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PospisilM\Documents\2023\"/>
    </mc:Choice>
  </mc:AlternateContent>
  <bookViews>
    <workbookView xWindow="0" yWindow="0" windowWidth="0" windowHeight="0"/>
  </bookViews>
  <sheets>
    <sheet name="Rekapitulace stavby" sheetId="1" r:id="rId1"/>
    <sheet name="1-1 - chodník - soupis prací" sheetId="2" r:id="rId2"/>
    <sheet name="2-1 - VON - VEDLEJŠÍ A OS..." sheetId="3" r:id="rId3"/>
  </sheets>
  <definedNames>
    <definedName name="_xlnm.Print_Area" localSheetId="0">'Rekapitulace stavby'!$D$4:$AO$76,'Rekapitulace stavby'!$C$82:$AQ$99</definedName>
    <definedName name="_xlnm.Print_Titles" localSheetId="0">'Rekapitulace stavby'!$92:$92</definedName>
    <definedName name="_xlnm._FilterDatabase" localSheetId="1" hidden="1">'1-1 - chodník - soupis prací'!$C$125:$K$536</definedName>
    <definedName name="_xlnm.Print_Area" localSheetId="1">'1-1 - chodník - soupis prací'!$C$4:$J$76,'1-1 - chodník - soupis prací'!$C$82:$J$105,'1-1 - chodník - soupis prací'!$C$111:$K$536</definedName>
    <definedName name="_xlnm.Print_Titles" localSheetId="1">'1-1 - chodník - soupis prací'!$125:$125</definedName>
    <definedName name="_xlnm._FilterDatabase" localSheetId="2" hidden="1">'2-1 - VON - VEDLEJŠÍ A OS...'!$C$122:$K$201</definedName>
    <definedName name="_xlnm.Print_Area" localSheetId="2">'2-1 - VON - VEDLEJŠÍ A OS...'!$C$4:$J$75,'2-1 - VON - VEDLEJŠÍ A OS...'!$C$81:$J$102,'2-1 - VON - VEDLEJŠÍ A OS...'!$C$108:$K$201</definedName>
    <definedName name="_xlnm.Print_Titles" localSheetId="2">'2-1 - VON - VEDLEJŠÍ A OS...'!$122:$122</definedName>
  </definedNames>
  <calcPr/>
</workbook>
</file>

<file path=xl/calcChain.xml><?xml version="1.0" encoding="utf-8"?>
<calcChain xmlns="http://schemas.openxmlformats.org/spreadsheetml/2006/main">
  <c i="3" l="1" r="P166"/>
  <c r="J39"/>
  <c r="J38"/>
  <c i="1" r="AY98"/>
  <c i="3" r="J37"/>
  <c i="1" r="AX98"/>
  <c i="3" r="BI196"/>
  <c r="BH196"/>
  <c r="BG196"/>
  <c r="BF196"/>
  <c r="T196"/>
  <c r="R196"/>
  <c r="P196"/>
  <c r="BI191"/>
  <c r="BH191"/>
  <c r="BG191"/>
  <c r="BF191"/>
  <c r="T191"/>
  <c r="R191"/>
  <c r="P191"/>
  <c r="BI186"/>
  <c r="BH186"/>
  <c r="BG186"/>
  <c r="BF186"/>
  <c r="T186"/>
  <c r="R186"/>
  <c r="P186"/>
  <c r="BI181"/>
  <c r="BH181"/>
  <c r="BG181"/>
  <c r="BF181"/>
  <c r="T181"/>
  <c r="R181"/>
  <c r="P181"/>
  <c r="BI177"/>
  <c r="BH177"/>
  <c r="BG177"/>
  <c r="BF177"/>
  <c r="T177"/>
  <c r="R177"/>
  <c r="P177"/>
  <c r="BI172"/>
  <c r="BH172"/>
  <c r="BG172"/>
  <c r="BF172"/>
  <c r="T172"/>
  <c r="R172"/>
  <c r="P172"/>
  <c r="BI167"/>
  <c r="BH167"/>
  <c r="BG167"/>
  <c r="BF167"/>
  <c r="T167"/>
  <c r="R167"/>
  <c r="P167"/>
  <c r="BI160"/>
  <c r="BH160"/>
  <c r="BG160"/>
  <c r="BF160"/>
  <c r="T160"/>
  <c r="R160"/>
  <c r="P160"/>
  <c r="BI155"/>
  <c r="BH155"/>
  <c r="BG155"/>
  <c r="BF155"/>
  <c r="T155"/>
  <c r="R155"/>
  <c r="P155"/>
  <c r="BI150"/>
  <c r="BH150"/>
  <c r="BG150"/>
  <c r="BF150"/>
  <c r="T150"/>
  <c r="R150"/>
  <c r="P150"/>
  <c r="BI143"/>
  <c r="BH143"/>
  <c r="BG143"/>
  <c r="BF143"/>
  <c r="T143"/>
  <c r="R143"/>
  <c r="P143"/>
  <c r="BI137"/>
  <c r="BH137"/>
  <c r="BG137"/>
  <c r="BF137"/>
  <c r="T137"/>
  <c r="R137"/>
  <c r="P137"/>
  <c r="BI131"/>
  <c r="BH131"/>
  <c r="BG131"/>
  <c r="BF131"/>
  <c r="T131"/>
  <c r="R131"/>
  <c r="P131"/>
  <c r="BI126"/>
  <c r="BH126"/>
  <c r="BG126"/>
  <c r="BF126"/>
  <c r="T126"/>
  <c r="R126"/>
  <c r="P126"/>
  <c r="J120"/>
  <c r="J119"/>
  <c r="F119"/>
  <c r="F117"/>
  <c r="E115"/>
  <c r="J93"/>
  <c r="J92"/>
  <c r="F92"/>
  <c r="F90"/>
  <c r="E88"/>
  <c r="J20"/>
  <c r="E20"/>
  <c r="F120"/>
  <c r="J19"/>
  <c r="J14"/>
  <c r="J117"/>
  <c r="E7"/>
  <c r="E111"/>
  <c i="2" r="J39"/>
  <c r="J38"/>
  <c i="1" r="AY96"/>
  <c i="2" r="J37"/>
  <c i="1" r="AX96"/>
  <c i="2" r="BI530"/>
  <c r="BH530"/>
  <c r="BG530"/>
  <c r="BF530"/>
  <c r="T530"/>
  <c r="R530"/>
  <c r="P530"/>
  <c r="BI523"/>
  <c r="BH523"/>
  <c r="BG523"/>
  <c r="BF523"/>
  <c r="T523"/>
  <c r="R523"/>
  <c r="P523"/>
  <c r="BI506"/>
  <c r="BH506"/>
  <c r="BG506"/>
  <c r="BF506"/>
  <c r="T506"/>
  <c r="R506"/>
  <c r="P506"/>
  <c r="BI481"/>
  <c r="BH481"/>
  <c r="BG481"/>
  <c r="BF481"/>
  <c r="T481"/>
  <c r="R481"/>
  <c r="P481"/>
  <c r="BI456"/>
  <c r="BH456"/>
  <c r="BG456"/>
  <c r="BF456"/>
  <c r="T456"/>
  <c r="R456"/>
  <c r="P456"/>
  <c r="BI431"/>
  <c r="BH431"/>
  <c r="BG431"/>
  <c r="BF431"/>
  <c r="T431"/>
  <c r="R431"/>
  <c r="P431"/>
  <c r="BI421"/>
  <c r="BH421"/>
  <c r="BG421"/>
  <c r="BF421"/>
  <c r="T421"/>
  <c r="R421"/>
  <c r="P421"/>
  <c r="BI416"/>
  <c r="BH416"/>
  <c r="BG416"/>
  <c r="BF416"/>
  <c r="T416"/>
  <c r="R416"/>
  <c r="P416"/>
  <c r="BI411"/>
  <c r="BH411"/>
  <c r="BG411"/>
  <c r="BF411"/>
  <c r="T411"/>
  <c r="R411"/>
  <c r="P411"/>
  <c r="BI406"/>
  <c r="BH406"/>
  <c r="BG406"/>
  <c r="BF406"/>
  <c r="T406"/>
  <c r="R406"/>
  <c r="P406"/>
  <c r="BI401"/>
  <c r="BH401"/>
  <c r="BG401"/>
  <c r="BF401"/>
  <c r="T401"/>
  <c r="R401"/>
  <c r="P401"/>
  <c r="BI396"/>
  <c r="BH396"/>
  <c r="BG396"/>
  <c r="BF396"/>
  <c r="T396"/>
  <c r="R396"/>
  <c r="P396"/>
  <c r="BI390"/>
  <c r="BH390"/>
  <c r="BG390"/>
  <c r="BF390"/>
  <c r="T390"/>
  <c r="R390"/>
  <c r="P390"/>
  <c r="BI385"/>
  <c r="BH385"/>
  <c r="BG385"/>
  <c r="BF385"/>
  <c r="T385"/>
  <c r="R385"/>
  <c r="P385"/>
  <c r="BI380"/>
  <c r="BH380"/>
  <c r="BG380"/>
  <c r="BF380"/>
  <c r="T380"/>
  <c r="R380"/>
  <c r="P380"/>
  <c r="BI375"/>
  <c r="BH375"/>
  <c r="BG375"/>
  <c r="BF375"/>
  <c r="T375"/>
  <c r="R375"/>
  <c r="P375"/>
  <c r="BI368"/>
  <c r="BH368"/>
  <c r="BG368"/>
  <c r="BF368"/>
  <c r="T368"/>
  <c r="R368"/>
  <c r="P368"/>
  <c r="BI363"/>
  <c r="BH363"/>
  <c r="BG363"/>
  <c r="BF363"/>
  <c r="T363"/>
  <c r="R363"/>
  <c r="P363"/>
  <c r="BI354"/>
  <c r="BH354"/>
  <c r="BG354"/>
  <c r="BF354"/>
  <c r="T354"/>
  <c r="R354"/>
  <c r="P354"/>
  <c r="BI346"/>
  <c r="BH346"/>
  <c r="BG346"/>
  <c r="BF346"/>
  <c r="T346"/>
  <c r="R346"/>
  <c r="P346"/>
  <c r="BI341"/>
  <c r="BH341"/>
  <c r="BG341"/>
  <c r="BF341"/>
  <c r="T341"/>
  <c r="R341"/>
  <c r="P341"/>
  <c r="BI336"/>
  <c r="BH336"/>
  <c r="BG336"/>
  <c r="BF336"/>
  <c r="T336"/>
  <c r="R336"/>
  <c r="P336"/>
  <c r="BI331"/>
  <c r="BH331"/>
  <c r="BG331"/>
  <c r="BF331"/>
  <c r="T331"/>
  <c r="R331"/>
  <c r="P331"/>
  <c r="BI326"/>
  <c r="BH326"/>
  <c r="BG326"/>
  <c r="BF326"/>
  <c r="T326"/>
  <c r="R326"/>
  <c r="P326"/>
  <c r="BI321"/>
  <c r="BH321"/>
  <c r="BG321"/>
  <c r="BF321"/>
  <c r="T321"/>
  <c r="R321"/>
  <c r="P321"/>
  <c r="BI317"/>
  <c r="BH317"/>
  <c r="BG317"/>
  <c r="BF317"/>
  <c r="T317"/>
  <c r="R317"/>
  <c r="P317"/>
  <c r="BI310"/>
  <c r="BH310"/>
  <c r="BG310"/>
  <c r="BF310"/>
  <c r="T310"/>
  <c r="R310"/>
  <c r="P310"/>
  <c r="BI295"/>
  <c r="BH295"/>
  <c r="BG295"/>
  <c r="BF295"/>
  <c r="T295"/>
  <c r="R295"/>
  <c r="P295"/>
  <c r="BI291"/>
  <c r="BH291"/>
  <c r="BG291"/>
  <c r="BF291"/>
  <c r="T291"/>
  <c r="R291"/>
  <c r="P291"/>
  <c r="BI285"/>
  <c r="BH285"/>
  <c r="BG285"/>
  <c r="BF285"/>
  <c r="T285"/>
  <c r="R285"/>
  <c r="P285"/>
  <c r="BI281"/>
  <c r="BH281"/>
  <c r="BG281"/>
  <c r="BF281"/>
  <c r="T281"/>
  <c r="R281"/>
  <c r="P281"/>
  <c r="BI276"/>
  <c r="BH276"/>
  <c r="BG276"/>
  <c r="BF276"/>
  <c r="T276"/>
  <c r="R276"/>
  <c r="P276"/>
  <c r="BI272"/>
  <c r="BH272"/>
  <c r="BG272"/>
  <c r="BF272"/>
  <c r="T272"/>
  <c r="R272"/>
  <c r="P272"/>
  <c r="BI264"/>
  <c r="BH264"/>
  <c r="BG264"/>
  <c r="BF264"/>
  <c r="T264"/>
  <c r="R264"/>
  <c r="P264"/>
  <c r="BI258"/>
  <c r="BH258"/>
  <c r="BG258"/>
  <c r="BF258"/>
  <c r="T258"/>
  <c r="R258"/>
  <c r="P258"/>
  <c r="BI254"/>
  <c r="BH254"/>
  <c r="BG254"/>
  <c r="BF254"/>
  <c r="T254"/>
  <c r="R254"/>
  <c r="P254"/>
  <c r="BI250"/>
  <c r="BH250"/>
  <c r="BG250"/>
  <c r="BF250"/>
  <c r="T250"/>
  <c r="R250"/>
  <c r="P250"/>
  <c r="BI246"/>
  <c r="BH246"/>
  <c r="BG246"/>
  <c r="BF246"/>
  <c r="T246"/>
  <c r="R246"/>
  <c r="P246"/>
  <c r="BI237"/>
  <c r="BH237"/>
  <c r="BG237"/>
  <c r="BF237"/>
  <c r="T237"/>
  <c r="R237"/>
  <c r="P237"/>
  <c r="BI232"/>
  <c r="BH232"/>
  <c r="BG232"/>
  <c r="BF232"/>
  <c r="T232"/>
  <c r="R232"/>
  <c r="P232"/>
  <c r="BI225"/>
  <c r="BH225"/>
  <c r="BG225"/>
  <c r="BF225"/>
  <c r="T225"/>
  <c r="R225"/>
  <c r="P225"/>
  <c r="BI219"/>
  <c r="BH219"/>
  <c r="BG219"/>
  <c r="BF219"/>
  <c r="T219"/>
  <c r="R219"/>
  <c r="P219"/>
  <c r="BI213"/>
  <c r="BH213"/>
  <c r="BG213"/>
  <c r="BF213"/>
  <c r="T213"/>
  <c r="R213"/>
  <c r="P213"/>
  <c r="BI207"/>
  <c r="BH207"/>
  <c r="BG207"/>
  <c r="BF207"/>
  <c r="T207"/>
  <c r="R207"/>
  <c r="P207"/>
  <c r="BI202"/>
  <c r="BH202"/>
  <c r="BG202"/>
  <c r="BF202"/>
  <c r="T202"/>
  <c r="R202"/>
  <c r="P202"/>
  <c r="BI196"/>
  <c r="BH196"/>
  <c r="BG196"/>
  <c r="BF196"/>
  <c r="T196"/>
  <c r="R196"/>
  <c r="P196"/>
  <c r="BI190"/>
  <c r="BH190"/>
  <c r="BG190"/>
  <c r="BF190"/>
  <c r="T190"/>
  <c r="R190"/>
  <c r="P190"/>
  <c r="BI186"/>
  <c r="BH186"/>
  <c r="BG186"/>
  <c r="BF186"/>
  <c r="T186"/>
  <c r="R186"/>
  <c r="P186"/>
  <c r="BI180"/>
  <c r="BH180"/>
  <c r="BG180"/>
  <c r="BF180"/>
  <c r="T180"/>
  <c r="R180"/>
  <c r="P180"/>
  <c r="BI176"/>
  <c r="BH176"/>
  <c r="BG176"/>
  <c r="BF176"/>
  <c r="T176"/>
  <c r="R176"/>
  <c r="P176"/>
  <c r="BI171"/>
  <c r="BH171"/>
  <c r="BG171"/>
  <c r="BF171"/>
  <c r="T171"/>
  <c r="R171"/>
  <c r="P171"/>
  <c r="BI166"/>
  <c r="BH166"/>
  <c r="BG166"/>
  <c r="BF166"/>
  <c r="T166"/>
  <c r="R166"/>
  <c r="P166"/>
  <c r="BI158"/>
  <c r="BH158"/>
  <c r="BG158"/>
  <c r="BF158"/>
  <c r="T158"/>
  <c r="R158"/>
  <c r="P158"/>
  <c r="BI153"/>
  <c r="BH153"/>
  <c r="BG153"/>
  <c r="BF153"/>
  <c r="T153"/>
  <c r="R153"/>
  <c r="P153"/>
  <c r="BI147"/>
  <c r="BH147"/>
  <c r="BG147"/>
  <c r="BF147"/>
  <c r="T147"/>
  <c r="R147"/>
  <c r="P147"/>
  <c r="BI139"/>
  <c r="BH139"/>
  <c r="BG139"/>
  <c r="BF139"/>
  <c r="T139"/>
  <c r="R139"/>
  <c r="P139"/>
  <c r="BI134"/>
  <c r="BH134"/>
  <c r="BG134"/>
  <c r="BF134"/>
  <c r="T134"/>
  <c r="R134"/>
  <c r="P134"/>
  <c r="BI129"/>
  <c r="BH129"/>
  <c r="BG129"/>
  <c r="BF129"/>
  <c r="T129"/>
  <c r="R129"/>
  <c r="P129"/>
  <c r="J123"/>
  <c r="J122"/>
  <c r="F122"/>
  <c r="F120"/>
  <c r="E118"/>
  <c r="J94"/>
  <c r="J93"/>
  <c r="F93"/>
  <c r="F91"/>
  <c r="E89"/>
  <c r="J20"/>
  <c r="E20"/>
  <c r="F94"/>
  <c r="J19"/>
  <c r="J14"/>
  <c r="J91"/>
  <c r="E7"/>
  <c r="E114"/>
  <c i="1" r="L90"/>
  <c r="AM90"/>
  <c r="AM89"/>
  <c r="L89"/>
  <c r="AM87"/>
  <c r="L87"/>
  <c r="L85"/>
  <c r="L84"/>
  <c i="2" r="J363"/>
  <c r="J225"/>
  <c r="BK295"/>
  <c r="J129"/>
  <c r="BK336"/>
  <c r="BK416"/>
  <c r="BK250"/>
  <c r="BK396"/>
  <c r="BK186"/>
  <c r="BK406"/>
  <c r="BK158"/>
  <c r="J246"/>
  <c r="J530"/>
  <c r="J456"/>
  <c r="J317"/>
  <c r="J147"/>
  <c i="3" r="BK131"/>
  <c r="BK181"/>
  <c r="BK196"/>
  <c i="2" r="J321"/>
  <c r="J431"/>
  <c r="BK285"/>
  <c r="J153"/>
  <c r="BK363"/>
  <c r="BK207"/>
  <c r="J285"/>
  <c r="BK153"/>
  <c r="J375"/>
  <c r="BK246"/>
  <c r="J380"/>
  <c r="BK180"/>
  <c r="BK331"/>
  <c r="BK530"/>
  <c r="J506"/>
  <c r="J411"/>
  <c r="BK310"/>
  <c r="J219"/>
  <c i="3" r="BK172"/>
  <c r="J186"/>
  <c r="J137"/>
  <c r="BK167"/>
  <c i="2" r="J310"/>
  <c r="J213"/>
  <c r="BK272"/>
  <c r="J139"/>
  <c r="BK321"/>
  <c r="BK317"/>
  <c r="BK166"/>
  <c r="BK380"/>
  <c r="J196"/>
  <c i="1" r="AS97"/>
  <c i="2" r="J186"/>
  <c r="J281"/>
  <c r="J166"/>
  <c r="BK481"/>
  <c r="BK354"/>
  <c r="J232"/>
  <c i="3" r="J181"/>
  <c r="J167"/>
  <c r="J160"/>
  <c r="J196"/>
  <c i="2" r="J396"/>
  <c r="BK276"/>
  <c r="J336"/>
  <c r="J237"/>
  <c r="BK390"/>
  <c r="J295"/>
  <c r="J390"/>
  <c r="BK196"/>
  <c r="BK368"/>
  <c r="BK281"/>
  <c r="BK147"/>
  <c r="J258"/>
  <c r="BK129"/>
  <c r="J207"/>
  <c r="J523"/>
  <c r="BK456"/>
  <c r="J272"/>
  <c r="BK202"/>
  <c i="3" r="BK126"/>
  <c r="BK191"/>
  <c r="J172"/>
  <c i="2" r="BK341"/>
  <c r="BK237"/>
  <c r="J368"/>
  <c r="J202"/>
  <c r="BK385"/>
  <c r="J250"/>
  <c r="J331"/>
  <c r="J171"/>
  <c r="BK411"/>
  <c r="J341"/>
  <c r="BK171"/>
  <c r="BK232"/>
  <c r="J406"/>
  <c r="J158"/>
  <c r="J481"/>
  <c r="BK346"/>
  <c r="J180"/>
  <c i="3" r="J126"/>
  <c r="J143"/>
  <c r="BK143"/>
  <c r="BK137"/>
  <c i="2" r="J354"/>
  <c r="J264"/>
  <c r="J416"/>
  <c r="J276"/>
  <c r="J134"/>
  <c r="J326"/>
  <c r="BK213"/>
  <c r="BK375"/>
  <c r="BK190"/>
  <c i="1" r="AS95"/>
  <c i="2" r="J346"/>
  <c r="BK176"/>
  <c r="BK326"/>
  <c r="BK134"/>
  <c r="BK258"/>
  <c r="BK523"/>
  <c r="J401"/>
  <c r="J254"/>
  <c i="3" r="J177"/>
  <c r="J191"/>
  <c r="BK155"/>
  <c r="BK160"/>
  <c r="BK150"/>
  <c i="2" r="BK291"/>
  <c r="BK401"/>
  <c r="BK254"/>
  <c r="BK421"/>
  <c r="J190"/>
  <c r="BK225"/>
  <c r="BK431"/>
  <c r="J291"/>
  <c r="BK139"/>
  <c r="BK219"/>
  <c r="J385"/>
  <c r="J176"/>
  <c r="BK506"/>
  <c r="J421"/>
  <c r="BK264"/>
  <c i="3" r="BK186"/>
  <c r="BK177"/>
  <c r="J150"/>
  <c r="J131"/>
  <c r="J155"/>
  <c i="2" l="1" r="R128"/>
  <c r="BK224"/>
  <c r="J224"/>
  <c r="J101"/>
  <c r="T224"/>
  <c r="R236"/>
  <c r="R320"/>
  <c r="BK128"/>
  <c r="J128"/>
  <c r="J100"/>
  <c r="BK236"/>
  <c r="J236"/>
  <c r="J102"/>
  <c r="P236"/>
  <c r="BK320"/>
  <c r="J320"/>
  <c r="J103"/>
  <c r="T320"/>
  <c i="3" r="T125"/>
  <c i="2" r="P128"/>
  <c r="BK330"/>
  <c r="J330"/>
  <c r="J104"/>
  <c i="3" r="R149"/>
  <c i="2" r="T330"/>
  <c i="3" r="P125"/>
  <c r="BK166"/>
  <c r="J166"/>
  <c r="J101"/>
  <c i="2" r="T128"/>
  <c r="T127"/>
  <c r="T126"/>
  <c r="P224"/>
  <c r="R224"/>
  <c r="T236"/>
  <c r="P320"/>
  <c i="3" r="BK125"/>
  <c r="J125"/>
  <c r="J99"/>
  <c r="P149"/>
  <c r="T149"/>
  <c i="2" r="R330"/>
  <c i="3" r="BK149"/>
  <c r="J149"/>
  <c r="J100"/>
  <c r="R166"/>
  <c i="2" r="P330"/>
  <c i="3" r="R125"/>
  <c r="R124"/>
  <c r="R123"/>
  <c r="T166"/>
  <c r="J90"/>
  <c r="BE150"/>
  <c r="F93"/>
  <c r="BE196"/>
  <c r="E84"/>
  <c r="BE126"/>
  <c r="BE143"/>
  <c r="BE172"/>
  <c r="BE177"/>
  <c r="BE186"/>
  <c r="BE191"/>
  <c r="BE181"/>
  <c r="BE131"/>
  <c r="BE137"/>
  <c r="BE155"/>
  <c r="BE160"/>
  <c r="BE167"/>
  <c i="2" r="E85"/>
  <c r="BE158"/>
  <c r="BE237"/>
  <c r="BE246"/>
  <c r="BE281"/>
  <c r="BE285"/>
  <c r="BE375"/>
  <c r="BE456"/>
  <c r="BE481"/>
  <c r="BE506"/>
  <c r="BE523"/>
  <c r="BE530"/>
  <c r="J120"/>
  <c r="BE134"/>
  <c r="BE147"/>
  <c r="BE219"/>
  <c r="BE321"/>
  <c r="BE326"/>
  <c r="BE346"/>
  <c r="BE354"/>
  <c r="BE368"/>
  <c r="BE153"/>
  <c r="BE196"/>
  <c r="BE207"/>
  <c r="BE264"/>
  <c r="BE272"/>
  <c r="BE291"/>
  <c r="BE331"/>
  <c r="BE341"/>
  <c r="F123"/>
  <c r="BE232"/>
  <c r="BE317"/>
  <c r="BE213"/>
  <c r="BE258"/>
  <c r="BE295"/>
  <c r="BE336"/>
  <c r="BE363"/>
  <c r="BE396"/>
  <c r="BE421"/>
  <c r="BE129"/>
  <c r="BE139"/>
  <c r="BE166"/>
  <c r="BE176"/>
  <c r="BE180"/>
  <c r="BE276"/>
  <c r="BE401"/>
  <c r="BE406"/>
  <c r="BE431"/>
  <c r="BE171"/>
  <c r="BE225"/>
  <c r="BE310"/>
  <c r="BE380"/>
  <c r="BE390"/>
  <c r="BE186"/>
  <c r="BE190"/>
  <c r="BE202"/>
  <c r="BE250"/>
  <c r="BE254"/>
  <c r="BE385"/>
  <c r="BE411"/>
  <c r="BE416"/>
  <c r="F36"/>
  <c i="1" r="BA96"/>
  <c r="BA95"/>
  <c r="AW95"/>
  <c i="2" r="F37"/>
  <c i="1" r="BB96"/>
  <c r="BB95"/>
  <c i="2" r="F38"/>
  <c i="1" r="BC96"/>
  <c r="BC95"/>
  <c i="2" r="F39"/>
  <c i="1" r="BD96"/>
  <c r="BD95"/>
  <c i="2" r="J36"/>
  <c i="1" r="AW96"/>
  <c r="AS94"/>
  <c i="3" r="F37"/>
  <c i="1" r="BB98"/>
  <c r="BB97"/>
  <c r="AX97"/>
  <c i="3" r="J36"/>
  <c i="1" r="AW98"/>
  <c i="3" r="F38"/>
  <c i="1" r="BC98"/>
  <c r="BC97"/>
  <c r="AY97"/>
  <c i="3" r="F39"/>
  <c i="1" r="BD98"/>
  <c r="BD97"/>
  <c i="3" r="F36"/>
  <c i="1" r="BA98"/>
  <c r="BA97"/>
  <c r="AW97"/>
  <c i="2" l="1" r="P127"/>
  <c r="P126"/>
  <c i="1" r="AU96"/>
  <c i="3" r="P124"/>
  <c r="P123"/>
  <c i="1" r="AU98"/>
  <c i="3" r="T124"/>
  <c r="T123"/>
  <c i="2" r="R127"/>
  <c r="R126"/>
  <c r="BK127"/>
  <c r="J127"/>
  <c r="J99"/>
  <c i="3" r="BK124"/>
  <c r="J124"/>
  <c r="J98"/>
  <c i="2" r="BK126"/>
  <c r="J126"/>
  <c i="1" r="AU95"/>
  <c r="AY95"/>
  <c r="BC94"/>
  <c r="W32"/>
  <c i="3" r="J35"/>
  <c i="1" r="AV98"/>
  <c r="AT98"/>
  <c r="AU97"/>
  <c i="2" r="J35"/>
  <c i="1" r="AV96"/>
  <c r="AT96"/>
  <c i="2" r="F35"/>
  <c i="1" r="AZ96"/>
  <c r="AZ95"/>
  <c r="AX95"/>
  <c r="BA94"/>
  <c r="W30"/>
  <c r="BB94"/>
  <c r="AX94"/>
  <c i="3" r="F35"/>
  <c i="1" r="AZ98"/>
  <c r="AZ97"/>
  <c r="AV97"/>
  <c r="AT97"/>
  <c r="BD94"/>
  <c r="W33"/>
  <c i="2" r="J32"/>
  <c i="1" r="AG96"/>
  <c r="AG95"/>
  <c i="3" l="1" r="BK123"/>
  <c r="J123"/>
  <c r="J97"/>
  <c i="1" r="AN96"/>
  <c i="2" r="J98"/>
  <c r="J41"/>
  <c i="1" r="AU94"/>
  <c r="AY94"/>
  <c r="W31"/>
  <c r="AZ94"/>
  <c r="W29"/>
  <c r="AV95"/>
  <c r="AT95"/>
  <c r="AN95"/>
  <c r="AW94"/>
  <c r="AK30"/>
  <c i="3" l="1" r="J32"/>
  <c i="1" r="AG98"/>
  <c r="AG97"/>
  <c r="AV94"/>
  <c r="AK29"/>
  <c i="3" l="1" r="J41"/>
  <c i="1" r="AN98"/>
  <c r="AN97"/>
  <c r="AG94"/>
  <c r="AK26"/>
  <c r="AK35"/>
  <c r="AT94"/>
  <c r="AN94"/>
</calcChain>
</file>

<file path=xl/sharedStrings.xml><?xml version="1.0" encoding="utf-8"?>
<sst xmlns="http://schemas.openxmlformats.org/spreadsheetml/2006/main">
  <si>
    <t>Export Komplet</t>
  </si>
  <si>
    <t/>
  </si>
  <si>
    <t>2.0</t>
  </si>
  <si>
    <t>ZAMOK</t>
  </si>
  <si>
    <t>False</t>
  </si>
  <si>
    <t>{3b287e26-1371-4c94-92dd-18d6f2dae4fb}</t>
  </si>
  <si>
    <t>0,01</t>
  </si>
  <si>
    <t>21</t>
  </si>
  <si>
    <t>15</t>
  </si>
  <si>
    <t>REKAPITULACE STAVBY</t>
  </si>
  <si>
    <t xml:space="preserve">v ---  níže se nacházejí doplnkové a pomocné údaje k sestavám  --- v</t>
  </si>
  <si>
    <t>Návod na vyplnění</t>
  </si>
  <si>
    <t>0,001</t>
  </si>
  <si>
    <t>Kód:</t>
  </si>
  <si>
    <t>POSP714-2022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</si>
  <si>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</si>
  <si>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</si>
  <si>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chodníku ul. Dukelská, pod kostelem Panny Marie Utěšitelky – II.etapa</t>
  </si>
  <si>
    <t>0,1</t>
  </si>
  <si>
    <t>KSO:</t>
  </si>
  <si>
    <t>822 29</t>
  </si>
  <si>
    <t>CC-CZ:</t>
  </si>
  <si>
    <t>2112</t>
  </si>
  <si>
    <t>1</t>
  </si>
  <si>
    <t>Místo:</t>
  </si>
  <si>
    <t>Bruntál</t>
  </si>
  <si>
    <t>Datum:</t>
  </si>
  <si>
    <t>21. 3. 2023</t>
  </si>
  <si>
    <t>10</t>
  </si>
  <si>
    <t>CZ-CPV:</t>
  </si>
  <si>
    <t>45233142-6</t>
  </si>
  <si>
    <t>CZ-CPA:</t>
  </si>
  <si>
    <t>42.11.10</t>
  </si>
  <si>
    <t>100</t>
  </si>
  <si>
    <t>Zadavatel:</t>
  </si>
  <si>
    <t>IČ:</t>
  </si>
  <si>
    <t>00295892</t>
  </si>
  <si>
    <t>Město Bruntál</t>
  </si>
  <si>
    <t>DIČ:</t>
  </si>
  <si>
    <t>CZ00295892</t>
  </si>
  <si>
    <t>Uchazeč:</t>
  </si>
  <si>
    <t>Vyplň údaj</t>
  </si>
  <si>
    <t>Projektant:</t>
  </si>
  <si>
    <t>45186677</t>
  </si>
  <si>
    <t>ing. Petr Doležel</t>
  </si>
  <si>
    <t>CZ6008091309</t>
  </si>
  <si>
    <t>Zpracovatel:</t>
  </si>
  <si>
    <t xml:space="preserve">ing.Pospíšil Michal        CU 2023/1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</si>
  <si>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</si>
  <si>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</si>
  <si>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</si>
  <si>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</si>
  <si>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</si>
  <si>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</si>
  <si>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</si>
  <si>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</si>
  <si>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</si>
  <si>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</si>
  <si>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</si>
  <si>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</si>
  <si>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</si>
  <si>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</si>
  <si>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</si>
  <si>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</si>
  <si>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</si>
  <si>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</si>
  <si>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</si>
  <si>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</si>
  <si>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</si>
  <si>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</si>
  <si>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</si>
  <si>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</si>
  <si>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</si>
  <si>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</si>
  <si>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</si>
  <si>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</si>
  <si>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</si>
  <si>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</si>
  <si>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</si>
  <si>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</si>
  <si>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</si>
  <si>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</si>
  <si>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</si>
  <si>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</si>
  <si>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</si>
  <si>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</si>
  <si>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</si>
  <si>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</si>
  <si>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</si>
  <si>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</si>
  <si>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</si>
  <si>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</si>
  <si>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</si>
  <si>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</si>
  <si>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</si>
  <si>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chodník</t>
  </si>
  <si>
    <t>STA</t>
  </si>
  <si>
    <t>{f0fd94d7-41d6-4221-8eb2-013f8401a298}</t>
  </si>
  <si>
    <t>822 23</t>
  </si>
  <si>
    <t>2</t>
  </si>
  <si>
    <t>/</t>
  </si>
  <si>
    <t>1-1</t>
  </si>
  <si>
    <t>chodník - soupis prací</t>
  </si>
  <si>
    <t>Soupis</t>
  </si>
  <si>
    <t>{6ec43df4-eebf-408c-af7b-4a40dfeba090}</t>
  </si>
  <si>
    <t>VON - VEDLEJŠÍ A OSTATNÍ NÁKLADY</t>
  </si>
  <si>
    <t>VON</t>
  </si>
  <si>
    <t>{20a74e9b-8cd7-4658-8257-2a75e886ace7}</t>
  </si>
  <si>
    <t>82229</t>
  </si>
  <si>
    <t>2-1</t>
  </si>
  <si>
    <t>VON - VEDLEJŠÍ A OSTATNÍ NÁKLADY- soupis prací</t>
  </si>
  <si>
    <t>{8ddc6293-02aa-49b8-b704-6f84d66e4dac}</t>
  </si>
  <si>
    <t>KRYCÍ LIST SOUPISU PRACÍ</t>
  </si>
  <si>
    <t>Objekt:</t>
  </si>
  <si>
    <t>1 - chodník</t>
  </si>
  <si>
    <t>Soupis:</t>
  </si>
  <si>
    <t>1-1 - chodník - soupis prací</t>
  </si>
  <si>
    <t>REKAPITULACE ČLENĚNÍ SOUPISU PRACÍ</t>
  </si>
  <si>
    <t>Kód dílu - Popis</t>
  </si>
  <si>
    <t>Cena celkem [CZK]</t>
  </si>
  <si>
    <t>Náklady ze soupisu prací</t>
  </si>
  <si>
    <t>-1</t>
  </si>
  <si>
    <t>HSV - Práce a dodávky HSV</t>
  </si>
  <si>
    <t xml:space="preserve">    001 - zemní práce</t>
  </si>
  <si>
    <t xml:space="preserve">    57 -  Kryty pozemních komunikací letišť a ploch z kameniva nebo živičné</t>
  </si>
  <si>
    <t xml:space="preserve">    059 - kryty poz.komunikací - dlažba</t>
  </si>
  <si>
    <t xml:space="preserve">    91 -  Doplňující konstrukce a práce pozemních komunikací, letišť a ploch</t>
  </si>
  <si>
    <t xml:space="preserve">    96 - Bourání konstrukcí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</si>
  <si>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</si>
  <si>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</si>
  <si>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</si>
  <si>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</si>
  <si>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</si>
  <si>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</si>
  <si>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</si>
  <si>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</si>
  <si>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</si>
  <si>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</si>
  <si>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</si>
  <si>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</si>
  <si>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</si>
  <si>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</si>
  <si>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</si>
  <si>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</si>
  <si>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001</t>
  </si>
  <si>
    <t>zemní práce</t>
  </si>
  <si>
    <t>K</t>
  </si>
  <si>
    <t>112251211</t>
  </si>
  <si>
    <t>Odstranění pařezů rovině nebo na svahu do 1:5 odfrézováním hl do 0,2 m</t>
  </si>
  <si>
    <t>m2</t>
  </si>
  <si>
    <t>CS ÚRS 2023 01</t>
  </si>
  <si>
    <t>4</t>
  </si>
  <si>
    <t>413681229</t>
  </si>
  <si>
    <t>PP</t>
  </si>
  <si>
    <t>Odstranění pařezu odfrézováním nebo odvrtáním hloubky do 200 mm v rovině nebo na svahu do 1:5</t>
  </si>
  <si>
    <t>Online PSC</t>
  </si>
  <si>
    <t>https://podminky.urs.cz/item/CS_URS_2023_01/112251211</t>
  </si>
  <si>
    <t>VV</t>
  </si>
  <si>
    <t xml:space="preserve">položka  výkazu výměr 11</t>
  </si>
  <si>
    <t>(0,15)^2*3,14*15</t>
  </si>
  <si>
    <t>182211121</t>
  </si>
  <si>
    <t>Svahování násypů ručně</t>
  </si>
  <si>
    <t>-437062950</t>
  </si>
  <si>
    <t>Svahování trvalých svahů do projektovaných profilů ručně s potřebným přemístěním výkopku při svahování násypů v jakékoliv hornině</t>
  </si>
  <si>
    <t>https://podminky.urs.cz/item/CS_URS_2023_01/182211121</t>
  </si>
  <si>
    <t>položka výkazu výměr 12</t>
  </si>
  <si>
    <t>238</t>
  </si>
  <si>
    <t>3</t>
  </si>
  <si>
    <t>167111101</t>
  </si>
  <si>
    <t>Nakládání výkopku z hornin třídy těžitelnosti I skupiny 1 až 3 ručně</t>
  </si>
  <si>
    <t>m3</t>
  </si>
  <si>
    <t>-1851925805</t>
  </si>
  <si>
    <t>Nakládání, skládání a překládání neulehlého výkopku nebo sypaniny ručně nakládání, z hornin třídy těžitelnosti I, skupiny 1 až 3</t>
  </si>
  <si>
    <t>https://podminky.urs.cz/item/CS_URS_2023_01/167111101</t>
  </si>
  <si>
    <t>PSC</t>
  </si>
  <si>
    <t xml:space="preserve">Poznámka k souboru cen:_x000d_
1. Množství měrných jednotek se určí v rostlém stavu horniny. </t>
  </si>
  <si>
    <t>položka výkazu výměr 24</t>
  </si>
  <si>
    <t>6,8</t>
  </si>
  <si>
    <t>položka výkazu výměr 25</t>
  </si>
  <si>
    <t>281,1*0,1</t>
  </si>
  <si>
    <t>162351103</t>
  </si>
  <si>
    <t>Vodorovné přemístění přes 50 do 500 m výkopku/sypaniny z horniny třídy těžitelnosti I skupiny 1 až 3</t>
  </si>
  <si>
    <t>-1240655439</t>
  </si>
  <si>
    <t>Vodorovné přemístění výkopku nebo sypaniny po suchu na obvyklém dopravním prostředku, bez naložení výkopku, avšak se složením bez rozhrnutí z horniny třídy těžitelnosti I skupiny 1 až 3 na vzdálenost přes 50 do 500 m</t>
  </si>
  <si>
    <t>https://podminky.urs.cz/item/CS_URS_2023_01/162351103</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</si>
  <si>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</si>
  <si>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5</t>
  </si>
  <si>
    <t>162751117</t>
  </si>
  <si>
    <t>Vodorovné přemístění přes 9 000 do 10000 m výkopku/sypaniny z horniny třídy těžitelnosti I skupiny 1 až 3</t>
  </si>
  <si>
    <t>1071063550</t>
  </si>
  <si>
    <t>Vodorovné přemístění výkopku nebo sypaniny po suchu na obvyklém dopravním prostředku, bez naložení výkopku, avšak se složením bez rozhrnutí z horniny třídy těžitelnosti I skupiny 1 až 3 na vzdálenost přes 9 000 do 10 000 m</t>
  </si>
  <si>
    <t>https://podminky.urs.cz/item/CS_URS_2023_01/162751117</t>
  </si>
  <si>
    <t>6</t>
  </si>
  <si>
    <t>181151311</t>
  </si>
  <si>
    <t>Plošná úprava terénu přes 500 m2 zemina skupiny 1 až 4 nerovnosti přes 50 do 100 mm v rovinně a svahu do 1:5</t>
  </si>
  <si>
    <t>-1914103943</t>
  </si>
  <si>
    <t>Plošná úprava terénu v zemině skupiny 1 až 4 s urovnáním povrchu bez doplnění ornice souvislé plochy přes 500 m2 při nerovnostech terénu přes 50 do 100 mm v rovině nebo na svahu do 1:5</t>
  </si>
  <si>
    <t>https://podminky.urs.cz/item/CS_URS_2023_01/181151311</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</si>
  <si>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171 15 ...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</si>
  <si>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281,1</t>
  </si>
  <si>
    <t>7</t>
  </si>
  <si>
    <t>181351003</t>
  </si>
  <si>
    <t>Rozprostření ornice tl vrstvy do 200 mm pl do 100 m2 v rovině nebo ve svahu do 1:5 strojně</t>
  </si>
  <si>
    <t>1715835479</t>
  </si>
  <si>
    <t>Rozprostření a urovnání ornice v rovině nebo ve svahu sklonu do 1:5 strojně při souvislé ploše do 100 m2, tl. vrstvy do 200 mm</t>
  </si>
  <si>
    <t>https://podminky.urs.cz/item/CS_URS_2023_01/181351003</t>
  </si>
  <si>
    <t>8</t>
  </si>
  <si>
    <t>181351005</t>
  </si>
  <si>
    <t>Rozprostření ornice tl vrstvy přes 250 do 300 mm pl do 100 m2 v rovině nebo ve svahu do 1:5 strojně</t>
  </si>
  <si>
    <t>-1845813376</t>
  </si>
  <si>
    <t>Rozprostření a urovnání ornice v rovině nebo ve svahu sklonu do 1:5 strojně při souvislé ploše do 100 m2, tl. vrstvy přes 250 do 300 mm</t>
  </si>
  <si>
    <t>https://podminky.urs.cz/item/CS_URS_2023_01/181351005</t>
  </si>
  <si>
    <t>4,5*5</t>
  </si>
  <si>
    <t>9</t>
  </si>
  <si>
    <t>M</t>
  </si>
  <si>
    <t>10364101</t>
  </si>
  <si>
    <t>zemina pro terénní úpravy - ornice</t>
  </si>
  <si>
    <t>t</t>
  </si>
  <si>
    <t>-1424185248</t>
  </si>
  <si>
    <t>281,1*0,1*1,8</t>
  </si>
  <si>
    <t>181411141</t>
  </si>
  <si>
    <t>Založení parterového trávníku výsevem pl do 1000 m2 v rovině a ve svahu do 1:5</t>
  </si>
  <si>
    <t>1688646565</t>
  </si>
  <si>
    <t>Založení trávníku na půdě předem připravené plochy do 1000 m2 výsevem včetně utažení parterového v rovině nebo na svahu do 1:5</t>
  </si>
  <si>
    <t>https://podminky.urs.cz/item/CS_URS_2023_01/181411141</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</si>
  <si>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</si>
  <si>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11</t>
  </si>
  <si>
    <t>00572410</t>
  </si>
  <si>
    <t>osivo směs travní parková</t>
  </si>
  <si>
    <t>kg</t>
  </si>
  <si>
    <t>261902889</t>
  </si>
  <si>
    <t>281,1*0,02</t>
  </si>
  <si>
    <t>12</t>
  </si>
  <si>
    <t>183205111</t>
  </si>
  <si>
    <t>Založení záhonu v rovině a svahu do 1:5 zemina skupiny 1 a 2</t>
  </si>
  <si>
    <t>18130992</t>
  </si>
  <si>
    <t>Založení záhonu pro výsadbu rostlin v rovině nebo na svahu do 1:5 v zemině skupiny 1 až 2</t>
  </si>
  <si>
    <t>https://podminky.urs.cz/item/CS_URS_2023_01/183205111</t>
  </si>
  <si>
    <t xml:space="preserve">Poznámka k souboru cen:_x000d_
1. V cenách jsou započteny i náklady na urovnání s případným naložení odpadu na dopravní prostředek, odvoz na vzdálenost do 20 km a složení výkopků. 2. Ceny nelze použít pro založení záhonu s výškovým členěním pro ornamentální výsadby; tyto práce se oceňují individuálně. </t>
  </si>
  <si>
    <t>13</t>
  </si>
  <si>
    <t>183403114</t>
  </si>
  <si>
    <t>Obdělání půdy kultivátorováním v rovině a svahu do 1:5</t>
  </si>
  <si>
    <t>-978624860</t>
  </si>
  <si>
    <t>Obdělání půdy kultivátorováním v rovině nebo na svahu do 1:5</t>
  </si>
  <si>
    <t>https://podminky.urs.cz/item/CS_URS_2023_01/183403114</t>
  </si>
  <si>
    <t xml:space="preserve">Poznámka k souboru cen:_x000d_
1. Každé opakované obdělání půdy se oceňuje samostatně. 2. Ceny -3114 a -3115 lze použít i pro obdělání půdy aktivními branami. </t>
  </si>
  <si>
    <t>14</t>
  </si>
  <si>
    <t>184813511</t>
  </si>
  <si>
    <t>Chemické odplevelení před založením kultury postřikem na široko v rovině a svahu do 1:5 ručně</t>
  </si>
  <si>
    <t>-1452097770</t>
  </si>
  <si>
    <t>Chemické odplevelení půdy před založením kultury, trávníku nebo zpevněných ploch ručně o jakékoli výměře postřikem na široko v rovině nebo na svahu do 1:5</t>
  </si>
  <si>
    <t>https://podminky.urs.cz/item/CS_URS_2023_01/184813511</t>
  </si>
  <si>
    <t>183403153</t>
  </si>
  <si>
    <t>Obdělání půdy hrabáním v rovině a svahu do 1:5</t>
  </si>
  <si>
    <t>1963475353</t>
  </si>
  <si>
    <t>Obdělání půdy hrabáním v rovině nebo na svahu do 1:5</t>
  </si>
  <si>
    <t>https://podminky.urs.cz/item/CS_URS_2023_01/183403153</t>
  </si>
  <si>
    <t>16</t>
  </si>
  <si>
    <t>185803111</t>
  </si>
  <si>
    <t>Ošetření trávníku shrabáním v rovině a svahu do 1:5</t>
  </si>
  <si>
    <t>2040758872</t>
  </si>
  <si>
    <t>Ošetření trávníku jednorázové v rovině nebo na svahu do 1:5</t>
  </si>
  <si>
    <t>https://podminky.urs.cz/item/CS_URS_2023_01/185803111</t>
  </si>
  <si>
    <t xml:space="preserve">Poznámka k souboru cen:_x000d_
1. V cenách nejsou započteny náklady na : a) vypletí; tyto práce se oceňují cenami části C02 souboru cen 185 80-42 Vypletí, b) zalití; tyto práce se oceňují cenami části C02 souboru cen 185 80-43 Zalití rostlin vodou c) chemické odplevelení; tyto práce se oceňují cenami části A02 souboru cen 184 80-22 Chemické odplevelení trávníku, d) hnojení; tyto práce se oceňuji cenami části A02 souboru cen 184 85-11 Hnojení roztokem hnojiva nebo 185 80-21 Hnojení. 2. V cenách jsou započteny i náklady na pokosení se shrabáním, naložením shrabu na dopravní prostředek s odvezením do vzdálenosti 20 km a vyložením shrabu. 3. V cenách o sklonu svahu přes 1:1 jsou uvažovány podmínky pro svahy běžně schůdné; bez použití lezeckých technik. V případě použití lezeckých technik se tyto náklady oceňují individuálně. </t>
  </si>
  <si>
    <t>17</t>
  </si>
  <si>
    <t>181951112</t>
  </si>
  <si>
    <t>Úprava pláně v hornině třídy těžitelnosti I skupiny 1 až 3 se zhutněním strojně</t>
  </si>
  <si>
    <t>-1314311203</t>
  </si>
  <si>
    <t>Úprava pláně vyrovnáním výškových rozdílů strojně v hornině třídy těžitelnosti I, skupiny 1 až 3 se zhutněním</t>
  </si>
  <si>
    <t>https://podminky.urs.cz/item/CS_URS_2023_01/181951112</t>
  </si>
  <si>
    <t>položka výkazu výměr 15</t>
  </si>
  <si>
    <t>142,8</t>
  </si>
  <si>
    <t>57</t>
  </si>
  <si>
    <t xml:space="preserve"> Kryty pozemních komunikací letišť a ploch z kameniva nebo živičné</t>
  </si>
  <si>
    <t>18</t>
  </si>
  <si>
    <t>564851111</t>
  </si>
  <si>
    <t>Podklad ze štěrkodrtě ŠD plochy přes 100 m2 tl 150 mm</t>
  </si>
  <si>
    <t>-883609012</t>
  </si>
  <si>
    <t>Podklad ze štěrkodrti ŠD s rozprostřením a zhutněním plochy přes 100 m2, po zhutnění tl. 150 mm</t>
  </si>
  <si>
    <t>https://podminky.urs.cz/item/CS_URS_2023_01/564851111</t>
  </si>
  <si>
    <t>položka výkazu výměr 16</t>
  </si>
  <si>
    <t>126</t>
  </si>
  <si>
    <t>19</t>
  </si>
  <si>
    <t>998225111</t>
  </si>
  <si>
    <t>Přesun hmot pro pozemní komunikace s krytem z kamene, monolitickým betonovým nebo živičným</t>
  </si>
  <si>
    <t>1929436904</t>
  </si>
  <si>
    <t>Přesun hmot pro komunikace s krytem z kameniva, monolitickým betonovým nebo živičným dopravní vzdálenost do 200 m jakékoliv délky objektu</t>
  </si>
  <si>
    <t>https://podminky.urs.cz/item/CS_URS_2023_01/998225111</t>
  </si>
  <si>
    <t xml:space="preserve">Poznámka k souboru cen:_x000d_
1. Ceny lze použít i pro plochy letišť s krytem monolitickým betonovým nebo živičným. </t>
  </si>
  <si>
    <t>059</t>
  </si>
  <si>
    <t>kryty poz.komunikací - dlažba</t>
  </si>
  <si>
    <t>20</t>
  </si>
  <si>
    <t>596211130</t>
  </si>
  <si>
    <t>Kladení zámkové dlažby komunikací pro pěší ručně tl 60 mm skupiny C pl do 50 m2</t>
  </si>
  <si>
    <t>272536716</t>
  </si>
  <si>
    <t>Kladení dlažby z betonových zámkových dlaždic komunikací pro pěší ručně s ložem z kameniva těženého nebo drceného tl. do 40 mm, s vyplněním spár s dvojitým hutněním, vibrováním a se smetením přebytečného materiálu na krajnici tl. 60 mm skupiny C, pro plochy do 50 m2</t>
  </si>
  <si>
    <t>https://podminky.urs.cz/item/CS_URS_2023_01/596211130</t>
  </si>
  <si>
    <t>položka výkazu výměr 18</t>
  </si>
  <si>
    <t>4,6</t>
  </si>
  <si>
    <t>položka výkazu výměr 19</t>
  </si>
  <si>
    <t>0,7</t>
  </si>
  <si>
    <t>položka výkazu výměr 20</t>
  </si>
  <si>
    <t>1,5</t>
  </si>
  <si>
    <t>5921232R</t>
  </si>
  <si>
    <t>dlaždice betonová s vodící linií 200x200x60mm přírodní</t>
  </si>
  <si>
    <t>-1092183981</t>
  </si>
  <si>
    <t>4,6*1,03</t>
  </si>
  <si>
    <t>22</t>
  </si>
  <si>
    <t>5921233R</t>
  </si>
  <si>
    <t>dlaždice betonová s reliefním povrchem 200x200x60mm přírodní</t>
  </si>
  <si>
    <t>116071811</t>
  </si>
  <si>
    <t>1,5*1,03</t>
  </si>
  <si>
    <t>23</t>
  </si>
  <si>
    <t>59245263</t>
  </si>
  <si>
    <t>dlažba tvar čtverec betonová 200x200x60mm barevná</t>
  </si>
  <si>
    <t>1944176731</t>
  </si>
  <si>
    <t>0,7*1,03</t>
  </si>
  <si>
    <t>24</t>
  </si>
  <si>
    <t>916111123</t>
  </si>
  <si>
    <t>Osazení obruby z drobných kostek s boční opěrou do lože z betonu prostého</t>
  </si>
  <si>
    <t>m</t>
  </si>
  <si>
    <t>-636715250</t>
  </si>
  <si>
    <t>Osazení silniční obruby z dlažebních kostek v jedné řadě s ložem tl. přes 50 do 100 mm, s vyplněním a zatřením spár cementovou maltou z drobných kostek s boční opěrou z betonu prostého, do lože z betonu prostého téže značky</t>
  </si>
  <si>
    <t>https://podminky.urs.cz/item/CS_URS_2023_01/916111123</t>
  </si>
  <si>
    <t xml:space="preserve">Poznámka k souboru cen:_x000d_
1. Část lože z betonu prostého přesahující tl. 100 mm se oceňuje cenou 916 99-1121 Lože pod obrubníky, krajníky nebo obruby z dlažebních kostek. 2. V cenách nejsou započteny náklady na dodání dlažebních kostek, tyto se oceňují ve specifikaci. Množství uvedené ve specifikaci se určí jako součin celkové délky obrub a objemové hmotnosti 1 m obruby a to: a) 0,065 t/m pro velké kostky, b) 0,024 t/m pro malé kostky. Ztratné lze dohodnout ve výši 1 % pro velké kostky, 2 % pro malé kostky. 3. Osazení silniční obruby ze dvou řad kostek se oceňuje: a) bez boční opěry jako dvojnásobné množství silniční obruby z jedné řady kostek, b) s boční opěrou jako osazení silniční obruby z jedné řady kostek s boční opěrou a osazení silniční obruby z jedné řady kostek bez boční opěry. </t>
  </si>
  <si>
    <t>položka výkazu výměr 14</t>
  </si>
  <si>
    <t>55,9</t>
  </si>
  <si>
    <t>25</t>
  </si>
  <si>
    <t>591211111</t>
  </si>
  <si>
    <t>Kladení dlažby z kostek drobných z kamene do lože z kameniva těženého tl 50 mm</t>
  </si>
  <si>
    <t>571616225</t>
  </si>
  <si>
    <t>Kladení dlažby z kostek s provedením lože do tl. 50 mm, s vyplněním spár, s dvojím beraněním a se smetením přebytečného materiálu na krajnici drobných z kamene, do lože z kameniva těženého</t>
  </si>
  <si>
    <t>https://podminky.urs.cz/item/CS_URS_2023_01/591211111</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</si>
  <si>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</si>
  <si>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položka výkazu výměr 17</t>
  </si>
  <si>
    <t>122,5</t>
  </si>
  <si>
    <t>položka výkazu výměr 21</t>
  </si>
  <si>
    <t>10,2</t>
  </si>
  <si>
    <t>26</t>
  </si>
  <si>
    <t>58381007</t>
  </si>
  <si>
    <t>kostka štípaná dlažební žula drobná 8/10</t>
  </si>
  <si>
    <t>559987279</t>
  </si>
  <si>
    <t>122,5*1,01</t>
  </si>
  <si>
    <t>27</t>
  </si>
  <si>
    <t>916132113</t>
  </si>
  <si>
    <t>Osazení obruby z betonové přídlažby s boční opěrou do lože z betonu prostého</t>
  </si>
  <si>
    <t>-500889518</t>
  </si>
  <si>
    <t>Osazení silniční obruby z betonové přídlažby (krajníků) s ložem tl. přes 50 do 100 mm, s vyplněním a zatřením spár cementovou maltou šířky do 250 mm s boční opěrou z betonu prostého, do lože z betonu prostého</t>
  </si>
  <si>
    <t>https://podminky.urs.cz/item/CS_URS_2023_01/916132113</t>
  </si>
  <si>
    <t>28</t>
  </si>
  <si>
    <t>58380001</t>
  </si>
  <si>
    <t>krajník kamenný žulový silniční 130x200x300-800mm</t>
  </si>
  <si>
    <t>1657848755</t>
  </si>
  <si>
    <t>55,9*1,01</t>
  </si>
  <si>
    <t>29</t>
  </si>
  <si>
    <t>916231213</t>
  </si>
  <si>
    <t>Osazení chodníkového obrubníku betonového stojatého s boční opěrou do lože z betonu prostého</t>
  </si>
  <si>
    <t>1893206870</t>
  </si>
  <si>
    <t>Osazení chodníkového obrubníku betonového se zřízením lože, s vyplněním a zatřením spár cementovou maltou stojatého s boční opěrou z betonu prostého, do lože z betonu prostého</t>
  </si>
  <si>
    <t>https://podminky.urs.cz/item/CS_URS_2023_01/916231213</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</si>
  <si>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</si>
  <si>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položka výkazu výměr 13</t>
  </si>
  <si>
    <t>41,5</t>
  </si>
  <si>
    <t>30</t>
  </si>
  <si>
    <t>59217002</t>
  </si>
  <si>
    <t>obrubník betonový zahradní šedý 1000x50x200mm</t>
  </si>
  <si>
    <t>-119663320</t>
  </si>
  <si>
    <t>42*1,01</t>
  </si>
  <si>
    <t>31</t>
  </si>
  <si>
    <t>916991121</t>
  </si>
  <si>
    <t>Lože pod obrubníky, krajníky nebo obruby z dlažebních kostek z betonu prostého</t>
  </si>
  <si>
    <t>866895053</t>
  </si>
  <si>
    <t>Lože pod obrubníky, krajníky nebo obruby z dlažebních kostek z betonu prostého</t>
  </si>
  <si>
    <t>https://podminky.urs.cz/item/CS_URS_2023_01/916991121</t>
  </si>
  <si>
    <t>41,5*0,2*0,15</t>
  </si>
  <si>
    <t>55,9*0,45*0,15</t>
  </si>
  <si>
    <t>33*0,3*0,12</t>
  </si>
  <si>
    <t>28*0,15*0,12</t>
  </si>
  <si>
    <t>5*0,25*0,12</t>
  </si>
  <si>
    <t>položka výkazu výměr 28</t>
  </si>
  <si>
    <t>34,1*0,25*0,12</t>
  </si>
  <si>
    <t>32</t>
  </si>
  <si>
    <t>R-059-005</t>
  </si>
  <si>
    <t>Řezání obrub</t>
  </si>
  <si>
    <t>1891102471</t>
  </si>
  <si>
    <t>řezání obrub</t>
  </si>
  <si>
    <t>předpoklad</t>
  </si>
  <si>
    <t>33</t>
  </si>
  <si>
    <t>998223011</t>
  </si>
  <si>
    <t>Přesun hmot pro pozemní komunikace s krytem dlážděným</t>
  </si>
  <si>
    <t>-1580909065</t>
  </si>
  <si>
    <t>Přesun hmot pro pozemní komunikace s krytem dlážděným dopravní vzdálenost do 200 m jakékoliv délky objektu</t>
  </si>
  <si>
    <t>https://podminky.urs.cz/item/CS_URS_2023_01/998223011</t>
  </si>
  <si>
    <t>91</t>
  </si>
  <si>
    <t xml:space="preserve"> Doplňující konstrukce a práce pozemních komunikací, letišť a ploch</t>
  </si>
  <si>
    <t>34</t>
  </si>
  <si>
    <t>62999521</t>
  </si>
  <si>
    <t>Očištění vnějších ploch otryskáním nesušeným křemičitým pískem kamenného měkkého povrchu</t>
  </si>
  <si>
    <t>-179510374</t>
  </si>
  <si>
    <t>Očištění vnějších ploch tryskáním křemičitým pískem nesušeným ( metodou torbo tryskání), povrchu kamenného přírodního měkkého</t>
  </si>
  <si>
    <t>https://podminky.urs.cz/item/CS_URS_2023_01/62999521</t>
  </si>
  <si>
    <t>položka výkazu výměr 22</t>
  </si>
  <si>
    <t>23*0,25</t>
  </si>
  <si>
    <t>35</t>
  </si>
  <si>
    <t>77299141R</t>
  </si>
  <si>
    <t xml:space="preserve">Mechanické  čištění  kamenných dlažeb </t>
  </si>
  <si>
    <t>-921475920</t>
  </si>
  <si>
    <t>položka výkazu výměr 23</t>
  </si>
  <si>
    <t>74</t>
  </si>
  <si>
    <t>96</t>
  </si>
  <si>
    <t>Bourání konstrukcí</t>
  </si>
  <si>
    <t>36</t>
  </si>
  <si>
    <t>919735113</t>
  </si>
  <si>
    <t>Řezání stávajícího živičného krytu hl přes 100 do 150 mm</t>
  </si>
  <si>
    <t>212973221</t>
  </si>
  <si>
    <t>Řezání stávajícího živičného krytu nebo podkladu hloubky přes 100 do 150 mm</t>
  </si>
  <si>
    <t>https://podminky.urs.cz/item/CS_URS_2023_01/919735113</t>
  </si>
  <si>
    <t>položka výkazu výměr 10</t>
  </si>
  <si>
    <t>19,8</t>
  </si>
  <si>
    <t>37</t>
  </si>
  <si>
    <t>113107123</t>
  </si>
  <si>
    <t>Odstranění podkladu z kameniva drceného tl přes 200 do 300 mm ručně</t>
  </si>
  <si>
    <t>2002901898</t>
  </si>
  <si>
    <t>Odstranění podkladů nebo krytů ručně s přemístěním hmot na skládku na vzdálenost do 3 m nebo s naložením na dopravní prostředek z kameniva hrubého drceného, o tl. vrstvy přes 200 do 300 mm</t>
  </si>
  <si>
    <t>https://podminky.urs.cz/item/CS_URS_2023_01/113107123</t>
  </si>
  <si>
    <t>položka výkazu výměr 9</t>
  </si>
  <si>
    <t>5*4,5</t>
  </si>
  <si>
    <t>38</t>
  </si>
  <si>
    <t>113107124</t>
  </si>
  <si>
    <t>Odstranění podkladu z kameniva drceného tl přes 300 do 400 mm ručně</t>
  </si>
  <si>
    <t>-194034682</t>
  </si>
  <si>
    <t>Odstranění podkladů nebo krytů ručně s přemístěním hmot na skládku na vzdálenost do 3 m nebo s naložením na dopravní prostředek z kameniva hrubého drceného, o tl. vrstvy přes 300 do 400 mm</t>
  </si>
  <si>
    <t>https://podminky.urs.cz/item/CS_URS_2023_01/113107124</t>
  </si>
  <si>
    <t>položka výkazu výměr 8</t>
  </si>
  <si>
    <t>170</t>
  </si>
  <si>
    <t>39</t>
  </si>
  <si>
    <t>997221551</t>
  </si>
  <si>
    <t>Vodorovná doprava suti ze sypkých materiálů do 1 km</t>
  </si>
  <si>
    <t>610824930</t>
  </si>
  <si>
    <t>Vodorovná doprava suti bez naložení, ale se složením a s hrubým urovnáním ze sypkých materiálů, na vzdálenost do 1 km</t>
  </si>
  <si>
    <t>https://podminky.urs.cz/item/CS_URS_2023_01/997221551</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</si>
  <si>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</si>
  <si>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170*0,58</t>
  </si>
  <si>
    <t>5*4,5*0,44</t>
  </si>
  <si>
    <t>40</t>
  </si>
  <si>
    <t>997221559</t>
  </si>
  <si>
    <t>Příplatek ZKD 1 km u vodorovné dopravy suti ze sypkých materiálů</t>
  </si>
  <si>
    <t>606890092</t>
  </si>
  <si>
    <t>Vodorovná doprava suti bez naložení, ale se složením a s hrubým urovnáním Příplatek k ceně za každý další i započatý 1 km přes 1 km</t>
  </si>
  <si>
    <t>https://podminky.urs.cz/item/CS_URS_2023_01/997221559</t>
  </si>
  <si>
    <t>skládka 3 km</t>
  </si>
  <si>
    <t>170*0,58*2</t>
  </si>
  <si>
    <t>5*4,5*0,44*2</t>
  </si>
  <si>
    <t>41</t>
  </si>
  <si>
    <t>962042321</t>
  </si>
  <si>
    <t>Bourání zdiva nadzákladového z betonu prostého přes 1 m3</t>
  </si>
  <si>
    <t>-1978074926</t>
  </si>
  <si>
    <t>Bourání zdiva z betonu prostého nadzákladového objemu přes 1 m3</t>
  </si>
  <si>
    <t>https://podminky.urs.cz/item/CS_URS_2023_01/962042321</t>
  </si>
  <si>
    <t>položka výkazu výměr 4</t>
  </si>
  <si>
    <t>6,7</t>
  </si>
  <si>
    <t>42</t>
  </si>
  <si>
    <t>961044111</t>
  </si>
  <si>
    <t>Bourání základů z betonu prostého</t>
  </si>
  <si>
    <t>-1791922277</t>
  </si>
  <si>
    <t>Bourání základů z betonu prostého</t>
  </si>
  <si>
    <t>https://podminky.urs.cz/item/CS_URS_2023_01/961044111</t>
  </si>
  <si>
    <t>položka výkazu výměr 5</t>
  </si>
  <si>
    <t>položka výkazu výměr 27</t>
  </si>
  <si>
    <t>0,16</t>
  </si>
  <si>
    <t>43</t>
  </si>
  <si>
    <t>113106162</t>
  </si>
  <si>
    <t>Rozebrání dlažeb vozovek z drobných kostek s ložem ze živice ručně</t>
  </si>
  <si>
    <t>-903272259</t>
  </si>
  <si>
    <t>Rozebrání dlažeb vozovek a ploch s přemístěním hmot na skládku na vzdálenost do 3 m nebo s naložením na dopravní prostředek, s jakoukoliv výplní spár ručně z drobných kostek nebo odseků s ložem ze živice</t>
  </si>
  <si>
    <t>https://podminky.urs.cz/item/CS_URS_2023_01/113106162</t>
  </si>
  <si>
    <t>44</t>
  </si>
  <si>
    <t>979071122</t>
  </si>
  <si>
    <t>Očištění dlažebních kostek drobných s původním spárováním živičnou směsí nebo MC</t>
  </si>
  <si>
    <t>-1080413944</t>
  </si>
  <si>
    <t>Očištění vybouraných dlažebních kostek od spojovacího materiálu, s uložením očištěných kostek na skládku, s odklizením odpadových hmot na hromady a s odklizením vybouraných kostek na vzdálenost do 3 m drobných, s původním vyplněním spár živicí nebo cementovou maltou</t>
  </si>
  <si>
    <t>https://podminky.urs.cz/item/CS_URS_2023_01/979071122</t>
  </si>
  <si>
    <t>položka výkazu výměr 6</t>
  </si>
  <si>
    <t>15,2*0,1</t>
  </si>
  <si>
    <t>45</t>
  </si>
  <si>
    <t>979024443</t>
  </si>
  <si>
    <t>Očištění vybouraných obrubníků a krajníků silničních</t>
  </si>
  <si>
    <t>-1784389102</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</si>
  <si>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</si>
  <si>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https://podminky.urs.cz/item/CS_URS_2023_01/979024443</t>
  </si>
  <si>
    <t>položka výkazu výměr 7</t>
  </si>
  <si>
    <t>46</t>
  </si>
  <si>
    <t>979071121</t>
  </si>
  <si>
    <t>Očištění dlažebních kostek drobných s původním spárováním kamenivem těženým</t>
  </si>
  <si>
    <t>2068929582</t>
  </si>
  <si>
    <t>Očištění vybouraných dlažebních kostek od spojovacího materiálu, s uložením očištěných kostek na skládku, s odklizením odpadových hmot na hromady a s odklizením vybouraných kostek na vzdálenost do 3 m drobných, s původním vyplněním spár kamenivem těženým</t>
  </si>
  <si>
    <t>https://podminky.urs.cz/item/CS_URS_2023_01/979071121</t>
  </si>
  <si>
    <t xml:space="preserve">Poznámka k souboru cen:_x000d_
1. Ceny jsou určeny jen pro očištění vybouraných kostek uložených do lože ze sypkého materiálu bez pojiva. 2. Přemístění vybouraných dlažebních kostek na vzdálenost přes 3 m se oceňuje cenami souborů cen 997 22-1 Vodorovná doprava suti. </t>
  </si>
  <si>
    <t xml:space="preserve">10,2 </t>
  </si>
  <si>
    <t>47</t>
  </si>
  <si>
    <t>113107181</t>
  </si>
  <si>
    <t>Odstranění podkladu živičného tl do 50 mm strojně pl přes 50 do 200 m2</t>
  </si>
  <si>
    <t>-137895942</t>
  </si>
  <si>
    <t>Odstranění podkladů nebo krytů strojně plochy jednotlivě přes 50 m2 do 200 m2 s přemístěním hmot na skládku na vzdálenost do 20 m nebo s naložením na dopravní prostředek živičných, o tl. vrstvy do 50 mm</t>
  </si>
  <si>
    <t>https://podminky.urs.cz/item/CS_URS_2023_01/113107181</t>
  </si>
  <si>
    <t>položka výkazu výměr 1</t>
  </si>
  <si>
    <t>48</t>
  </si>
  <si>
    <t>113107341</t>
  </si>
  <si>
    <t>Odstranění podkladu živičného tl 50 mm strojně pl do 50 m2</t>
  </si>
  <si>
    <t>-1357828395</t>
  </si>
  <si>
    <t>Odstranění podkladů nebo krytů strojně plochy jednotlivě do 50 m2 s přemístěním hmot na skládku na vzdálenost do 3 m nebo s naložením na dopravní prostředek živičných, o tl. vrstvy do 50 mm</t>
  </si>
  <si>
    <t>https://podminky.urs.cz/item/CS_URS_2023_01/113107341</t>
  </si>
  <si>
    <t>položka výkazu výměr 2</t>
  </si>
  <si>
    <t>49</t>
  </si>
  <si>
    <t>113201112</t>
  </si>
  <si>
    <t>Vytrhání obrub silničních ležatých</t>
  </si>
  <si>
    <t>1206128189</t>
  </si>
  <si>
    <t>Vytrhání obrub s vybouráním lože, s přemístěním hmot na skládku na vzdálenost do 3 m nebo s naložením na dopravní prostředek silničních ležatých</t>
  </si>
  <si>
    <t>https://podminky.urs.cz/item/CS_URS_2023_01/113201112</t>
  </si>
  <si>
    <t>50</t>
  </si>
  <si>
    <t>113203111</t>
  </si>
  <si>
    <t>Vytrhání obrub z dlažebních kostek</t>
  </si>
  <si>
    <t>-1029485740</t>
  </si>
  <si>
    <t>Vytrhání obrub s vybouráním lože, s přemístěním hmot na skládku na vzdálenost do 3 m nebo s naložením na dopravní prostředek z dlažebních kostek</t>
  </si>
  <si>
    <t>https://podminky.urs.cz/item/CS_URS_2023_01/113203111</t>
  </si>
  <si>
    <t>15,2</t>
  </si>
  <si>
    <t>51</t>
  </si>
  <si>
    <t>113204111</t>
  </si>
  <si>
    <t>Vytrhání obrub záhonových</t>
  </si>
  <si>
    <t>-1114609181</t>
  </si>
  <si>
    <t>Vytrhání obrub s vybouráním lože, s přemístěním hmot na skládku na vzdálenost do 3 m nebo s naložením na dopravní prostředek záhonových</t>
  </si>
  <si>
    <t>https://podminky.urs.cz/item/CS_URS_2023_01/113204111</t>
  </si>
  <si>
    <t>položka výkazu výměr 3</t>
  </si>
  <si>
    <t>52</t>
  </si>
  <si>
    <t>113107130</t>
  </si>
  <si>
    <t>Odstranění podkladu z betonu prostého tl do 100 mm ručně</t>
  </si>
  <si>
    <t>1856245475</t>
  </si>
  <si>
    <t>Odstranění podkladů nebo krytů ručně s přemístěním hmot na skládku na vzdálenost do 3 m nebo s naložením na dopravní prostředek z betonu prostého, o tl. vrstvy do 100 mm</t>
  </si>
  <si>
    <t>https://podminky.urs.cz/item/CS_URS_2023_01/113107130</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</si>
  <si>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a) –7111 až –7113, –7151 až -7153, -7211 až -7213 a -7311 až -7313 lze použít i pro odstranění podkladů nebo krytů ze štěrkopísku, škváry, strusky nebo z mechanicky zpevněných zemin, b) –7121 až 7125, –7161 až -7165, -7221 až -7225 a -7321 až -7325 lze použít i pro odstranění podkladů nebo krytů ze zemin stabilizovaných vápnem, c) –7130 až -7134, –7170 až -7174, –7230 až -7234 a -7330 až -7334 lze použít i pro odstranění dlažeb uložených do betonového lože a dlažeb z mozaiky uložených do cementové malty nebo podkladu ze zemin stabilizovaných cementem. 3. Ceny lze použít i pro odstranění podkladů nebo krytů opatřených živičnými postřiky nebo nátěry. 4. Ceny odlišené podle tloušťky (např. do 100 mm, do 200 mm) jsou určeny vždy pro celou tloušťku jednotlivých konstrukcí.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6. Přemístění vybouraného materiálu větší vzdálenost, než je uvedeno, se oceňuje cenami souborů cen 997 22-1 Vodorovná doprava suti. 7. Ceny -714 . , -718 . , –724 . a -734 . nelze použít pro odstranění podkladu nebo krytu frézováním. </t>
  </si>
  <si>
    <t>41*0,2</t>
  </si>
  <si>
    <t>15,2*0,15</t>
  </si>
  <si>
    <t>9*0,4</t>
  </si>
  <si>
    <t>53</t>
  </si>
  <si>
    <t>997221611</t>
  </si>
  <si>
    <t>Nakládání suti na dopravní prostředky pro vodorovnou dopravu</t>
  </si>
  <si>
    <t>-735715591</t>
  </si>
  <si>
    <t>Nakládání na dopravní prostředky pro vodorovnou dopravu suti</t>
  </si>
  <si>
    <t>https://podminky.urs.cz/item/CS_URS_2023_01/997221611</t>
  </si>
  <si>
    <t xml:space="preserve">Poznámka k souboru cen:_x000d_
1. Ceny lze použít i pro překládání při lomené dopravě. 2. Ceny nelze použít při dopravě po železnici, po vodě nebo neobvyklými dopravními prostředky. </t>
  </si>
  <si>
    <t>170*0,098</t>
  </si>
  <si>
    <t>5*4,5*0,098</t>
  </si>
  <si>
    <t>41*0,04</t>
  </si>
  <si>
    <t>41*0,2*0,24</t>
  </si>
  <si>
    <t>6,7*2,2</t>
  </si>
  <si>
    <t>4*2</t>
  </si>
  <si>
    <t>15,2*0,115</t>
  </si>
  <si>
    <t>15,2*0,15*0,24</t>
  </si>
  <si>
    <t>9*0,29</t>
  </si>
  <si>
    <t>9*0,4*0,24</t>
  </si>
  <si>
    <t>55,9*0,115</t>
  </si>
  <si>
    <t>0,16*2</t>
  </si>
  <si>
    <t>54</t>
  </si>
  <si>
    <t>997221561</t>
  </si>
  <si>
    <t>Vodorovná doprava suti z kusových materiálů do 1 km</t>
  </si>
  <si>
    <t>62961476</t>
  </si>
  <si>
    <t>Vodorovná doprava suti bez naložení, ale se složením a s hrubým urovnáním z kusových materiálů, na vzdálenost do 1 km</t>
  </si>
  <si>
    <t>https://podminky.urs.cz/item/CS_URS_2023_01/997221561</t>
  </si>
  <si>
    <t>55</t>
  </si>
  <si>
    <t>997221569</t>
  </si>
  <si>
    <t>Příplatek ZKD 1 km u vodorovné dopravy suti z kusových materiálů</t>
  </si>
  <si>
    <t>229376643</t>
  </si>
  <si>
    <t>https://podminky.urs.cz/item/CS_URS_2023_01/997221569</t>
  </si>
  <si>
    <t>3,0 km</t>
  </si>
  <si>
    <t>Mezisoučet</t>
  </si>
  <si>
    <t>49,554*2</t>
  </si>
  <si>
    <t>56</t>
  </si>
  <si>
    <t>997221861</t>
  </si>
  <si>
    <t>Poplatek za uložení stavebního odpadu na recyklační skládce (skládkovné) z prostého betonu pod kódem 17 01 01</t>
  </si>
  <si>
    <t>128214451</t>
  </si>
  <si>
    <t>Poplatek za uložení stavebního odpadu na recyklační skládce (skládkovné) z prostého betonu zatříděného do Katalogu odpadů pod kódem 17 01 01</t>
  </si>
  <si>
    <t>https://podminky.urs.cz/item/CS_URS_2023_01/997221861</t>
  </si>
  <si>
    <t>997221873</t>
  </si>
  <si>
    <t>Poplatek za uložení stavebního odpadu na recyklační skládce (skládkovné) zeminy a kamení zatříděného do Katalogu odpadů pod kódem 17 05 04</t>
  </si>
  <si>
    <t>CS ÚRS 2022 01</t>
  </si>
  <si>
    <t>224439450</t>
  </si>
  <si>
    <t>https://podminky.urs.cz/item/CS_URS_2022_01/997221873</t>
  </si>
  <si>
    <t>58</t>
  </si>
  <si>
    <t>997221875</t>
  </si>
  <si>
    <t>Poplatek za uložení stavebního odpadu na recyklační skládce (skládkovné) asfaltového bez obsahu dehtu zatříděného do Katalogu odpadů pod kódem 17 03 02</t>
  </si>
  <si>
    <t>-958388743</t>
  </si>
  <si>
    <t>https://podminky.urs.cz/item/CS_URS_2023_01/997221875</t>
  </si>
  <si>
    <t>2 - VON - VEDLEJŠÍ A OSTATNÍ NÁKLADY</t>
  </si>
  <si>
    <t>2-1 - VON - VEDLEJŠÍ A OSTATNÍ NÁKLADY- soupis prací</t>
  </si>
  <si>
    <t>21121</t>
  </si>
  <si>
    <t>42.11.20</t>
  </si>
  <si>
    <t>VRN - Vedlejší rozpočtové náklady</t>
  </si>
  <si>
    <t xml:space="preserve">    VRN1 - Průzkumné, geodetické a projektové práce</t>
  </si>
  <si>
    <t xml:space="preserve">    VRN3 - Zařízení staveniště</t>
  </si>
  <si>
    <t xml:space="preserve">    VRN9 - Ostatní náklady</t>
  </si>
  <si>
    <t>VRN</t>
  </si>
  <si>
    <t>Vedlejší rozpočtové náklady</t>
  </si>
  <si>
    <t>VRN1</t>
  </si>
  <si>
    <t>Průzkumné, geodetické a projektové práce</t>
  </si>
  <si>
    <t>012103000</t>
  </si>
  <si>
    <t>Geodetické práce před výstavbou</t>
  </si>
  <si>
    <t>…</t>
  </si>
  <si>
    <t>1024</t>
  </si>
  <si>
    <t>46602945</t>
  </si>
  <si>
    <t>https://podminky.urs.cz/item/CS_URS_2023_01/012103000</t>
  </si>
  <si>
    <t>Součet</t>
  </si>
  <si>
    <t>012203000</t>
  </si>
  <si>
    <t>Geodetické práce při provádění stavby</t>
  </si>
  <si>
    <t>soub</t>
  </si>
  <si>
    <t>-960679162</t>
  </si>
  <si>
    <t>https://podminky.urs.cz/item/CS_URS_2023_01/012203000</t>
  </si>
  <si>
    <t>P</t>
  </si>
  <si>
    <t>Poznámka k položce:_x000d_
Dokumentace zakrývaných konstrukcí a liniových staveb geodetickým zaměřením v papírové a elektronické podobě._x000d_
-zaměření zakrývaných konstrukcí a liniových staveb,</t>
  </si>
  <si>
    <t>012303000</t>
  </si>
  <si>
    <t>Geodetické práce po výstavbě</t>
  </si>
  <si>
    <t>718115552</t>
  </si>
  <si>
    <t>https://podminky.urs.cz/item/CS_URS_2023_01/012303000</t>
  </si>
  <si>
    <t>Poznámka k položce:_x000d_
Dokumentace skutečného stavu geodetickým zaměřením v papírové a elektronické podobě viz VOP</t>
  </si>
  <si>
    <t>013254000</t>
  </si>
  <si>
    <t>Dokumentace skutečného provedení stavby</t>
  </si>
  <si>
    <t>1371840411</t>
  </si>
  <si>
    <t>https://podminky.urs.cz/item/CS_URS_2023_01/013254000</t>
  </si>
  <si>
    <t>Poznámka k položce:_x000d_
Dokumentace skutečného provedení v rozsahu dle platné vyhlášky na dokumentaci staveb v počtu dle SOD a VOP (3 x papírově a 3 x elektronicky )</t>
  </si>
  <si>
    <t>VRN3</t>
  </si>
  <si>
    <t>Zařízení staveniště</t>
  </si>
  <si>
    <t>030001001</t>
  </si>
  <si>
    <t>Náklady na zřízení zařízení staveniště v souladu s ZOV</t>
  </si>
  <si>
    <t>soubor</t>
  </si>
  <si>
    <t>-781148709</t>
  </si>
  <si>
    <t>Poznámka k položce:_x000d_
Náklady na dokumentaci ZS, příprava území pro ZS včetně odstranění materiálu a konstrukcí, vybudování odběrný míst, zřízení přípojek energií, vlastní vybudování objektů ZS a provizornich komunikací.</t>
  </si>
  <si>
    <t>030001002</t>
  </si>
  <si>
    <t>Náklady na provoz a údržbu zařízení staveniště</t>
  </si>
  <si>
    <t>744685892</t>
  </si>
  <si>
    <t>Poznámka k položce:_x000d_
Náklady na vybavení objektů, náklady na energie, úklid, údržba, osvětlení, oplocení, opravy na objektech ZS, čištění ploch, zabezpečení staveniště,mobilní WC</t>
  </si>
  <si>
    <t>039001003</t>
  </si>
  <si>
    <t>Zrušení zařízení staveniště</t>
  </si>
  <si>
    <t>1728155507</t>
  </si>
  <si>
    <t>https://podminky.urs.cz/item/CS_URS_2023_01/039001003</t>
  </si>
  <si>
    <t>Poznámka k položce:_x000d_
odstranění objektu ZS včetně přípojek a jejich odvozu, uvedení pozemku do původního stavu včetně nákladů s tím spojených</t>
  </si>
  <si>
    <t>VRN9</t>
  </si>
  <si>
    <t>Ostatní náklady</t>
  </si>
  <si>
    <t>034103000</t>
  </si>
  <si>
    <t>Oplocení staveniště</t>
  </si>
  <si>
    <t>-748097276</t>
  </si>
  <si>
    <t>https://podminky.urs.cz/item/CS_URS_2023_01/034103000</t>
  </si>
  <si>
    <t>041403001</t>
  </si>
  <si>
    <t>Náklady na zajištění kolektivní bezpečnosti osob</t>
  </si>
  <si>
    <t>-1316683074</t>
  </si>
  <si>
    <t>Poznámka k položce:_x000d_
zábradlí,umožnění přechodu pro pěší</t>
  </si>
  <si>
    <t>012103101</t>
  </si>
  <si>
    <t>Vytýčení inženýrských sítí</t>
  </si>
  <si>
    <t>-284359354</t>
  </si>
  <si>
    <t>Poznámka k položce:_x000d_
Vytýčení inženýrských sítí dotčených nebo souvisejících se stavbou před nebo v průběhu výstavby</t>
  </si>
  <si>
    <t xml:space="preserve">"vytýčení stávajících inž. sítí"      1,0</t>
  </si>
  <si>
    <t>042503000</t>
  </si>
  <si>
    <t>Plán BOZP na staveništi</t>
  </si>
  <si>
    <t>908222752</t>
  </si>
  <si>
    <t>https://podminky.urs.cz/item/CS_URS_2023_01/042503000</t>
  </si>
  <si>
    <t>043103001</t>
  </si>
  <si>
    <t xml:space="preserve">Náklady na provedení zkoušek, revizí a měření </t>
  </si>
  <si>
    <t>1288228711</t>
  </si>
  <si>
    <t>Revize elektro, Statické zatěžovací zkouška pláně</t>
  </si>
  <si>
    <t xml:space="preserve">Poznámka k položce:_x000d_
Náklady na provedení zkoušek, revizí a měření, které jsou vyžadovány v  technických normách a dalších předpisech ve vztahu k prováděným pracím, dodávkám a službám a jejichž počet a druh by měl být specifikovaný v dokumentu KZP vyhotoveným zhotovitelem.</t>
  </si>
  <si>
    <t>090001002</t>
  </si>
  <si>
    <t>Ostatní náklady vyplývající ze znění SOD a VOP</t>
  </si>
  <si>
    <t>262144</t>
  </si>
  <si>
    <t>-778735146</t>
  </si>
  <si>
    <t>Poznámka k položce:_x000d_
Náklady související s plněním povinností zhotovitele požadované v SOD a VOP, např.:_x000d_
- náklady na zřízení bankovních záruk_x000d_
- náklady spojené vypracováním technologických postupů_x000d_
- náklady na vypracování ohlášení změn a změnových listů_x000d_
- náklady spojené s předáním díla _x000d_
atd.</t>
  </si>
  <si>
    <t>079002001</t>
  </si>
  <si>
    <t>Ostatní provozní vlivy</t>
  </si>
  <si>
    <t>1290315974</t>
  </si>
  <si>
    <t>https://podminky.urs.cz/item/CS_URS_2023_01/079002001</t>
  </si>
  <si>
    <t>Poznámka k položce:_x000d_
Například:_x000d_
- provoz investora a třetích osob_x000d_
- práce na památkově chráněném objektu_x000d_
- náklady na provádění zimní údržby_x000d_
- práce na těžce přístupných místech_x000d_
- ztížený provoz vozidel v centru města_x000d_
- ztížené dopravní podmínky_x000d_
- práce v ochranných pásmech</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</si>
</sst>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3" fillId="0" borderId="0" applyNumberFormat="0" applyFill="0" applyBorder="0" applyAlignment="0" applyProtection="0"/>
  </cellStyleXfs>
  <cellXfs count="31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1" fillId="0" borderId="19" xfId="0" applyNumberFormat="1" applyFont="1" applyBorder="1" applyAlignment="1" applyProtection="1">
      <alignment vertical="center"/>
    </xf>
    <xf numFmtId="4" fontId="1" fillId="0" borderId="20" xfId="0" applyNumberFormat="1" applyFont="1" applyBorder="1" applyAlignment="1" applyProtection="1">
      <alignment vertical="center"/>
    </xf>
    <xf numFmtId="166"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8" fillId="0" borderId="0" xfId="0" applyFont="1" applyAlignment="1" applyProtection="1">
      <alignment horizontal="left" vertical="center"/>
    </xf>
    <xf numFmtId="0" fontId="39" fillId="0" borderId="0" xfId="1"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40" fillId="0" borderId="0" xfId="0" applyFont="1" applyAlignment="1" applyProtection="1">
      <alignment vertical="center" wrapText="1"/>
    </xf>
    <xf numFmtId="0" fontId="41" fillId="0" borderId="22" xfId="0" applyFont="1" applyBorder="1" applyAlignment="1" applyProtection="1">
      <alignment horizontal="center" vertical="center"/>
    </xf>
    <xf numFmtId="49" fontId="41" fillId="0" borderId="22" xfId="0" applyNumberFormat="1" applyFont="1" applyBorder="1" applyAlignment="1" applyProtection="1">
      <alignment horizontal="left" vertical="center" wrapText="1"/>
    </xf>
    <xf numFmtId="0" fontId="41" fillId="0" borderId="22" xfId="0" applyFont="1" applyBorder="1" applyAlignment="1" applyProtection="1">
      <alignment horizontal="left" vertical="center" wrapText="1"/>
    </xf>
    <xf numFmtId="0" fontId="41" fillId="0" borderId="22" xfId="0" applyFont="1" applyBorder="1" applyAlignment="1" applyProtection="1">
      <alignment horizontal="center" vertical="center" wrapText="1"/>
    </xf>
    <xf numFmtId="167" fontId="41" fillId="0" borderId="22" xfId="0" applyNumberFormat="1" applyFont="1" applyBorder="1" applyAlignment="1" applyProtection="1">
      <alignment vertical="center"/>
    </xf>
    <xf numFmtId="4" fontId="41" fillId="2" borderId="22" xfId="0" applyNumberFormat="1" applyFont="1" applyFill="1" applyBorder="1" applyAlignment="1" applyProtection="1">
      <alignment vertical="center"/>
      <protection locked="0"/>
    </xf>
    <xf numFmtId="4" fontId="41" fillId="0" borderId="22" xfId="0" applyNumberFormat="1" applyFont="1" applyBorder="1" applyAlignment="1" applyProtection="1">
      <alignment vertical="center"/>
    </xf>
    <xf numFmtId="0" fontId="42" fillId="0" borderId="3" xfId="0" applyFont="1" applyBorder="1" applyAlignment="1">
      <alignment vertical="center"/>
    </xf>
    <xf numFmtId="0" fontId="41" fillId="2" borderId="14" xfId="0" applyFont="1" applyFill="1" applyBorder="1" applyAlignment="1" applyProtection="1">
      <alignment horizontal="left" vertical="center"/>
      <protection locked="0"/>
    </xf>
    <xf numFmtId="0" fontId="41" fillId="0" borderId="0" xfId="0" applyFont="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 fillId="0" borderId="0" xfId="0" applyFont="1" applyAlignment="1">
      <alignment horizontal="left" vertical="top"/>
    </xf>
    <xf numFmtId="0" fontId="2" fillId="0" borderId="0" xfId="0" applyFont="1" applyAlignment="1">
      <alignment horizontal="left" vertical="top"/>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12" fillId="0" borderId="19" xfId="0" applyFont="1" applyBorder="1" applyAlignment="1" applyProtection="1">
      <alignment vertical="center"/>
    </xf>
    <xf numFmtId="0" fontId="12" fillId="0" borderId="20" xfId="0" applyFont="1" applyBorder="1" applyAlignment="1" applyProtection="1">
      <alignment vertical="center"/>
    </xf>
    <xf numFmtId="0" fontId="12"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1/112251211" TargetMode="External" /><Relationship Id="rId2" Type="http://schemas.openxmlformats.org/officeDocument/2006/relationships/hyperlink" Target="https://podminky.urs.cz/item/CS_URS_2023_01/182211121" TargetMode="External" /><Relationship Id="rId3" Type="http://schemas.openxmlformats.org/officeDocument/2006/relationships/hyperlink" Target="https://podminky.urs.cz/item/CS_URS_2023_01/167111101" TargetMode="External" /><Relationship Id="rId4" Type="http://schemas.openxmlformats.org/officeDocument/2006/relationships/hyperlink" Target="https://podminky.urs.cz/item/CS_URS_2023_01/162351103" TargetMode="External" /><Relationship Id="rId5" Type="http://schemas.openxmlformats.org/officeDocument/2006/relationships/hyperlink" Target="https://podminky.urs.cz/item/CS_URS_2023_01/162751117" TargetMode="External" /><Relationship Id="rId6" Type="http://schemas.openxmlformats.org/officeDocument/2006/relationships/hyperlink" Target="https://podminky.urs.cz/item/CS_URS_2023_01/181151311" TargetMode="External" /><Relationship Id="rId7" Type="http://schemas.openxmlformats.org/officeDocument/2006/relationships/hyperlink" Target="https://podminky.urs.cz/item/CS_URS_2023_01/181351003" TargetMode="External" /><Relationship Id="rId8" Type="http://schemas.openxmlformats.org/officeDocument/2006/relationships/hyperlink" Target="https://podminky.urs.cz/item/CS_URS_2023_01/181351005" TargetMode="External" /><Relationship Id="rId9" Type="http://schemas.openxmlformats.org/officeDocument/2006/relationships/hyperlink" Target="https://podminky.urs.cz/item/CS_URS_2023_01/181411141" TargetMode="External" /><Relationship Id="rId10" Type="http://schemas.openxmlformats.org/officeDocument/2006/relationships/hyperlink" Target="https://podminky.urs.cz/item/CS_URS_2023_01/183205111" TargetMode="External" /><Relationship Id="rId11" Type="http://schemas.openxmlformats.org/officeDocument/2006/relationships/hyperlink" Target="https://podminky.urs.cz/item/CS_URS_2023_01/183403114" TargetMode="External" /><Relationship Id="rId12" Type="http://schemas.openxmlformats.org/officeDocument/2006/relationships/hyperlink" Target="https://podminky.urs.cz/item/CS_URS_2023_01/184813511" TargetMode="External" /><Relationship Id="rId13" Type="http://schemas.openxmlformats.org/officeDocument/2006/relationships/hyperlink" Target="https://podminky.urs.cz/item/CS_URS_2023_01/183403153" TargetMode="External" /><Relationship Id="rId14" Type="http://schemas.openxmlformats.org/officeDocument/2006/relationships/hyperlink" Target="https://podminky.urs.cz/item/CS_URS_2023_01/185803111" TargetMode="External" /><Relationship Id="rId15" Type="http://schemas.openxmlformats.org/officeDocument/2006/relationships/hyperlink" Target="https://podminky.urs.cz/item/CS_URS_2023_01/181951112" TargetMode="External" /><Relationship Id="rId16" Type="http://schemas.openxmlformats.org/officeDocument/2006/relationships/hyperlink" Target="https://podminky.urs.cz/item/CS_URS_2023_01/564851111" TargetMode="External" /><Relationship Id="rId17" Type="http://schemas.openxmlformats.org/officeDocument/2006/relationships/hyperlink" Target="https://podminky.urs.cz/item/CS_URS_2023_01/998225111" TargetMode="External" /><Relationship Id="rId18" Type="http://schemas.openxmlformats.org/officeDocument/2006/relationships/hyperlink" Target="https://podminky.urs.cz/item/CS_URS_2023_01/596211130" TargetMode="External" /><Relationship Id="rId19" Type="http://schemas.openxmlformats.org/officeDocument/2006/relationships/hyperlink" Target="https://podminky.urs.cz/item/CS_URS_2023_01/916111123" TargetMode="External" /><Relationship Id="rId20" Type="http://schemas.openxmlformats.org/officeDocument/2006/relationships/hyperlink" Target="https://podminky.urs.cz/item/CS_URS_2023_01/591211111" TargetMode="External" /><Relationship Id="rId21" Type="http://schemas.openxmlformats.org/officeDocument/2006/relationships/hyperlink" Target="https://podminky.urs.cz/item/CS_URS_2023_01/916132113" TargetMode="External" /><Relationship Id="rId22" Type="http://schemas.openxmlformats.org/officeDocument/2006/relationships/hyperlink" Target="https://podminky.urs.cz/item/CS_URS_2023_01/916231213" TargetMode="External" /><Relationship Id="rId23" Type="http://schemas.openxmlformats.org/officeDocument/2006/relationships/hyperlink" Target="https://podminky.urs.cz/item/CS_URS_2023_01/916991121" TargetMode="External" /><Relationship Id="rId24" Type="http://schemas.openxmlformats.org/officeDocument/2006/relationships/hyperlink" Target="https://podminky.urs.cz/item/CS_URS_2023_01/998223011" TargetMode="External" /><Relationship Id="rId25" Type="http://schemas.openxmlformats.org/officeDocument/2006/relationships/hyperlink" Target="https://podminky.urs.cz/item/CS_URS_2023_01/62999521" TargetMode="External" /><Relationship Id="rId26" Type="http://schemas.openxmlformats.org/officeDocument/2006/relationships/hyperlink" Target="https://podminky.urs.cz/item/CS_URS_2023_01/919735113" TargetMode="External" /><Relationship Id="rId27" Type="http://schemas.openxmlformats.org/officeDocument/2006/relationships/hyperlink" Target="https://podminky.urs.cz/item/CS_URS_2023_01/113107123" TargetMode="External" /><Relationship Id="rId28" Type="http://schemas.openxmlformats.org/officeDocument/2006/relationships/hyperlink" Target="https://podminky.urs.cz/item/CS_URS_2023_01/113107124" TargetMode="External" /><Relationship Id="rId29" Type="http://schemas.openxmlformats.org/officeDocument/2006/relationships/hyperlink" Target="https://podminky.urs.cz/item/CS_URS_2023_01/997221551" TargetMode="External" /><Relationship Id="rId30" Type="http://schemas.openxmlformats.org/officeDocument/2006/relationships/hyperlink" Target="https://podminky.urs.cz/item/CS_URS_2023_01/997221559" TargetMode="External" /><Relationship Id="rId31" Type="http://schemas.openxmlformats.org/officeDocument/2006/relationships/hyperlink" Target="https://podminky.urs.cz/item/CS_URS_2023_01/962042321" TargetMode="External" /><Relationship Id="rId32" Type="http://schemas.openxmlformats.org/officeDocument/2006/relationships/hyperlink" Target="https://podminky.urs.cz/item/CS_URS_2023_01/961044111" TargetMode="External" /><Relationship Id="rId33" Type="http://schemas.openxmlformats.org/officeDocument/2006/relationships/hyperlink" Target="https://podminky.urs.cz/item/CS_URS_2023_01/113106162" TargetMode="External" /><Relationship Id="rId34" Type="http://schemas.openxmlformats.org/officeDocument/2006/relationships/hyperlink" Target="https://podminky.urs.cz/item/CS_URS_2023_01/979071122" TargetMode="External" /><Relationship Id="rId35" Type="http://schemas.openxmlformats.org/officeDocument/2006/relationships/hyperlink" Target="https://podminky.urs.cz/item/CS_URS_2023_01/979024443" TargetMode="External" /><Relationship Id="rId36" Type="http://schemas.openxmlformats.org/officeDocument/2006/relationships/hyperlink" Target="https://podminky.urs.cz/item/CS_URS_2023_01/979071121" TargetMode="External" /><Relationship Id="rId37" Type="http://schemas.openxmlformats.org/officeDocument/2006/relationships/hyperlink" Target="https://podminky.urs.cz/item/CS_URS_2023_01/113107181" TargetMode="External" /><Relationship Id="rId38" Type="http://schemas.openxmlformats.org/officeDocument/2006/relationships/hyperlink" Target="https://podminky.urs.cz/item/CS_URS_2023_01/113107341" TargetMode="External" /><Relationship Id="rId39" Type="http://schemas.openxmlformats.org/officeDocument/2006/relationships/hyperlink" Target="https://podminky.urs.cz/item/CS_URS_2023_01/113201112" TargetMode="External" /><Relationship Id="rId40" Type="http://schemas.openxmlformats.org/officeDocument/2006/relationships/hyperlink" Target="https://podminky.urs.cz/item/CS_URS_2023_01/113203111" TargetMode="External" /><Relationship Id="rId41" Type="http://schemas.openxmlformats.org/officeDocument/2006/relationships/hyperlink" Target="https://podminky.urs.cz/item/CS_URS_2023_01/113204111" TargetMode="External" /><Relationship Id="rId42" Type="http://schemas.openxmlformats.org/officeDocument/2006/relationships/hyperlink" Target="https://podminky.urs.cz/item/CS_URS_2023_01/113107130" TargetMode="External" /><Relationship Id="rId43" Type="http://schemas.openxmlformats.org/officeDocument/2006/relationships/hyperlink" Target="https://podminky.urs.cz/item/CS_URS_2023_01/997221611" TargetMode="External" /><Relationship Id="rId44" Type="http://schemas.openxmlformats.org/officeDocument/2006/relationships/hyperlink" Target="https://podminky.urs.cz/item/CS_URS_2023_01/997221561" TargetMode="External" /><Relationship Id="rId45" Type="http://schemas.openxmlformats.org/officeDocument/2006/relationships/hyperlink" Target="https://podminky.urs.cz/item/CS_URS_2023_01/997221569" TargetMode="External" /><Relationship Id="rId46" Type="http://schemas.openxmlformats.org/officeDocument/2006/relationships/hyperlink" Target="https://podminky.urs.cz/item/CS_URS_2023_01/997221861" TargetMode="External" /><Relationship Id="rId47" Type="http://schemas.openxmlformats.org/officeDocument/2006/relationships/hyperlink" Target="https://podminky.urs.cz/item/CS_URS_2022_01/997221873" TargetMode="External" /><Relationship Id="rId48" Type="http://schemas.openxmlformats.org/officeDocument/2006/relationships/hyperlink" Target="https://podminky.urs.cz/item/CS_URS_2023_01/997221875" TargetMode="External" /><Relationship Id="rId49"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3_01/012103000" TargetMode="External" /><Relationship Id="rId2" Type="http://schemas.openxmlformats.org/officeDocument/2006/relationships/hyperlink" Target="https://podminky.urs.cz/item/CS_URS_2023_01/012203000" TargetMode="External" /><Relationship Id="rId3" Type="http://schemas.openxmlformats.org/officeDocument/2006/relationships/hyperlink" Target="https://podminky.urs.cz/item/CS_URS_2023_01/012303000" TargetMode="External" /><Relationship Id="rId4" Type="http://schemas.openxmlformats.org/officeDocument/2006/relationships/hyperlink" Target="https://podminky.urs.cz/item/CS_URS_2023_01/013254000" TargetMode="External" /><Relationship Id="rId5" Type="http://schemas.openxmlformats.org/officeDocument/2006/relationships/hyperlink" Target="https://podminky.urs.cz/item/CS_URS_2023_01/039001003" TargetMode="External" /><Relationship Id="rId6" Type="http://schemas.openxmlformats.org/officeDocument/2006/relationships/hyperlink" Target="https://podminky.urs.cz/item/CS_URS_2023_01/034103000" TargetMode="External" /><Relationship Id="rId7" Type="http://schemas.openxmlformats.org/officeDocument/2006/relationships/hyperlink" Target="https://podminky.urs.cz/item/CS_URS_2023_01/042503000" TargetMode="External" /><Relationship Id="rId8" Type="http://schemas.openxmlformats.org/officeDocument/2006/relationships/hyperlink" Target="https://podminky.urs.cz/item/CS_URS_2023_01/079002001" TargetMode="External" /><Relationship Id="rId9"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18</v>
      </c>
    </row>
    <row r="7" s="1" customFormat="1" ht="12" customHeight="1">
      <c r="B7" s="22"/>
      <c r="C7" s="23"/>
      <c r="D7" s="33" t="s">
        <v>19</v>
      </c>
      <c r="E7" s="23"/>
      <c r="F7" s="23"/>
      <c r="G7" s="23"/>
      <c r="H7" s="23"/>
      <c r="I7" s="23"/>
      <c r="J7" s="23"/>
      <c r="K7" s="28" t="s">
        <v>20</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21</v>
      </c>
      <c r="AL7" s="23"/>
      <c r="AM7" s="23"/>
      <c r="AN7" s="28" t="s">
        <v>22</v>
      </c>
      <c r="AO7" s="23"/>
      <c r="AP7" s="23"/>
      <c r="AQ7" s="23"/>
      <c r="AR7" s="21"/>
      <c r="BE7" s="32"/>
      <c r="BS7" s="18" t="s">
        <v>23</v>
      </c>
    </row>
    <row r="8" s="1" customFormat="1" ht="12" customHeight="1">
      <c r="B8" s="22"/>
      <c r="C8" s="23"/>
      <c r="D8" s="33" t="s">
        <v>24</v>
      </c>
      <c r="E8" s="23"/>
      <c r="F8" s="23"/>
      <c r="G8" s="23"/>
      <c r="H8" s="23"/>
      <c r="I8" s="23"/>
      <c r="J8" s="23"/>
      <c r="K8" s="28" t="s">
        <v>25</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26</v>
      </c>
      <c r="AL8" s="23"/>
      <c r="AM8" s="23"/>
      <c r="AN8" s="34" t="s">
        <v>27</v>
      </c>
      <c r="AO8" s="23"/>
      <c r="AP8" s="23"/>
      <c r="AQ8" s="23"/>
      <c r="AR8" s="21"/>
      <c r="BE8" s="32"/>
      <c r="BS8" s="18" t="s">
        <v>28</v>
      </c>
    </row>
    <row r="9" s="1" customFormat="1" ht="29.28" customHeight="1">
      <c r="B9" s="22"/>
      <c r="C9" s="23"/>
      <c r="D9" s="27" t="s">
        <v>29</v>
      </c>
      <c r="E9" s="23"/>
      <c r="F9" s="23"/>
      <c r="G9" s="23"/>
      <c r="H9" s="23"/>
      <c r="I9" s="23"/>
      <c r="J9" s="23"/>
      <c r="K9" s="35" t="s">
        <v>30</v>
      </c>
      <c r="L9" s="23"/>
      <c r="M9" s="23"/>
      <c r="N9" s="23"/>
      <c r="O9" s="23"/>
      <c r="P9" s="23"/>
      <c r="Q9" s="23"/>
      <c r="R9" s="23"/>
      <c r="S9" s="23"/>
      <c r="T9" s="23"/>
      <c r="U9" s="23"/>
      <c r="V9" s="23"/>
      <c r="W9" s="23"/>
      <c r="X9" s="23"/>
      <c r="Y9" s="23"/>
      <c r="Z9" s="23"/>
      <c r="AA9" s="23"/>
      <c r="AB9" s="23"/>
      <c r="AC9" s="23"/>
      <c r="AD9" s="23"/>
      <c r="AE9" s="23"/>
      <c r="AF9" s="23"/>
      <c r="AG9" s="23"/>
      <c r="AH9" s="23"/>
      <c r="AI9" s="23"/>
      <c r="AJ9" s="23"/>
      <c r="AK9" s="27" t="s">
        <v>31</v>
      </c>
      <c r="AL9" s="23"/>
      <c r="AM9" s="23"/>
      <c r="AN9" s="35" t="s">
        <v>32</v>
      </c>
      <c r="AO9" s="23"/>
      <c r="AP9" s="23"/>
      <c r="AQ9" s="23"/>
      <c r="AR9" s="21"/>
      <c r="BE9" s="32"/>
      <c r="BS9" s="18" t="s">
        <v>33</v>
      </c>
    </row>
    <row r="10" s="1" customFormat="1" ht="12" customHeight="1">
      <c r="B10" s="22"/>
      <c r="C10" s="23"/>
      <c r="D10" s="33" t="s">
        <v>34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35</v>
      </c>
      <c r="AL10" s="23"/>
      <c r="AM10" s="23"/>
      <c r="AN10" s="28" t="s">
        <v>36</v>
      </c>
      <c r="AO10" s="23"/>
      <c r="AP10" s="23"/>
      <c r="AQ10" s="23"/>
      <c r="AR10" s="21"/>
      <c r="BE10" s="32"/>
      <c r="BS10" s="18" t="s">
        <v>18</v>
      </c>
    </row>
    <row r="11" s="1" customFormat="1" ht="18.48" customHeight="1">
      <c r="B11" s="22"/>
      <c r="C11" s="23"/>
      <c r="D11" s="23"/>
      <c r="E11" s="28" t="s">
        <v>37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38</v>
      </c>
      <c r="AL11" s="23"/>
      <c r="AM11" s="23"/>
      <c r="AN11" s="28" t="s">
        <v>39</v>
      </c>
      <c r="AO11" s="23"/>
      <c r="AP11" s="23"/>
      <c r="AQ11" s="23"/>
      <c r="AR11" s="21"/>
      <c r="BE11" s="32"/>
      <c r="BS11" s="18" t="s">
        <v>18</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18</v>
      </c>
    </row>
    <row r="13" s="1" customFormat="1" ht="12" customHeight="1">
      <c r="B13" s="22"/>
      <c r="C13" s="23"/>
      <c r="D13" s="33" t="s">
        <v>40</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35</v>
      </c>
      <c r="AL13" s="23"/>
      <c r="AM13" s="23"/>
      <c r="AN13" s="36" t="s">
        <v>41</v>
      </c>
      <c r="AO13" s="23"/>
      <c r="AP13" s="23"/>
      <c r="AQ13" s="23"/>
      <c r="AR13" s="21"/>
      <c r="BE13" s="32"/>
      <c r="BS13" s="18" t="s">
        <v>18</v>
      </c>
    </row>
    <row r="14">
      <c r="B14" s="22"/>
      <c r="C14" s="23"/>
      <c r="D14" s="23"/>
      <c r="E14" s="36" t="s">
        <v>41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3" t="s">
        <v>38</v>
      </c>
      <c r="AL14" s="23"/>
      <c r="AM14" s="23"/>
      <c r="AN14" s="36" t="s">
        <v>41</v>
      </c>
      <c r="AO14" s="23"/>
      <c r="AP14" s="23"/>
      <c r="AQ14" s="23"/>
      <c r="AR14" s="21"/>
      <c r="BE14" s="32"/>
      <c r="BS14" s="18" t="s">
        <v>18</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42</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35</v>
      </c>
      <c r="AL16" s="23"/>
      <c r="AM16" s="23"/>
      <c r="AN16" s="28" t="s">
        <v>43</v>
      </c>
      <c r="AO16" s="23"/>
      <c r="AP16" s="23"/>
      <c r="AQ16" s="23"/>
      <c r="AR16" s="21"/>
      <c r="BE16" s="32"/>
      <c r="BS16" s="18" t="s">
        <v>4</v>
      </c>
    </row>
    <row r="17" s="1" customFormat="1" ht="18.48" customHeight="1">
      <c r="B17" s="22"/>
      <c r="C17" s="23"/>
      <c r="D17" s="23"/>
      <c r="E17" s="28" t="s">
        <v>44</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38</v>
      </c>
      <c r="AL17" s="23"/>
      <c r="AM17" s="23"/>
      <c r="AN17" s="28" t="s">
        <v>45</v>
      </c>
      <c r="AO17" s="23"/>
      <c r="AP17" s="23"/>
      <c r="AQ17" s="23"/>
      <c r="AR17" s="21"/>
      <c r="BE17" s="32"/>
      <c r="BS17" s="18" t="s">
        <v>4</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46</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35</v>
      </c>
      <c r="AL19" s="23"/>
      <c r="AM19" s="23"/>
      <c r="AN19" s="28" t="s">
        <v>1</v>
      </c>
      <c r="AO19" s="23"/>
      <c r="AP19" s="23"/>
      <c r="AQ19" s="23"/>
      <c r="AR19" s="21"/>
      <c r="BE19" s="32"/>
      <c r="BS19" s="18" t="s">
        <v>6</v>
      </c>
    </row>
    <row r="20" s="1" customFormat="1" ht="18.48" customHeight="1">
      <c r="B20" s="22"/>
      <c r="C20" s="23"/>
      <c r="D20" s="23"/>
      <c r="E20" s="28" t="s">
        <v>47</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38</v>
      </c>
      <c r="AL20" s="23"/>
      <c r="AM20" s="23"/>
      <c r="AN20" s="28" t="s">
        <v>1</v>
      </c>
      <c r="AO20" s="23"/>
      <c r="AP20" s="23"/>
      <c r="AQ20" s="23"/>
      <c r="AR20" s="21"/>
      <c r="BE20" s="32"/>
      <c r="BS20" s="18" t="s">
        <v>48</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49</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8" t="s">
        <v>50</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3"/>
      <c r="AQ25" s="23"/>
      <c r="AR25" s="21"/>
      <c r="BE25" s="32"/>
    </row>
    <row r="26" s="2" customFormat="1" ht="25.92" customHeight="1">
      <c r="A26" s="40"/>
      <c r="B26" s="41"/>
      <c r="C26" s="42"/>
      <c r="D26" s="43" t="s">
        <v>51</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ROUND(AG94,2)</f>
        <v>0</v>
      </c>
      <c r="AL26" s="44"/>
      <c r="AM26" s="44"/>
      <c r="AN26" s="44"/>
      <c r="AO26" s="44"/>
      <c r="AP26" s="42"/>
      <c r="AQ26" s="42"/>
      <c r="AR26" s="46"/>
      <c r="BE26" s="32"/>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2"/>
    </row>
    <row r="28" s="2" customFormat="1">
      <c r="A28" s="40"/>
      <c r="B28" s="41"/>
      <c r="C28" s="42"/>
      <c r="D28" s="42"/>
      <c r="E28" s="42"/>
      <c r="F28" s="42"/>
      <c r="G28" s="42"/>
      <c r="H28" s="42"/>
      <c r="I28" s="42"/>
      <c r="J28" s="42"/>
      <c r="K28" s="42"/>
      <c r="L28" s="47" t="s">
        <v>52</v>
      </c>
      <c r="M28" s="47"/>
      <c r="N28" s="47"/>
      <c r="O28" s="47"/>
      <c r="P28" s="47"/>
      <c r="Q28" s="42"/>
      <c r="R28" s="42"/>
      <c r="S28" s="42"/>
      <c r="T28" s="42"/>
      <c r="U28" s="42"/>
      <c r="V28" s="42"/>
      <c r="W28" s="47" t="s">
        <v>53</v>
      </c>
      <c r="X28" s="47"/>
      <c r="Y28" s="47"/>
      <c r="Z28" s="47"/>
      <c r="AA28" s="47"/>
      <c r="AB28" s="47"/>
      <c r="AC28" s="47"/>
      <c r="AD28" s="47"/>
      <c r="AE28" s="47"/>
      <c r="AF28" s="42"/>
      <c r="AG28" s="42"/>
      <c r="AH28" s="42"/>
      <c r="AI28" s="42"/>
      <c r="AJ28" s="42"/>
      <c r="AK28" s="47" t="s">
        <v>54</v>
      </c>
      <c r="AL28" s="47"/>
      <c r="AM28" s="47"/>
      <c r="AN28" s="47"/>
      <c r="AO28" s="47"/>
      <c r="AP28" s="42"/>
      <c r="AQ28" s="42"/>
      <c r="AR28" s="46"/>
      <c r="BE28" s="32"/>
    </row>
    <row r="29" s="3" customFormat="1" ht="14.4" customHeight="1">
      <c r="A29" s="3"/>
      <c r="B29" s="48"/>
      <c r="C29" s="49"/>
      <c r="D29" s="33" t="s">
        <v>55</v>
      </c>
      <c r="E29" s="49"/>
      <c r="F29" s="33" t="s">
        <v>56</v>
      </c>
      <c r="G29" s="49"/>
      <c r="H29" s="49"/>
      <c r="I29" s="49"/>
      <c r="J29" s="49"/>
      <c r="K29" s="49"/>
      <c r="L29" s="50">
        <v>0.20999999999999999</v>
      </c>
      <c r="M29" s="49"/>
      <c r="N29" s="49"/>
      <c r="O29" s="49"/>
      <c r="P29" s="49"/>
      <c r="Q29" s="49"/>
      <c r="R29" s="49"/>
      <c r="S29" s="49"/>
      <c r="T29" s="49"/>
      <c r="U29" s="49"/>
      <c r="V29" s="49"/>
      <c r="W29" s="51">
        <f>ROUND(AZ94, 2)</f>
        <v>0</v>
      </c>
      <c r="X29" s="49"/>
      <c r="Y29" s="49"/>
      <c r="Z29" s="49"/>
      <c r="AA29" s="49"/>
      <c r="AB29" s="49"/>
      <c r="AC29" s="49"/>
      <c r="AD29" s="49"/>
      <c r="AE29" s="49"/>
      <c r="AF29" s="49"/>
      <c r="AG29" s="49"/>
      <c r="AH29" s="49"/>
      <c r="AI29" s="49"/>
      <c r="AJ29" s="49"/>
      <c r="AK29" s="51">
        <f>ROUND(AV94, 2)</f>
        <v>0</v>
      </c>
      <c r="AL29" s="49"/>
      <c r="AM29" s="49"/>
      <c r="AN29" s="49"/>
      <c r="AO29" s="49"/>
      <c r="AP29" s="49"/>
      <c r="AQ29" s="49"/>
      <c r="AR29" s="52"/>
      <c r="BE29" s="53"/>
    </row>
    <row r="30" s="3" customFormat="1" ht="14.4" customHeight="1">
      <c r="A30" s="3"/>
      <c r="B30" s="48"/>
      <c r="C30" s="49"/>
      <c r="D30" s="49"/>
      <c r="E30" s="49"/>
      <c r="F30" s="33" t="s">
        <v>57</v>
      </c>
      <c r="G30" s="49"/>
      <c r="H30" s="49"/>
      <c r="I30" s="49"/>
      <c r="J30" s="49"/>
      <c r="K30" s="49"/>
      <c r="L30" s="50">
        <v>0.14999999999999999</v>
      </c>
      <c r="M30" s="49"/>
      <c r="N30" s="49"/>
      <c r="O30" s="49"/>
      <c r="P30" s="49"/>
      <c r="Q30" s="49"/>
      <c r="R30" s="49"/>
      <c r="S30" s="49"/>
      <c r="T30" s="49"/>
      <c r="U30" s="49"/>
      <c r="V30" s="49"/>
      <c r="W30" s="51">
        <f>ROUND(BA94, 2)</f>
        <v>0</v>
      </c>
      <c r="X30" s="49"/>
      <c r="Y30" s="49"/>
      <c r="Z30" s="49"/>
      <c r="AA30" s="49"/>
      <c r="AB30" s="49"/>
      <c r="AC30" s="49"/>
      <c r="AD30" s="49"/>
      <c r="AE30" s="49"/>
      <c r="AF30" s="49"/>
      <c r="AG30" s="49"/>
      <c r="AH30" s="49"/>
      <c r="AI30" s="49"/>
      <c r="AJ30" s="49"/>
      <c r="AK30" s="51">
        <f>ROUND(AW94, 2)</f>
        <v>0</v>
      </c>
      <c r="AL30" s="49"/>
      <c r="AM30" s="49"/>
      <c r="AN30" s="49"/>
      <c r="AO30" s="49"/>
      <c r="AP30" s="49"/>
      <c r="AQ30" s="49"/>
      <c r="AR30" s="52"/>
      <c r="BE30" s="53"/>
    </row>
    <row r="31" hidden="1" s="3" customFormat="1" ht="14.4" customHeight="1">
      <c r="A31" s="3"/>
      <c r="B31" s="48"/>
      <c r="C31" s="49"/>
      <c r="D31" s="49"/>
      <c r="E31" s="49"/>
      <c r="F31" s="33" t="s">
        <v>58</v>
      </c>
      <c r="G31" s="49"/>
      <c r="H31" s="49"/>
      <c r="I31" s="49"/>
      <c r="J31" s="49"/>
      <c r="K31" s="49"/>
      <c r="L31" s="50">
        <v>0.20999999999999999</v>
      </c>
      <c r="M31" s="49"/>
      <c r="N31" s="49"/>
      <c r="O31" s="49"/>
      <c r="P31" s="49"/>
      <c r="Q31" s="49"/>
      <c r="R31" s="49"/>
      <c r="S31" s="49"/>
      <c r="T31" s="49"/>
      <c r="U31" s="49"/>
      <c r="V31" s="49"/>
      <c r="W31" s="51">
        <f>ROUND(BB94,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3" t="s">
        <v>59</v>
      </c>
      <c r="G32" s="49"/>
      <c r="H32" s="49"/>
      <c r="I32" s="49"/>
      <c r="J32" s="49"/>
      <c r="K32" s="49"/>
      <c r="L32" s="50">
        <v>0.14999999999999999</v>
      </c>
      <c r="M32" s="49"/>
      <c r="N32" s="49"/>
      <c r="O32" s="49"/>
      <c r="P32" s="49"/>
      <c r="Q32" s="49"/>
      <c r="R32" s="49"/>
      <c r="S32" s="49"/>
      <c r="T32" s="49"/>
      <c r="U32" s="49"/>
      <c r="V32" s="49"/>
      <c r="W32" s="51">
        <f>ROUND(BC94,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3" t="s">
        <v>60</v>
      </c>
      <c r="G33" s="49"/>
      <c r="H33" s="49"/>
      <c r="I33" s="49"/>
      <c r="J33" s="49"/>
      <c r="K33" s="49"/>
      <c r="L33" s="50">
        <v>0</v>
      </c>
      <c r="M33" s="49"/>
      <c r="N33" s="49"/>
      <c r="O33" s="49"/>
      <c r="P33" s="49"/>
      <c r="Q33" s="49"/>
      <c r="R33" s="49"/>
      <c r="S33" s="49"/>
      <c r="T33" s="49"/>
      <c r="U33" s="49"/>
      <c r="V33" s="49"/>
      <c r="W33" s="51">
        <f>ROUND(BD94, 2)</f>
        <v>0</v>
      </c>
      <c r="X33" s="49"/>
      <c r="Y33" s="49"/>
      <c r="Z33" s="49"/>
      <c r="AA33" s="49"/>
      <c r="AB33" s="49"/>
      <c r="AC33" s="49"/>
      <c r="AD33" s="49"/>
      <c r="AE33" s="49"/>
      <c r="AF33" s="49"/>
      <c r="AG33" s="49"/>
      <c r="AH33" s="49"/>
      <c r="AI33" s="49"/>
      <c r="AJ33" s="49"/>
      <c r="AK33" s="51">
        <v>0</v>
      </c>
      <c r="AL33" s="49"/>
      <c r="AM33" s="49"/>
      <c r="AN33" s="49"/>
      <c r="AO33" s="49"/>
      <c r="AP33" s="49"/>
      <c r="AQ33" s="49"/>
      <c r="AR33" s="52"/>
      <c r="BE33" s="5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32"/>
    </row>
    <row r="35" s="2" customFormat="1" ht="25.92" customHeight="1">
      <c r="A35" s="40"/>
      <c r="B35" s="41"/>
      <c r="C35" s="54"/>
      <c r="D35" s="55" t="s">
        <v>61</v>
      </c>
      <c r="E35" s="56"/>
      <c r="F35" s="56"/>
      <c r="G35" s="56"/>
      <c r="H35" s="56"/>
      <c r="I35" s="56"/>
      <c r="J35" s="56"/>
      <c r="K35" s="56"/>
      <c r="L35" s="56"/>
      <c r="M35" s="56"/>
      <c r="N35" s="56"/>
      <c r="O35" s="56"/>
      <c r="P35" s="56"/>
      <c r="Q35" s="56"/>
      <c r="R35" s="56"/>
      <c r="S35" s="56"/>
      <c r="T35" s="57" t="s">
        <v>62</v>
      </c>
      <c r="U35" s="56"/>
      <c r="V35" s="56"/>
      <c r="W35" s="56"/>
      <c r="X35" s="58" t="s">
        <v>63</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14.4" customHeight="1">
      <c r="A37" s="40"/>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6"/>
      <c r="BE37" s="40"/>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1"/>
      <c r="C49" s="62"/>
      <c r="D49" s="63" t="s">
        <v>64</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3" t="s">
        <v>65</v>
      </c>
      <c r="AI49" s="64"/>
      <c r="AJ49" s="64"/>
      <c r="AK49" s="64"/>
      <c r="AL49" s="64"/>
      <c r="AM49" s="64"/>
      <c r="AN49" s="64"/>
      <c r="AO49" s="64"/>
      <c r="AP49" s="62"/>
      <c r="AQ49" s="62"/>
      <c r="AR49" s="65"/>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40"/>
      <c r="B60" s="41"/>
      <c r="C60" s="42"/>
      <c r="D60" s="66" t="s">
        <v>66</v>
      </c>
      <c r="E60" s="44"/>
      <c r="F60" s="44"/>
      <c r="G60" s="44"/>
      <c r="H60" s="44"/>
      <c r="I60" s="44"/>
      <c r="J60" s="44"/>
      <c r="K60" s="44"/>
      <c r="L60" s="44"/>
      <c r="M60" s="44"/>
      <c r="N60" s="44"/>
      <c r="O60" s="44"/>
      <c r="P60" s="44"/>
      <c r="Q60" s="44"/>
      <c r="R60" s="44"/>
      <c r="S60" s="44"/>
      <c r="T60" s="44"/>
      <c r="U60" s="44"/>
      <c r="V60" s="66" t="s">
        <v>67</v>
      </c>
      <c r="W60" s="44"/>
      <c r="X60" s="44"/>
      <c r="Y60" s="44"/>
      <c r="Z60" s="44"/>
      <c r="AA60" s="44"/>
      <c r="AB60" s="44"/>
      <c r="AC60" s="44"/>
      <c r="AD60" s="44"/>
      <c r="AE60" s="44"/>
      <c r="AF60" s="44"/>
      <c r="AG60" s="44"/>
      <c r="AH60" s="66" t="s">
        <v>66</v>
      </c>
      <c r="AI60" s="44"/>
      <c r="AJ60" s="44"/>
      <c r="AK60" s="44"/>
      <c r="AL60" s="44"/>
      <c r="AM60" s="66" t="s">
        <v>67</v>
      </c>
      <c r="AN60" s="44"/>
      <c r="AO60" s="44"/>
      <c r="AP60" s="42"/>
      <c r="AQ60" s="42"/>
      <c r="AR60" s="46"/>
      <c r="BE60" s="40"/>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40"/>
      <c r="B64" s="41"/>
      <c r="C64" s="42"/>
      <c r="D64" s="63" t="s">
        <v>68</v>
      </c>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3" t="s">
        <v>69</v>
      </c>
      <c r="AI64" s="67"/>
      <c r="AJ64" s="67"/>
      <c r="AK64" s="67"/>
      <c r="AL64" s="67"/>
      <c r="AM64" s="67"/>
      <c r="AN64" s="67"/>
      <c r="AO64" s="67"/>
      <c r="AP64" s="42"/>
      <c r="AQ64" s="42"/>
      <c r="AR64" s="46"/>
      <c r="BE64" s="40"/>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40"/>
      <c r="B75" s="41"/>
      <c r="C75" s="42"/>
      <c r="D75" s="66" t="s">
        <v>66</v>
      </c>
      <c r="E75" s="44"/>
      <c r="F75" s="44"/>
      <c r="G75" s="44"/>
      <c r="H75" s="44"/>
      <c r="I75" s="44"/>
      <c r="J75" s="44"/>
      <c r="K75" s="44"/>
      <c r="L75" s="44"/>
      <c r="M75" s="44"/>
      <c r="N75" s="44"/>
      <c r="O75" s="44"/>
      <c r="P75" s="44"/>
      <c r="Q75" s="44"/>
      <c r="R75" s="44"/>
      <c r="S75" s="44"/>
      <c r="T75" s="44"/>
      <c r="U75" s="44"/>
      <c r="V75" s="66" t="s">
        <v>67</v>
      </c>
      <c r="W75" s="44"/>
      <c r="X75" s="44"/>
      <c r="Y75" s="44"/>
      <c r="Z75" s="44"/>
      <c r="AA75" s="44"/>
      <c r="AB75" s="44"/>
      <c r="AC75" s="44"/>
      <c r="AD75" s="44"/>
      <c r="AE75" s="44"/>
      <c r="AF75" s="44"/>
      <c r="AG75" s="44"/>
      <c r="AH75" s="66" t="s">
        <v>66</v>
      </c>
      <c r="AI75" s="44"/>
      <c r="AJ75" s="44"/>
      <c r="AK75" s="44"/>
      <c r="AL75" s="44"/>
      <c r="AM75" s="66" t="s">
        <v>67</v>
      </c>
      <c r="AN75" s="44"/>
      <c r="AO75" s="44"/>
      <c r="AP75" s="42"/>
      <c r="AQ75" s="42"/>
      <c r="AR75" s="46"/>
      <c r="BE75" s="40"/>
    </row>
    <row r="76" s="2" customFormat="1">
      <c r="A76" s="40"/>
      <c r="B76" s="41"/>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6"/>
      <c r="BE76" s="40"/>
    </row>
    <row r="77" s="2" customFormat="1" ht="6.96" customHeight="1">
      <c r="A77" s="40"/>
      <c r="B77" s="68"/>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46"/>
      <c r="BE77" s="40"/>
    </row>
    <row r="81" s="2" customFormat="1" ht="6.96" customHeight="1">
      <c r="A81" s="40"/>
      <c r="B81" s="70"/>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46"/>
      <c r="BE81" s="40"/>
    </row>
    <row r="82" s="2" customFormat="1" ht="24.96" customHeight="1">
      <c r="A82" s="40"/>
      <c r="B82" s="41"/>
      <c r="C82" s="24" t="s">
        <v>70</v>
      </c>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6"/>
      <c r="BE82" s="40"/>
    </row>
    <row r="83" s="2" customFormat="1" ht="6.96" customHeight="1">
      <c r="A83" s="40"/>
      <c r="B83" s="41"/>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6"/>
      <c r="BE83" s="40"/>
    </row>
    <row r="84" s="4" customFormat="1" ht="12" customHeight="1">
      <c r="A84" s="4"/>
      <c r="B84" s="72"/>
      <c r="C84" s="33" t="s">
        <v>13</v>
      </c>
      <c r="D84" s="73"/>
      <c r="E84" s="73"/>
      <c r="F84" s="73"/>
      <c r="G84" s="73"/>
      <c r="H84" s="73"/>
      <c r="I84" s="73"/>
      <c r="J84" s="73"/>
      <c r="K84" s="73"/>
      <c r="L84" s="73" t="str">
        <f>K5</f>
        <v>POSP714-2022</v>
      </c>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4"/>
      <c r="BE84" s="4"/>
    </row>
    <row r="85" s="5" customFormat="1" ht="36.96" customHeight="1">
      <c r="A85" s="5"/>
      <c r="B85" s="75"/>
      <c r="C85" s="76" t="s">
        <v>16</v>
      </c>
      <c r="D85" s="77"/>
      <c r="E85" s="77"/>
      <c r="F85" s="77"/>
      <c r="G85" s="77"/>
      <c r="H85" s="77"/>
      <c r="I85" s="77"/>
      <c r="J85" s="77"/>
      <c r="K85" s="77"/>
      <c r="L85" s="78" t="str">
        <f>K6</f>
        <v>Rekonstrukce chodníku ul. Dukelská, pod kostelem Panny Marie Utěšitelky – II.etapa</v>
      </c>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9"/>
      <c r="BE85" s="5"/>
    </row>
    <row r="86" s="2" customFormat="1" ht="6.96" customHeight="1">
      <c r="A86" s="40"/>
      <c r="B86" s="4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6"/>
      <c r="BE86" s="40"/>
    </row>
    <row r="87" s="2" customFormat="1" ht="12" customHeight="1">
      <c r="A87" s="40"/>
      <c r="B87" s="41"/>
      <c r="C87" s="33" t="s">
        <v>24</v>
      </c>
      <c r="D87" s="42"/>
      <c r="E87" s="42"/>
      <c r="F87" s="42"/>
      <c r="G87" s="42"/>
      <c r="H87" s="42"/>
      <c r="I87" s="42"/>
      <c r="J87" s="42"/>
      <c r="K87" s="42"/>
      <c r="L87" s="80" t="str">
        <f>IF(K8="","",K8)</f>
        <v>Bruntál</v>
      </c>
      <c r="M87" s="42"/>
      <c r="N87" s="42"/>
      <c r="O87" s="42"/>
      <c r="P87" s="42"/>
      <c r="Q87" s="42"/>
      <c r="R87" s="42"/>
      <c r="S87" s="42"/>
      <c r="T87" s="42"/>
      <c r="U87" s="42"/>
      <c r="V87" s="42"/>
      <c r="W87" s="42"/>
      <c r="X87" s="42"/>
      <c r="Y87" s="42"/>
      <c r="Z87" s="42"/>
      <c r="AA87" s="42"/>
      <c r="AB87" s="42"/>
      <c r="AC87" s="42"/>
      <c r="AD87" s="42"/>
      <c r="AE87" s="42"/>
      <c r="AF87" s="42"/>
      <c r="AG87" s="42"/>
      <c r="AH87" s="42"/>
      <c r="AI87" s="33" t="s">
        <v>26</v>
      </c>
      <c r="AJ87" s="42"/>
      <c r="AK87" s="42"/>
      <c r="AL87" s="42"/>
      <c r="AM87" s="81" t="str">
        <f>IF(AN8= "","",AN8)</f>
        <v>21. 3. 2023</v>
      </c>
      <c r="AN87" s="81"/>
      <c r="AO87" s="42"/>
      <c r="AP87" s="42"/>
      <c r="AQ87" s="42"/>
      <c r="AR87" s="46"/>
      <c r="BE87" s="40"/>
    </row>
    <row r="88" s="2" customFormat="1" ht="6.96" customHeight="1">
      <c r="A88" s="40"/>
      <c r="B88" s="4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6"/>
      <c r="BE88" s="40"/>
    </row>
    <row r="89" s="2" customFormat="1" ht="15.15" customHeight="1">
      <c r="A89" s="40"/>
      <c r="B89" s="41"/>
      <c r="C89" s="33" t="s">
        <v>34</v>
      </c>
      <c r="D89" s="42"/>
      <c r="E89" s="42"/>
      <c r="F89" s="42"/>
      <c r="G89" s="42"/>
      <c r="H89" s="42"/>
      <c r="I89" s="42"/>
      <c r="J89" s="42"/>
      <c r="K89" s="42"/>
      <c r="L89" s="73" t="str">
        <f>IF(E11= "","",E11)</f>
        <v>Město Bruntál</v>
      </c>
      <c r="M89" s="42"/>
      <c r="N89" s="42"/>
      <c r="O89" s="42"/>
      <c r="P89" s="42"/>
      <c r="Q89" s="42"/>
      <c r="R89" s="42"/>
      <c r="S89" s="42"/>
      <c r="T89" s="42"/>
      <c r="U89" s="42"/>
      <c r="V89" s="42"/>
      <c r="W89" s="42"/>
      <c r="X89" s="42"/>
      <c r="Y89" s="42"/>
      <c r="Z89" s="42"/>
      <c r="AA89" s="42"/>
      <c r="AB89" s="42"/>
      <c r="AC89" s="42"/>
      <c r="AD89" s="42"/>
      <c r="AE89" s="42"/>
      <c r="AF89" s="42"/>
      <c r="AG89" s="42"/>
      <c r="AH89" s="42"/>
      <c r="AI89" s="33" t="s">
        <v>42</v>
      </c>
      <c r="AJ89" s="42"/>
      <c r="AK89" s="42"/>
      <c r="AL89" s="42"/>
      <c r="AM89" s="82" t="str">
        <f>IF(E17="","",E17)</f>
        <v>ing. Petr Doležel</v>
      </c>
      <c r="AN89" s="73"/>
      <c r="AO89" s="73"/>
      <c r="AP89" s="73"/>
      <c r="AQ89" s="42"/>
      <c r="AR89" s="46"/>
      <c r="AS89" s="83" t="s">
        <v>71</v>
      </c>
      <c r="AT89" s="84"/>
      <c r="AU89" s="85"/>
      <c r="AV89" s="85"/>
      <c r="AW89" s="85"/>
      <c r="AX89" s="85"/>
      <c r="AY89" s="85"/>
      <c r="AZ89" s="85"/>
      <c r="BA89" s="85"/>
      <c r="BB89" s="85"/>
      <c r="BC89" s="85"/>
      <c r="BD89" s="86"/>
      <c r="BE89" s="40"/>
    </row>
    <row r="90" s="2" customFormat="1" ht="25.65" customHeight="1">
      <c r="A90" s="40"/>
      <c r="B90" s="41"/>
      <c r="C90" s="33" t="s">
        <v>40</v>
      </c>
      <c r="D90" s="42"/>
      <c r="E90" s="42"/>
      <c r="F90" s="42"/>
      <c r="G90" s="42"/>
      <c r="H90" s="42"/>
      <c r="I90" s="42"/>
      <c r="J90" s="42"/>
      <c r="K90" s="42"/>
      <c r="L90" s="73" t="str">
        <f>IF(E14= "Vyplň údaj","",E14)</f>
        <v/>
      </c>
      <c r="M90" s="42"/>
      <c r="N90" s="42"/>
      <c r="O90" s="42"/>
      <c r="P90" s="42"/>
      <c r="Q90" s="42"/>
      <c r="R90" s="42"/>
      <c r="S90" s="42"/>
      <c r="T90" s="42"/>
      <c r="U90" s="42"/>
      <c r="V90" s="42"/>
      <c r="W90" s="42"/>
      <c r="X90" s="42"/>
      <c r="Y90" s="42"/>
      <c r="Z90" s="42"/>
      <c r="AA90" s="42"/>
      <c r="AB90" s="42"/>
      <c r="AC90" s="42"/>
      <c r="AD90" s="42"/>
      <c r="AE90" s="42"/>
      <c r="AF90" s="42"/>
      <c r="AG90" s="42"/>
      <c r="AH90" s="42"/>
      <c r="AI90" s="33" t="s">
        <v>46</v>
      </c>
      <c r="AJ90" s="42"/>
      <c r="AK90" s="42"/>
      <c r="AL90" s="42"/>
      <c r="AM90" s="82" t="str">
        <f>IF(E20="","",E20)</f>
        <v xml:space="preserve">ing.Pospíšil Michal        CU 2023/1</v>
      </c>
      <c r="AN90" s="73"/>
      <c r="AO90" s="73"/>
      <c r="AP90" s="73"/>
      <c r="AQ90" s="42"/>
      <c r="AR90" s="46"/>
      <c r="AS90" s="87"/>
      <c r="AT90" s="88"/>
      <c r="AU90" s="89"/>
      <c r="AV90" s="89"/>
      <c r="AW90" s="89"/>
      <c r="AX90" s="89"/>
      <c r="AY90" s="89"/>
      <c r="AZ90" s="89"/>
      <c r="BA90" s="89"/>
      <c r="BB90" s="89"/>
      <c r="BC90" s="89"/>
      <c r="BD90" s="90"/>
      <c r="BE90" s="40"/>
    </row>
    <row r="91" s="2" customFormat="1" ht="10.8" customHeight="1">
      <c r="A91" s="40"/>
      <c r="B91" s="4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6"/>
      <c r="AS91" s="91"/>
      <c r="AT91" s="92"/>
      <c r="AU91" s="93"/>
      <c r="AV91" s="93"/>
      <c r="AW91" s="93"/>
      <c r="AX91" s="93"/>
      <c r="AY91" s="93"/>
      <c r="AZ91" s="93"/>
      <c r="BA91" s="93"/>
      <c r="BB91" s="93"/>
      <c r="BC91" s="93"/>
      <c r="BD91" s="94"/>
      <c r="BE91" s="40"/>
    </row>
    <row r="92" s="2" customFormat="1" ht="29.28" customHeight="1">
      <c r="A92" s="40"/>
      <c r="B92" s="41"/>
      <c r="C92" s="95" t="s">
        <v>72</v>
      </c>
      <c r="D92" s="96"/>
      <c r="E92" s="96"/>
      <c r="F92" s="96"/>
      <c r="G92" s="96"/>
      <c r="H92" s="97"/>
      <c r="I92" s="98" t="s">
        <v>73</v>
      </c>
      <c r="J92" s="96"/>
      <c r="K92" s="96"/>
      <c r="L92" s="96"/>
      <c r="M92" s="96"/>
      <c r="N92" s="96"/>
      <c r="O92" s="96"/>
      <c r="P92" s="96"/>
      <c r="Q92" s="96"/>
      <c r="R92" s="96"/>
      <c r="S92" s="96"/>
      <c r="T92" s="96"/>
      <c r="U92" s="96"/>
      <c r="V92" s="96"/>
      <c r="W92" s="96"/>
      <c r="X92" s="96"/>
      <c r="Y92" s="96"/>
      <c r="Z92" s="96"/>
      <c r="AA92" s="96"/>
      <c r="AB92" s="96"/>
      <c r="AC92" s="96"/>
      <c r="AD92" s="96"/>
      <c r="AE92" s="96"/>
      <c r="AF92" s="96"/>
      <c r="AG92" s="99" t="s">
        <v>74</v>
      </c>
      <c r="AH92" s="96"/>
      <c r="AI92" s="96"/>
      <c r="AJ92" s="96"/>
      <c r="AK92" s="96"/>
      <c r="AL92" s="96"/>
      <c r="AM92" s="96"/>
      <c r="AN92" s="98" t="s">
        <v>75</v>
      </c>
      <c r="AO92" s="96"/>
      <c r="AP92" s="100"/>
      <c r="AQ92" s="101" t="s">
        <v>76</v>
      </c>
      <c r="AR92" s="46"/>
      <c r="AS92" s="102" t="s">
        <v>77</v>
      </c>
      <c r="AT92" s="103" t="s">
        <v>78</v>
      </c>
      <c r="AU92" s="103" t="s">
        <v>79</v>
      </c>
      <c r="AV92" s="103" t="s">
        <v>80</v>
      </c>
      <c r="AW92" s="103" t="s">
        <v>81</v>
      </c>
      <c r="AX92" s="103" t="s">
        <v>82</v>
      </c>
      <c r="AY92" s="103" t="s">
        <v>83</v>
      </c>
      <c r="AZ92" s="103" t="s">
        <v>84</v>
      </c>
      <c r="BA92" s="103" t="s">
        <v>85</v>
      </c>
      <c r="BB92" s="103" t="s">
        <v>86</v>
      </c>
      <c r="BC92" s="103" t="s">
        <v>87</v>
      </c>
      <c r="BD92" s="104" t="s">
        <v>88</v>
      </c>
      <c r="BE92" s="40"/>
    </row>
    <row r="93" s="2" customFormat="1" ht="10.8" customHeight="1">
      <c r="A93" s="40"/>
      <c r="B93" s="41"/>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6"/>
      <c r="AS93" s="105"/>
      <c r="AT93" s="106"/>
      <c r="AU93" s="106"/>
      <c r="AV93" s="106"/>
      <c r="AW93" s="106"/>
      <c r="AX93" s="106"/>
      <c r="AY93" s="106"/>
      <c r="AZ93" s="106"/>
      <c r="BA93" s="106"/>
      <c r="BB93" s="106"/>
      <c r="BC93" s="106"/>
      <c r="BD93" s="107"/>
      <c r="BE93" s="40"/>
    </row>
    <row r="94" s="6" customFormat="1" ht="32.4" customHeight="1">
      <c r="A94" s="6"/>
      <c r="B94" s="108"/>
      <c r="C94" s="109" t="s">
        <v>89</v>
      </c>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1">
        <f>ROUND(AG95+AG97,2)</f>
        <v>0</v>
      </c>
      <c r="AH94" s="111"/>
      <c r="AI94" s="111"/>
      <c r="AJ94" s="111"/>
      <c r="AK94" s="111"/>
      <c r="AL94" s="111"/>
      <c r="AM94" s="111"/>
      <c r="AN94" s="112">
        <f>SUM(AG94,AT94)</f>
        <v>0</v>
      </c>
      <c r="AO94" s="112"/>
      <c r="AP94" s="112"/>
      <c r="AQ94" s="113" t="s">
        <v>1</v>
      </c>
      <c r="AR94" s="114"/>
      <c r="AS94" s="115">
        <f>ROUND(AS95+AS97,2)</f>
        <v>0</v>
      </c>
      <c r="AT94" s="116">
        <f>ROUND(SUM(AV94:AW94),2)</f>
        <v>0</v>
      </c>
      <c r="AU94" s="117">
        <f>ROUND(AU95+AU97,5)</f>
        <v>0</v>
      </c>
      <c r="AV94" s="116">
        <f>ROUND(AZ94*L29,2)</f>
        <v>0</v>
      </c>
      <c r="AW94" s="116">
        <f>ROUND(BA94*L30,2)</f>
        <v>0</v>
      </c>
      <c r="AX94" s="116">
        <f>ROUND(BB94*L29,2)</f>
        <v>0</v>
      </c>
      <c r="AY94" s="116">
        <f>ROUND(BC94*L30,2)</f>
        <v>0</v>
      </c>
      <c r="AZ94" s="116">
        <f>ROUND(AZ95+AZ97,2)</f>
        <v>0</v>
      </c>
      <c r="BA94" s="116">
        <f>ROUND(BA95+BA97,2)</f>
        <v>0</v>
      </c>
      <c r="BB94" s="116">
        <f>ROUND(BB95+BB97,2)</f>
        <v>0</v>
      </c>
      <c r="BC94" s="116">
        <f>ROUND(BC95+BC97,2)</f>
        <v>0</v>
      </c>
      <c r="BD94" s="118">
        <f>ROUND(BD95+BD97,2)</f>
        <v>0</v>
      </c>
      <c r="BE94" s="6"/>
      <c r="BS94" s="119" t="s">
        <v>90</v>
      </c>
      <c r="BT94" s="119" t="s">
        <v>91</v>
      </c>
      <c r="BU94" s="120" t="s">
        <v>92</v>
      </c>
      <c r="BV94" s="119" t="s">
        <v>93</v>
      </c>
      <c r="BW94" s="119" t="s">
        <v>5</v>
      </c>
      <c r="BX94" s="119" t="s">
        <v>94</v>
      </c>
      <c r="CL94" s="119" t="s">
        <v>20</v>
      </c>
    </row>
    <row r="95" s="7" customFormat="1" ht="16.5" customHeight="1">
      <c r="A95" s="7"/>
      <c r="B95" s="121"/>
      <c r="C95" s="122"/>
      <c r="D95" s="123" t="s">
        <v>23</v>
      </c>
      <c r="E95" s="123"/>
      <c r="F95" s="123"/>
      <c r="G95" s="123"/>
      <c r="H95" s="123"/>
      <c r="I95" s="124"/>
      <c r="J95" s="123" t="s">
        <v>95</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ROUND(AG96,2)</f>
        <v>0</v>
      </c>
      <c r="AH95" s="124"/>
      <c r="AI95" s="124"/>
      <c r="AJ95" s="124"/>
      <c r="AK95" s="124"/>
      <c r="AL95" s="124"/>
      <c r="AM95" s="124"/>
      <c r="AN95" s="126">
        <f>SUM(AG95,AT95)</f>
        <v>0</v>
      </c>
      <c r="AO95" s="124"/>
      <c r="AP95" s="124"/>
      <c r="AQ95" s="127" t="s">
        <v>96</v>
      </c>
      <c r="AR95" s="128"/>
      <c r="AS95" s="129">
        <f>ROUND(AS96,2)</f>
        <v>0</v>
      </c>
      <c r="AT95" s="130">
        <f>ROUND(SUM(AV95:AW95),2)</f>
        <v>0</v>
      </c>
      <c r="AU95" s="131">
        <f>ROUND(AU96,5)</f>
        <v>0</v>
      </c>
      <c r="AV95" s="130">
        <f>ROUND(AZ95*L29,2)</f>
        <v>0</v>
      </c>
      <c r="AW95" s="130">
        <f>ROUND(BA95*L30,2)</f>
        <v>0</v>
      </c>
      <c r="AX95" s="130">
        <f>ROUND(BB95*L29,2)</f>
        <v>0</v>
      </c>
      <c r="AY95" s="130">
        <f>ROUND(BC95*L30,2)</f>
        <v>0</v>
      </c>
      <c r="AZ95" s="130">
        <f>ROUND(AZ96,2)</f>
        <v>0</v>
      </c>
      <c r="BA95" s="130">
        <f>ROUND(BA96,2)</f>
        <v>0</v>
      </c>
      <c r="BB95" s="130">
        <f>ROUND(BB96,2)</f>
        <v>0</v>
      </c>
      <c r="BC95" s="130">
        <f>ROUND(BC96,2)</f>
        <v>0</v>
      </c>
      <c r="BD95" s="132">
        <f>ROUND(BD96,2)</f>
        <v>0</v>
      </c>
      <c r="BE95" s="7"/>
      <c r="BS95" s="133" t="s">
        <v>90</v>
      </c>
      <c r="BT95" s="133" t="s">
        <v>23</v>
      </c>
      <c r="BU95" s="133" t="s">
        <v>92</v>
      </c>
      <c r="BV95" s="133" t="s">
        <v>93</v>
      </c>
      <c r="BW95" s="133" t="s">
        <v>97</v>
      </c>
      <c r="BX95" s="133" t="s">
        <v>5</v>
      </c>
      <c r="CL95" s="133" t="s">
        <v>98</v>
      </c>
      <c r="CM95" s="133" t="s">
        <v>99</v>
      </c>
    </row>
    <row r="96" s="4" customFormat="1" ht="16.5" customHeight="1">
      <c r="A96" s="134" t="s">
        <v>100</v>
      </c>
      <c r="B96" s="72"/>
      <c r="C96" s="135"/>
      <c r="D96" s="135"/>
      <c r="E96" s="136" t="s">
        <v>101</v>
      </c>
      <c r="F96" s="136"/>
      <c r="G96" s="136"/>
      <c r="H96" s="136"/>
      <c r="I96" s="136"/>
      <c r="J96" s="135"/>
      <c r="K96" s="136" t="s">
        <v>102</v>
      </c>
      <c r="L96" s="136"/>
      <c r="M96" s="136"/>
      <c r="N96" s="136"/>
      <c r="O96" s="136"/>
      <c r="P96" s="136"/>
      <c r="Q96" s="136"/>
      <c r="R96" s="136"/>
      <c r="S96" s="136"/>
      <c r="T96" s="136"/>
      <c r="U96" s="136"/>
      <c r="V96" s="136"/>
      <c r="W96" s="136"/>
      <c r="X96" s="136"/>
      <c r="Y96" s="136"/>
      <c r="Z96" s="136"/>
      <c r="AA96" s="136"/>
      <c r="AB96" s="136"/>
      <c r="AC96" s="136"/>
      <c r="AD96" s="136"/>
      <c r="AE96" s="136"/>
      <c r="AF96" s="136"/>
      <c r="AG96" s="137">
        <f>'1-1 - chodník - soupis prací'!J32</f>
        <v>0</v>
      </c>
      <c r="AH96" s="135"/>
      <c r="AI96" s="135"/>
      <c r="AJ96" s="135"/>
      <c r="AK96" s="135"/>
      <c r="AL96" s="135"/>
      <c r="AM96" s="135"/>
      <c r="AN96" s="137">
        <f>SUM(AG96,AT96)</f>
        <v>0</v>
      </c>
      <c r="AO96" s="135"/>
      <c r="AP96" s="135"/>
      <c r="AQ96" s="138" t="s">
        <v>103</v>
      </c>
      <c r="AR96" s="74"/>
      <c r="AS96" s="139">
        <v>0</v>
      </c>
      <c r="AT96" s="140">
        <f>ROUND(SUM(AV96:AW96),2)</f>
        <v>0</v>
      </c>
      <c r="AU96" s="141">
        <f>'1-1 - chodník - soupis prací'!P126</f>
        <v>0</v>
      </c>
      <c r="AV96" s="140">
        <f>'1-1 - chodník - soupis prací'!J35</f>
        <v>0</v>
      </c>
      <c r="AW96" s="140">
        <f>'1-1 - chodník - soupis prací'!J36</f>
        <v>0</v>
      </c>
      <c r="AX96" s="140">
        <f>'1-1 - chodník - soupis prací'!J37</f>
        <v>0</v>
      </c>
      <c r="AY96" s="140">
        <f>'1-1 - chodník - soupis prací'!J38</f>
        <v>0</v>
      </c>
      <c r="AZ96" s="140">
        <f>'1-1 - chodník - soupis prací'!F35</f>
        <v>0</v>
      </c>
      <c r="BA96" s="140">
        <f>'1-1 - chodník - soupis prací'!F36</f>
        <v>0</v>
      </c>
      <c r="BB96" s="140">
        <f>'1-1 - chodník - soupis prací'!F37</f>
        <v>0</v>
      </c>
      <c r="BC96" s="140">
        <f>'1-1 - chodník - soupis prací'!F38</f>
        <v>0</v>
      </c>
      <c r="BD96" s="142">
        <f>'1-1 - chodník - soupis prací'!F39</f>
        <v>0</v>
      </c>
      <c r="BE96" s="4"/>
      <c r="BT96" s="143" t="s">
        <v>99</v>
      </c>
      <c r="BV96" s="143" t="s">
        <v>93</v>
      </c>
      <c r="BW96" s="143" t="s">
        <v>104</v>
      </c>
      <c r="BX96" s="143" t="s">
        <v>97</v>
      </c>
      <c r="CL96" s="143" t="s">
        <v>98</v>
      </c>
    </row>
    <row r="97" s="7" customFormat="1" ht="24.75" customHeight="1">
      <c r="A97" s="7"/>
      <c r="B97" s="121"/>
      <c r="C97" s="122"/>
      <c r="D97" s="123" t="s">
        <v>99</v>
      </c>
      <c r="E97" s="123"/>
      <c r="F97" s="123"/>
      <c r="G97" s="123"/>
      <c r="H97" s="123"/>
      <c r="I97" s="124"/>
      <c r="J97" s="123" t="s">
        <v>105</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ROUND(AG98,2)</f>
        <v>0</v>
      </c>
      <c r="AH97" s="124"/>
      <c r="AI97" s="124"/>
      <c r="AJ97" s="124"/>
      <c r="AK97" s="124"/>
      <c r="AL97" s="124"/>
      <c r="AM97" s="124"/>
      <c r="AN97" s="126">
        <f>SUM(AG97,AT97)</f>
        <v>0</v>
      </c>
      <c r="AO97" s="124"/>
      <c r="AP97" s="124"/>
      <c r="AQ97" s="127" t="s">
        <v>106</v>
      </c>
      <c r="AR97" s="128"/>
      <c r="AS97" s="129">
        <f>ROUND(AS98,2)</f>
        <v>0</v>
      </c>
      <c r="AT97" s="130">
        <f>ROUND(SUM(AV97:AW97),2)</f>
        <v>0</v>
      </c>
      <c r="AU97" s="131">
        <f>ROUND(AU98,5)</f>
        <v>0</v>
      </c>
      <c r="AV97" s="130">
        <f>ROUND(AZ97*L29,2)</f>
        <v>0</v>
      </c>
      <c r="AW97" s="130">
        <f>ROUND(BA97*L30,2)</f>
        <v>0</v>
      </c>
      <c r="AX97" s="130">
        <f>ROUND(BB97*L29,2)</f>
        <v>0</v>
      </c>
      <c r="AY97" s="130">
        <f>ROUND(BC97*L30,2)</f>
        <v>0</v>
      </c>
      <c r="AZ97" s="130">
        <f>ROUND(AZ98,2)</f>
        <v>0</v>
      </c>
      <c r="BA97" s="130">
        <f>ROUND(BA98,2)</f>
        <v>0</v>
      </c>
      <c r="BB97" s="130">
        <f>ROUND(BB98,2)</f>
        <v>0</v>
      </c>
      <c r="BC97" s="130">
        <f>ROUND(BC98,2)</f>
        <v>0</v>
      </c>
      <c r="BD97" s="132">
        <f>ROUND(BD98,2)</f>
        <v>0</v>
      </c>
      <c r="BE97" s="7"/>
      <c r="BS97" s="133" t="s">
        <v>90</v>
      </c>
      <c r="BT97" s="133" t="s">
        <v>23</v>
      </c>
      <c r="BU97" s="133" t="s">
        <v>92</v>
      </c>
      <c r="BV97" s="133" t="s">
        <v>93</v>
      </c>
      <c r="BW97" s="133" t="s">
        <v>107</v>
      </c>
      <c r="BX97" s="133" t="s">
        <v>5</v>
      </c>
      <c r="CL97" s="133" t="s">
        <v>108</v>
      </c>
      <c r="CM97" s="133" t="s">
        <v>99</v>
      </c>
    </row>
    <row r="98" s="4" customFormat="1" ht="23.25" customHeight="1">
      <c r="A98" s="134" t="s">
        <v>100</v>
      </c>
      <c r="B98" s="72"/>
      <c r="C98" s="135"/>
      <c r="D98" s="135"/>
      <c r="E98" s="136" t="s">
        <v>109</v>
      </c>
      <c r="F98" s="136"/>
      <c r="G98" s="136"/>
      <c r="H98" s="136"/>
      <c r="I98" s="136"/>
      <c r="J98" s="135"/>
      <c r="K98" s="136" t="s">
        <v>110</v>
      </c>
      <c r="L98" s="136"/>
      <c r="M98" s="136"/>
      <c r="N98" s="136"/>
      <c r="O98" s="136"/>
      <c r="P98" s="136"/>
      <c r="Q98" s="136"/>
      <c r="R98" s="136"/>
      <c r="S98" s="136"/>
      <c r="T98" s="136"/>
      <c r="U98" s="136"/>
      <c r="V98" s="136"/>
      <c r="W98" s="136"/>
      <c r="X98" s="136"/>
      <c r="Y98" s="136"/>
      <c r="Z98" s="136"/>
      <c r="AA98" s="136"/>
      <c r="AB98" s="136"/>
      <c r="AC98" s="136"/>
      <c r="AD98" s="136"/>
      <c r="AE98" s="136"/>
      <c r="AF98" s="136"/>
      <c r="AG98" s="137">
        <f>'2-1 - VON - VEDLEJŠÍ A OS...'!J32</f>
        <v>0</v>
      </c>
      <c r="AH98" s="135"/>
      <c r="AI98" s="135"/>
      <c r="AJ98" s="135"/>
      <c r="AK98" s="135"/>
      <c r="AL98" s="135"/>
      <c r="AM98" s="135"/>
      <c r="AN98" s="137">
        <f>SUM(AG98,AT98)</f>
        <v>0</v>
      </c>
      <c r="AO98" s="135"/>
      <c r="AP98" s="135"/>
      <c r="AQ98" s="138" t="s">
        <v>103</v>
      </c>
      <c r="AR98" s="74"/>
      <c r="AS98" s="144">
        <v>0</v>
      </c>
      <c r="AT98" s="145">
        <f>ROUND(SUM(AV98:AW98),2)</f>
        <v>0</v>
      </c>
      <c r="AU98" s="146">
        <f>'2-1 - VON - VEDLEJŠÍ A OS...'!P123</f>
        <v>0</v>
      </c>
      <c r="AV98" s="145">
        <f>'2-1 - VON - VEDLEJŠÍ A OS...'!J35</f>
        <v>0</v>
      </c>
      <c r="AW98" s="145">
        <f>'2-1 - VON - VEDLEJŠÍ A OS...'!J36</f>
        <v>0</v>
      </c>
      <c r="AX98" s="145">
        <f>'2-1 - VON - VEDLEJŠÍ A OS...'!J37</f>
        <v>0</v>
      </c>
      <c r="AY98" s="145">
        <f>'2-1 - VON - VEDLEJŠÍ A OS...'!J38</f>
        <v>0</v>
      </c>
      <c r="AZ98" s="145">
        <f>'2-1 - VON - VEDLEJŠÍ A OS...'!F35</f>
        <v>0</v>
      </c>
      <c r="BA98" s="145">
        <f>'2-1 - VON - VEDLEJŠÍ A OS...'!F36</f>
        <v>0</v>
      </c>
      <c r="BB98" s="145">
        <f>'2-1 - VON - VEDLEJŠÍ A OS...'!F37</f>
        <v>0</v>
      </c>
      <c r="BC98" s="145">
        <f>'2-1 - VON - VEDLEJŠÍ A OS...'!F38</f>
        <v>0</v>
      </c>
      <c r="BD98" s="147">
        <f>'2-1 - VON - VEDLEJŠÍ A OS...'!F39</f>
        <v>0</v>
      </c>
      <c r="BE98" s="4"/>
      <c r="BT98" s="143" t="s">
        <v>99</v>
      </c>
      <c r="BV98" s="143" t="s">
        <v>93</v>
      </c>
      <c r="BW98" s="143" t="s">
        <v>111</v>
      </c>
      <c r="BX98" s="143" t="s">
        <v>107</v>
      </c>
      <c r="CL98" s="143" t="s">
        <v>108</v>
      </c>
    </row>
    <row r="99" s="2" customFormat="1" ht="30" customHeight="1">
      <c r="A99" s="40"/>
      <c r="B99" s="41"/>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6"/>
      <c r="AS99" s="40"/>
      <c r="AT99" s="40"/>
      <c r="AU99" s="40"/>
      <c r="AV99" s="40"/>
      <c r="AW99" s="40"/>
      <c r="AX99" s="40"/>
      <c r="AY99" s="40"/>
      <c r="AZ99" s="40"/>
      <c r="BA99" s="40"/>
      <c r="BB99" s="40"/>
      <c r="BC99" s="40"/>
      <c r="BD99" s="40"/>
      <c r="BE99" s="40"/>
    </row>
    <row r="100" s="2" customFormat="1" ht="6.96" customHeight="1">
      <c r="A100" s="40"/>
      <c r="B100" s="68"/>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46"/>
      <c r="AS100" s="40"/>
      <c r="AT100" s="40"/>
      <c r="AU100" s="40"/>
      <c r="AV100" s="40"/>
      <c r="AW100" s="40"/>
      <c r="AX100" s="40"/>
      <c r="AY100" s="40"/>
      <c r="AZ100" s="40"/>
      <c r="BA100" s="40"/>
      <c r="BB100" s="40"/>
      <c r="BC100" s="40"/>
      <c r="BD100" s="40"/>
      <c r="BE100" s="40"/>
    </row>
  </sheetData>
  <sheetProtection sheet="1" formatColumns="0" formatRows="0" objects="1" scenarios="1" spinCount="100000" saltValue="Rb5ZaNWyr5wDpesFjBqiXB9DncXnQMB38ULZQeBzZsUbLFwduC47VNbzxZXKnw0/yNa8Z+1tifRGPQuJ+10/gw==" hashValue="p1a/5YX7mbcXmu+Z5UoiemNRmyLNhfLnfIwfK8XTqL8yJzybp7ao7k5/3hfOj6TNeP2nEmWTSeXKLupFFM9yxQ==" algorithmName="SHA-512" password="CC35"/>
  <mergeCells count="54">
    <mergeCell ref="L85:AO85"/>
    <mergeCell ref="AM87:AN87"/>
    <mergeCell ref="AM89:AP89"/>
    <mergeCell ref="AS89:AT91"/>
    <mergeCell ref="AM90:AP90"/>
    <mergeCell ref="C92:G92"/>
    <mergeCell ref="AG92:AM92"/>
    <mergeCell ref="AN92:AP92"/>
    <mergeCell ref="I92:AF92"/>
    <mergeCell ref="AN95:AP95"/>
    <mergeCell ref="D95:H95"/>
    <mergeCell ref="J95:AF95"/>
    <mergeCell ref="AG95:AM95"/>
    <mergeCell ref="K96:AF96"/>
    <mergeCell ref="AN96:AP96"/>
    <mergeCell ref="AG96:AM96"/>
    <mergeCell ref="E96:I96"/>
    <mergeCell ref="D97:H97"/>
    <mergeCell ref="J97:AF97"/>
    <mergeCell ref="AN97:AP97"/>
    <mergeCell ref="AG97:AM97"/>
    <mergeCell ref="AG98:AM98"/>
    <mergeCell ref="AN98:AP98"/>
    <mergeCell ref="E98:I98"/>
    <mergeCell ref="K98:AF98"/>
    <mergeCell ref="AG94:AM94"/>
    <mergeCell ref="AN94:AP94"/>
    <mergeCell ref="BE5:BE34"/>
    <mergeCell ref="K5:AO5"/>
    <mergeCell ref="K6:AO6"/>
    <mergeCell ref="E14:AJ14"/>
    <mergeCell ref="E23:AN23"/>
    <mergeCell ref="AK26:AO26"/>
    <mergeCell ref="L28:P28"/>
    <mergeCell ref="W28:AE28"/>
    <mergeCell ref="AK28:AO28"/>
    <mergeCell ref="AK29:AO29"/>
    <mergeCell ref="W29:AE29"/>
    <mergeCell ref="L29:P29"/>
    <mergeCell ref="AK30:AO30"/>
    <mergeCell ref="W30:AE30"/>
    <mergeCell ref="L30:P30"/>
    <mergeCell ref="W31:AE31"/>
    <mergeCell ref="L31:P31"/>
    <mergeCell ref="AK31:AO31"/>
    <mergeCell ref="L32:P32"/>
    <mergeCell ref="W32:AE32"/>
    <mergeCell ref="AK32:AO32"/>
    <mergeCell ref="L33:P33"/>
    <mergeCell ref="W33:AE33"/>
    <mergeCell ref="AK33:AO33"/>
    <mergeCell ref="AK35:AO35"/>
    <mergeCell ref="X35:AB35"/>
    <mergeCell ref="AR2:BE2"/>
  </mergeCells>
  <hyperlinks>
    <hyperlink ref="A96" location="'1-1 - chodník - soupis prací'!C2" display="/"/>
    <hyperlink ref="A98" location="'2-1 - VON - VEDLEJŠÍ A OS...'!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104</v>
      </c>
    </row>
    <row r="3" s="1" customFormat="1" ht="6.96" customHeight="1">
      <c r="B3" s="148"/>
      <c r="C3" s="149"/>
      <c r="D3" s="149"/>
      <c r="E3" s="149"/>
      <c r="F3" s="149"/>
      <c r="G3" s="149"/>
      <c r="H3" s="149"/>
      <c r="I3" s="149"/>
      <c r="J3" s="149"/>
      <c r="K3" s="149"/>
      <c r="L3" s="21"/>
      <c r="AT3" s="18" t="s">
        <v>99</v>
      </c>
    </row>
    <row r="4" s="1" customFormat="1" ht="24.96" customHeight="1">
      <c r="B4" s="21"/>
      <c r="D4" s="150" t="s">
        <v>112</v>
      </c>
      <c r="L4" s="21"/>
      <c r="M4" s="151" t="s">
        <v>10</v>
      </c>
      <c r="AT4" s="18" t="s">
        <v>4</v>
      </c>
    </row>
    <row r="5" s="1" customFormat="1" ht="6.96" customHeight="1">
      <c r="B5" s="21"/>
      <c r="L5" s="21"/>
    </row>
    <row r="6" s="1" customFormat="1" ht="12" customHeight="1">
      <c r="B6" s="21"/>
      <c r="D6" s="152" t="s">
        <v>16</v>
      </c>
      <c r="L6" s="21"/>
    </row>
    <row r="7" s="1" customFormat="1" ht="26.25" customHeight="1">
      <c r="B7" s="21"/>
      <c r="E7" s="153" t="str">
        <f>'Rekapitulace stavby'!K6</f>
        <v>Rekonstrukce chodníku ul. Dukelská, pod kostelem Panny Marie Utěšitelky – II.etapa</v>
      </c>
      <c r="F7" s="152"/>
      <c r="G7" s="152"/>
      <c r="H7" s="152"/>
      <c r="L7" s="21"/>
    </row>
    <row r="8" s="1" customFormat="1" ht="12" customHeight="1">
      <c r="B8" s="21"/>
      <c r="D8" s="152" t="s">
        <v>113</v>
      </c>
      <c r="L8" s="21"/>
    </row>
    <row r="9" s="2" customFormat="1" ht="16.5" customHeight="1">
      <c r="A9" s="40"/>
      <c r="B9" s="46"/>
      <c r="C9" s="40"/>
      <c r="D9" s="40"/>
      <c r="E9" s="153" t="s">
        <v>114</v>
      </c>
      <c r="F9" s="40"/>
      <c r="G9" s="40"/>
      <c r="H9" s="40"/>
      <c r="I9" s="40"/>
      <c r="J9" s="40"/>
      <c r="K9" s="40"/>
      <c r="L9" s="65"/>
      <c r="S9" s="40"/>
      <c r="T9" s="40"/>
      <c r="U9" s="40"/>
      <c r="V9" s="40"/>
      <c r="W9" s="40"/>
      <c r="X9" s="40"/>
      <c r="Y9" s="40"/>
      <c r="Z9" s="40"/>
      <c r="AA9" s="40"/>
      <c r="AB9" s="40"/>
      <c r="AC9" s="40"/>
      <c r="AD9" s="40"/>
      <c r="AE9" s="40"/>
    </row>
    <row r="10" s="2" customFormat="1" ht="12" customHeight="1">
      <c r="A10" s="40"/>
      <c r="B10" s="46"/>
      <c r="C10" s="40"/>
      <c r="D10" s="152" t="s">
        <v>115</v>
      </c>
      <c r="E10" s="40"/>
      <c r="F10" s="40"/>
      <c r="G10" s="40"/>
      <c r="H10" s="40"/>
      <c r="I10" s="40"/>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4" t="s">
        <v>116</v>
      </c>
      <c r="F11" s="40"/>
      <c r="G11" s="40"/>
      <c r="H11" s="40"/>
      <c r="I11" s="40"/>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65"/>
      <c r="S12" s="40"/>
      <c r="T12" s="40"/>
      <c r="U12" s="40"/>
      <c r="V12" s="40"/>
      <c r="W12" s="40"/>
      <c r="X12" s="40"/>
      <c r="Y12" s="40"/>
      <c r="Z12" s="40"/>
      <c r="AA12" s="40"/>
      <c r="AB12" s="40"/>
      <c r="AC12" s="40"/>
      <c r="AD12" s="40"/>
      <c r="AE12" s="40"/>
    </row>
    <row r="13" s="2" customFormat="1" ht="12" customHeight="1">
      <c r="A13" s="40"/>
      <c r="B13" s="46"/>
      <c r="C13" s="40"/>
      <c r="D13" s="152" t="s">
        <v>19</v>
      </c>
      <c r="E13" s="40"/>
      <c r="F13" s="143" t="s">
        <v>98</v>
      </c>
      <c r="G13" s="40"/>
      <c r="H13" s="40"/>
      <c r="I13" s="152" t="s">
        <v>21</v>
      </c>
      <c r="J13" s="143" t="s">
        <v>22</v>
      </c>
      <c r="K13" s="40"/>
      <c r="L13" s="65"/>
      <c r="S13" s="40"/>
      <c r="T13" s="40"/>
      <c r="U13" s="40"/>
      <c r="V13" s="40"/>
      <c r="W13" s="40"/>
      <c r="X13" s="40"/>
      <c r="Y13" s="40"/>
      <c r="Z13" s="40"/>
      <c r="AA13" s="40"/>
      <c r="AB13" s="40"/>
      <c r="AC13" s="40"/>
      <c r="AD13" s="40"/>
      <c r="AE13" s="40"/>
    </row>
    <row r="14" s="2" customFormat="1" ht="12" customHeight="1">
      <c r="A14" s="40"/>
      <c r="B14" s="46"/>
      <c r="C14" s="40"/>
      <c r="D14" s="152" t="s">
        <v>24</v>
      </c>
      <c r="E14" s="40"/>
      <c r="F14" s="143" t="s">
        <v>25</v>
      </c>
      <c r="G14" s="40"/>
      <c r="H14" s="40"/>
      <c r="I14" s="152" t="s">
        <v>26</v>
      </c>
      <c r="J14" s="155" t="str">
        <f>'Rekapitulace stavby'!AN8</f>
        <v>21. 3. 2023</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65"/>
      <c r="S15" s="40"/>
      <c r="T15" s="40"/>
      <c r="U15" s="40"/>
      <c r="V15" s="40"/>
      <c r="W15" s="40"/>
      <c r="X15" s="40"/>
      <c r="Y15" s="40"/>
      <c r="Z15" s="40"/>
      <c r="AA15" s="40"/>
      <c r="AB15" s="40"/>
      <c r="AC15" s="40"/>
      <c r="AD15" s="40"/>
      <c r="AE15" s="40"/>
    </row>
    <row r="16" s="2" customFormat="1" ht="12" customHeight="1">
      <c r="A16" s="40"/>
      <c r="B16" s="46"/>
      <c r="C16" s="40"/>
      <c r="D16" s="152" t="s">
        <v>34</v>
      </c>
      <c r="E16" s="40"/>
      <c r="F16" s="40"/>
      <c r="G16" s="40"/>
      <c r="H16" s="40"/>
      <c r="I16" s="152" t="s">
        <v>35</v>
      </c>
      <c r="J16" s="143" t="s">
        <v>36</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37</v>
      </c>
      <c r="F17" s="40"/>
      <c r="G17" s="40"/>
      <c r="H17" s="40"/>
      <c r="I17" s="152" t="s">
        <v>38</v>
      </c>
      <c r="J17" s="143" t="s">
        <v>39</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65"/>
      <c r="S18" s="40"/>
      <c r="T18" s="40"/>
      <c r="U18" s="40"/>
      <c r="V18" s="40"/>
      <c r="W18" s="40"/>
      <c r="X18" s="40"/>
      <c r="Y18" s="40"/>
      <c r="Z18" s="40"/>
      <c r="AA18" s="40"/>
      <c r="AB18" s="40"/>
      <c r="AC18" s="40"/>
      <c r="AD18" s="40"/>
      <c r="AE18" s="40"/>
    </row>
    <row r="19" s="2" customFormat="1" ht="12" customHeight="1">
      <c r="A19" s="40"/>
      <c r="B19" s="46"/>
      <c r="C19" s="40"/>
      <c r="D19" s="152" t="s">
        <v>40</v>
      </c>
      <c r="E19" s="40"/>
      <c r="F19" s="40"/>
      <c r="G19" s="40"/>
      <c r="H19" s="40"/>
      <c r="I19" s="152" t="s">
        <v>35</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2" t="s">
        <v>38</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65"/>
      <c r="S21" s="40"/>
      <c r="T21" s="40"/>
      <c r="U21" s="40"/>
      <c r="V21" s="40"/>
      <c r="W21" s="40"/>
      <c r="X21" s="40"/>
      <c r="Y21" s="40"/>
      <c r="Z21" s="40"/>
      <c r="AA21" s="40"/>
      <c r="AB21" s="40"/>
      <c r="AC21" s="40"/>
      <c r="AD21" s="40"/>
      <c r="AE21" s="40"/>
    </row>
    <row r="22" s="2" customFormat="1" ht="12" customHeight="1">
      <c r="A22" s="40"/>
      <c r="B22" s="46"/>
      <c r="C22" s="40"/>
      <c r="D22" s="152" t="s">
        <v>42</v>
      </c>
      <c r="E22" s="40"/>
      <c r="F22" s="40"/>
      <c r="G22" s="40"/>
      <c r="H22" s="40"/>
      <c r="I22" s="152" t="s">
        <v>35</v>
      </c>
      <c r="J22" s="143" t="s">
        <v>43</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44</v>
      </c>
      <c r="F23" s="40"/>
      <c r="G23" s="40"/>
      <c r="H23" s="40"/>
      <c r="I23" s="152" t="s">
        <v>38</v>
      </c>
      <c r="J23" s="143" t="s">
        <v>45</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65"/>
      <c r="S24" s="40"/>
      <c r="T24" s="40"/>
      <c r="U24" s="40"/>
      <c r="V24" s="40"/>
      <c r="W24" s="40"/>
      <c r="X24" s="40"/>
      <c r="Y24" s="40"/>
      <c r="Z24" s="40"/>
      <c r="AA24" s="40"/>
      <c r="AB24" s="40"/>
      <c r="AC24" s="40"/>
      <c r="AD24" s="40"/>
      <c r="AE24" s="40"/>
    </row>
    <row r="25" s="2" customFormat="1" ht="12" customHeight="1">
      <c r="A25" s="40"/>
      <c r="B25" s="46"/>
      <c r="C25" s="40"/>
      <c r="D25" s="152" t="s">
        <v>46</v>
      </c>
      <c r="E25" s="40"/>
      <c r="F25" s="40"/>
      <c r="G25" s="40"/>
      <c r="H25" s="40"/>
      <c r="I25" s="152" t="s">
        <v>35</v>
      </c>
      <c r="J25" s="143" t="s">
        <v>1</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
        <v>47</v>
      </c>
      <c r="F26" s="40"/>
      <c r="G26" s="40"/>
      <c r="H26" s="40"/>
      <c r="I26" s="152" t="s">
        <v>38</v>
      </c>
      <c r="J26" s="143" t="s">
        <v>1</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65"/>
      <c r="S27" s="40"/>
      <c r="T27" s="40"/>
      <c r="U27" s="40"/>
      <c r="V27" s="40"/>
      <c r="W27" s="40"/>
      <c r="X27" s="40"/>
      <c r="Y27" s="40"/>
      <c r="Z27" s="40"/>
      <c r="AA27" s="40"/>
      <c r="AB27" s="40"/>
      <c r="AC27" s="40"/>
      <c r="AD27" s="40"/>
      <c r="AE27" s="40"/>
    </row>
    <row r="28" s="2" customFormat="1" ht="12" customHeight="1">
      <c r="A28" s="40"/>
      <c r="B28" s="46"/>
      <c r="C28" s="40"/>
      <c r="D28" s="152" t="s">
        <v>49</v>
      </c>
      <c r="E28" s="40"/>
      <c r="F28" s="40"/>
      <c r="G28" s="40"/>
      <c r="H28" s="40"/>
      <c r="I28" s="40"/>
      <c r="J28" s="40"/>
      <c r="K28" s="40"/>
      <c r="L28" s="65"/>
      <c r="S28" s="40"/>
      <c r="T28" s="40"/>
      <c r="U28" s="40"/>
      <c r="V28" s="40"/>
      <c r="W28" s="40"/>
      <c r="X28" s="40"/>
      <c r="Y28" s="40"/>
      <c r="Z28" s="40"/>
      <c r="AA28" s="40"/>
      <c r="AB28" s="40"/>
      <c r="AC28" s="40"/>
      <c r="AD28" s="40"/>
      <c r="AE28" s="40"/>
    </row>
    <row r="29" s="8" customFormat="1" ht="71.25" customHeight="1">
      <c r="A29" s="156"/>
      <c r="B29" s="157"/>
      <c r="C29" s="156"/>
      <c r="D29" s="156"/>
      <c r="E29" s="158" t="s">
        <v>50</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40"/>
      <c r="B30" s="46"/>
      <c r="C30" s="40"/>
      <c r="D30" s="40"/>
      <c r="E30" s="40"/>
      <c r="F30" s="40"/>
      <c r="G30" s="40"/>
      <c r="H30" s="40"/>
      <c r="I30" s="40"/>
      <c r="J30" s="40"/>
      <c r="K30" s="40"/>
      <c r="L30" s="65"/>
      <c r="S30" s="40"/>
      <c r="T30" s="40"/>
      <c r="U30" s="40"/>
      <c r="V30" s="40"/>
      <c r="W30" s="40"/>
      <c r="X30" s="40"/>
      <c r="Y30" s="40"/>
      <c r="Z30" s="40"/>
      <c r="AA30" s="40"/>
      <c r="AB30" s="40"/>
      <c r="AC30" s="40"/>
      <c r="AD30" s="40"/>
      <c r="AE30" s="40"/>
    </row>
    <row r="31" s="2" customFormat="1" ht="6.96" customHeight="1">
      <c r="A31" s="40"/>
      <c r="B31" s="46"/>
      <c r="C31" s="40"/>
      <c r="D31" s="160"/>
      <c r="E31" s="160"/>
      <c r="F31" s="160"/>
      <c r="G31" s="160"/>
      <c r="H31" s="160"/>
      <c r="I31" s="160"/>
      <c r="J31" s="160"/>
      <c r="K31" s="160"/>
      <c r="L31" s="65"/>
      <c r="S31" s="40"/>
      <c r="T31" s="40"/>
      <c r="U31" s="40"/>
      <c r="V31" s="40"/>
      <c r="W31" s="40"/>
      <c r="X31" s="40"/>
      <c r="Y31" s="40"/>
      <c r="Z31" s="40"/>
      <c r="AA31" s="40"/>
      <c r="AB31" s="40"/>
      <c r="AC31" s="40"/>
      <c r="AD31" s="40"/>
      <c r="AE31" s="40"/>
    </row>
    <row r="32" s="2" customFormat="1" ht="25.44" customHeight="1">
      <c r="A32" s="40"/>
      <c r="B32" s="46"/>
      <c r="C32" s="40"/>
      <c r="D32" s="161" t="s">
        <v>51</v>
      </c>
      <c r="E32" s="40"/>
      <c r="F32" s="40"/>
      <c r="G32" s="40"/>
      <c r="H32" s="40"/>
      <c r="I32" s="40"/>
      <c r="J32" s="162">
        <f>ROUND(J126, 2)</f>
        <v>0</v>
      </c>
      <c r="K32" s="40"/>
      <c r="L32" s="65"/>
      <c r="S32" s="40"/>
      <c r="T32" s="40"/>
      <c r="U32" s="40"/>
      <c r="V32" s="40"/>
      <c r="W32" s="40"/>
      <c r="X32" s="40"/>
      <c r="Y32" s="40"/>
      <c r="Z32" s="40"/>
      <c r="AA32" s="40"/>
      <c r="AB32" s="40"/>
      <c r="AC32" s="40"/>
      <c r="AD32" s="40"/>
      <c r="AE32" s="40"/>
    </row>
    <row r="33" s="2" customFormat="1" ht="6.96" customHeight="1">
      <c r="A33" s="40"/>
      <c r="B33" s="46"/>
      <c r="C33" s="40"/>
      <c r="D33" s="160"/>
      <c r="E33" s="160"/>
      <c r="F33" s="160"/>
      <c r="G33" s="160"/>
      <c r="H33" s="160"/>
      <c r="I33" s="160"/>
      <c r="J33" s="160"/>
      <c r="K33" s="160"/>
      <c r="L33" s="65"/>
      <c r="S33" s="40"/>
      <c r="T33" s="40"/>
      <c r="U33" s="40"/>
      <c r="V33" s="40"/>
      <c r="W33" s="40"/>
      <c r="X33" s="40"/>
      <c r="Y33" s="40"/>
      <c r="Z33" s="40"/>
      <c r="AA33" s="40"/>
      <c r="AB33" s="40"/>
      <c r="AC33" s="40"/>
      <c r="AD33" s="40"/>
      <c r="AE33" s="40"/>
    </row>
    <row r="34" s="2" customFormat="1" ht="14.4" customHeight="1">
      <c r="A34" s="40"/>
      <c r="B34" s="46"/>
      <c r="C34" s="40"/>
      <c r="D34" s="40"/>
      <c r="E34" s="40"/>
      <c r="F34" s="163" t="s">
        <v>53</v>
      </c>
      <c r="G34" s="40"/>
      <c r="H34" s="40"/>
      <c r="I34" s="163" t="s">
        <v>52</v>
      </c>
      <c r="J34" s="163" t="s">
        <v>54</v>
      </c>
      <c r="K34" s="40"/>
      <c r="L34" s="65"/>
      <c r="S34" s="40"/>
      <c r="T34" s="40"/>
      <c r="U34" s="40"/>
      <c r="V34" s="40"/>
      <c r="W34" s="40"/>
      <c r="X34" s="40"/>
      <c r="Y34" s="40"/>
      <c r="Z34" s="40"/>
      <c r="AA34" s="40"/>
      <c r="AB34" s="40"/>
      <c r="AC34" s="40"/>
      <c r="AD34" s="40"/>
      <c r="AE34" s="40"/>
    </row>
    <row r="35" s="2" customFormat="1" ht="14.4" customHeight="1">
      <c r="A35" s="40"/>
      <c r="B35" s="46"/>
      <c r="C35" s="40"/>
      <c r="D35" s="164" t="s">
        <v>55</v>
      </c>
      <c r="E35" s="152" t="s">
        <v>56</v>
      </c>
      <c r="F35" s="165">
        <f>ROUND((SUM(BE126:BE536)),  2)</f>
        <v>0</v>
      </c>
      <c r="G35" s="40"/>
      <c r="H35" s="40"/>
      <c r="I35" s="166">
        <v>0.20999999999999999</v>
      </c>
      <c r="J35" s="165">
        <f>ROUND(((SUM(BE126:BE536))*I35),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2" t="s">
        <v>57</v>
      </c>
      <c r="F36" s="165">
        <f>ROUND((SUM(BF126:BF536)),  2)</f>
        <v>0</v>
      </c>
      <c r="G36" s="40"/>
      <c r="H36" s="40"/>
      <c r="I36" s="166">
        <v>0.14999999999999999</v>
      </c>
      <c r="J36" s="165">
        <f>ROUND(((SUM(BF126:BF536))*I36),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2" t="s">
        <v>58</v>
      </c>
      <c r="F37" s="165">
        <f>ROUND((SUM(BG126:BG536)),  2)</f>
        <v>0</v>
      </c>
      <c r="G37" s="40"/>
      <c r="H37" s="40"/>
      <c r="I37" s="166">
        <v>0.20999999999999999</v>
      </c>
      <c r="J37" s="165">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2" t="s">
        <v>59</v>
      </c>
      <c r="F38" s="165">
        <f>ROUND((SUM(BH126:BH536)),  2)</f>
        <v>0</v>
      </c>
      <c r="G38" s="40"/>
      <c r="H38" s="40"/>
      <c r="I38" s="166">
        <v>0.14999999999999999</v>
      </c>
      <c r="J38" s="165">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2" t="s">
        <v>60</v>
      </c>
      <c r="F39" s="165">
        <f>ROUND((SUM(BI126:BI536)),  2)</f>
        <v>0</v>
      </c>
      <c r="G39" s="40"/>
      <c r="H39" s="40"/>
      <c r="I39" s="166">
        <v>0</v>
      </c>
      <c r="J39" s="165">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2" customFormat="1" ht="25.44" customHeight="1">
      <c r="A41" s="40"/>
      <c r="B41" s="46"/>
      <c r="C41" s="167"/>
      <c r="D41" s="168" t="s">
        <v>61</v>
      </c>
      <c r="E41" s="169"/>
      <c r="F41" s="169"/>
      <c r="G41" s="170" t="s">
        <v>62</v>
      </c>
      <c r="H41" s="171" t="s">
        <v>63</v>
      </c>
      <c r="I41" s="169"/>
      <c r="J41" s="172">
        <f>SUM(J32:J39)</f>
        <v>0</v>
      </c>
      <c r="K41" s="173"/>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40"/>
      <c r="J42" s="40"/>
      <c r="K42" s="40"/>
      <c r="L42" s="65"/>
      <c r="S42" s="40"/>
      <c r="T42" s="40"/>
      <c r="U42" s="40"/>
      <c r="V42" s="40"/>
      <c r="W42" s="40"/>
      <c r="X42" s="40"/>
      <c r="Y42" s="40"/>
      <c r="Z42" s="40"/>
      <c r="AA42" s="40"/>
      <c r="AB42" s="40"/>
      <c r="AC42" s="40"/>
      <c r="AD42" s="40"/>
      <c r="AE42" s="40"/>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5"/>
      <c r="D50" s="174" t="s">
        <v>64</v>
      </c>
      <c r="E50" s="175"/>
      <c r="F50" s="175"/>
      <c r="G50" s="174" t="s">
        <v>65</v>
      </c>
      <c r="H50" s="175"/>
      <c r="I50" s="175"/>
      <c r="J50" s="175"/>
      <c r="K50" s="175"/>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76" t="s">
        <v>66</v>
      </c>
      <c r="E61" s="177"/>
      <c r="F61" s="178" t="s">
        <v>67</v>
      </c>
      <c r="G61" s="176" t="s">
        <v>66</v>
      </c>
      <c r="H61" s="177"/>
      <c r="I61" s="177"/>
      <c r="J61" s="179" t="s">
        <v>67</v>
      </c>
      <c r="K61" s="177"/>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74" t="s">
        <v>68</v>
      </c>
      <c r="E65" s="180"/>
      <c r="F65" s="180"/>
      <c r="G65" s="174" t="s">
        <v>69</v>
      </c>
      <c r="H65" s="180"/>
      <c r="I65" s="180"/>
      <c r="J65" s="180"/>
      <c r="K65" s="18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76" t="s">
        <v>66</v>
      </c>
      <c r="E76" s="177"/>
      <c r="F76" s="178" t="s">
        <v>67</v>
      </c>
      <c r="G76" s="176" t="s">
        <v>66</v>
      </c>
      <c r="H76" s="177"/>
      <c r="I76" s="177"/>
      <c r="J76" s="179" t="s">
        <v>67</v>
      </c>
      <c r="K76" s="177"/>
      <c r="L76" s="65"/>
      <c r="S76" s="40"/>
      <c r="T76" s="40"/>
      <c r="U76" s="40"/>
      <c r="V76" s="40"/>
      <c r="W76" s="40"/>
      <c r="X76" s="40"/>
      <c r="Y76" s="40"/>
      <c r="Z76" s="40"/>
      <c r="AA76" s="40"/>
      <c r="AB76" s="40"/>
      <c r="AC76" s="40"/>
      <c r="AD76" s="40"/>
      <c r="AE76" s="40"/>
    </row>
    <row r="77" s="2" customFormat="1" ht="14.4" customHeight="1">
      <c r="A77" s="40"/>
      <c r="B77" s="181"/>
      <c r="C77" s="182"/>
      <c r="D77" s="182"/>
      <c r="E77" s="182"/>
      <c r="F77" s="182"/>
      <c r="G77" s="182"/>
      <c r="H77" s="182"/>
      <c r="I77" s="182"/>
      <c r="J77" s="182"/>
      <c r="K77" s="182"/>
      <c r="L77" s="65"/>
      <c r="S77" s="40"/>
      <c r="T77" s="40"/>
      <c r="U77" s="40"/>
      <c r="V77" s="40"/>
      <c r="W77" s="40"/>
      <c r="X77" s="40"/>
      <c r="Y77" s="40"/>
      <c r="Z77" s="40"/>
      <c r="AA77" s="40"/>
      <c r="AB77" s="40"/>
      <c r="AC77" s="40"/>
      <c r="AD77" s="40"/>
      <c r="AE77" s="40"/>
    </row>
    <row r="81" s="2" customFormat="1" ht="6.96" customHeight="1">
      <c r="A81" s="40"/>
      <c r="B81" s="183"/>
      <c r="C81" s="184"/>
      <c r="D81" s="184"/>
      <c r="E81" s="184"/>
      <c r="F81" s="184"/>
      <c r="G81" s="184"/>
      <c r="H81" s="184"/>
      <c r="I81" s="184"/>
      <c r="J81" s="184"/>
      <c r="K81" s="184"/>
      <c r="L81" s="65"/>
      <c r="S81" s="40"/>
      <c r="T81" s="40"/>
      <c r="U81" s="40"/>
      <c r="V81" s="40"/>
      <c r="W81" s="40"/>
      <c r="X81" s="40"/>
      <c r="Y81" s="40"/>
      <c r="Z81" s="40"/>
      <c r="AA81" s="40"/>
      <c r="AB81" s="40"/>
      <c r="AC81" s="40"/>
      <c r="AD81" s="40"/>
      <c r="AE81" s="40"/>
    </row>
    <row r="82" s="2" customFormat="1" ht="24.96" customHeight="1">
      <c r="A82" s="40"/>
      <c r="B82" s="41"/>
      <c r="C82" s="24" t="s">
        <v>117</v>
      </c>
      <c r="D82" s="42"/>
      <c r="E82" s="42"/>
      <c r="F82" s="42"/>
      <c r="G82" s="42"/>
      <c r="H82" s="42"/>
      <c r="I82" s="42"/>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42"/>
      <c r="J84" s="42"/>
      <c r="K84" s="42"/>
      <c r="L84" s="65"/>
      <c r="S84" s="40"/>
      <c r="T84" s="40"/>
      <c r="U84" s="40"/>
      <c r="V84" s="40"/>
      <c r="W84" s="40"/>
      <c r="X84" s="40"/>
      <c r="Y84" s="40"/>
      <c r="Z84" s="40"/>
      <c r="AA84" s="40"/>
      <c r="AB84" s="40"/>
      <c r="AC84" s="40"/>
      <c r="AD84" s="40"/>
      <c r="AE84" s="40"/>
    </row>
    <row r="85" s="2" customFormat="1" ht="26.25" customHeight="1">
      <c r="A85" s="40"/>
      <c r="B85" s="41"/>
      <c r="C85" s="42"/>
      <c r="D85" s="42"/>
      <c r="E85" s="185" t="str">
        <f>E7</f>
        <v>Rekonstrukce chodníku ul. Dukelská, pod kostelem Panny Marie Utěšitelky – II.etapa</v>
      </c>
      <c r="F85" s="33"/>
      <c r="G85" s="33"/>
      <c r="H85" s="33"/>
      <c r="I85" s="42"/>
      <c r="J85" s="42"/>
      <c r="K85" s="42"/>
      <c r="L85" s="65"/>
      <c r="S85" s="40"/>
      <c r="T85" s="40"/>
      <c r="U85" s="40"/>
      <c r="V85" s="40"/>
      <c r="W85" s="40"/>
      <c r="X85" s="40"/>
      <c r="Y85" s="40"/>
      <c r="Z85" s="40"/>
      <c r="AA85" s="40"/>
      <c r="AB85" s="40"/>
      <c r="AC85" s="40"/>
      <c r="AD85" s="40"/>
      <c r="AE85" s="40"/>
    </row>
    <row r="86" s="1" customFormat="1" ht="12" customHeight="1">
      <c r="B86" s="22"/>
      <c r="C86" s="33" t="s">
        <v>113</v>
      </c>
      <c r="D86" s="23"/>
      <c r="E86" s="23"/>
      <c r="F86" s="23"/>
      <c r="G86" s="23"/>
      <c r="H86" s="23"/>
      <c r="I86" s="23"/>
      <c r="J86" s="23"/>
      <c r="K86" s="23"/>
      <c r="L86" s="21"/>
    </row>
    <row r="87" s="2" customFormat="1" ht="16.5" customHeight="1">
      <c r="A87" s="40"/>
      <c r="B87" s="41"/>
      <c r="C87" s="42"/>
      <c r="D87" s="42"/>
      <c r="E87" s="185" t="s">
        <v>114</v>
      </c>
      <c r="F87" s="42"/>
      <c r="G87" s="42"/>
      <c r="H87" s="42"/>
      <c r="I87" s="42"/>
      <c r="J87" s="42"/>
      <c r="K87" s="42"/>
      <c r="L87" s="65"/>
      <c r="S87" s="40"/>
      <c r="T87" s="40"/>
      <c r="U87" s="40"/>
      <c r="V87" s="40"/>
      <c r="W87" s="40"/>
      <c r="X87" s="40"/>
      <c r="Y87" s="40"/>
      <c r="Z87" s="40"/>
      <c r="AA87" s="40"/>
      <c r="AB87" s="40"/>
      <c r="AC87" s="40"/>
      <c r="AD87" s="40"/>
      <c r="AE87" s="40"/>
    </row>
    <row r="88" s="2" customFormat="1" ht="12" customHeight="1">
      <c r="A88" s="40"/>
      <c r="B88" s="41"/>
      <c r="C88" s="33" t="s">
        <v>115</v>
      </c>
      <c r="D88" s="42"/>
      <c r="E88" s="42"/>
      <c r="F88" s="42"/>
      <c r="G88" s="42"/>
      <c r="H88" s="42"/>
      <c r="I88" s="42"/>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1-1 - chodník - soupis prací</v>
      </c>
      <c r="F89" s="42"/>
      <c r="G89" s="42"/>
      <c r="H89" s="42"/>
      <c r="I89" s="42"/>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65"/>
      <c r="S90" s="40"/>
      <c r="T90" s="40"/>
      <c r="U90" s="40"/>
      <c r="V90" s="40"/>
      <c r="W90" s="40"/>
      <c r="X90" s="40"/>
      <c r="Y90" s="40"/>
      <c r="Z90" s="40"/>
      <c r="AA90" s="40"/>
      <c r="AB90" s="40"/>
      <c r="AC90" s="40"/>
      <c r="AD90" s="40"/>
      <c r="AE90" s="40"/>
    </row>
    <row r="91" s="2" customFormat="1" ht="12" customHeight="1">
      <c r="A91" s="40"/>
      <c r="B91" s="41"/>
      <c r="C91" s="33" t="s">
        <v>24</v>
      </c>
      <c r="D91" s="42"/>
      <c r="E91" s="42"/>
      <c r="F91" s="28" t="str">
        <f>F14</f>
        <v>Bruntál</v>
      </c>
      <c r="G91" s="42"/>
      <c r="H91" s="42"/>
      <c r="I91" s="33" t="s">
        <v>26</v>
      </c>
      <c r="J91" s="81" t="str">
        <f>IF(J14="","",J14)</f>
        <v>21. 3. 2023</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42"/>
      <c r="J92" s="42"/>
      <c r="K92" s="42"/>
      <c r="L92" s="65"/>
      <c r="S92" s="40"/>
      <c r="T92" s="40"/>
      <c r="U92" s="40"/>
      <c r="V92" s="40"/>
      <c r="W92" s="40"/>
      <c r="X92" s="40"/>
      <c r="Y92" s="40"/>
      <c r="Z92" s="40"/>
      <c r="AA92" s="40"/>
      <c r="AB92" s="40"/>
      <c r="AC92" s="40"/>
      <c r="AD92" s="40"/>
      <c r="AE92" s="40"/>
    </row>
    <row r="93" s="2" customFormat="1" ht="15.15" customHeight="1">
      <c r="A93" s="40"/>
      <c r="B93" s="41"/>
      <c r="C93" s="33" t="s">
        <v>34</v>
      </c>
      <c r="D93" s="42"/>
      <c r="E93" s="42"/>
      <c r="F93" s="28" t="str">
        <f>E17</f>
        <v>Město Bruntál</v>
      </c>
      <c r="G93" s="42"/>
      <c r="H93" s="42"/>
      <c r="I93" s="33" t="s">
        <v>42</v>
      </c>
      <c r="J93" s="38" t="str">
        <f>E23</f>
        <v>ing. Petr Doležel</v>
      </c>
      <c r="K93" s="42"/>
      <c r="L93" s="65"/>
      <c r="S93" s="40"/>
      <c r="T93" s="40"/>
      <c r="U93" s="40"/>
      <c r="V93" s="40"/>
      <c r="W93" s="40"/>
      <c r="X93" s="40"/>
      <c r="Y93" s="40"/>
      <c r="Z93" s="40"/>
      <c r="AA93" s="40"/>
      <c r="AB93" s="40"/>
      <c r="AC93" s="40"/>
      <c r="AD93" s="40"/>
      <c r="AE93" s="40"/>
    </row>
    <row r="94" s="2" customFormat="1" ht="25.65" customHeight="1">
      <c r="A94" s="40"/>
      <c r="B94" s="41"/>
      <c r="C94" s="33" t="s">
        <v>40</v>
      </c>
      <c r="D94" s="42"/>
      <c r="E94" s="42"/>
      <c r="F94" s="28" t="str">
        <f>IF(E20="","",E20)</f>
        <v>Vyplň údaj</v>
      </c>
      <c r="G94" s="42"/>
      <c r="H94" s="42"/>
      <c r="I94" s="33" t="s">
        <v>46</v>
      </c>
      <c r="J94" s="38" t="str">
        <f>E26</f>
        <v xml:space="preserve">ing.Pospíšil Michal        CU 2023/1</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42"/>
      <c r="J95" s="42"/>
      <c r="K95" s="42"/>
      <c r="L95" s="65"/>
      <c r="S95" s="40"/>
      <c r="T95" s="40"/>
      <c r="U95" s="40"/>
      <c r="V95" s="40"/>
      <c r="W95" s="40"/>
      <c r="X95" s="40"/>
      <c r="Y95" s="40"/>
      <c r="Z95" s="40"/>
      <c r="AA95" s="40"/>
      <c r="AB95" s="40"/>
      <c r="AC95" s="40"/>
      <c r="AD95" s="40"/>
      <c r="AE95" s="40"/>
    </row>
    <row r="96" s="2" customFormat="1" ht="29.28" customHeight="1">
      <c r="A96" s="40"/>
      <c r="B96" s="41"/>
      <c r="C96" s="186" t="s">
        <v>118</v>
      </c>
      <c r="D96" s="187"/>
      <c r="E96" s="187"/>
      <c r="F96" s="187"/>
      <c r="G96" s="187"/>
      <c r="H96" s="187"/>
      <c r="I96" s="187"/>
      <c r="J96" s="188" t="s">
        <v>119</v>
      </c>
      <c r="K96" s="187"/>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42"/>
      <c r="J97" s="42"/>
      <c r="K97" s="42"/>
      <c r="L97" s="65"/>
      <c r="S97" s="40"/>
      <c r="T97" s="40"/>
      <c r="U97" s="40"/>
      <c r="V97" s="40"/>
      <c r="W97" s="40"/>
      <c r="X97" s="40"/>
      <c r="Y97" s="40"/>
      <c r="Z97" s="40"/>
      <c r="AA97" s="40"/>
      <c r="AB97" s="40"/>
      <c r="AC97" s="40"/>
      <c r="AD97" s="40"/>
      <c r="AE97" s="40"/>
    </row>
    <row r="98" s="2" customFormat="1" ht="22.8" customHeight="1">
      <c r="A98" s="40"/>
      <c r="B98" s="41"/>
      <c r="C98" s="189" t="s">
        <v>120</v>
      </c>
      <c r="D98" s="42"/>
      <c r="E98" s="42"/>
      <c r="F98" s="42"/>
      <c r="G98" s="42"/>
      <c r="H98" s="42"/>
      <c r="I98" s="42"/>
      <c r="J98" s="112">
        <f>J126</f>
        <v>0</v>
      </c>
      <c r="K98" s="42"/>
      <c r="L98" s="65"/>
      <c r="S98" s="40"/>
      <c r="T98" s="40"/>
      <c r="U98" s="40"/>
      <c r="V98" s="40"/>
      <c r="W98" s="40"/>
      <c r="X98" s="40"/>
      <c r="Y98" s="40"/>
      <c r="Z98" s="40"/>
      <c r="AA98" s="40"/>
      <c r="AB98" s="40"/>
      <c r="AC98" s="40"/>
      <c r="AD98" s="40"/>
      <c r="AE98" s="40"/>
      <c r="AU98" s="18" t="s">
        <v>121</v>
      </c>
    </row>
    <row r="99" s="9" customFormat="1" ht="24.96" customHeight="1">
      <c r="A99" s="9"/>
      <c r="B99" s="190"/>
      <c r="C99" s="191"/>
      <c r="D99" s="192" t="s">
        <v>122</v>
      </c>
      <c r="E99" s="193"/>
      <c r="F99" s="193"/>
      <c r="G99" s="193"/>
      <c r="H99" s="193"/>
      <c r="I99" s="193"/>
      <c r="J99" s="194">
        <f>J127</f>
        <v>0</v>
      </c>
      <c r="K99" s="191"/>
      <c r="L99" s="195"/>
      <c r="S99" s="9"/>
      <c r="T99" s="9"/>
      <c r="U99" s="9"/>
      <c r="V99" s="9"/>
      <c r="W99" s="9"/>
      <c r="X99" s="9"/>
      <c r="Y99" s="9"/>
      <c r="Z99" s="9"/>
      <c r="AA99" s="9"/>
      <c r="AB99" s="9"/>
      <c r="AC99" s="9"/>
      <c r="AD99" s="9"/>
      <c r="AE99" s="9"/>
    </row>
    <row r="100" s="10" customFormat="1" ht="19.92" customHeight="1">
      <c r="A100" s="10"/>
      <c r="B100" s="196"/>
      <c r="C100" s="135"/>
      <c r="D100" s="197" t="s">
        <v>123</v>
      </c>
      <c r="E100" s="198"/>
      <c r="F100" s="198"/>
      <c r="G100" s="198"/>
      <c r="H100" s="198"/>
      <c r="I100" s="198"/>
      <c r="J100" s="199">
        <f>J128</f>
        <v>0</v>
      </c>
      <c r="K100" s="135"/>
      <c r="L100" s="200"/>
      <c r="S100" s="10"/>
      <c r="T100" s="10"/>
      <c r="U100" s="10"/>
      <c r="V100" s="10"/>
      <c r="W100" s="10"/>
      <c r="X100" s="10"/>
      <c r="Y100" s="10"/>
      <c r="Z100" s="10"/>
      <c r="AA100" s="10"/>
      <c r="AB100" s="10"/>
      <c r="AC100" s="10"/>
      <c r="AD100" s="10"/>
      <c r="AE100" s="10"/>
    </row>
    <row r="101" s="10" customFormat="1" ht="19.92" customHeight="1">
      <c r="A101" s="10"/>
      <c r="B101" s="196"/>
      <c r="C101" s="135"/>
      <c r="D101" s="197" t="s">
        <v>124</v>
      </c>
      <c r="E101" s="198"/>
      <c r="F101" s="198"/>
      <c r="G101" s="198"/>
      <c r="H101" s="198"/>
      <c r="I101" s="198"/>
      <c r="J101" s="199">
        <f>J224</f>
        <v>0</v>
      </c>
      <c r="K101" s="135"/>
      <c r="L101" s="200"/>
      <c r="S101" s="10"/>
      <c r="T101" s="10"/>
      <c r="U101" s="10"/>
      <c r="V101" s="10"/>
      <c r="W101" s="10"/>
      <c r="X101" s="10"/>
      <c r="Y101" s="10"/>
      <c r="Z101" s="10"/>
      <c r="AA101" s="10"/>
      <c r="AB101" s="10"/>
      <c r="AC101" s="10"/>
      <c r="AD101" s="10"/>
      <c r="AE101" s="10"/>
    </row>
    <row r="102" s="10" customFormat="1" ht="19.92" customHeight="1">
      <c r="A102" s="10"/>
      <c r="B102" s="196"/>
      <c r="C102" s="135"/>
      <c r="D102" s="197" t="s">
        <v>125</v>
      </c>
      <c r="E102" s="198"/>
      <c r="F102" s="198"/>
      <c r="G102" s="198"/>
      <c r="H102" s="198"/>
      <c r="I102" s="198"/>
      <c r="J102" s="199">
        <f>J236</f>
        <v>0</v>
      </c>
      <c r="K102" s="135"/>
      <c r="L102" s="200"/>
      <c r="S102" s="10"/>
      <c r="T102" s="10"/>
      <c r="U102" s="10"/>
      <c r="V102" s="10"/>
      <c r="W102" s="10"/>
      <c r="X102" s="10"/>
      <c r="Y102" s="10"/>
      <c r="Z102" s="10"/>
      <c r="AA102" s="10"/>
      <c r="AB102" s="10"/>
      <c r="AC102" s="10"/>
      <c r="AD102" s="10"/>
      <c r="AE102" s="10"/>
    </row>
    <row r="103" s="10" customFormat="1" ht="19.92" customHeight="1">
      <c r="A103" s="10"/>
      <c r="B103" s="196"/>
      <c r="C103" s="135"/>
      <c r="D103" s="197" t="s">
        <v>126</v>
      </c>
      <c r="E103" s="198"/>
      <c r="F103" s="198"/>
      <c r="G103" s="198"/>
      <c r="H103" s="198"/>
      <c r="I103" s="198"/>
      <c r="J103" s="199">
        <f>J320</f>
        <v>0</v>
      </c>
      <c r="K103" s="135"/>
      <c r="L103" s="200"/>
      <c r="S103" s="10"/>
      <c r="T103" s="10"/>
      <c r="U103" s="10"/>
      <c r="V103" s="10"/>
      <c r="W103" s="10"/>
      <c r="X103" s="10"/>
      <c r="Y103" s="10"/>
      <c r="Z103" s="10"/>
      <c r="AA103" s="10"/>
      <c r="AB103" s="10"/>
      <c r="AC103" s="10"/>
      <c r="AD103" s="10"/>
      <c r="AE103" s="10"/>
    </row>
    <row r="104" s="10" customFormat="1" ht="19.92" customHeight="1">
      <c r="A104" s="10"/>
      <c r="B104" s="196"/>
      <c r="C104" s="135"/>
      <c r="D104" s="197" t="s">
        <v>127</v>
      </c>
      <c r="E104" s="198"/>
      <c r="F104" s="198"/>
      <c r="G104" s="198"/>
      <c r="H104" s="198"/>
      <c r="I104" s="198"/>
      <c r="J104" s="199">
        <f>J330</f>
        <v>0</v>
      </c>
      <c r="K104" s="135"/>
      <c r="L104" s="200"/>
      <c r="S104" s="10"/>
      <c r="T104" s="10"/>
      <c r="U104" s="10"/>
      <c r="V104" s="10"/>
      <c r="W104" s="10"/>
      <c r="X104" s="10"/>
      <c r="Y104" s="10"/>
      <c r="Z104" s="10"/>
      <c r="AA104" s="10"/>
      <c r="AB104" s="10"/>
      <c r="AC104" s="10"/>
      <c r="AD104" s="10"/>
      <c r="AE104" s="10"/>
    </row>
    <row r="105" s="2" customFormat="1" ht="21.84" customHeight="1">
      <c r="A105" s="40"/>
      <c r="B105" s="41"/>
      <c r="C105" s="42"/>
      <c r="D105" s="42"/>
      <c r="E105" s="42"/>
      <c r="F105" s="42"/>
      <c r="G105" s="42"/>
      <c r="H105" s="42"/>
      <c r="I105" s="42"/>
      <c r="J105" s="42"/>
      <c r="K105" s="42"/>
      <c r="L105" s="65"/>
      <c r="S105" s="40"/>
      <c r="T105" s="40"/>
      <c r="U105" s="40"/>
      <c r="V105" s="40"/>
      <c r="W105" s="40"/>
      <c r="X105" s="40"/>
      <c r="Y105" s="40"/>
      <c r="Z105" s="40"/>
      <c r="AA105" s="40"/>
      <c r="AB105" s="40"/>
      <c r="AC105" s="40"/>
      <c r="AD105" s="40"/>
      <c r="AE105" s="40"/>
    </row>
    <row r="106" s="2" customFormat="1" ht="6.96" customHeight="1">
      <c r="A106" s="40"/>
      <c r="B106" s="68"/>
      <c r="C106" s="69"/>
      <c r="D106" s="69"/>
      <c r="E106" s="69"/>
      <c r="F106" s="69"/>
      <c r="G106" s="69"/>
      <c r="H106" s="69"/>
      <c r="I106" s="69"/>
      <c r="J106" s="69"/>
      <c r="K106" s="69"/>
      <c r="L106" s="65"/>
      <c r="S106" s="40"/>
      <c r="T106" s="40"/>
      <c r="U106" s="40"/>
      <c r="V106" s="40"/>
      <c r="W106" s="40"/>
      <c r="X106" s="40"/>
      <c r="Y106" s="40"/>
      <c r="Z106" s="40"/>
      <c r="AA106" s="40"/>
      <c r="AB106" s="40"/>
      <c r="AC106" s="40"/>
      <c r="AD106" s="40"/>
      <c r="AE106" s="40"/>
    </row>
    <row r="110" s="2" customFormat="1" ht="6.96" customHeight="1">
      <c r="A110" s="40"/>
      <c r="B110" s="70"/>
      <c r="C110" s="71"/>
      <c r="D110" s="71"/>
      <c r="E110" s="71"/>
      <c r="F110" s="71"/>
      <c r="G110" s="71"/>
      <c r="H110" s="71"/>
      <c r="I110" s="71"/>
      <c r="J110" s="71"/>
      <c r="K110" s="71"/>
      <c r="L110" s="65"/>
      <c r="S110" s="40"/>
      <c r="T110" s="40"/>
      <c r="U110" s="40"/>
      <c r="V110" s="40"/>
      <c r="W110" s="40"/>
      <c r="X110" s="40"/>
      <c r="Y110" s="40"/>
      <c r="Z110" s="40"/>
      <c r="AA110" s="40"/>
      <c r="AB110" s="40"/>
      <c r="AC110" s="40"/>
      <c r="AD110" s="40"/>
      <c r="AE110" s="40"/>
    </row>
    <row r="111" s="2" customFormat="1" ht="24.96" customHeight="1">
      <c r="A111" s="40"/>
      <c r="B111" s="41"/>
      <c r="C111" s="24" t="s">
        <v>128</v>
      </c>
      <c r="D111" s="42"/>
      <c r="E111" s="42"/>
      <c r="F111" s="42"/>
      <c r="G111" s="42"/>
      <c r="H111" s="42"/>
      <c r="I111" s="42"/>
      <c r="J111" s="42"/>
      <c r="K111" s="42"/>
      <c r="L111" s="65"/>
      <c r="S111" s="40"/>
      <c r="T111" s="40"/>
      <c r="U111" s="40"/>
      <c r="V111" s="40"/>
      <c r="W111" s="40"/>
      <c r="X111" s="40"/>
      <c r="Y111" s="40"/>
      <c r="Z111" s="40"/>
      <c r="AA111" s="40"/>
      <c r="AB111" s="40"/>
      <c r="AC111" s="40"/>
      <c r="AD111" s="40"/>
      <c r="AE111" s="40"/>
    </row>
    <row r="112" s="2" customFormat="1" ht="6.96" customHeight="1">
      <c r="A112" s="40"/>
      <c r="B112" s="41"/>
      <c r="C112" s="42"/>
      <c r="D112" s="42"/>
      <c r="E112" s="42"/>
      <c r="F112" s="42"/>
      <c r="G112" s="42"/>
      <c r="H112" s="42"/>
      <c r="I112" s="42"/>
      <c r="J112" s="42"/>
      <c r="K112" s="42"/>
      <c r="L112" s="65"/>
      <c r="S112" s="40"/>
      <c r="T112" s="40"/>
      <c r="U112" s="40"/>
      <c r="V112" s="40"/>
      <c r="W112" s="40"/>
      <c r="X112" s="40"/>
      <c r="Y112" s="40"/>
      <c r="Z112" s="40"/>
      <c r="AA112" s="40"/>
      <c r="AB112" s="40"/>
      <c r="AC112" s="40"/>
      <c r="AD112" s="40"/>
      <c r="AE112" s="40"/>
    </row>
    <row r="113" s="2" customFormat="1" ht="12" customHeight="1">
      <c r="A113" s="40"/>
      <c r="B113" s="41"/>
      <c r="C113" s="33" t="s">
        <v>16</v>
      </c>
      <c r="D113" s="42"/>
      <c r="E113" s="42"/>
      <c r="F113" s="42"/>
      <c r="G113" s="42"/>
      <c r="H113" s="42"/>
      <c r="I113" s="42"/>
      <c r="J113" s="42"/>
      <c r="K113" s="42"/>
      <c r="L113" s="65"/>
      <c r="S113" s="40"/>
      <c r="T113" s="40"/>
      <c r="U113" s="40"/>
      <c r="V113" s="40"/>
      <c r="W113" s="40"/>
      <c r="X113" s="40"/>
      <c r="Y113" s="40"/>
      <c r="Z113" s="40"/>
      <c r="AA113" s="40"/>
      <c r="AB113" s="40"/>
      <c r="AC113" s="40"/>
      <c r="AD113" s="40"/>
      <c r="AE113" s="40"/>
    </row>
    <row r="114" s="2" customFormat="1" ht="26.25" customHeight="1">
      <c r="A114" s="40"/>
      <c r="B114" s="41"/>
      <c r="C114" s="42"/>
      <c r="D114" s="42"/>
      <c r="E114" s="185" t="str">
        <f>E7</f>
        <v>Rekonstrukce chodníku ul. Dukelská, pod kostelem Panny Marie Utěšitelky – II.etapa</v>
      </c>
      <c r="F114" s="33"/>
      <c r="G114" s="33"/>
      <c r="H114" s="33"/>
      <c r="I114" s="42"/>
      <c r="J114" s="42"/>
      <c r="K114" s="42"/>
      <c r="L114" s="65"/>
      <c r="S114" s="40"/>
      <c r="T114" s="40"/>
      <c r="U114" s="40"/>
      <c r="V114" s="40"/>
      <c r="W114" s="40"/>
      <c r="X114" s="40"/>
      <c r="Y114" s="40"/>
      <c r="Z114" s="40"/>
      <c r="AA114" s="40"/>
      <c r="AB114" s="40"/>
      <c r="AC114" s="40"/>
      <c r="AD114" s="40"/>
      <c r="AE114" s="40"/>
    </row>
    <row r="115" s="1" customFormat="1" ht="12" customHeight="1">
      <c r="B115" s="22"/>
      <c r="C115" s="33" t="s">
        <v>113</v>
      </c>
      <c r="D115" s="23"/>
      <c r="E115" s="23"/>
      <c r="F115" s="23"/>
      <c r="G115" s="23"/>
      <c r="H115" s="23"/>
      <c r="I115" s="23"/>
      <c r="J115" s="23"/>
      <c r="K115" s="23"/>
      <c r="L115" s="21"/>
    </row>
    <row r="116" s="2" customFormat="1" ht="16.5" customHeight="1">
      <c r="A116" s="40"/>
      <c r="B116" s="41"/>
      <c r="C116" s="42"/>
      <c r="D116" s="42"/>
      <c r="E116" s="185" t="s">
        <v>114</v>
      </c>
      <c r="F116" s="42"/>
      <c r="G116" s="42"/>
      <c r="H116" s="42"/>
      <c r="I116" s="42"/>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3" t="s">
        <v>115</v>
      </c>
      <c r="D117" s="42"/>
      <c r="E117" s="42"/>
      <c r="F117" s="42"/>
      <c r="G117" s="42"/>
      <c r="H117" s="42"/>
      <c r="I117" s="42"/>
      <c r="J117" s="42"/>
      <c r="K117" s="42"/>
      <c r="L117" s="65"/>
      <c r="S117" s="40"/>
      <c r="T117" s="40"/>
      <c r="U117" s="40"/>
      <c r="V117" s="40"/>
      <c r="W117" s="40"/>
      <c r="X117" s="40"/>
      <c r="Y117" s="40"/>
      <c r="Z117" s="40"/>
      <c r="AA117" s="40"/>
      <c r="AB117" s="40"/>
      <c r="AC117" s="40"/>
      <c r="AD117" s="40"/>
      <c r="AE117" s="40"/>
    </row>
    <row r="118" s="2" customFormat="1" ht="16.5" customHeight="1">
      <c r="A118" s="40"/>
      <c r="B118" s="41"/>
      <c r="C118" s="42"/>
      <c r="D118" s="42"/>
      <c r="E118" s="78" t="str">
        <f>E11</f>
        <v>1-1 - chodník - soupis prací</v>
      </c>
      <c r="F118" s="42"/>
      <c r="G118" s="42"/>
      <c r="H118" s="42"/>
      <c r="I118" s="42"/>
      <c r="J118" s="42"/>
      <c r="K118" s="42"/>
      <c r="L118" s="65"/>
      <c r="S118" s="40"/>
      <c r="T118" s="40"/>
      <c r="U118" s="40"/>
      <c r="V118" s="40"/>
      <c r="W118" s="40"/>
      <c r="X118" s="40"/>
      <c r="Y118" s="40"/>
      <c r="Z118" s="40"/>
      <c r="AA118" s="40"/>
      <c r="AB118" s="40"/>
      <c r="AC118" s="40"/>
      <c r="AD118" s="40"/>
      <c r="AE118" s="40"/>
    </row>
    <row r="119" s="2" customFormat="1" ht="6.96" customHeight="1">
      <c r="A119" s="40"/>
      <c r="B119" s="41"/>
      <c r="C119" s="42"/>
      <c r="D119" s="42"/>
      <c r="E119" s="42"/>
      <c r="F119" s="42"/>
      <c r="G119" s="42"/>
      <c r="H119" s="42"/>
      <c r="I119" s="42"/>
      <c r="J119" s="42"/>
      <c r="K119" s="42"/>
      <c r="L119" s="65"/>
      <c r="S119" s="40"/>
      <c r="T119" s="40"/>
      <c r="U119" s="40"/>
      <c r="V119" s="40"/>
      <c r="W119" s="40"/>
      <c r="X119" s="40"/>
      <c r="Y119" s="40"/>
      <c r="Z119" s="40"/>
      <c r="AA119" s="40"/>
      <c r="AB119" s="40"/>
      <c r="AC119" s="40"/>
      <c r="AD119" s="40"/>
      <c r="AE119" s="40"/>
    </row>
    <row r="120" s="2" customFormat="1" ht="12" customHeight="1">
      <c r="A120" s="40"/>
      <c r="B120" s="41"/>
      <c r="C120" s="33" t="s">
        <v>24</v>
      </c>
      <c r="D120" s="42"/>
      <c r="E120" s="42"/>
      <c r="F120" s="28" t="str">
        <f>F14</f>
        <v>Bruntál</v>
      </c>
      <c r="G120" s="42"/>
      <c r="H120" s="42"/>
      <c r="I120" s="33" t="s">
        <v>26</v>
      </c>
      <c r="J120" s="81" t="str">
        <f>IF(J14="","",J14)</f>
        <v>21. 3. 2023</v>
      </c>
      <c r="K120" s="42"/>
      <c r="L120" s="65"/>
      <c r="S120" s="40"/>
      <c r="T120" s="40"/>
      <c r="U120" s="40"/>
      <c r="V120" s="40"/>
      <c r="W120" s="40"/>
      <c r="X120" s="40"/>
      <c r="Y120" s="40"/>
      <c r="Z120" s="40"/>
      <c r="AA120" s="40"/>
      <c r="AB120" s="40"/>
      <c r="AC120" s="40"/>
      <c r="AD120" s="40"/>
      <c r="AE120" s="40"/>
    </row>
    <row r="121" s="2" customFormat="1" ht="6.96" customHeight="1">
      <c r="A121" s="40"/>
      <c r="B121" s="41"/>
      <c r="C121" s="42"/>
      <c r="D121" s="42"/>
      <c r="E121" s="42"/>
      <c r="F121" s="42"/>
      <c r="G121" s="42"/>
      <c r="H121" s="42"/>
      <c r="I121" s="42"/>
      <c r="J121" s="42"/>
      <c r="K121" s="42"/>
      <c r="L121" s="65"/>
      <c r="S121" s="40"/>
      <c r="T121" s="40"/>
      <c r="U121" s="40"/>
      <c r="V121" s="40"/>
      <c r="W121" s="40"/>
      <c r="X121" s="40"/>
      <c r="Y121" s="40"/>
      <c r="Z121" s="40"/>
      <c r="AA121" s="40"/>
      <c r="AB121" s="40"/>
      <c r="AC121" s="40"/>
      <c r="AD121" s="40"/>
      <c r="AE121" s="40"/>
    </row>
    <row r="122" s="2" customFormat="1" ht="15.15" customHeight="1">
      <c r="A122" s="40"/>
      <c r="B122" s="41"/>
      <c r="C122" s="33" t="s">
        <v>34</v>
      </c>
      <c r="D122" s="42"/>
      <c r="E122" s="42"/>
      <c r="F122" s="28" t="str">
        <f>E17</f>
        <v>Město Bruntál</v>
      </c>
      <c r="G122" s="42"/>
      <c r="H122" s="42"/>
      <c r="I122" s="33" t="s">
        <v>42</v>
      </c>
      <c r="J122" s="38" t="str">
        <f>E23</f>
        <v>ing. Petr Doležel</v>
      </c>
      <c r="K122" s="42"/>
      <c r="L122" s="65"/>
      <c r="S122" s="40"/>
      <c r="T122" s="40"/>
      <c r="U122" s="40"/>
      <c r="V122" s="40"/>
      <c r="W122" s="40"/>
      <c r="X122" s="40"/>
      <c r="Y122" s="40"/>
      <c r="Z122" s="40"/>
      <c r="AA122" s="40"/>
      <c r="AB122" s="40"/>
      <c r="AC122" s="40"/>
      <c r="AD122" s="40"/>
      <c r="AE122" s="40"/>
    </row>
    <row r="123" s="2" customFormat="1" ht="25.65" customHeight="1">
      <c r="A123" s="40"/>
      <c r="B123" s="41"/>
      <c r="C123" s="33" t="s">
        <v>40</v>
      </c>
      <c r="D123" s="42"/>
      <c r="E123" s="42"/>
      <c r="F123" s="28" t="str">
        <f>IF(E20="","",E20)</f>
        <v>Vyplň údaj</v>
      </c>
      <c r="G123" s="42"/>
      <c r="H123" s="42"/>
      <c r="I123" s="33" t="s">
        <v>46</v>
      </c>
      <c r="J123" s="38" t="str">
        <f>E26</f>
        <v xml:space="preserve">ing.Pospíšil Michal        CU 2023/1</v>
      </c>
      <c r="K123" s="42"/>
      <c r="L123" s="65"/>
      <c r="S123" s="40"/>
      <c r="T123" s="40"/>
      <c r="U123" s="40"/>
      <c r="V123" s="40"/>
      <c r="W123" s="40"/>
      <c r="X123" s="40"/>
      <c r="Y123" s="40"/>
      <c r="Z123" s="40"/>
      <c r="AA123" s="40"/>
      <c r="AB123" s="40"/>
      <c r="AC123" s="40"/>
      <c r="AD123" s="40"/>
      <c r="AE123" s="40"/>
    </row>
    <row r="124" s="2" customFormat="1" ht="10.32" customHeight="1">
      <c r="A124" s="40"/>
      <c r="B124" s="41"/>
      <c r="C124" s="42"/>
      <c r="D124" s="42"/>
      <c r="E124" s="42"/>
      <c r="F124" s="42"/>
      <c r="G124" s="42"/>
      <c r="H124" s="42"/>
      <c r="I124" s="42"/>
      <c r="J124" s="42"/>
      <c r="K124" s="42"/>
      <c r="L124" s="65"/>
      <c r="S124" s="40"/>
      <c r="T124" s="40"/>
      <c r="U124" s="40"/>
      <c r="V124" s="40"/>
      <c r="W124" s="40"/>
      <c r="X124" s="40"/>
      <c r="Y124" s="40"/>
      <c r="Z124" s="40"/>
      <c r="AA124" s="40"/>
      <c r="AB124" s="40"/>
      <c r="AC124" s="40"/>
      <c r="AD124" s="40"/>
      <c r="AE124" s="40"/>
    </row>
    <row r="125" s="11" customFormat="1" ht="29.28" customHeight="1">
      <c r="A125" s="201"/>
      <c r="B125" s="202"/>
      <c r="C125" s="203" t="s">
        <v>129</v>
      </c>
      <c r="D125" s="204" t="s">
        <v>76</v>
      </c>
      <c r="E125" s="204" t="s">
        <v>72</v>
      </c>
      <c r="F125" s="204" t="s">
        <v>73</v>
      </c>
      <c r="G125" s="204" t="s">
        <v>130</v>
      </c>
      <c r="H125" s="204" t="s">
        <v>131</v>
      </c>
      <c r="I125" s="204" t="s">
        <v>132</v>
      </c>
      <c r="J125" s="204" t="s">
        <v>119</v>
      </c>
      <c r="K125" s="205" t="s">
        <v>133</v>
      </c>
      <c r="L125" s="206"/>
      <c r="M125" s="102" t="s">
        <v>1</v>
      </c>
      <c r="N125" s="103" t="s">
        <v>55</v>
      </c>
      <c r="O125" s="103" t="s">
        <v>134</v>
      </c>
      <c r="P125" s="103" t="s">
        <v>135</v>
      </c>
      <c r="Q125" s="103" t="s">
        <v>136</v>
      </c>
      <c r="R125" s="103" t="s">
        <v>137</v>
      </c>
      <c r="S125" s="103" t="s">
        <v>138</v>
      </c>
      <c r="T125" s="104" t="s">
        <v>139</v>
      </c>
      <c r="U125" s="201"/>
      <c r="V125" s="201"/>
      <c r="W125" s="201"/>
      <c r="X125" s="201"/>
      <c r="Y125" s="201"/>
      <c r="Z125" s="201"/>
      <c r="AA125" s="201"/>
      <c r="AB125" s="201"/>
      <c r="AC125" s="201"/>
      <c r="AD125" s="201"/>
      <c r="AE125" s="201"/>
    </row>
    <row r="126" s="2" customFormat="1" ht="22.8" customHeight="1">
      <c r="A126" s="40"/>
      <c r="B126" s="41"/>
      <c r="C126" s="109" t="s">
        <v>140</v>
      </c>
      <c r="D126" s="42"/>
      <c r="E126" s="42"/>
      <c r="F126" s="42"/>
      <c r="G126" s="42"/>
      <c r="H126" s="42"/>
      <c r="I126" s="42"/>
      <c r="J126" s="207">
        <f>BK126</f>
        <v>0</v>
      </c>
      <c r="K126" s="42"/>
      <c r="L126" s="46"/>
      <c r="M126" s="105"/>
      <c r="N126" s="208"/>
      <c r="O126" s="106"/>
      <c r="P126" s="209">
        <f>P127</f>
        <v>0</v>
      </c>
      <c r="Q126" s="106"/>
      <c r="R126" s="209">
        <f>R127</f>
        <v>236.79663972</v>
      </c>
      <c r="S126" s="106"/>
      <c r="T126" s="210">
        <f>T127</f>
        <v>163.79430000000002</v>
      </c>
      <c r="U126" s="40"/>
      <c r="V126" s="40"/>
      <c r="W126" s="40"/>
      <c r="X126" s="40"/>
      <c r="Y126" s="40"/>
      <c r="Z126" s="40"/>
      <c r="AA126" s="40"/>
      <c r="AB126" s="40"/>
      <c r="AC126" s="40"/>
      <c r="AD126" s="40"/>
      <c r="AE126" s="40"/>
      <c r="AT126" s="18" t="s">
        <v>90</v>
      </c>
      <c r="AU126" s="18" t="s">
        <v>121</v>
      </c>
      <c r="BK126" s="211">
        <f>BK127</f>
        <v>0</v>
      </c>
    </row>
    <row r="127" s="12" customFormat="1" ht="25.92" customHeight="1">
      <c r="A127" s="12"/>
      <c r="B127" s="212"/>
      <c r="C127" s="213"/>
      <c r="D127" s="214" t="s">
        <v>90</v>
      </c>
      <c r="E127" s="215" t="s">
        <v>141</v>
      </c>
      <c r="F127" s="215" t="s">
        <v>142</v>
      </c>
      <c r="G127" s="213"/>
      <c r="H127" s="213"/>
      <c r="I127" s="216"/>
      <c r="J127" s="217">
        <f>BK127</f>
        <v>0</v>
      </c>
      <c r="K127" s="213"/>
      <c r="L127" s="218"/>
      <c r="M127" s="219"/>
      <c r="N127" s="220"/>
      <c r="O127" s="220"/>
      <c r="P127" s="221">
        <f>P128+P224+P236+P320+P330</f>
        <v>0</v>
      </c>
      <c r="Q127" s="220"/>
      <c r="R127" s="221">
        <f>R128+R224+R236+R320+R330</f>
        <v>236.79663972</v>
      </c>
      <c r="S127" s="220"/>
      <c r="T127" s="222">
        <f>T128+T224+T236+T320+T330</f>
        <v>163.79430000000002</v>
      </c>
      <c r="U127" s="12"/>
      <c r="V127" s="12"/>
      <c r="W127" s="12"/>
      <c r="X127" s="12"/>
      <c r="Y127" s="12"/>
      <c r="Z127" s="12"/>
      <c r="AA127" s="12"/>
      <c r="AB127" s="12"/>
      <c r="AC127" s="12"/>
      <c r="AD127" s="12"/>
      <c r="AE127" s="12"/>
      <c r="AR127" s="223" t="s">
        <v>23</v>
      </c>
      <c r="AT127" s="224" t="s">
        <v>90</v>
      </c>
      <c r="AU127" s="224" t="s">
        <v>91</v>
      </c>
      <c r="AY127" s="223" t="s">
        <v>143</v>
      </c>
      <c r="BK127" s="225">
        <f>BK128+BK224+BK236+BK320+BK330</f>
        <v>0</v>
      </c>
    </row>
    <row r="128" s="12" customFormat="1" ht="22.8" customHeight="1">
      <c r="A128" s="12"/>
      <c r="B128" s="212"/>
      <c r="C128" s="213"/>
      <c r="D128" s="214" t="s">
        <v>90</v>
      </c>
      <c r="E128" s="226" t="s">
        <v>144</v>
      </c>
      <c r="F128" s="226" t="s">
        <v>145</v>
      </c>
      <c r="G128" s="213"/>
      <c r="H128" s="213"/>
      <c r="I128" s="216"/>
      <c r="J128" s="227">
        <f>BK128</f>
        <v>0</v>
      </c>
      <c r="K128" s="213"/>
      <c r="L128" s="218"/>
      <c r="M128" s="219"/>
      <c r="N128" s="220"/>
      <c r="O128" s="220"/>
      <c r="P128" s="221">
        <f>SUM(P129:P223)</f>
        <v>0</v>
      </c>
      <c r="Q128" s="220"/>
      <c r="R128" s="221">
        <f>SUM(R129:R223)</f>
        <v>50.603622000000001</v>
      </c>
      <c r="S128" s="220"/>
      <c r="T128" s="222">
        <f>SUM(T129:T223)</f>
        <v>0</v>
      </c>
      <c r="U128" s="12"/>
      <c r="V128" s="12"/>
      <c r="W128" s="12"/>
      <c r="X128" s="12"/>
      <c r="Y128" s="12"/>
      <c r="Z128" s="12"/>
      <c r="AA128" s="12"/>
      <c r="AB128" s="12"/>
      <c r="AC128" s="12"/>
      <c r="AD128" s="12"/>
      <c r="AE128" s="12"/>
      <c r="AR128" s="223" t="s">
        <v>23</v>
      </c>
      <c r="AT128" s="224" t="s">
        <v>90</v>
      </c>
      <c r="AU128" s="224" t="s">
        <v>23</v>
      </c>
      <c r="AY128" s="223" t="s">
        <v>143</v>
      </c>
      <c r="BK128" s="225">
        <f>SUM(BK129:BK223)</f>
        <v>0</v>
      </c>
    </row>
    <row r="129" s="2" customFormat="1" ht="24.15" customHeight="1">
      <c r="A129" s="40"/>
      <c r="B129" s="41"/>
      <c r="C129" s="228" t="s">
        <v>23</v>
      </c>
      <c r="D129" s="228" t="s">
        <v>146</v>
      </c>
      <c r="E129" s="229" t="s">
        <v>147</v>
      </c>
      <c r="F129" s="230" t="s">
        <v>148</v>
      </c>
      <c r="G129" s="231" t="s">
        <v>149</v>
      </c>
      <c r="H129" s="232">
        <v>1.0600000000000001</v>
      </c>
      <c r="I129" s="233"/>
      <c r="J129" s="234">
        <f>ROUND(I129*H129,2)</f>
        <v>0</v>
      </c>
      <c r="K129" s="230" t="s">
        <v>150</v>
      </c>
      <c r="L129" s="46"/>
      <c r="M129" s="235" t="s">
        <v>1</v>
      </c>
      <c r="N129" s="236" t="s">
        <v>56</v>
      </c>
      <c r="O129" s="93"/>
      <c r="P129" s="237">
        <f>O129*H129</f>
        <v>0</v>
      </c>
      <c r="Q129" s="237">
        <v>0</v>
      </c>
      <c r="R129" s="237">
        <f>Q129*H129</f>
        <v>0</v>
      </c>
      <c r="S129" s="237">
        <v>0</v>
      </c>
      <c r="T129" s="238">
        <f>S129*H129</f>
        <v>0</v>
      </c>
      <c r="U129" s="40"/>
      <c r="V129" s="40"/>
      <c r="W129" s="40"/>
      <c r="X129" s="40"/>
      <c r="Y129" s="40"/>
      <c r="Z129" s="40"/>
      <c r="AA129" s="40"/>
      <c r="AB129" s="40"/>
      <c r="AC129" s="40"/>
      <c r="AD129" s="40"/>
      <c r="AE129" s="40"/>
      <c r="AR129" s="239" t="s">
        <v>151</v>
      </c>
      <c r="AT129" s="239" t="s">
        <v>146</v>
      </c>
      <c r="AU129" s="239" t="s">
        <v>99</v>
      </c>
      <c r="AY129" s="18" t="s">
        <v>143</v>
      </c>
      <c r="BE129" s="240">
        <f>IF(N129="základní",J129,0)</f>
        <v>0</v>
      </c>
      <c r="BF129" s="240">
        <f>IF(N129="snížená",J129,0)</f>
        <v>0</v>
      </c>
      <c r="BG129" s="240">
        <f>IF(N129="zákl. přenesená",J129,0)</f>
        <v>0</v>
      </c>
      <c r="BH129" s="240">
        <f>IF(N129="sníž. přenesená",J129,0)</f>
        <v>0</v>
      </c>
      <c r="BI129" s="240">
        <f>IF(N129="nulová",J129,0)</f>
        <v>0</v>
      </c>
      <c r="BJ129" s="18" t="s">
        <v>23</v>
      </c>
      <c r="BK129" s="240">
        <f>ROUND(I129*H129,2)</f>
        <v>0</v>
      </c>
      <c r="BL129" s="18" t="s">
        <v>151</v>
      </c>
      <c r="BM129" s="239" t="s">
        <v>152</v>
      </c>
    </row>
    <row r="130" s="2" customFormat="1">
      <c r="A130" s="40"/>
      <c r="B130" s="41"/>
      <c r="C130" s="42"/>
      <c r="D130" s="241" t="s">
        <v>153</v>
      </c>
      <c r="E130" s="42"/>
      <c r="F130" s="242" t="s">
        <v>154</v>
      </c>
      <c r="G130" s="42"/>
      <c r="H130" s="42"/>
      <c r="I130" s="243"/>
      <c r="J130" s="42"/>
      <c r="K130" s="42"/>
      <c r="L130" s="46"/>
      <c r="M130" s="244"/>
      <c r="N130" s="245"/>
      <c r="O130" s="93"/>
      <c r="P130" s="93"/>
      <c r="Q130" s="93"/>
      <c r="R130" s="93"/>
      <c r="S130" s="93"/>
      <c r="T130" s="94"/>
      <c r="U130" s="40"/>
      <c r="V130" s="40"/>
      <c r="W130" s="40"/>
      <c r="X130" s="40"/>
      <c r="Y130" s="40"/>
      <c r="Z130" s="40"/>
      <c r="AA130" s="40"/>
      <c r="AB130" s="40"/>
      <c r="AC130" s="40"/>
      <c r="AD130" s="40"/>
      <c r="AE130" s="40"/>
      <c r="AT130" s="18" t="s">
        <v>153</v>
      </c>
      <c r="AU130" s="18" t="s">
        <v>99</v>
      </c>
    </row>
    <row r="131" s="2" customFormat="1">
      <c r="A131" s="40"/>
      <c r="B131" s="41"/>
      <c r="C131" s="42"/>
      <c r="D131" s="246" t="s">
        <v>155</v>
      </c>
      <c r="E131" s="42"/>
      <c r="F131" s="247" t="s">
        <v>156</v>
      </c>
      <c r="G131" s="42"/>
      <c r="H131" s="42"/>
      <c r="I131" s="243"/>
      <c r="J131" s="42"/>
      <c r="K131" s="42"/>
      <c r="L131" s="46"/>
      <c r="M131" s="244"/>
      <c r="N131" s="245"/>
      <c r="O131" s="93"/>
      <c r="P131" s="93"/>
      <c r="Q131" s="93"/>
      <c r="R131" s="93"/>
      <c r="S131" s="93"/>
      <c r="T131" s="94"/>
      <c r="U131" s="40"/>
      <c r="V131" s="40"/>
      <c r="W131" s="40"/>
      <c r="X131" s="40"/>
      <c r="Y131" s="40"/>
      <c r="Z131" s="40"/>
      <c r="AA131" s="40"/>
      <c r="AB131" s="40"/>
      <c r="AC131" s="40"/>
      <c r="AD131" s="40"/>
      <c r="AE131" s="40"/>
      <c r="AT131" s="18" t="s">
        <v>155</v>
      </c>
      <c r="AU131" s="18" t="s">
        <v>99</v>
      </c>
    </row>
    <row r="132" s="13" customFormat="1">
      <c r="A132" s="13"/>
      <c r="B132" s="248"/>
      <c r="C132" s="249"/>
      <c r="D132" s="241" t="s">
        <v>157</v>
      </c>
      <c r="E132" s="250" t="s">
        <v>1</v>
      </c>
      <c r="F132" s="251" t="s">
        <v>158</v>
      </c>
      <c r="G132" s="249"/>
      <c r="H132" s="250" t="s">
        <v>1</v>
      </c>
      <c r="I132" s="252"/>
      <c r="J132" s="249"/>
      <c r="K132" s="249"/>
      <c r="L132" s="253"/>
      <c r="M132" s="254"/>
      <c r="N132" s="255"/>
      <c r="O132" s="255"/>
      <c r="P132" s="255"/>
      <c r="Q132" s="255"/>
      <c r="R132" s="255"/>
      <c r="S132" s="255"/>
      <c r="T132" s="256"/>
      <c r="U132" s="13"/>
      <c r="V132" s="13"/>
      <c r="W132" s="13"/>
      <c r="X132" s="13"/>
      <c r="Y132" s="13"/>
      <c r="Z132" s="13"/>
      <c r="AA132" s="13"/>
      <c r="AB132" s="13"/>
      <c r="AC132" s="13"/>
      <c r="AD132" s="13"/>
      <c r="AE132" s="13"/>
      <c r="AT132" s="257" t="s">
        <v>157</v>
      </c>
      <c r="AU132" s="257" t="s">
        <v>99</v>
      </c>
      <c r="AV132" s="13" t="s">
        <v>23</v>
      </c>
      <c r="AW132" s="13" t="s">
        <v>48</v>
      </c>
      <c r="AX132" s="13" t="s">
        <v>91</v>
      </c>
      <c r="AY132" s="257" t="s">
        <v>143</v>
      </c>
    </row>
    <row r="133" s="14" customFormat="1">
      <c r="A133" s="14"/>
      <c r="B133" s="258"/>
      <c r="C133" s="259"/>
      <c r="D133" s="241" t="s">
        <v>157</v>
      </c>
      <c r="E133" s="260" t="s">
        <v>1</v>
      </c>
      <c r="F133" s="261" t="s">
        <v>159</v>
      </c>
      <c r="G133" s="259"/>
      <c r="H133" s="262">
        <v>1.05975</v>
      </c>
      <c r="I133" s="263"/>
      <c r="J133" s="259"/>
      <c r="K133" s="259"/>
      <c r="L133" s="264"/>
      <c r="M133" s="265"/>
      <c r="N133" s="266"/>
      <c r="O133" s="266"/>
      <c r="P133" s="266"/>
      <c r="Q133" s="266"/>
      <c r="R133" s="266"/>
      <c r="S133" s="266"/>
      <c r="T133" s="267"/>
      <c r="U133" s="14"/>
      <c r="V133" s="14"/>
      <c r="W133" s="14"/>
      <c r="X133" s="14"/>
      <c r="Y133" s="14"/>
      <c r="Z133" s="14"/>
      <c r="AA133" s="14"/>
      <c r="AB133" s="14"/>
      <c r="AC133" s="14"/>
      <c r="AD133" s="14"/>
      <c r="AE133" s="14"/>
      <c r="AT133" s="268" t="s">
        <v>157</v>
      </c>
      <c r="AU133" s="268" t="s">
        <v>99</v>
      </c>
      <c r="AV133" s="14" t="s">
        <v>99</v>
      </c>
      <c r="AW133" s="14" t="s">
        <v>48</v>
      </c>
      <c r="AX133" s="14" t="s">
        <v>91</v>
      </c>
      <c r="AY133" s="268" t="s">
        <v>143</v>
      </c>
    </row>
    <row r="134" s="2" customFormat="1" ht="16.5" customHeight="1">
      <c r="A134" s="40"/>
      <c r="B134" s="41"/>
      <c r="C134" s="228" t="s">
        <v>99</v>
      </c>
      <c r="D134" s="228" t="s">
        <v>146</v>
      </c>
      <c r="E134" s="229" t="s">
        <v>160</v>
      </c>
      <c r="F134" s="230" t="s">
        <v>161</v>
      </c>
      <c r="G134" s="231" t="s">
        <v>149</v>
      </c>
      <c r="H134" s="232">
        <v>238</v>
      </c>
      <c r="I134" s="233"/>
      <c r="J134" s="234">
        <f>ROUND(I134*H134,2)</f>
        <v>0</v>
      </c>
      <c r="K134" s="230" t="s">
        <v>150</v>
      </c>
      <c r="L134" s="46"/>
      <c r="M134" s="235" t="s">
        <v>1</v>
      </c>
      <c r="N134" s="236" t="s">
        <v>56</v>
      </c>
      <c r="O134" s="93"/>
      <c r="P134" s="237">
        <f>O134*H134</f>
        <v>0</v>
      </c>
      <c r="Q134" s="237">
        <v>0</v>
      </c>
      <c r="R134" s="237">
        <f>Q134*H134</f>
        <v>0</v>
      </c>
      <c r="S134" s="237">
        <v>0</v>
      </c>
      <c r="T134" s="238">
        <f>S134*H134</f>
        <v>0</v>
      </c>
      <c r="U134" s="40"/>
      <c r="V134" s="40"/>
      <c r="W134" s="40"/>
      <c r="X134" s="40"/>
      <c r="Y134" s="40"/>
      <c r="Z134" s="40"/>
      <c r="AA134" s="40"/>
      <c r="AB134" s="40"/>
      <c r="AC134" s="40"/>
      <c r="AD134" s="40"/>
      <c r="AE134" s="40"/>
      <c r="AR134" s="239" t="s">
        <v>151</v>
      </c>
      <c r="AT134" s="239" t="s">
        <v>146</v>
      </c>
      <c r="AU134" s="239" t="s">
        <v>99</v>
      </c>
      <c r="AY134" s="18" t="s">
        <v>143</v>
      </c>
      <c r="BE134" s="240">
        <f>IF(N134="základní",J134,0)</f>
        <v>0</v>
      </c>
      <c r="BF134" s="240">
        <f>IF(N134="snížená",J134,0)</f>
        <v>0</v>
      </c>
      <c r="BG134" s="240">
        <f>IF(N134="zákl. přenesená",J134,0)</f>
        <v>0</v>
      </c>
      <c r="BH134" s="240">
        <f>IF(N134="sníž. přenesená",J134,0)</f>
        <v>0</v>
      </c>
      <c r="BI134" s="240">
        <f>IF(N134="nulová",J134,0)</f>
        <v>0</v>
      </c>
      <c r="BJ134" s="18" t="s">
        <v>23</v>
      </c>
      <c r="BK134" s="240">
        <f>ROUND(I134*H134,2)</f>
        <v>0</v>
      </c>
      <c r="BL134" s="18" t="s">
        <v>151</v>
      </c>
      <c r="BM134" s="239" t="s">
        <v>162</v>
      </c>
    </row>
    <row r="135" s="2" customFormat="1">
      <c r="A135" s="40"/>
      <c r="B135" s="41"/>
      <c r="C135" s="42"/>
      <c r="D135" s="241" t="s">
        <v>153</v>
      </c>
      <c r="E135" s="42"/>
      <c r="F135" s="242" t="s">
        <v>163</v>
      </c>
      <c r="G135" s="42"/>
      <c r="H135" s="42"/>
      <c r="I135" s="243"/>
      <c r="J135" s="42"/>
      <c r="K135" s="42"/>
      <c r="L135" s="46"/>
      <c r="M135" s="244"/>
      <c r="N135" s="245"/>
      <c r="O135" s="93"/>
      <c r="P135" s="93"/>
      <c r="Q135" s="93"/>
      <c r="R135" s="93"/>
      <c r="S135" s="93"/>
      <c r="T135" s="94"/>
      <c r="U135" s="40"/>
      <c r="V135" s="40"/>
      <c r="W135" s="40"/>
      <c r="X135" s="40"/>
      <c r="Y135" s="40"/>
      <c r="Z135" s="40"/>
      <c r="AA135" s="40"/>
      <c r="AB135" s="40"/>
      <c r="AC135" s="40"/>
      <c r="AD135" s="40"/>
      <c r="AE135" s="40"/>
      <c r="AT135" s="18" t="s">
        <v>153</v>
      </c>
      <c r="AU135" s="18" t="s">
        <v>99</v>
      </c>
    </row>
    <row r="136" s="2" customFormat="1">
      <c r="A136" s="40"/>
      <c r="B136" s="41"/>
      <c r="C136" s="42"/>
      <c r="D136" s="246" t="s">
        <v>155</v>
      </c>
      <c r="E136" s="42"/>
      <c r="F136" s="247" t="s">
        <v>164</v>
      </c>
      <c r="G136" s="42"/>
      <c r="H136" s="42"/>
      <c r="I136" s="243"/>
      <c r="J136" s="42"/>
      <c r="K136" s="42"/>
      <c r="L136" s="46"/>
      <c r="M136" s="244"/>
      <c r="N136" s="245"/>
      <c r="O136" s="93"/>
      <c r="P136" s="93"/>
      <c r="Q136" s="93"/>
      <c r="R136" s="93"/>
      <c r="S136" s="93"/>
      <c r="T136" s="94"/>
      <c r="U136" s="40"/>
      <c r="V136" s="40"/>
      <c r="W136" s="40"/>
      <c r="X136" s="40"/>
      <c r="Y136" s="40"/>
      <c r="Z136" s="40"/>
      <c r="AA136" s="40"/>
      <c r="AB136" s="40"/>
      <c r="AC136" s="40"/>
      <c r="AD136" s="40"/>
      <c r="AE136" s="40"/>
      <c r="AT136" s="18" t="s">
        <v>155</v>
      </c>
      <c r="AU136" s="18" t="s">
        <v>99</v>
      </c>
    </row>
    <row r="137" s="13" customFormat="1">
      <c r="A137" s="13"/>
      <c r="B137" s="248"/>
      <c r="C137" s="249"/>
      <c r="D137" s="241" t="s">
        <v>157</v>
      </c>
      <c r="E137" s="250" t="s">
        <v>1</v>
      </c>
      <c r="F137" s="251" t="s">
        <v>165</v>
      </c>
      <c r="G137" s="249"/>
      <c r="H137" s="250" t="s">
        <v>1</v>
      </c>
      <c r="I137" s="252"/>
      <c r="J137" s="249"/>
      <c r="K137" s="249"/>
      <c r="L137" s="253"/>
      <c r="M137" s="254"/>
      <c r="N137" s="255"/>
      <c r="O137" s="255"/>
      <c r="P137" s="255"/>
      <c r="Q137" s="255"/>
      <c r="R137" s="255"/>
      <c r="S137" s="255"/>
      <c r="T137" s="256"/>
      <c r="U137" s="13"/>
      <c r="V137" s="13"/>
      <c r="W137" s="13"/>
      <c r="X137" s="13"/>
      <c r="Y137" s="13"/>
      <c r="Z137" s="13"/>
      <c r="AA137" s="13"/>
      <c r="AB137" s="13"/>
      <c r="AC137" s="13"/>
      <c r="AD137" s="13"/>
      <c r="AE137" s="13"/>
      <c r="AT137" s="257" t="s">
        <v>157</v>
      </c>
      <c r="AU137" s="257" t="s">
        <v>99</v>
      </c>
      <c r="AV137" s="13" t="s">
        <v>23</v>
      </c>
      <c r="AW137" s="13" t="s">
        <v>48</v>
      </c>
      <c r="AX137" s="13" t="s">
        <v>91</v>
      </c>
      <c r="AY137" s="257" t="s">
        <v>143</v>
      </c>
    </row>
    <row r="138" s="14" customFormat="1">
      <c r="A138" s="14"/>
      <c r="B138" s="258"/>
      <c r="C138" s="259"/>
      <c r="D138" s="241" t="s">
        <v>157</v>
      </c>
      <c r="E138" s="260" t="s">
        <v>1</v>
      </c>
      <c r="F138" s="261" t="s">
        <v>166</v>
      </c>
      <c r="G138" s="259"/>
      <c r="H138" s="262">
        <v>238</v>
      </c>
      <c r="I138" s="263"/>
      <c r="J138" s="259"/>
      <c r="K138" s="259"/>
      <c r="L138" s="264"/>
      <c r="M138" s="265"/>
      <c r="N138" s="266"/>
      <c r="O138" s="266"/>
      <c r="P138" s="266"/>
      <c r="Q138" s="266"/>
      <c r="R138" s="266"/>
      <c r="S138" s="266"/>
      <c r="T138" s="267"/>
      <c r="U138" s="14"/>
      <c r="V138" s="14"/>
      <c r="W138" s="14"/>
      <c r="X138" s="14"/>
      <c r="Y138" s="14"/>
      <c r="Z138" s="14"/>
      <c r="AA138" s="14"/>
      <c r="AB138" s="14"/>
      <c r="AC138" s="14"/>
      <c r="AD138" s="14"/>
      <c r="AE138" s="14"/>
      <c r="AT138" s="268" t="s">
        <v>157</v>
      </c>
      <c r="AU138" s="268" t="s">
        <v>99</v>
      </c>
      <c r="AV138" s="14" t="s">
        <v>99</v>
      </c>
      <c r="AW138" s="14" t="s">
        <v>48</v>
      </c>
      <c r="AX138" s="14" t="s">
        <v>23</v>
      </c>
      <c r="AY138" s="268" t="s">
        <v>143</v>
      </c>
    </row>
    <row r="139" s="2" customFormat="1" ht="24.15" customHeight="1">
      <c r="A139" s="40"/>
      <c r="B139" s="41"/>
      <c r="C139" s="228" t="s">
        <v>167</v>
      </c>
      <c r="D139" s="228" t="s">
        <v>146</v>
      </c>
      <c r="E139" s="229" t="s">
        <v>168</v>
      </c>
      <c r="F139" s="230" t="s">
        <v>169</v>
      </c>
      <c r="G139" s="231" t="s">
        <v>170</v>
      </c>
      <c r="H139" s="232">
        <v>34.909999999999997</v>
      </c>
      <c r="I139" s="233"/>
      <c r="J139" s="234">
        <f>ROUND(I139*H139,2)</f>
        <v>0</v>
      </c>
      <c r="K139" s="230" t="s">
        <v>150</v>
      </c>
      <c r="L139" s="46"/>
      <c r="M139" s="235" t="s">
        <v>1</v>
      </c>
      <c r="N139" s="236" t="s">
        <v>56</v>
      </c>
      <c r="O139" s="93"/>
      <c r="P139" s="237">
        <f>O139*H139</f>
        <v>0</v>
      </c>
      <c r="Q139" s="237">
        <v>0</v>
      </c>
      <c r="R139" s="237">
        <f>Q139*H139</f>
        <v>0</v>
      </c>
      <c r="S139" s="237">
        <v>0</v>
      </c>
      <c r="T139" s="238">
        <f>S139*H139</f>
        <v>0</v>
      </c>
      <c r="U139" s="40"/>
      <c r="V139" s="40"/>
      <c r="W139" s="40"/>
      <c r="X139" s="40"/>
      <c r="Y139" s="40"/>
      <c r="Z139" s="40"/>
      <c r="AA139" s="40"/>
      <c r="AB139" s="40"/>
      <c r="AC139" s="40"/>
      <c r="AD139" s="40"/>
      <c r="AE139" s="40"/>
      <c r="AR139" s="239" t="s">
        <v>151</v>
      </c>
      <c r="AT139" s="239" t="s">
        <v>146</v>
      </c>
      <c r="AU139" s="239" t="s">
        <v>99</v>
      </c>
      <c r="AY139" s="18" t="s">
        <v>143</v>
      </c>
      <c r="BE139" s="240">
        <f>IF(N139="základní",J139,0)</f>
        <v>0</v>
      </c>
      <c r="BF139" s="240">
        <f>IF(N139="snížená",J139,0)</f>
        <v>0</v>
      </c>
      <c r="BG139" s="240">
        <f>IF(N139="zákl. přenesená",J139,0)</f>
        <v>0</v>
      </c>
      <c r="BH139" s="240">
        <f>IF(N139="sníž. přenesená",J139,0)</f>
        <v>0</v>
      </c>
      <c r="BI139" s="240">
        <f>IF(N139="nulová",J139,0)</f>
        <v>0</v>
      </c>
      <c r="BJ139" s="18" t="s">
        <v>23</v>
      </c>
      <c r="BK139" s="240">
        <f>ROUND(I139*H139,2)</f>
        <v>0</v>
      </c>
      <c r="BL139" s="18" t="s">
        <v>151</v>
      </c>
      <c r="BM139" s="239" t="s">
        <v>171</v>
      </c>
    </row>
    <row r="140" s="2" customFormat="1">
      <c r="A140" s="40"/>
      <c r="B140" s="41"/>
      <c r="C140" s="42"/>
      <c r="D140" s="241" t="s">
        <v>153</v>
      </c>
      <c r="E140" s="42"/>
      <c r="F140" s="242" t="s">
        <v>172</v>
      </c>
      <c r="G140" s="42"/>
      <c r="H140" s="42"/>
      <c r="I140" s="243"/>
      <c r="J140" s="42"/>
      <c r="K140" s="42"/>
      <c r="L140" s="46"/>
      <c r="M140" s="244"/>
      <c r="N140" s="245"/>
      <c r="O140" s="93"/>
      <c r="P140" s="93"/>
      <c r="Q140" s="93"/>
      <c r="R140" s="93"/>
      <c r="S140" s="93"/>
      <c r="T140" s="94"/>
      <c r="U140" s="40"/>
      <c r="V140" s="40"/>
      <c r="W140" s="40"/>
      <c r="X140" s="40"/>
      <c r="Y140" s="40"/>
      <c r="Z140" s="40"/>
      <c r="AA140" s="40"/>
      <c r="AB140" s="40"/>
      <c r="AC140" s="40"/>
      <c r="AD140" s="40"/>
      <c r="AE140" s="40"/>
      <c r="AT140" s="18" t="s">
        <v>153</v>
      </c>
      <c r="AU140" s="18" t="s">
        <v>99</v>
      </c>
    </row>
    <row r="141" s="2" customFormat="1">
      <c r="A141" s="40"/>
      <c r="B141" s="41"/>
      <c r="C141" s="42"/>
      <c r="D141" s="246" t="s">
        <v>155</v>
      </c>
      <c r="E141" s="42"/>
      <c r="F141" s="247" t="s">
        <v>173</v>
      </c>
      <c r="G141" s="42"/>
      <c r="H141" s="42"/>
      <c r="I141" s="243"/>
      <c r="J141" s="42"/>
      <c r="K141" s="42"/>
      <c r="L141" s="46"/>
      <c r="M141" s="244"/>
      <c r="N141" s="245"/>
      <c r="O141" s="93"/>
      <c r="P141" s="93"/>
      <c r="Q141" s="93"/>
      <c r="R141" s="93"/>
      <c r="S141" s="93"/>
      <c r="T141" s="94"/>
      <c r="U141" s="40"/>
      <c r="V141" s="40"/>
      <c r="W141" s="40"/>
      <c r="X141" s="40"/>
      <c r="Y141" s="40"/>
      <c r="Z141" s="40"/>
      <c r="AA141" s="40"/>
      <c r="AB141" s="40"/>
      <c r="AC141" s="40"/>
      <c r="AD141" s="40"/>
      <c r="AE141" s="40"/>
      <c r="AT141" s="18" t="s">
        <v>155</v>
      </c>
      <c r="AU141" s="18" t="s">
        <v>99</v>
      </c>
    </row>
    <row r="142" s="2" customFormat="1">
      <c r="A142" s="40"/>
      <c r="B142" s="41"/>
      <c r="C142" s="42"/>
      <c r="D142" s="241" t="s">
        <v>174</v>
      </c>
      <c r="E142" s="42"/>
      <c r="F142" s="269" t="s">
        <v>175</v>
      </c>
      <c r="G142" s="42"/>
      <c r="H142" s="42"/>
      <c r="I142" s="243"/>
      <c r="J142" s="42"/>
      <c r="K142" s="42"/>
      <c r="L142" s="46"/>
      <c r="M142" s="244"/>
      <c r="N142" s="245"/>
      <c r="O142" s="93"/>
      <c r="P142" s="93"/>
      <c r="Q142" s="93"/>
      <c r="R142" s="93"/>
      <c r="S142" s="93"/>
      <c r="T142" s="94"/>
      <c r="U142" s="40"/>
      <c r="V142" s="40"/>
      <c r="W142" s="40"/>
      <c r="X142" s="40"/>
      <c r="Y142" s="40"/>
      <c r="Z142" s="40"/>
      <c r="AA142" s="40"/>
      <c r="AB142" s="40"/>
      <c r="AC142" s="40"/>
      <c r="AD142" s="40"/>
      <c r="AE142" s="40"/>
      <c r="AT142" s="18" t="s">
        <v>174</v>
      </c>
      <c r="AU142" s="18" t="s">
        <v>99</v>
      </c>
    </row>
    <row r="143" s="13" customFormat="1">
      <c r="A143" s="13"/>
      <c r="B143" s="248"/>
      <c r="C143" s="249"/>
      <c r="D143" s="241" t="s">
        <v>157</v>
      </c>
      <c r="E143" s="250" t="s">
        <v>1</v>
      </c>
      <c r="F143" s="251" t="s">
        <v>176</v>
      </c>
      <c r="G143" s="249"/>
      <c r="H143" s="250" t="s">
        <v>1</v>
      </c>
      <c r="I143" s="252"/>
      <c r="J143" s="249"/>
      <c r="K143" s="249"/>
      <c r="L143" s="253"/>
      <c r="M143" s="254"/>
      <c r="N143" s="255"/>
      <c r="O143" s="255"/>
      <c r="P143" s="255"/>
      <c r="Q143" s="255"/>
      <c r="R143" s="255"/>
      <c r="S143" s="255"/>
      <c r="T143" s="256"/>
      <c r="U143" s="13"/>
      <c r="V143" s="13"/>
      <c r="W143" s="13"/>
      <c r="X143" s="13"/>
      <c r="Y143" s="13"/>
      <c r="Z143" s="13"/>
      <c r="AA143" s="13"/>
      <c r="AB143" s="13"/>
      <c r="AC143" s="13"/>
      <c r="AD143" s="13"/>
      <c r="AE143" s="13"/>
      <c r="AT143" s="257" t="s">
        <v>157</v>
      </c>
      <c r="AU143" s="257" t="s">
        <v>99</v>
      </c>
      <c r="AV143" s="13" t="s">
        <v>23</v>
      </c>
      <c r="AW143" s="13" t="s">
        <v>48</v>
      </c>
      <c r="AX143" s="13" t="s">
        <v>91</v>
      </c>
      <c r="AY143" s="257" t="s">
        <v>143</v>
      </c>
    </row>
    <row r="144" s="14" customFormat="1">
      <c r="A144" s="14"/>
      <c r="B144" s="258"/>
      <c r="C144" s="259"/>
      <c r="D144" s="241" t="s">
        <v>157</v>
      </c>
      <c r="E144" s="260" t="s">
        <v>1</v>
      </c>
      <c r="F144" s="261" t="s">
        <v>177</v>
      </c>
      <c r="G144" s="259"/>
      <c r="H144" s="262">
        <v>6.7999999999999998</v>
      </c>
      <c r="I144" s="263"/>
      <c r="J144" s="259"/>
      <c r="K144" s="259"/>
      <c r="L144" s="264"/>
      <c r="M144" s="265"/>
      <c r="N144" s="266"/>
      <c r="O144" s="266"/>
      <c r="P144" s="266"/>
      <c r="Q144" s="266"/>
      <c r="R144" s="266"/>
      <c r="S144" s="266"/>
      <c r="T144" s="267"/>
      <c r="U144" s="14"/>
      <c r="V144" s="14"/>
      <c r="W144" s="14"/>
      <c r="X144" s="14"/>
      <c r="Y144" s="14"/>
      <c r="Z144" s="14"/>
      <c r="AA144" s="14"/>
      <c r="AB144" s="14"/>
      <c r="AC144" s="14"/>
      <c r="AD144" s="14"/>
      <c r="AE144" s="14"/>
      <c r="AT144" s="268" t="s">
        <v>157</v>
      </c>
      <c r="AU144" s="268" t="s">
        <v>99</v>
      </c>
      <c r="AV144" s="14" t="s">
        <v>99</v>
      </c>
      <c r="AW144" s="14" t="s">
        <v>48</v>
      </c>
      <c r="AX144" s="14" t="s">
        <v>91</v>
      </c>
      <c r="AY144" s="268" t="s">
        <v>143</v>
      </c>
    </row>
    <row r="145" s="13" customFormat="1">
      <c r="A145" s="13"/>
      <c r="B145" s="248"/>
      <c r="C145" s="249"/>
      <c r="D145" s="241" t="s">
        <v>157</v>
      </c>
      <c r="E145" s="250" t="s">
        <v>1</v>
      </c>
      <c r="F145" s="251" t="s">
        <v>178</v>
      </c>
      <c r="G145" s="249"/>
      <c r="H145" s="250" t="s">
        <v>1</v>
      </c>
      <c r="I145" s="252"/>
      <c r="J145" s="249"/>
      <c r="K145" s="249"/>
      <c r="L145" s="253"/>
      <c r="M145" s="254"/>
      <c r="N145" s="255"/>
      <c r="O145" s="255"/>
      <c r="P145" s="255"/>
      <c r="Q145" s="255"/>
      <c r="R145" s="255"/>
      <c r="S145" s="255"/>
      <c r="T145" s="256"/>
      <c r="U145" s="13"/>
      <c r="V145" s="13"/>
      <c r="W145" s="13"/>
      <c r="X145" s="13"/>
      <c r="Y145" s="13"/>
      <c r="Z145" s="13"/>
      <c r="AA145" s="13"/>
      <c r="AB145" s="13"/>
      <c r="AC145" s="13"/>
      <c r="AD145" s="13"/>
      <c r="AE145" s="13"/>
      <c r="AT145" s="257" t="s">
        <v>157</v>
      </c>
      <c r="AU145" s="257" t="s">
        <v>99</v>
      </c>
      <c r="AV145" s="13" t="s">
        <v>23</v>
      </c>
      <c r="AW145" s="13" t="s">
        <v>48</v>
      </c>
      <c r="AX145" s="13" t="s">
        <v>91</v>
      </c>
      <c r="AY145" s="257" t="s">
        <v>143</v>
      </c>
    </row>
    <row r="146" s="14" customFormat="1">
      <c r="A146" s="14"/>
      <c r="B146" s="258"/>
      <c r="C146" s="259"/>
      <c r="D146" s="241" t="s">
        <v>157</v>
      </c>
      <c r="E146" s="260" t="s">
        <v>1</v>
      </c>
      <c r="F146" s="261" t="s">
        <v>179</v>
      </c>
      <c r="G146" s="259"/>
      <c r="H146" s="262">
        <v>28.109999999999999</v>
      </c>
      <c r="I146" s="263"/>
      <c r="J146" s="259"/>
      <c r="K146" s="259"/>
      <c r="L146" s="264"/>
      <c r="M146" s="265"/>
      <c r="N146" s="266"/>
      <c r="O146" s="266"/>
      <c r="P146" s="266"/>
      <c r="Q146" s="266"/>
      <c r="R146" s="266"/>
      <c r="S146" s="266"/>
      <c r="T146" s="267"/>
      <c r="U146" s="14"/>
      <c r="V146" s="14"/>
      <c r="W146" s="14"/>
      <c r="X146" s="14"/>
      <c r="Y146" s="14"/>
      <c r="Z146" s="14"/>
      <c r="AA146" s="14"/>
      <c r="AB146" s="14"/>
      <c r="AC146" s="14"/>
      <c r="AD146" s="14"/>
      <c r="AE146" s="14"/>
      <c r="AT146" s="268" t="s">
        <v>157</v>
      </c>
      <c r="AU146" s="268" t="s">
        <v>99</v>
      </c>
      <c r="AV146" s="14" t="s">
        <v>99</v>
      </c>
      <c r="AW146" s="14" t="s">
        <v>48</v>
      </c>
      <c r="AX146" s="14" t="s">
        <v>91</v>
      </c>
      <c r="AY146" s="268" t="s">
        <v>143</v>
      </c>
    </row>
    <row r="147" s="2" customFormat="1" ht="37.8" customHeight="1">
      <c r="A147" s="40"/>
      <c r="B147" s="41"/>
      <c r="C147" s="228" t="s">
        <v>151</v>
      </c>
      <c r="D147" s="228" t="s">
        <v>146</v>
      </c>
      <c r="E147" s="229" t="s">
        <v>180</v>
      </c>
      <c r="F147" s="230" t="s">
        <v>181</v>
      </c>
      <c r="G147" s="231" t="s">
        <v>170</v>
      </c>
      <c r="H147" s="232">
        <v>6.7999999999999998</v>
      </c>
      <c r="I147" s="233"/>
      <c r="J147" s="234">
        <f>ROUND(I147*H147,2)</f>
        <v>0</v>
      </c>
      <c r="K147" s="230" t="s">
        <v>150</v>
      </c>
      <c r="L147" s="46"/>
      <c r="M147" s="235" t="s">
        <v>1</v>
      </c>
      <c r="N147" s="236" t="s">
        <v>56</v>
      </c>
      <c r="O147" s="93"/>
      <c r="P147" s="237">
        <f>O147*H147</f>
        <v>0</v>
      </c>
      <c r="Q147" s="237">
        <v>0</v>
      </c>
      <c r="R147" s="237">
        <f>Q147*H147</f>
        <v>0</v>
      </c>
      <c r="S147" s="237">
        <v>0</v>
      </c>
      <c r="T147" s="238">
        <f>S147*H147</f>
        <v>0</v>
      </c>
      <c r="U147" s="40"/>
      <c r="V147" s="40"/>
      <c r="W147" s="40"/>
      <c r="X147" s="40"/>
      <c r="Y147" s="40"/>
      <c r="Z147" s="40"/>
      <c r="AA147" s="40"/>
      <c r="AB147" s="40"/>
      <c r="AC147" s="40"/>
      <c r="AD147" s="40"/>
      <c r="AE147" s="40"/>
      <c r="AR147" s="239" t="s">
        <v>151</v>
      </c>
      <c r="AT147" s="239" t="s">
        <v>146</v>
      </c>
      <c r="AU147" s="239" t="s">
        <v>99</v>
      </c>
      <c r="AY147" s="18" t="s">
        <v>143</v>
      </c>
      <c r="BE147" s="240">
        <f>IF(N147="základní",J147,0)</f>
        <v>0</v>
      </c>
      <c r="BF147" s="240">
        <f>IF(N147="snížená",J147,0)</f>
        <v>0</v>
      </c>
      <c r="BG147" s="240">
        <f>IF(N147="zákl. přenesená",J147,0)</f>
        <v>0</v>
      </c>
      <c r="BH147" s="240">
        <f>IF(N147="sníž. přenesená",J147,0)</f>
        <v>0</v>
      </c>
      <c r="BI147" s="240">
        <f>IF(N147="nulová",J147,0)</f>
        <v>0</v>
      </c>
      <c r="BJ147" s="18" t="s">
        <v>23</v>
      </c>
      <c r="BK147" s="240">
        <f>ROUND(I147*H147,2)</f>
        <v>0</v>
      </c>
      <c r="BL147" s="18" t="s">
        <v>151</v>
      </c>
      <c r="BM147" s="239" t="s">
        <v>182</v>
      </c>
    </row>
    <row r="148" s="2" customFormat="1">
      <c r="A148" s="40"/>
      <c r="B148" s="41"/>
      <c r="C148" s="42"/>
      <c r="D148" s="241" t="s">
        <v>153</v>
      </c>
      <c r="E148" s="42"/>
      <c r="F148" s="242" t="s">
        <v>183</v>
      </c>
      <c r="G148" s="42"/>
      <c r="H148" s="42"/>
      <c r="I148" s="243"/>
      <c r="J148" s="42"/>
      <c r="K148" s="42"/>
      <c r="L148" s="46"/>
      <c r="M148" s="244"/>
      <c r="N148" s="245"/>
      <c r="O148" s="93"/>
      <c r="P148" s="93"/>
      <c r="Q148" s="93"/>
      <c r="R148" s="93"/>
      <c r="S148" s="93"/>
      <c r="T148" s="94"/>
      <c r="U148" s="40"/>
      <c r="V148" s="40"/>
      <c r="W148" s="40"/>
      <c r="X148" s="40"/>
      <c r="Y148" s="40"/>
      <c r="Z148" s="40"/>
      <c r="AA148" s="40"/>
      <c r="AB148" s="40"/>
      <c r="AC148" s="40"/>
      <c r="AD148" s="40"/>
      <c r="AE148" s="40"/>
      <c r="AT148" s="18" t="s">
        <v>153</v>
      </c>
      <c r="AU148" s="18" t="s">
        <v>99</v>
      </c>
    </row>
    <row r="149" s="2" customFormat="1">
      <c r="A149" s="40"/>
      <c r="B149" s="41"/>
      <c r="C149" s="42"/>
      <c r="D149" s="246" t="s">
        <v>155</v>
      </c>
      <c r="E149" s="42"/>
      <c r="F149" s="247" t="s">
        <v>184</v>
      </c>
      <c r="G149" s="42"/>
      <c r="H149" s="42"/>
      <c r="I149" s="243"/>
      <c r="J149" s="42"/>
      <c r="K149" s="42"/>
      <c r="L149" s="46"/>
      <c r="M149" s="244"/>
      <c r="N149" s="245"/>
      <c r="O149" s="93"/>
      <c r="P149" s="93"/>
      <c r="Q149" s="93"/>
      <c r="R149" s="93"/>
      <c r="S149" s="93"/>
      <c r="T149" s="94"/>
      <c r="U149" s="40"/>
      <c r="V149" s="40"/>
      <c r="W149" s="40"/>
      <c r="X149" s="40"/>
      <c r="Y149" s="40"/>
      <c r="Z149" s="40"/>
      <c r="AA149" s="40"/>
      <c r="AB149" s="40"/>
      <c r="AC149" s="40"/>
      <c r="AD149" s="40"/>
      <c r="AE149" s="40"/>
      <c r="AT149" s="18" t="s">
        <v>155</v>
      </c>
      <c r="AU149" s="18" t="s">
        <v>99</v>
      </c>
    </row>
    <row r="150" s="2" customFormat="1">
      <c r="A150" s="40"/>
      <c r="B150" s="41"/>
      <c r="C150" s="42"/>
      <c r="D150" s="241" t="s">
        <v>174</v>
      </c>
      <c r="E150" s="42"/>
      <c r="F150" s="269" t="s">
        <v>185</v>
      </c>
      <c r="G150" s="42"/>
      <c r="H150" s="42"/>
      <c r="I150" s="243"/>
      <c r="J150" s="42"/>
      <c r="K150" s="42"/>
      <c r="L150" s="46"/>
      <c r="M150" s="244"/>
      <c r="N150" s="245"/>
      <c r="O150" s="93"/>
      <c r="P150" s="93"/>
      <c r="Q150" s="93"/>
      <c r="R150" s="93"/>
      <c r="S150" s="93"/>
      <c r="T150" s="94"/>
      <c r="U150" s="40"/>
      <c r="V150" s="40"/>
      <c r="W150" s="40"/>
      <c r="X150" s="40"/>
      <c r="Y150" s="40"/>
      <c r="Z150" s="40"/>
      <c r="AA150" s="40"/>
      <c r="AB150" s="40"/>
      <c r="AC150" s="40"/>
      <c r="AD150" s="40"/>
      <c r="AE150" s="40"/>
      <c r="AT150" s="18" t="s">
        <v>174</v>
      </c>
      <c r="AU150" s="18" t="s">
        <v>99</v>
      </c>
    </row>
    <row r="151" s="13" customFormat="1">
      <c r="A151" s="13"/>
      <c r="B151" s="248"/>
      <c r="C151" s="249"/>
      <c r="D151" s="241" t="s">
        <v>157</v>
      </c>
      <c r="E151" s="250" t="s">
        <v>1</v>
      </c>
      <c r="F151" s="251" t="s">
        <v>176</v>
      </c>
      <c r="G151" s="249"/>
      <c r="H151" s="250" t="s">
        <v>1</v>
      </c>
      <c r="I151" s="252"/>
      <c r="J151" s="249"/>
      <c r="K151" s="249"/>
      <c r="L151" s="253"/>
      <c r="M151" s="254"/>
      <c r="N151" s="255"/>
      <c r="O151" s="255"/>
      <c r="P151" s="255"/>
      <c r="Q151" s="255"/>
      <c r="R151" s="255"/>
      <c r="S151" s="255"/>
      <c r="T151" s="256"/>
      <c r="U151" s="13"/>
      <c r="V151" s="13"/>
      <c r="W151" s="13"/>
      <c r="X151" s="13"/>
      <c r="Y151" s="13"/>
      <c r="Z151" s="13"/>
      <c r="AA151" s="13"/>
      <c r="AB151" s="13"/>
      <c r="AC151" s="13"/>
      <c r="AD151" s="13"/>
      <c r="AE151" s="13"/>
      <c r="AT151" s="257" t="s">
        <v>157</v>
      </c>
      <c r="AU151" s="257" t="s">
        <v>99</v>
      </c>
      <c r="AV151" s="13" t="s">
        <v>23</v>
      </c>
      <c r="AW151" s="13" t="s">
        <v>48</v>
      </c>
      <c r="AX151" s="13" t="s">
        <v>91</v>
      </c>
      <c r="AY151" s="257" t="s">
        <v>143</v>
      </c>
    </row>
    <row r="152" s="14" customFormat="1">
      <c r="A152" s="14"/>
      <c r="B152" s="258"/>
      <c r="C152" s="259"/>
      <c r="D152" s="241" t="s">
        <v>157</v>
      </c>
      <c r="E152" s="260" t="s">
        <v>1</v>
      </c>
      <c r="F152" s="261" t="s">
        <v>177</v>
      </c>
      <c r="G152" s="259"/>
      <c r="H152" s="262">
        <v>6.7999999999999998</v>
      </c>
      <c r="I152" s="263"/>
      <c r="J152" s="259"/>
      <c r="K152" s="259"/>
      <c r="L152" s="264"/>
      <c r="M152" s="265"/>
      <c r="N152" s="266"/>
      <c r="O152" s="266"/>
      <c r="P152" s="266"/>
      <c r="Q152" s="266"/>
      <c r="R152" s="266"/>
      <c r="S152" s="266"/>
      <c r="T152" s="267"/>
      <c r="U152" s="14"/>
      <c r="V152" s="14"/>
      <c r="W152" s="14"/>
      <c r="X152" s="14"/>
      <c r="Y152" s="14"/>
      <c r="Z152" s="14"/>
      <c r="AA152" s="14"/>
      <c r="AB152" s="14"/>
      <c r="AC152" s="14"/>
      <c r="AD152" s="14"/>
      <c r="AE152" s="14"/>
      <c r="AT152" s="268" t="s">
        <v>157</v>
      </c>
      <c r="AU152" s="268" t="s">
        <v>99</v>
      </c>
      <c r="AV152" s="14" t="s">
        <v>99</v>
      </c>
      <c r="AW152" s="14" t="s">
        <v>48</v>
      </c>
      <c r="AX152" s="14" t="s">
        <v>91</v>
      </c>
      <c r="AY152" s="268" t="s">
        <v>143</v>
      </c>
    </row>
    <row r="153" s="2" customFormat="1" ht="37.8" customHeight="1">
      <c r="A153" s="40"/>
      <c r="B153" s="41"/>
      <c r="C153" s="228" t="s">
        <v>186</v>
      </c>
      <c r="D153" s="228" t="s">
        <v>146</v>
      </c>
      <c r="E153" s="229" t="s">
        <v>187</v>
      </c>
      <c r="F153" s="230" t="s">
        <v>188</v>
      </c>
      <c r="G153" s="231" t="s">
        <v>170</v>
      </c>
      <c r="H153" s="232">
        <v>28.109999999999999</v>
      </c>
      <c r="I153" s="233"/>
      <c r="J153" s="234">
        <f>ROUND(I153*H153,2)</f>
        <v>0</v>
      </c>
      <c r="K153" s="230" t="s">
        <v>150</v>
      </c>
      <c r="L153" s="46"/>
      <c r="M153" s="235" t="s">
        <v>1</v>
      </c>
      <c r="N153" s="236" t="s">
        <v>56</v>
      </c>
      <c r="O153" s="93"/>
      <c r="P153" s="237">
        <f>O153*H153</f>
        <v>0</v>
      </c>
      <c r="Q153" s="237">
        <v>0</v>
      </c>
      <c r="R153" s="237">
        <f>Q153*H153</f>
        <v>0</v>
      </c>
      <c r="S153" s="237">
        <v>0</v>
      </c>
      <c r="T153" s="238">
        <f>S153*H153</f>
        <v>0</v>
      </c>
      <c r="U153" s="40"/>
      <c r="V153" s="40"/>
      <c r="W153" s="40"/>
      <c r="X153" s="40"/>
      <c r="Y153" s="40"/>
      <c r="Z153" s="40"/>
      <c r="AA153" s="40"/>
      <c r="AB153" s="40"/>
      <c r="AC153" s="40"/>
      <c r="AD153" s="40"/>
      <c r="AE153" s="40"/>
      <c r="AR153" s="239" t="s">
        <v>151</v>
      </c>
      <c r="AT153" s="239" t="s">
        <v>146</v>
      </c>
      <c r="AU153" s="239" t="s">
        <v>99</v>
      </c>
      <c r="AY153" s="18" t="s">
        <v>143</v>
      </c>
      <c r="BE153" s="240">
        <f>IF(N153="základní",J153,0)</f>
        <v>0</v>
      </c>
      <c r="BF153" s="240">
        <f>IF(N153="snížená",J153,0)</f>
        <v>0</v>
      </c>
      <c r="BG153" s="240">
        <f>IF(N153="zákl. přenesená",J153,0)</f>
        <v>0</v>
      </c>
      <c r="BH153" s="240">
        <f>IF(N153="sníž. přenesená",J153,0)</f>
        <v>0</v>
      </c>
      <c r="BI153" s="240">
        <f>IF(N153="nulová",J153,0)</f>
        <v>0</v>
      </c>
      <c r="BJ153" s="18" t="s">
        <v>23</v>
      </c>
      <c r="BK153" s="240">
        <f>ROUND(I153*H153,2)</f>
        <v>0</v>
      </c>
      <c r="BL153" s="18" t="s">
        <v>151</v>
      </c>
      <c r="BM153" s="239" t="s">
        <v>189</v>
      </c>
    </row>
    <row r="154" s="2" customFormat="1">
      <c r="A154" s="40"/>
      <c r="B154" s="41"/>
      <c r="C154" s="42"/>
      <c r="D154" s="241" t="s">
        <v>153</v>
      </c>
      <c r="E154" s="42"/>
      <c r="F154" s="242" t="s">
        <v>190</v>
      </c>
      <c r="G154" s="42"/>
      <c r="H154" s="42"/>
      <c r="I154" s="243"/>
      <c r="J154" s="42"/>
      <c r="K154" s="42"/>
      <c r="L154" s="46"/>
      <c r="M154" s="244"/>
      <c r="N154" s="245"/>
      <c r="O154" s="93"/>
      <c r="P154" s="93"/>
      <c r="Q154" s="93"/>
      <c r="R154" s="93"/>
      <c r="S154" s="93"/>
      <c r="T154" s="94"/>
      <c r="U154" s="40"/>
      <c r="V154" s="40"/>
      <c r="W154" s="40"/>
      <c r="X154" s="40"/>
      <c r="Y154" s="40"/>
      <c r="Z154" s="40"/>
      <c r="AA154" s="40"/>
      <c r="AB154" s="40"/>
      <c r="AC154" s="40"/>
      <c r="AD154" s="40"/>
      <c r="AE154" s="40"/>
      <c r="AT154" s="18" t="s">
        <v>153</v>
      </c>
      <c r="AU154" s="18" t="s">
        <v>99</v>
      </c>
    </row>
    <row r="155" s="2" customFormat="1">
      <c r="A155" s="40"/>
      <c r="B155" s="41"/>
      <c r="C155" s="42"/>
      <c r="D155" s="246" t="s">
        <v>155</v>
      </c>
      <c r="E155" s="42"/>
      <c r="F155" s="247" t="s">
        <v>191</v>
      </c>
      <c r="G155" s="42"/>
      <c r="H155" s="42"/>
      <c r="I155" s="243"/>
      <c r="J155" s="42"/>
      <c r="K155" s="42"/>
      <c r="L155" s="46"/>
      <c r="M155" s="244"/>
      <c r="N155" s="245"/>
      <c r="O155" s="93"/>
      <c r="P155" s="93"/>
      <c r="Q155" s="93"/>
      <c r="R155" s="93"/>
      <c r="S155" s="93"/>
      <c r="T155" s="94"/>
      <c r="U155" s="40"/>
      <c r="V155" s="40"/>
      <c r="W155" s="40"/>
      <c r="X155" s="40"/>
      <c r="Y155" s="40"/>
      <c r="Z155" s="40"/>
      <c r="AA155" s="40"/>
      <c r="AB155" s="40"/>
      <c r="AC155" s="40"/>
      <c r="AD155" s="40"/>
      <c r="AE155" s="40"/>
      <c r="AT155" s="18" t="s">
        <v>155</v>
      </c>
      <c r="AU155" s="18" t="s">
        <v>99</v>
      </c>
    </row>
    <row r="156" s="13" customFormat="1">
      <c r="A156" s="13"/>
      <c r="B156" s="248"/>
      <c r="C156" s="249"/>
      <c r="D156" s="241" t="s">
        <v>157</v>
      </c>
      <c r="E156" s="250" t="s">
        <v>1</v>
      </c>
      <c r="F156" s="251" t="s">
        <v>178</v>
      </c>
      <c r="G156" s="249"/>
      <c r="H156" s="250" t="s">
        <v>1</v>
      </c>
      <c r="I156" s="252"/>
      <c r="J156" s="249"/>
      <c r="K156" s="249"/>
      <c r="L156" s="253"/>
      <c r="M156" s="254"/>
      <c r="N156" s="255"/>
      <c r="O156" s="255"/>
      <c r="P156" s="255"/>
      <c r="Q156" s="255"/>
      <c r="R156" s="255"/>
      <c r="S156" s="255"/>
      <c r="T156" s="256"/>
      <c r="U156" s="13"/>
      <c r="V156" s="13"/>
      <c r="W156" s="13"/>
      <c r="X156" s="13"/>
      <c r="Y156" s="13"/>
      <c r="Z156" s="13"/>
      <c r="AA156" s="13"/>
      <c r="AB156" s="13"/>
      <c r="AC156" s="13"/>
      <c r="AD156" s="13"/>
      <c r="AE156" s="13"/>
      <c r="AT156" s="257" t="s">
        <v>157</v>
      </c>
      <c r="AU156" s="257" t="s">
        <v>99</v>
      </c>
      <c r="AV156" s="13" t="s">
        <v>23</v>
      </c>
      <c r="AW156" s="13" t="s">
        <v>48</v>
      </c>
      <c r="AX156" s="13" t="s">
        <v>91</v>
      </c>
      <c r="AY156" s="257" t="s">
        <v>143</v>
      </c>
    </row>
    <row r="157" s="14" customFormat="1">
      <c r="A157" s="14"/>
      <c r="B157" s="258"/>
      <c r="C157" s="259"/>
      <c r="D157" s="241" t="s">
        <v>157</v>
      </c>
      <c r="E157" s="260" t="s">
        <v>1</v>
      </c>
      <c r="F157" s="261" t="s">
        <v>179</v>
      </c>
      <c r="G157" s="259"/>
      <c r="H157" s="262">
        <v>28.109999999999999</v>
      </c>
      <c r="I157" s="263"/>
      <c r="J157" s="259"/>
      <c r="K157" s="259"/>
      <c r="L157" s="264"/>
      <c r="M157" s="265"/>
      <c r="N157" s="266"/>
      <c r="O157" s="266"/>
      <c r="P157" s="266"/>
      <c r="Q157" s="266"/>
      <c r="R157" s="266"/>
      <c r="S157" s="266"/>
      <c r="T157" s="267"/>
      <c r="U157" s="14"/>
      <c r="V157" s="14"/>
      <c r="W157" s="14"/>
      <c r="X157" s="14"/>
      <c r="Y157" s="14"/>
      <c r="Z157" s="14"/>
      <c r="AA157" s="14"/>
      <c r="AB157" s="14"/>
      <c r="AC157" s="14"/>
      <c r="AD157" s="14"/>
      <c r="AE157" s="14"/>
      <c r="AT157" s="268" t="s">
        <v>157</v>
      </c>
      <c r="AU157" s="268" t="s">
        <v>99</v>
      </c>
      <c r="AV157" s="14" t="s">
        <v>99</v>
      </c>
      <c r="AW157" s="14" t="s">
        <v>48</v>
      </c>
      <c r="AX157" s="14" t="s">
        <v>91</v>
      </c>
      <c r="AY157" s="268" t="s">
        <v>143</v>
      </c>
    </row>
    <row r="158" s="2" customFormat="1" ht="37.8" customHeight="1">
      <c r="A158" s="40"/>
      <c r="B158" s="41"/>
      <c r="C158" s="228" t="s">
        <v>192</v>
      </c>
      <c r="D158" s="228" t="s">
        <v>146</v>
      </c>
      <c r="E158" s="229" t="s">
        <v>193</v>
      </c>
      <c r="F158" s="230" t="s">
        <v>194</v>
      </c>
      <c r="G158" s="231" t="s">
        <v>149</v>
      </c>
      <c r="H158" s="232">
        <v>519.10000000000002</v>
      </c>
      <c r="I158" s="233"/>
      <c r="J158" s="234">
        <f>ROUND(I158*H158,2)</f>
        <v>0</v>
      </c>
      <c r="K158" s="230" t="s">
        <v>150</v>
      </c>
      <c r="L158" s="46"/>
      <c r="M158" s="235" t="s">
        <v>1</v>
      </c>
      <c r="N158" s="236" t="s">
        <v>56</v>
      </c>
      <c r="O158" s="93"/>
      <c r="P158" s="237">
        <f>O158*H158</f>
        <v>0</v>
      </c>
      <c r="Q158" s="237">
        <v>0</v>
      </c>
      <c r="R158" s="237">
        <f>Q158*H158</f>
        <v>0</v>
      </c>
      <c r="S158" s="237">
        <v>0</v>
      </c>
      <c r="T158" s="238">
        <f>S158*H158</f>
        <v>0</v>
      </c>
      <c r="U158" s="40"/>
      <c r="V158" s="40"/>
      <c r="W158" s="40"/>
      <c r="X158" s="40"/>
      <c r="Y158" s="40"/>
      <c r="Z158" s="40"/>
      <c r="AA158" s="40"/>
      <c r="AB158" s="40"/>
      <c r="AC158" s="40"/>
      <c r="AD158" s="40"/>
      <c r="AE158" s="40"/>
      <c r="AR158" s="239" t="s">
        <v>151</v>
      </c>
      <c r="AT158" s="239" t="s">
        <v>146</v>
      </c>
      <c r="AU158" s="239" t="s">
        <v>99</v>
      </c>
      <c r="AY158" s="18" t="s">
        <v>143</v>
      </c>
      <c r="BE158" s="240">
        <f>IF(N158="základní",J158,0)</f>
        <v>0</v>
      </c>
      <c r="BF158" s="240">
        <f>IF(N158="snížená",J158,0)</f>
        <v>0</v>
      </c>
      <c r="BG158" s="240">
        <f>IF(N158="zákl. přenesená",J158,0)</f>
        <v>0</v>
      </c>
      <c r="BH158" s="240">
        <f>IF(N158="sníž. přenesená",J158,0)</f>
        <v>0</v>
      </c>
      <c r="BI158" s="240">
        <f>IF(N158="nulová",J158,0)</f>
        <v>0</v>
      </c>
      <c r="BJ158" s="18" t="s">
        <v>23</v>
      </c>
      <c r="BK158" s="240">
        <f>ROUND(I158*H158,2)</f>
        <v>0</v>
      </c>
      <c r="BL158" s="18" t="s">
        <v>151</v>
      </c>
      <c r="BM158" s="239" t="s">
        <v>195</v>
      </c>
    </row>
    <row r="159" s="2" customFormat="1">
      <c r="A159" s="40"/>
      <c r="B159" s="41"/>
      <c r="C159" s="42"/>
      <c r="D159" s="241" t="s">
        <v>153</v>
      </c>
      <c r="E159" s="42"/>
      <c r="F159" s="242" t="s">
        <v>196</v>
      </c>
      <c r="G159" s="42"/>
      <c r="H159" s="42"/>
      <c r="I159" s="243"/>
      <c r="J159" s="42"/>
      <c r="K159" s="42"/>
      <c r="L159" s="46"/>
      <c r="M159" s="244"/>
      <c r="N159" s="245"/>
      <c r="O159" s="93"/>
      <c r="P159" s="93"/>
      <c r="Q159" s="93"/>
      <c r="R159" s="93"/>
      <c r="S159" s="93"/>
      <c r="T159" s="94"/>
      <c r="U159" s="40"/>
      <c r="V159" s="40"/>
      <c r="W159" s="40"/>
      <c r="X159" s="40"/>
      <c r="Y159" s="40"/>
      <c r="Z159" s="40"/>
      <c r="AA159" s="40"/>
      <c r="AB159" s="40"/>
      <c r="AC159" s="40"/>
      <c r="AD159" s="40"/>
      <c r="AE159" s="40"/>
      <c r="AT159" s="18" t="s">
        <v>153</v>
      </c>
      <c r="AU159" s="18" t="s">
        <v>99</v>
      </c>
    </row>
    <row r="160" s="2" customFormat="1">
      <c r="A160" s="40"/>
      <c r="B160" s="41"/>
      <c r="C160" s="42"/>
      <c r="D160" s="246" t="s">
        <v>155</v>
      </c>
      <c r="E160" s="42"/>
      <c r="F160" s="247" t="s">
        <v>197</v>
      </c>
      <c r="G160" s="42"/>
      <c r="H160" s="42"/>
      <c r="I160" s="243"/>
      <c r="J160" s="42"/>
      <c r="K160" s="42"/>
      <c r="L160" s="46"/>
      <c r="M160" s="244"/>
      <c r="N160" s="245"/>
      <c r="O160" s="93"/>
      <c r="P160" s="93"/>
      <c r="Q160" s="93"/>
      <c r="R160" s="93"/>
      <c r="S160" s="93"/>
      <c r="T160" s="94"/>
      <c r="U160" s="40"/>
      <c r="V160" s="40"/>
      <c r="W160" s="40"/>
      <c r="X160" s="40"/>
      <c r="Y160" s="40"/>
      <c r="Z160" s="40"/>
      <c r="AA160" s="40"/>
      <c r="AB160" s="40"/>
      <c r="AC160" s="40"/>
      <c r="AD160" s="40"/>
      <c r="AE160" s="40"/>
      <c r="AT160" s="18" t="s">
        <v>155</v>
      </c>
      <c r="AU160" s="18" t="s">
        <v>99</v>
      </c>
    </row>
    <row r="161" s="2" customFormat="1">
      <c r="A161" s="40"/>
      <c r="B161" s="41"/>
      <c r="C161" s="42"/>
      <c r="D161" s="241" t="s">
        <v>174</v>
      </c>
      <c r="E161" s="42"/>
      <c r="F161" s="269" t="s">
        <v>198</v>
      </c>
      <c r="G161" s="42"/>
      <c r="H161" s="42"/>
      <c r="I161" s="243"/>
      <c r="J161" s="42"/>
      <c r="K161" s="42"/>
      <c r="L161" s="46"/>
      <c r="M161" s="244"/>
      <c r="N161" s="245"/>
      <c r="O161" s="93"/>
      <c r="P161" s="93"/>
      <c r="Q161" s="93"/>
      <c r="R161" s="93"/>
      <c r="S161" s="93"/>
      <c r="T161" s="94"/>
      <c r="U161" s="40"/>
      <c r="V161" s="40"/>
      <c r="W161" s="40"/>
      <c r="X161" s="40"/>
      <c r="Y161" s="40"/>
      <c r="Z161" s="40"/>
      <c r="AA161" s="40"/>
      <c r="AB161" s="40"/>
      <c r="AC161" s="40"/>
      <c r="AD161" s="40"/>
      <c r="AE161" s="40"/>
      <c r="AT161" s="18" t="s">
        <v>174</v>
      </c>
      <c r="AU161" s="18" t="s">
        <v>99</v>
      </c>
    </row>
    <row r="162" s="13" customFormat="1">
      <c r="A162" s="13"/>
      <c r="B162" s="248"/>
      <c r="C162" s="249"/>
      <c r="D162" s="241" t="s">
        <v>157</v>
      </c>
      <c r="E162" s="250" t="s">
        <v>1</v>
      </c>
      <c r="F162" s="251" t="s">
        <v>165</v>
      </c>
      <c r="G162" s="249"/>
      <c r="H162" s="250" t="s">
        <v>1</v>
      </c>
      <c r="I162" s="252"/>
      <c r="J162" s="249"/>
      <c r="K162" s="249"/>
      <c r="L162" s="253"/>
      <c r="M162" s="254"/>
      <c r="N162" s="255"/>
      <c r="O162" s="255"/>
      <c r="P162" s="255"/>
      <c r="Q162" s="255"/>
      <c r="R162" s="255"/>
      <c r="S162" s="255"/>
      <c r="T162" s="256"/>
      <c r="U162" s="13"/>
      <c r="V162" s="13"/>
      <c r="W162" s="13"/>
      <c r="X162" s="13"/>
      <c r="Y162" s="13"/>
      <c r="Z162" s="13"/>
      <c r="AA162" s="13"/>
      <c r="AB162" s="13"/>
      <c r="AC162" s="13"/>
      <c r="AD162" s="13"/>
      <c r="AE162" s="13"/>
      <c r="AT162" s="257" t="s">
        <v>157</v>
      </c>
      <c r="AU162" s="257" t="s">
        <v>99</v>
      </c>
      <c r="AV162" s="13" t="s">
        <v>23</v>
      </c>
      <c r="AW162" s="13" t="s">
        <v>48</v>
      </c>
      <c r="AX162" s="13" t="s">
        <v>91</v>
      </c>
      <c r="AY162" s="257" t="s">
        <v>143</v>
      </c>
    </row>
    <row r="163" s="14" customFormat="1">
      <c r="A163" s="14"/>
      <c r="B163" s="258"/>
      <c r="C163" s="259"/>
      <c r="D163" s="241" t="s">
        <v>157</v>
      </c>
      <c r="E163" s="260" t="s">
        <v>1</v>
      </c>
      <c r="F163" s="261" t="s">
        <v>166</v>
      </c>
      <c r="G163" s="259"/>
      <c r="H163" s="262">
        <v>238</v>
      </c>
      <c r="I163" s="263"/>
      <c r="J163" s="259"/>
      <c r="K163" s="259"/>
      <c r="L163" s="264"/>
      <c r="M163" s="265"/>
      <c r="N163" s="266"/>
      <c r="O163" s="266"/>
      <c r="P163" s="266"/>
      <c r="Q163" s="266"/>
      <c r="R163" s="266"/>
      <c r="S163" s="266"/>
      <c r="T163" s="267"/>
      <c r="U163" s="14"/>
      <c r="V163" s="14"/>
      <c r="W163" s="14"/>
      <c r="X163" s="14"/>
      <c r="Y163" s="14"/>
      <c r="Z163" s="14"/>
      <c r="AA163" s="14"/>
      <c r="AB163" s="14"/>
      <c r="AC163" s="14"/>
      <c r="AD163" s="14"/>
      <c r="AE163" s="14"/>
      <c r="AT163" s="268" t="s">
        <v>157</v>
      </c>
      <c r="AU163" s="268" t="s">
        <v>99</v>
      </c>
      <c r="AV163" s="14" t="s">
        <v>99</v>
      </c>
      <c r="AW163" s="14" t="s">
        <v>48</v>
      </c>
      <c r="AX163" s="14" t="s">
        <v>91</v>
      </c>
      <c r="AY163" s="268" t="s">
        <v>143</v>
      </c>
    </row>
    <row r="164" s="13" customFormat="1">
      <c r="A164" s="13"/>
      <c r="B164" s="248"/>
      <c r="C164" s="249"/>
      <c r="D164" s="241" t="s">
        <v>157</v>
      </c>
      <c r="E164" s="250" t="s">
        <v>1</v>
      </c>
      <c r="F164" s="251" t="s">
        <v>178</v>
      </c>
      <c r="G164" s="249"/>
      <c r="H164" s="250" t="s">
        <v>1</v>
      </c>
      <c r="I164" s="252"/>
      <c r="J164" s="249"/>
      <c r="K164" s="249"/>
      <c r="L164" s="253"/>
      <c r="M164" s="254"/>
      <c r="N164" s="255"/>
      <c r="O164" s="255"/>
      <c r="P164" s="255"/>
      <c r="Q164" s="255"/>
      <c r="R164" s="255"/>
      <c r="S164" s="255"/>
      <c r="T164" s="256"/>
      <c r="U164" s="13"/>
      <c r="V164" s="13"/>
      <c r="W164" s="13"/>
      <c r="X164" s="13"/>
      <c r="Y164" s="13"/>
      <c r="Z164" s="13"/>
      <c r="AA164" s="13"/>
      <c r="AB164" s="13"/>
      <c r="AC164" s="13"/>
      <c r="AD164" s="13"/>
      <c r="AE164" s="13"/>
      <c r="AT164" s="257" t="s">
        <v>157</v>
      </c>
      <c r="AU164" s="257" t="s">
        <v>99</v>
      </c>
      <c r="AV164" s="13" t="s">
        <v>23</v>
      </c>
      <c r="AW164" s="13" t="s">
        <v>48</v>
      </c>
      <c r="AX164" s="13" t="s">
        <v>91</v>
      </c>
      <c r="AY164" s="257" t="s">
        <v>143</v>
      </c>
    </row>
    <row r="165" s="14" customFormat="1">
      <c r="A165" s="14"/>
      <c r="B165" s="258"/>
      <c r="C165" s="259"/>
      <c r="D165" s="241" t="s">
        <v>157</v>
      </c>
      <c r="E165" s="260" t="s">
        <v>1</v>
      </c>
      <c r="F165" s="261" t="s">
        <v>199</v>
      </c>
      <c r="G165" s="259"/>
      <c r="H165" s="262">
        <v>281.10000000000002</v>
      </c>
      <c r="I165" s="263"/>
      <c r="J165" s="259"/>
      <c r="K165" s="259"/>
      <c r="L165" s="264"/>
      <c r="M165" s="265"/>
      <c r="N165" s="266"/>
      <c r="O165" s="266"/>
      <c r="P165" s="266"/>
      <c r="Q165" s="266"/>
      <c r="R165" s="266"/>
      <c r="S165" s="266"/>
      <c r="T165" s="267"/>
      <c r="U165" s="14"/>
      <c r="V165" s="14"/>
      <c r="W165" s="14"/>
      <c r="X165" s="14"/>
      <c r="Y165" s="14"/>
      <c r="Z165" s="14"/>
      <c r="AA165" s="14"/>
      <c r="AB165" s="14"/>
      <c r="AC165" s="14"/>
      <c r="AD165" s="14"/>
      <c r="AE165" s="14"/>
      <c r="AT165" s="268" t="s">
        <v>157</v>
      </c>
      <c r="AU165" s="268" t="s">
        <v>99</v>
      </c>
      <c r="AV165" s="14" t="s">
        <v>99</v>
      </c>
      <c r="AW165" s="14" t="s">
        <v>48</v>
      </c>
      <c r="AX165" s="14" t="s">
        <v>91</v>
      </c>
      <c r="AY165" s="268" t="s">
        <v>143</v>
      </c>
    </row>
    <row r="166" s="2" customFormat="1" ht="24.15" customHeight="1">
      <c r="A166" s="40"/>
      <c r="B166" s="41"/>
      <c r="C166" s="228" t="s">
        <v>200</v>
      </c>
      <c r="D166" s="228" t="s">
        <v>146</v>
      </c>
      <c r="E166" s="229" t="s">
        <v>201</v>
      </c>
      <c r="F166" s="230" t="s">
        <v>202</v>
      </c>
      <c r="G166" s="231" t="s">
        <v>149</v>
      </c>
      <c r="H166" s="232">
        <v>281.10000000000002</v>
      </c>
      <c r="I166" s="233"/>
      <c r="J166" s="234">
        <f>ROUND(I166*H166,2)</f>
        <v>0</v>
      </c>
      <c r="K166" s="230" t="s">
        <v>150</v>
      </c>
      <c r="L166" s="46"/>
      <c r="M166" s="235" t="s">
        <v>1</v>
      </c>
      <c r="N166" s="236" t="s">
        <v>56</v>
      </c>
      <c r="O166" s="93"/>
      <c r="P166" s="237">
        <f>O166*H166</f>
        <v>0</v>
      </c>
      <c r="Q166" s="237">
        <v>0</v>
      </c>
      <c r="R166" s="237">
        <f>Q166*H166</f>
        <v>0</v>
      </c>
      <c r="S166" s="237">
        <v>0</v>
      </c>
      <c r="T166" s="238">
        <f>S166*H166</f>
        <v>0</v>
      </c>
      <c r="U166" s="40"/>
      <c r="V166" s="40"/>
      <c r="W166" s="40"/>
      <c r="X166" s="40"/>
      <c r="Y166" s="40"/>
      <c r="Z166" s="40"/>
      <c r="AA166" s="40"/>
      <c r="AB166" s="40"/>
      <c r="AC166" s="40"/>
      <c r="AD166" s="40"/>
      <c r="AE166" s="40"/>
      <c r="AR166" s="239" t="s">
        <v>151</v>
      </c>
      <c r="AT166" s="239" t="s">
        <v>146</v>
      </c>
      <c r="AU166" s="239" t="s">
        <v>99</v>
      </c>
      <c r="AY166" s="18" t="s">
        <v>143</v>
      </c>
      <c r="BE166" s="240">
        <f>IF(N166="základní",J166,0)</f>
        <v>0</v>
      </c>
      <c r="BF166" s="240">
        <f>IF(N166="snížená",J166,0)</f>
        <v>0</v>
      </c>
      <c r="BG166" s="240">
        <f>IF(N166="zákl. přenesená",J166,0)</f>
        <v>0</v>
      </c>
      <c r="BH166" s="240">
        <f>IF(N166="sníž. přenesená",J166,0)</f>
        <v>0</v>
      </c>
      <c r="BI166" s="240">
        <f>IF(N166="nulová",J166,0)</f>
        <v>0</v>
      </c>
      <c r="BJ166" s="18" t="s">
        <v>23</v>
      </c>
      <c r="BK166" s="240">
        <f>ROUND(I166*H166,2)</f>
        <v>0</v>
      </c>
      <c r="BL166" s="18" t="s">
        <v>151</v>
      </c>
      <c r="BM166" s="239" t="s">
        <v>203</v>
      </c>
    </row>
    <row r="167" s="2" customFormat="1">
      <c r="A167" s="40"/>
      <c r="B167" s="41"/>
      <c r="C167" s="42"/>
      <c r="D167" s="241" t="s">
        <v>153</v>
      </c>
      <c r="E167" s="42"/>
      <c r="F167" s="242" t="s">
        <v>204</v>
      </c>
      <c r="G167" s="42"/>
      <c r="H167" s="42"/>
      <c r="I167" s="243"/>
      <c r="J167" s="42"/>
      <c r="K167" s="42"/>
      <c r="L167" s="46"/>
      <c r="M167" s="244"/>
      <c r="N167" s="245"/>
      <c r="O167" s="93"/>
      <c r="P167" s="93"/>
      <c r="Q167" s="93"/>
      <c r="R167" s="93"/>
      <c r="S167" s="93"/>
      <c r="T167" s="94"/>
      <c r="U167" s="40"/>
      <c r="V167" s="40"/>
      <c r="W167" s="40"/>
      <c r="X167" s="40"/>
      <c r="Y167" s="40"/>
      <c r="Z167" s="40"/>
      <c r="AA167" s="40"/>
      <c r="AB167" s="40"/>
      <c r="AC167" s="40"/>
      <c r="AD167" s="40"/>
      <c r="AE167" s="40"/>
      <c r="AT167" s="18" t="s">
        <v>153</v>
      </c>
      <c r="AU167" s="18" t="s">
        <v>99</v>
      </c>
    </row>
    <row r="168" s="2" customFormat="1">
      <c r="A168" s="40"/>
      <c r="B168" s="41"/>
      <c r="C168" s="42"/>
      <c r="D168" s="246" t="s">
        <v>155</v>
      </c>
      <c r="E168" s="42"/>
      <c r="F168" s="247" t="s">
        <v>205</v>
      </c>
      <c r="G168" s="42"/>
      <c r="H168" s="42"/>
      <c r="I168" s="243"/>
      <c r="J168" s="42"/>
      <c r="K168" s="42"/>
      <c r="L168" s="46"/>
      <c r="M168" s="244"/>
      <c r="N168" s="245"/>
      <c r="O168" s="93"/>
      <c r="P168" s="93"/>
      <c r="Q168" s="93"/>
      <c r="R168" s="93"/>
      <c r="S168" s="93"/>
      <c r="T168" s="94"/>
      <c r="U168" s="40"/>
      <c r="V168" s="40"/>
      <c r="W168" s="40"/>
      <c r="X168" s="40"/>
      <c r="Y168" s="40"/>
      <c r="Z168" s="40"/>
      <c r="AA168" s="40"/>
      <c r="AB168" s="40"/>
      <c r="AC168" s="40"/>
      <c r="AD168" s="40"/>
      <c r="AE168" s="40"/>
      <c r="AT168" s="18" t="s">
        <v>155</v>
      </c>
      <c r="AU168" s="18" t="s">
        <v>99</v>
      </c>
    </row>
    <row r="169" s="13" customFormat="1">
      <c r="A169" s="13"/>
      <c r="B169" s="248"/>
      <c r="C169" s="249"/>
      <c r="D169" s="241" t="s">
        <v>157</v>
      </c>
      <c r="E169" s="250" t="s">
        <v>1</v>
      </c>
      <c r="F169" s="251" t="s">
        <v>178</v>
      </c>
      <c r="G169" s="249"/>
      <c r="H169" s="250" t="s">
        <v>1</v>
      </c>
      <c r="I169" s="252"/>
      <c r="J169" s="249"/>
      <c r="K169" s="249"/>
      <c r="L169" s="253"/>
      <c r="M169" s="254"/>
      <c r="N169" s="255"/>
      <c r="O169" s="255"/>
      <c r="P169" s="255"/>
      <c r="Q169" s="255"/>
      <c r="R169" s="255"/>
      <c r="S169" s="255"/>
      <c r="T169" s="256"/>
      <c r="U169" s="13"/>
      <c r="V169" s="13"/>
      <c r="W169" s="13"/>
      <c r="X169" s="13"/>
      <c r="Y169" s="13"/>
      <c r="Z169" s="13"/>
      <c r="AA169" s="13"/>
      <c r="AB169" s="13"/>
      <c r="AC169" s="13"/>
      <c r="AD169" s="13"/>
      <c r="AE169" s="13"/>
      <c r="AT169" s="257" t="s">
        <v>157</v>
      </c>
      <c r="AU169" s="257" t="s">
        <v>99</v>
      </c>
      <c r="AV169" s="13" t="s">
        <v>23</v>
      </c>
      <c r="AW169" s="13" t="s">
        <v>48</v>
      </c>
      <c r="AX169" s="13" t="s">
        <v>91</v>
      </c>
      <c r="AY169" s="257" t="s">
        <v>143</v>
      </c>
    </row>
    <row r="170" s="14" customFormat="1">
      <c r="A170" s="14"/>
      <c r="B170" s="258"/>
      <c r="C170" s="259"/>
      <c r="D170" s="241" t="s">
        <v>157</v>
      </c>
      <c r="E170" s="260" t="s">
        <v>1</v>
      </c>
      <c r="F170" s="261" t="s">
        <v>199</v>
      </c>
      <c r="G170" s="259"/>
      <c r="H170" s="262">
        <v>281.10000000000002</v>
      </c>
      <c r="I170" s="263"/>
      <c r="J170" s="259"/>
      <c r="K170" s="259"/>
      <c r="L170" s="264"/>
      <c r="M170" s="265"/>
      <c r="N170" s="266"/>
      <c r="O170" s="266"/>
      <c r="P170" s="266"/>
      <c r="Q170" s="266"/>
      <c r="R170" s="266"/>
      <c r="S170" s="266"/>
      <c r="T170" s="267"/>
      <c r="U170" s="14"/>
      <c r="V170" s="14"/>
      <c r="W170" s="14"/>
      <c r="X170" s="14"/>
      <c r="Y170" s="14"/>
      <c r="Z170" s="14"/>
      <c r="AA170" s="14"/>
      <c r="AB170" s="14"/>
      <c r="AC170" s="14"/>
      <c r="AD170" s="14"/>
      <c r="AE170" s="14"/>
      <c r="AT170" s="268" t="s">
        <v>157</v>
      </c>
      <c r="AU170" s="268" t="s">
        <v>99</v>
      </c>
      <c r="AV170" s="14" t="s">
        <v>99</v>
      </c>
      <c r="AW170" s="14" t="s">
        <v>48</v>
      </c>
      <c r="AX170" s="14" t="s">
        <v>91</v>
      </c>
      <c r="AY170" s="268" t="s">
        <v>143</v>
      </c>
    </row>
    <row r="171" s="2" customFormat="1" ht="33" customHeight="1">
      <c r="A171" s="40"/>
      <c r="B171" s="41"/>
      <c r="C171" s="228" t="s">
        <v>206</v>
      </c>
      <c r="D171" s="228" t="s">
        <v>146</v>
      </c>
      <c r="E171" s="229" t="s">
        <v>207</v>
      </c>
      <c r="F171" s="230" t="s">
        <v>208</v>
      </c>
      <c r="G171" s="231" t="s">
        <v>149</v>
      </c>
      <c r="H171" s="232">
        <v>22.5</v>
      </c>
      <c r="I171" s="233"/>
      <c r="J171" s="234">
        <f>ROUND(I171*H171,2)</f>
        <v>0</v>
      </c>
      <c r="K171" s="230" t="s">
        <v>150</v>
      </c>
      <c r="L171" s="46"/>
      <c r="M171" s="235" t="s">
        <v>1</v>
      </c>
      <c r="N171" s="236" t="s">
        <v>56</v>
      </c>
      <c r="O171" s="93"/>
      <c r="P171" s="237">
        <f>O171*H171</f>
        <v>0</v>
      </c>
      <c r="Q171" s="237">
        <v>0</v>
      </c>
      <c r="R171" s="237">
        <f>Q171*H171</f>
        <v>0</v>
      </c>
      <c r="S171" s="237">
        <v>0</v>
      </c>
      <c r="T171" s="238">
        <f>S171*H171</f>
        <v>0</v>
      </c>
      <c r="U171" s="40"/>
      <c r="V171" s="40"/>
      <c r="W171" s="40"/>
      <c r="X171" s="40"/>
      <c r="Y171" s="40"/>
      <c r="Z171" s="40"/>
      <c r="AA171" s="40"/>
      <c r="AB171" s="40"/>
      <c r="AC171" s="40"/>
      <c r="AD171" s="40"/>
      <c r="AE171" s="40"/>
      <c r="AR171" s="239" t="s">
        <v>151</v>
      </c>
      <c r="AT171" s="239" t="s">
        <v>146</v>
      </c>
      <c r="AU171" s="239" t="s">
        <v>99</v>
      </c>
      <c r="AY171" s="18" t="s">
        <v>143</v>
      </c>
      <c r="BE171" s="240">
        <f>IF(N171="základní",J171,0)</f>
        <v>0</v>
      </c>
      <c r="BF171" s="240">
        <f>IF(N171="snížená",J171,0)</f>
        <v>0</v>
      </c>
      <c r="BG171" s="240">
        <f>IF(N171="zákl. přenesená",J171,0)</f>
        <v>0</v>
      </c>
      <c r="BH171" s="240">
        <f>IF(N171="sníž. přenesená",J171,0)</f>
        <v>0</v>
      </c>
      <c r="BI171" s="240">
        <f>IF(N171="nulová",J171,0)</f>
        <v>0</v>
      </c>
      <c r="BJ171" s="18" t="s">
        <v>23</v>
      </c>
      <c r="BK171" s="240">
        <f>ROUND(I171*H171,2)</f>
        <v>0</v>
      </c>
      <c r="BL171" s="18" t="s">
        <v>151</v>
      </c>
      <c r="BM171" s="239" t="s">
        <v>209</v>
      </c>
    </row>
    <row r="172" s="2" customFormat="1">
      <c r="A172" s="40"/>
      <c r="B172" s="41"/>
      <c r="C172" s="42"/>
      <c r="D172" s="241" t="s">
        <v>153</v>
      </c>
      <c r="E172" s="42"/>
      <c r="F172" s="242" t="s">
        <v>210</v>
      </c>
      <c r="G172" s="42"/>
      <c r="H172" s="42"/>
      <c r="I172" s="243"/>
      <c r="J172" s="42"/>
      <c r="K172" s="42"/>
      <c r="L172" s="46"/>
      <c r="M172" s="244"/>
      <c r="N172" s="245"/>
      <c r="O172" s="93"/>
      <c r="P172" s="93"/>
      <c r="Q172" s="93"/>
      <c r="R172" s="93"/>
      <c r="S172" s="93"/>
      <c r="T172" s="94"/>
      <c r="U172" s="40"/>
      <c r="V172" s="40"/>
      <c r="W172" s="40"/>
      <c r="X172" s="40"/>
      <c r="Y172" s="40"/>
      <c r="Z172" s="40"/>
      <c r="AA172" s="40"/>
      <c r="AB172" s="40"/>
      <c r="AC172" s="40"/>
      <c r="AD172" s="40"/>
      <c r="AE172" s="40"/>
      <c r="AT172" s="18" t="s">
        <v>153</v>
      </c>
      <c r="AU172" s="18" t="s">
        <v>99</v>
      </c>
    </row>
    <row r="173" s="2" customFormat="1">
      <c r="A173" s="40"/>
      <c r="B173" s="41"/>
      <c r="C173" s="42"/>
      <c r="D173" s="246" t="s">
        <v>155</v>
      </c>
      <c r="E173" s="42"/>
      <c r="F173" s="247" t="s">
        <v>211</v>
      </c>
      <c r="G173" s="42"/>
      <c r="H173" s="42"/>
      <c r="I173" s="243"/>
      <c r="J173" s="42"/>
      <c r="K173" s="42"/>
      <c r="L173" s="46"/>
      <c r="M173" s="244"/>
      <c r="N173" s="245"/>
      <c r="O173" s="93"/>
      <c r="P173" s="93"/>
      <c r="Q173" s="93"/>
      <c r="R173" s="93"/>
      <c r="S173" s="93"/>
      <c r="T173" s="94"/>
      <c r="U173" s="40"/>
      <c r="V173" s="40"/>
      <c r="W173" s="40"/>
      <c r="X173" s="40"/>
      <c r="Y173" s="40"/>
      <c r="Z173" s="40"/>
      <c r="AA173" s="40"/>
      <c r="AB173" s="40"/>
      <c r="AC173" s="40"/>
      <c r="AD173" s="40"/>
      <c r="AE173" s="40"/>
      <c r="AT173" s="18" t="s">
        <v>155</v>
      </c>
      <c r="AU173" s="18" t="s">
        <v>99</v>
      </c>
    </row>
    <row r="174" s="13" customFormat="1">
      <c r="A174" s="13"/>
      <c r="B174" s="248"/>
      <c r="C174" s="249"/>
      <c r="D174" s="241" t="s">
        <v>157</v>
      </c>
      <c r="E174" s="250" t="s">
        <v>1</v>
      </c>
      <c r="F174" s="251" t="s">
        <v>176</v>
      </c>
      <c r="G174" s="249"/>
      <c r="H174" s="250" t="s">
        <v>1</v>
      </c>
      <c r="I174" s="252"/>
      <c r="J174" s="249"/>
      <c r="K174" s="249"/>
      <c r="L174" s="253"/>
      <c r="M174" s="254"/>
      <c r="N174" s="255"/>
      <c r="O174" s="255"/>
      <c r="P174" s="255"/>
      <c r="Q174" s="255"/>
      <c r="R174" s="255"/>
      <c r="S174" s="255"/>
      <c r="T174" s="256"/>
      <c r="U174" s="13"/>
      <c r="V174" s="13"/>
      <c r="W174" s="13"/>
      <c r="X174" s="13"/>
      <c r="Y174" s="13"/>
      <c r="Z174" s="13"/>
      <c r="AA174" s="13"/>
      <c r="AB174" s="13"/>
      <c r="AC174" s="13"/>
      <c r="AD174" s="13"/>
      <c r="AE174" s="13"/>
      <c r="AT174" s="257" t="s">
        <v>157</v>
      </c>
      <c r="AU174" s="257" t="s">
        <v>99</v>
      </c>
      <c r="AV174" s="13" t="s">
        <v>23</v>
      </c>
      <c r="AW174" s="13" t="s">
        <v>48</v>
      </c>
      <c r="AX174" s="13" t="s">
        <v>91</v>
      </c>
      <c r="AY174" s="257" t="s">
        <v>143</v>
      </c>
    </row>
    <row r="175" s="14" customFormat="1">
      <c r="A175" s="14"/>
      <c r="B175" s="258"/>
      <c r="C175" s="259"/>
      <c r="D175" s="241" t="s">
        <v>157</v>
      </c>
      <c r="E175" s="260" t="s">
        <v>1</v>
      </c>
      <c r="F175" s="261" t="s">
        <v>212</v>
      </c>
      <c r="G175" s="259"/>
      <c r="H175" s="262">
        <v>22.5</v>
      </c>
      <c r="I175" s="263"/>
      <c r="J175" s="259"/>
      <c r="K175" s="259"/>
      <c r="L175" s="264"/>
      <c r="M175" s="265"/>
      <c r="N175" s="266"/>
      <c r="O175" s="266"/>
      <c r="P175" s="266"/>
      <c r="Q175" s="266"/>
      <c r="R175" s="266"/>
      <c r="S175" s="266"/>
      <c r="T175" s="267"/>
      <c r="U175" s="14"/>
      <c r="V175" s="14"/>
      <c r="W175" s="14"/>
      <c r="X175" s="14"/>
      <c r="Y175" s="14"/>
      <c r="Z175" s="14"/>
      <c r="AA175" s="14"/>
      <c r="AB175" s="14"/>
      <c r="AC175" s="14"/>
      <c r="AD175" s="14"/>
      <c r="AE175" s="14"/>
      <c r="AT175" s="268" t="s">
        <v>157</v>
      </c>
      <c r="AU175" s="268" t="s">
        <v>99</v>
      </c>
      <c r="AV175" s="14" t="s">
        <v>99</v>
      </c>
      <c r="AW175" s="14" t="s">
        <v>48</v>
      </c>
      <c r="AX175" s="14" t="s">
        <v>91</v>
      </c>
      <c r="AY175" s="268" t="s">
        <v>143</v>
      </c>
    </row>
    <row r="176" s="2" customFormat="1" ht="16.5" customHeight="1">
      <c r="A176" s="40"/>
      <c r="B176" s="41"/>
      <c r="C176" s="270" t="s">
        <v>213</v>
      </c>
      <c r="D176" s="270" t="s">
        <v>214</v>
      </c>
      <c r="E176" s="271" t="s">
        <v>215</v>
      </c>
      <c r="F176" s="272" t="s">
        <v>216</v>
      </c>
      <c r="G176" s="273" t="s">
        <v>217</v>
      </c>
      <c r="H176" s="274">
        <v>50.597999999999999</v>
      </c>
      <c r="I176" s="275"/>
      <c r="J176" s="276">
        <f>ROUND(I176*H176,2)</f>
        <v>0</v>
      </c>
      <c r="K176" s="272" t="s">
        <v>150</v>
      </c>
      <c r="L176" s="277"/>
      <c r="M176" s="278" t="s">
        <v>1</v>
      </c>
      <c r="N176" s="279" t="s">
        <v>56</v>
      </c>
      <c r="O176" s="93"/>
      <c r="P176" s="237">
        <f>O176*H176</f>
        <v>0</v>
      </c>
      <c r="Q176" s="237">
        <v>1</v>
      </c>
      <c r="R176" s="237">
        <f>Q176*H176</f>
        <v>50.597999999999999</v>
      </c>
      <c r="S176" s="237">
        <v>0</v>
      </c>
      <c r="T176" s="238">
        <f>S176*H176</f>
        <v>0</v>
      </c>
      <c r="U176" s="40"/>
      <c r="V176" s="40"/>
      <c r="W176" s="40"/>
      <c r="X176" s="40"/>
      <c r="Y176" s="40"/>
      <c r="Z176" s="40"/>
      <c r="AA176" s="40"/>
      <c r="AB176" s="40"/>
      <c r="AC176" s="40"/>
      <c r="AD176" s="40"/>
      <c r="AE176" s="40"/>
      <c r="AR176" s="239" t="s">
        <v>206</v>
      </c>
      <c r="AT176" s="239" t="s">
        <v>214</v>
      </c>
      <c r="AU176" s="239" t="s">
        <v>99</v>
      </c>
      <c r="AY176" s="18" t="s">
        <v>143</v>
      </c>
      <c r="BE176" s="240">
        <f>IF(N176="základní",J176,0)</f>
        <v>0</v>
      </c>
      <c r="BF176" s="240">
        <f>IF(N176="snížená",J176,0)</f>
        <v>0</v>
      </c>
      <c r="BG176" s="240">
        <f>IF(N176="zákl. přenesená",J176,0)</f>
        <v>0</v>
      </c>
      <c r="BH176" s="240">
        <f>IF(N176="sníž. přenesená",J176,0)</f>
        <v>0</v>
      </c>
      <c r="BI176" s="240">
        <f>IF(N176="nulová",J176,0)</f>
        <v>0</v>
      </c>
      <c r="BJ176" s="18" t="s">
        <v>23</v>
      </c>
      <c r="BK176" s="240">
        <f>ROUND(I176*H176,2)</f>
        <v>0</v>
      </c>
      <c r="BL176" s="18" t="s">
        <v>151</v>
      </c>
      <c r="BM176" s="239" t="s">
        <v>218</v>
      </c>
    </row>
    <row r="177" s="2" customFormat="1">
      <c r="A177" s="40"/>
      <c r="B177" s="41"/>
      <c r="C177" s="42"/>
      <c r="D177" s="241" t="s">
        <v>153</v>
      </c>
      <c r="E177" s="42"/>
      <c r="F177" s="242" t="s">
        <v>216</v>
      </c>
      <c r="G177" s="42"/>
      <c r="H177" s="42"/>
      <c r="I177" s="243"/>
      <c r="J177" s="42"/>
      <c r="K177" s="42"/>
      <c r="L177" s="46"/>
      <c r="M177" s="244"/>
      <c r="N177" s="245"/>
      <c r="O177" s="93"/>
      <c r="P177" s="93"/>
      <c r="Q177" s="93"/>
      <c r="R177" s="93"/>
      <c r="S177" s="93"/>
      <c r="T177" s="94"/>
      <c r="U177" s="40"/>
      <c r="V177" s="40"/>
      <c r="W177" s="40"/>
      <c r="X177" s="40"/>
      <c r="Y177" s="40"/>
      <c r="Z177" s="40"/>
      <c r="AA177" s="40"/>
      <c r="AB177" s="40"/>
      <c r="AC177" s="40"/>
      <c r="AD177" s="40"/>
      <c r="AE177" s="40"/>
      <c r="AT177" s="18" t="s">
        <v>153</v>
      </c>
      <c r="AU177" s="18" t="s">
        <v>99</v>
      </c>
    </row>
    <row r="178" s="13" customFormat="1">
      <c r="A178" s="13"/>
      <c r="B178" s="248"/>
      <c r="C178" s="249"/>
      <c r="D178" s="241" t="s">
        <v>157</v>
      </c>
      <c r="E178" s="250" t="s">
        <v>1</v>
      </c>
      <c r="F178" s="251" t="s">
        <v>178</v>
      </c>
      <c r="G178" s="249"/>
      <c r="H178" s="250" t="s">
        <v>1</v>
      </c>
      <c r="I178" s="252"/>
      <c r="J178" s="249"/>
      <c r="K178" s="249"/>
      <c r="L178" s="253"/>
      <c r="M178" s="254"/>
      <c r="N178" s="255"/>
      <c r="O178" s="255"/>
      <c r="P178" s="255"/>
      <c r="Q178" s="255"/>
      <c r="R178" s="255"/>
      <c r="S178" s="255"/>
      <c r="T178" s="256"/>
      <c r="U178" s="13"/>
      <c r="V178" s="13"/>
      <c r="W178" s="13"/>
      <c r="X178" s="13"/>
      <c r="Y178" s="13"/>
      <c r="Z178" s="13"/>
      <c r="AA178" s="13"/>
      <c r="AB178" s="13"/>
      <c r="AC178" s="13"/>
      <c r="AD178" s="13"/>
      <c r="AE178" s="13"/>
      <c r="AT178" s="257" t="s">
        <v>157</v>
      </c>
      <c r="AU178" s="257" t="s">
        <v>99</v>
      </c>
      <c r="AV178" s="13" t="s">
        <v>23</v>
      </c>
      <c r="AW178" s="13" t="s">
        <v>48</v>
      </c>
      <c r="AX178" s="13" t="s">
        <v>91</v>
      </c>
      <c r="AY178" s="257" t="s">
        <v>143</v>
      </c>
    </row>
    <row r="179" s="14" customFormat="1">
      <c r="A179" s="14"/>
      <c r="B179" s="258"/>
      <c r="C179" s="259"/>
      <c r="D179" s="241" t="s">
        <v>157</v>
      </c>
      <c r="E179" s="260" t="s">
        <v>1</v>
      </c>
      <c r="F179" s="261" t="s">
        <v>219</v>
      </c>
      <c r="G179" s="259"/>
      <c r="H179" s="262">
        <v>50.597999999999999</v>
      </c>
      <c r="I179" s="263"/>
      <c r="J179" s="259"/>
      <c r="K179" s="259"/>
      <c r="L179" s="264"/>
      <c r="M179" s="265"/>
      <c r="N179" s="266"/>
      <c r="O179" s="266"/>
      <c r="P179" s="266"/>
      <c r="Q179" s="266"/>
      <c r="R179" s="266"/>
      <c r="S179" s="266"/>
      <c r="T179" s="267"/>
      <c r="U179" s="14"/>
      <c r="V179" s="14"/>
      <c r="W179" s="14"/>
      <c r="X179" s="14"/>
      <c r="Y179" s="14"/>
      <c r="Z179" s="14"/>
      <c r="AA179" s="14"/>
      <c r="AB179" s="14"/>
      <c r="AC179" s="14"/>
      <c r="AD179" s="14"/>
      <c r="AE179" s="14"/>
      <c r="AT179" s="268" t="s">
        <v>157</v>
      </c>
      <c r="AU179" s="268" t="s">
        <v>99</v>
      </c>
      <c r="AV179" s="14" t="s">
        <v>99</v>
      </c>
      <c r="AW179" s="14" t="s">
        <v>48</v>
      </c>
      <c r="AX179" s="14" t="s">
        <v>91</v>
      </c>
      <c r="AY179" s="268" t="s">
        <v>143</v>
      </c>
    </row>
    <row r="180" s="2" customFormat="1" ht="24.15" customHeight="1">
      <c r="A180" s="40"/>
      <c r="B180" s="41"/>
      <c r="C180" s="228" t="s">
        <v>28</v>
      </c>
      <c r="D180" s="228" t="s">
        <v>146</v>
      </c>
      <c r="E180" s="229" t="s">
        <v>220</v>
      </c>
      <c r="F180" s="230" t="s">
        <v>221</v>
      </c>
      <c r="G180" s="231" t="s">
        <v>149</v>
      </c>
      <c r="H180" s="232">
        <v>281.10000000000002</v>
      </c>
      <c r="I180" s="233"/>
      <c r="J180" s="234">
        <f>ROUND(I180*H180,2)</f>
        <v>0</v>
      </c>
      <c r="K180" s="230" t="s">
        <v>150</v>
      </c>
      <c r="L180" s="46"/>
      <c r="M180" s="235" t="s">
        <v>1</v>
      </c>
      <c r="N180" s="236" t="s">
        <v>56</v>
      </c>
      <c r="O180" s="93"/>
      <c r="P180" s="237">
        <f>O180*H180</f>
        <v>0</v>
      </c>
      <c r="Q180" s="237">
        <v>0</v>
      </c>
      <c r="R180" s="237">
        <f>Q180*H180</f>
        <v>0</v>
      </c>
      <c r="S180" s="237">
        <v>0</v>
      </c>
      <c r="T180" s="238">
        <f>S180*H180</f>
        <v>0</v>
      </c>
      <c r="U180" s="40"/>
      <c r="V180" s="40"/>
      <c r="W180" s="40"/>
      <c r="X180" s="40"/>
      <c r="Y180" s="40"/>
      <c r="Z180" s="40"/>
      <c r="AA180" s="40"/>
      <c r="AB180" s="40"/>
      <c r="AC180" s="40"/>
      <c r="AD180" s="40"/>
      <c r="AE180" s="40"/>
      <c r="AR180" s="239" t="s">
        <v>151</v>
      </c>
      <c r="AT180" s="239" t="s">
        <v>146</v>
      </c>
      <c r="AU180" s="239" t="s">
        <v>99</v>
      </c>
      <c r="AY180" s="18" t="s">
        <v>143</v>
      </c>
      <c r="BE180" s="240">
        <f>IF(N180="základní",J180,0)</f>
        <v>0</v>
      </c>
      <c r="BF180" s="240">
        <f>IF(N180="snížená",J180,0)</f>
        <v>0</v>
      </c>
      <c r="BG180" s="240">
        <f>IF(N180="zákl. přenesená",J180,0)</f>
        <v>0</v>
      </c>
      <c r="BH180" s="240">
        <f>IF(N180="sníž. přenesená",J180,0)</f>
        <v>0</v>
      </c>
      <c r="BI180" s="240">
        <f>IF(N180="nulová",J180,0)</f>
        <v>0</v>
      </c>
      <c r="BJ180" s="18" t="s">
        <v>23</v>
      </c>
      <c r="BK180" s="240">
        <f>ROUND(I180*H180,2)</f>
        <v>0</v>
      </c>
      <c r="BL180" s="18" t="s">
        <v>151</v>
      </c>
      <c r="BM180" s="239" t="s">
        <v>222</v>
      </c>
    </row>
    <row r="181" s="2" customFormat="1">
      <c r="A181" s="40"/>
      <c r="B181" s="41"/>
      <c r="C181" s="42"/>
      <c r="D181" s="241" t="s">
        <v>153</v>
      </c>
      <c r="E181" s="42"/>
      <c r="F181" s="242" t="s">
        <v>223</v>
      </c>
      <c r="G181" s="42"/>
      <c r="H181" s="42"/>
      <c r="I181" s="243"/>
      <c r="J181" s="42"/>
      <c r="K181" s="42"/>
      <c r="L181" s="46"/>
      <c r="M181" s="244"/>
      <c r="N181" s="245"/>
      <c r="O181" s="93"/>
      <c r="P181" s="93"/>
      <c r="Q181" s="93"/>
      <c r="R181" s="93"/>
      <c r="S181" s="93"/>
      <c r="T181" s="94"/>
      <c r="U181" s="40"/>
      <c r="V181" s="40"/>
      <c r="W181" s="40"/>
      <c r="X181" s="40"/>
      <c r="Y181" s="40"/>
      <c r="Z181" s="40"/>
      <c r="AA181" s="40"/>
      <c r="AB181" s="40"/>
      <c r="AC181" s="40"/>
      <c r="AD181" s="40"/>
      <c r="AE181" s="40"/>
      <c r="AT181" s="18" t="s">
        <v>153</v>
      </c>
      <c r="AU181" s="18" t="s">
        <v>99</v>
      </c>
    </row>
    <row r="182" s="2" customFormat="1">
      <c r="A182" s="40"/>
      <c r="B182" s="41"/>
      <c r="C182" s="42"/>
      <c r="D182" s="246" t="s">
        <v>155</v>
      </c>
      <c r="E182" s="42"/>
      <c r="F182" s="247" t="s">
        <v>224</v>
      </c>
      <c r="G182" s="42"/>
      <c r="H182" s="42"/>
      <c r="I182" s="243"/>
      <c r="J182" s="42"/>
      <c r="K182" s="42"/>
      <c r="L182" s="46"/>
      <c r="M182" s="244"/>
      <c r="N182" s="245"/>
      <c r="O182" s="93"/>
      <c r="P182" s="93"/>
      <c r="Q182" s="93"/>
      <c r="R182" s="93"/>
      <c r="S182" s="93"/>
      <c r="T182" s="94"/>
      <c r="U182" s="40"/>
      <c r="V182" s="40"/>
      <c r="W182" s="40"/>
      <c r="X182" s="40"/>
      <c r="Y182" s="40"/>
      <c r="Z182" s="40"/>
      <c r="AA182" s="40"/>
      <c r="AB182" s="40"/>
      <c r="AC182" s="40"/>
      <c r="AD182" s="40"/>
      <c r="AE182" s="40"/>
      <c r="AT182" s="18" t="s">
        <v>155</v>
      </c>
      <c r="AU182" s="18" t="s">
        <v>99</v>
      </c>
    </row>
    <row r="183" s="2" customFormat="1">
      <c r="A183" s="40"/>
      <c r="B183" s="41"/>
      <c r="C183" s="42"/>
      <c r="D183" s="241" t="s">
        <v>174</v>
      </c>
      <c r="E183" s="42"/>
      <c r="F183" s="269" t="s">
        <v>225</v>
      </c>
      <c r="G183" s="42"/>
      <c r="H183" s="42"/>
      <c r="I183" s="243"/>
      <c r="J183" s="42"/>
      <c r="K183" s="42"/>
      <c r="L183" s="46"/>
      <c r="M183" s="244"/>
      <c r="N183" s="245"/>
      <c r="O183" s="93"/>
      <c r="P183" s="93"/>
      <c r="Q183" s="93"/>
      <c r="R183" s="93"/>
      <c r="S183" s="93"/>
      <c r="T183" s="94"/>
      <c r="U183" s="40"/>
      <c r="V183" s="40"/>
      <c r="W183" s="40"/>
      <c r="X183" s="40"/>
      <c r="Y183" s="40"/>
      <c r="Z183" s="40"/>
      <c r="AA183" s="40"/>
      <c r="AB183" s="40"/>
      <c r="AC183" s="40"/>
      <c r="AD183" s="40"/>
      <c r="AE183" s="40"/>
      <c r="AT183" s="18" t="s">
        <v>174</v>
      </c>
      <c r="AU183" s="18" t="s">
        <v>99</v>
      </c>
    </row>
    <row r="184" s="13" customFormat="1">
      <c r="A184" s="13"/>
      <c r="B184" s="248"/>
      <c r="C184" s="249"/>
      <c r="D184" s="241" t="s">
        <v>157</v>
      </c>
      <c r="E184" s="250" t="s">
        <v>1</v>
      </c>
      <c r="F184" s="251" t="s">
        <v>178</v>
      </c>
      <c r="G184" s="249"/>
      <c r="H184" s="250" t="s">
        <v>1</v>
      </c>
      <c r="I184" s="252"/>
      <c r="J184" s="249"/>
      <c r="K184" s="249"/>
      <c r="L184" s="253"/>
      <c r="M184" s="254"/>
      <c r="N184" s="255"/>
      <c r="O184" s="255"/>
      <c r="P184" s="255"/>
      <c r="Q184" s="255"/>
      <c r="R184" s="255"/>
      <c r="S184" s="255"/>
      <c r="T184" s="256"/>
      <c r="U184" s="13"/>
      <c r="V184" s="13"/>
      <c r="W184" s="13"/>
      <c r="X184" s="13"/>
      <c r="Y184" s="13"/>
      <c r="Z184" s="13"/>
      <c r="AA184" s="13"/>
      <c r="AB184" s="13"/>
      <c r="AC184" s="13"/>
      <c r="AD184" s="13"/>
      <c r="AE184" s="13"/>
      <c r="AT184" s="257" t="s">
        <v>157</v>
      </c>
      <c r="AU184" s="257" t="s">
        <v>99</v>
      </c>
      <c r="AV184" s="13" t="s">
        <v>23</v>
      </c>
      <c r="AW184" s="13" t="s">
        <v>48</v>
      </c>
      <c r="AX184" s="13" t="s">
        <v>91</v>
      </c>
      <c r="AY184" s="257" t="s">
        <v>143</v>
      </c>
    </row>
    <row r="185" s="14" customFormat="1">
      <c r="A185" s="14"/>
      <c r="B185" s="258"/>
      <c r="C185" s="259"/>
      <c r="D185" s="241" t="s">
        <v>157</v>
      </c>
      <c r="E185" s="260" t="s">
        <v>1</v>
      </c>
      <c r="F185" s="261" t="s">
        <v>199</v>
      </c>
      <c r="G185" s="259"/>
      <c r="H185" s="262">
        <v>281.10000000000002</v>
      </c>
      <c r="I185" s="263"/>
      <c r="J185" s="259"/>
      <c r="K185" s="259"/>
      <c r="L185" s="264"/>
      <c r="M185" s="265"/>
      <c r="N185" s="266"/>
      <c r="O185" s="266"/>
      <c r="P185" s="266"/>
      <c r="Q185" s="266"/>
      <c r="R185" s="266"/>
      <c r="S185" s="266"/>
      <c r="T185" s="267"/>
      <c r="U185" s="14"/>
      <c r="V185" s="14"/>
      <c r="W185" s="14"/>
      <c r="X185" s="14"/>
      <c r="Y185" s="14"/>
      <c r="Z185" s="14"/>
      <c r="AA185" s="14"/>
      <c r="AB185" s="14"/>
      <c r="AC185" s="14"/>
      <c r="AD185" s="14"/>
      <c r="AE185" s="14"/>
      <c r="AT185" s="268" t="s">
        <v>157</v>
      </c>
      <c r="AU185" s="268" t="s">
        <v>99</v>
      </c>
      <c r="AV185" s="14" t="s">
        <v>99</v>
      </c>
      <c r="AW185" s="14" t="s">
        <v>48</v>
      </c>
      <c r="AX185" s="14" t="s">
        <v>23</v>
      </c>
      <c r="AY185" s="268" t="s">
        <v>143</v>
      </c>
    </row>
    <row r="186" s="2" customFormat="1" ht="16.5" customHeight="1">
      <c r="A186" s="40"/>
      <c r="B186" s="41"/>
      <c r="C186" s="270" t="s">
        <v>226</v>
      </c>
      <c r="D186" s="270" t="s">
        <v>214</v>
      </c>
      <c r="E186" s="271" t="s">
        <v>227</v>
      </c>
      <c r="F186" s="272" t="s">
        <v>228</v>
      </c>
      <c r="G186" s="273" t="s">
        <v>229</v>
      </c>
      <c r="H186" s="274">
        <v>5.6219999999999999</v>
      </c>
      <c r="I186" s="275"/>
      <c r="J186" s="276">
        <f>ROUND(I186*H186,2)</f>
        <v>0</v>
      </c>
      <c r="K186" s="272" t="s">
        <v>150</v>
      </c>
      <c r="L186" s="277"/>
      <c r="M186" s="278" t="s">
        <v>1</v>
      </c>
      <c r="N186" s="279" t="s">
        <v>56</v>
      </c>
      <c r="O186" s="93"/>
      <c r="P186" s="237">
        <f>O186*H186</f>
        <v>0</v>
      </c>
      <c r="Q186" s="237">
        <v>0.001</v>
      </c>
      <c r="R186" s="237">
        <f>Q186*H186</f>
        <v>0.0056220000000000003</v>
      </c>
      <c r="S186" s="237">
        <v>0</v>
      </c>
      <c r="T186" s="238">
        <f>S186*H186</f>
        <v>0</v>
      </c>
      <c r="U186" s="40"/>
      <c r="V186" s="40"/>
      <c r="W186" s="40"/>
      <c r="X186" s="40"/>
      <c r="Y186" s="40"/>
      <c r="Z186" s="40"/>
      <c r="AA186" s="40"/>
      <c r="AB186" s="40"/>
      <c r="AC186" s="40"/>
      <c r="AD186" s="40"/>
      <c r="AE186" s="40"/>
      <c r="AR186" s="239" t="s">
        <v>206</v>
      </c>
      <c r="AT186" s="239" t="s">
        <v>214</v>
      </c>
      <c r="AU186" s="239" t="s">
        <v>99</v>
      </c>
      <c r="AY186" s="18" t="s">
        <v>143</v>
      </c>
      <c r="BE186" s="240">
        <f>IF(N186="základní",J186,0)</f>
        <v>0</v>
      </c>
      <c r="BF186" s="240">
        <f>IF(N186="snížená",J186,0)</f>
        <v>0</v>
      </c>
      <c r="BG186" s="240">
        <f>IF(N186="zákl. přenesená",J186,0)</f>
        <v>0</v>
      </c>
      <c r="BH186" s="240">
        <f>IF(N186="sníž. přenesená",J186,0)</f>
        <v>0</v>
      </c>
      <c r="BI186" s="240">
        <f>IF(N186="nulová",J186,0)</f>
        <v>0</v>
      </c>
      <c r="BJ186" s="18" t="s">
        <v>23</v>
      </c>
      <c r="BK186" s="240">
        <f>ROUND(I186*H186,2)</f>
        <v>0</v>
      </c>
      <c r="BL186" s="18" t="s">
        <v>151</v>
      </c>
      <c r="BM186" s="239" t="s">
        <v>230</v>
      </c>
    </row>
    <row r="187" s="2" customFormat="1">
      <c r="A187" s="40"/>
      <c r="B187" s="41"/>
      <c r="C187" s="42"/>
      <c r="D187" s="241" t="s">
        <v>153</v>
      </c>
      <c r="E187" s="42"/>
      <c r="F187" s="242" t="s">
        <v>228</v>
      </c>
      <c r="G187" s="42"/>
      <c r="H187" s="42"/>
      <c r="I187" s="243"/>
      <c r="J187" s="42"/>
      <c r="K187" s="42"/>
      <c r="L187" s="46"/>
      <c r="M187" s="244"/>
      <c r="N187" s="245"/>
      <c r="O187" s="93"/>
      <c r="P187" s="93"/>
      <c r="Q187" s="93"/>
      <c r="R187" s="93"/>
      <c r="S187" s="93"/>
      <c r="T187" s="94"/>
      <c r="U187" s="40"/>
      <c r="V187" s="40"/>
      <c r="W187" s="40"/>
      <c r="X187" s="40"/>
      <c r="Y187" s="40"/>
      <c r="Z187" s="40"/>
      <c r="AA187" s="40"/>
      <c r="AB187" s="40"/>
      <c r="AC187" s="40"/>
      <c r="AD187" s="40"/>
      <c r="AE187" s="40"/>
      <c r="AT187" s="18" t="s">
        <v>153</v>
      </c>
      <c r="AU187" s="18" t="s">
        <v>99</v>
      </c>
    </row>
    <row r="188" s="13" customFormat="1">
      <c r="A188" s="13"/>
      <c r="B188" s="248"/>
      <c r="C188" s="249"/>
      <c r="D188" s="241" t="s">
        <v>157</v>
      </c>
      <c r="E188" s="250" t="s">
        <v>1</v>
      </c>
      <c r="F188" s="251" t="s">
        <v>178</v>
      </c>
      <c r="G188" s="249"/>
      <c r="H188" s="250" t="s">
        <v>1</v>
      </c>
      <c r="I188" s="252"/>
      <c r="J188" s="249"/>
      <c r="K188" s="249"/>
      <c r="L188" s="253"/>
      <c r="M188" s="254"/>
      <c r="N188" s="255"/>
      <c r="O188" s="255"/>
      <c r="P188" s="255"/>
      <c r="Q188" s="255"/>
      <c r="R188" s="255"/>
      <c r="S188" s="255"/>
      <c r="T188" s="256"/>
      <c r="U188" s="13"/>
      <c r="V188" s="13"/>
      <c r="W188" s="13"/>
      <c r="X188" s="13"/>
      <c r="Y188" s="13"/>
      <c r="Z188" s="13"/>
      <c r="AA188" s="13"/>
      <c r="AB188" s="13"/>
      <c r="AC188" s="13"/>
      <c r="AD188" s="13"/>
      <c r="AE188" s="13"/>
      <c r="AT188" s="257" t="s">
        <v>157</v>
      </c>
      <c r="AU188" s="257" t="s">
        <v>99</v>
      </c>
      <c r="AV188" s="13" t="s">
        <v>23</v>
      </c>
      <c r="AW188" s="13" t="s">
        <v>48</v>
      </c>
      <c r="AX188" s="13" t="s">
        <v>91</v>
      </c>
      <c r="AY188" s="257" t="s">
        <v>143</v>
      </c>
    </row>
    <row r="189" s="14" customFormat="1">
      <c r="A189" s="14"/>
      <c r="B189" s="258"/>
      <c r="C189" s="259"/>
      <c r="D189" s="241" t="s">
        <v>157</v>
      </c>
      <c r="E189" s="260" t="s">
        <v>1</v>
      </c>
      <c r="F189" s="261" t="s">
        <v>231</v>
      </c>
      <c r="G189" s="259"/>
      <c r="H189" s="262">
        <v>5.6219999999999999</v>
      </c>
      <c r="I189" s="263"/>
      <c r="J189" s="259"/>
      <c r="K189" s="259"/>
      <c r="L189" s="264"/>
      <c r="M189" s="265"/>
      <c r="N189" s="266"/>
      <c r="O189" s="266"/>
      <c r="P189" s="266"/>
      <c r="Q189" s="266"/>
      <c r="R189" s="266"/>
      <c r="S189" s="266"/>
      <c r="T189" s="267"/>
      <c r="U189" s="14"/>
      <c r="V189" s="14"/>
      <c r="W189" s="14"/>
      <c r="X189" s="14"/>
      <c r="Y189" s="14"/>
      <c r="Z189" s="14"/>
      <c r="AA189" s="14"/>
      <c r="AB189" s="14"/>
      <c r="AC189" s="14"/>
      <c r="AD189" s="14"/>
      <c r="AE189" s="14"/>
      <c r="AT189" s="268" t="s">
        <v>157</v>
      </c>
      <c r="AU189" s="268" t="s">
        <v>99</v>
      </c>
      <c r="AV189" s="14" t="s">
        <v>99</v>
      </c>
      <c r="AW189" s="14" t="s">
        <v>48</v>
      </c>
      <c r="AX189" s="14" t="s">
        <v>23</v>
      </c>
      <c r="AY189" s="268" t="s">
        <v>143</v>
      </c>
    </row>
    <row r="190" s="2" customFormat="1" ht="24.15" customHeight="1">
      <c r="A190" s="40"/>
      <c r="B190" s="41"/>
      <c r="C190" s="228" t="s">
        <v>232</v>
      </c>
      <c r="D190" s="228" t="s">
        <v>146</v>
      </c>
      <c r="E190" s="229" t="s">
        <v>233</v>
      </c>
      <c r="F190" s="230" t="s">
        <v>234</v>
      </c>
      <c r="G190" s="231" t="s">
        <v>149</v>
      </c>
      <c r="H190" s="232">
        <v>281.10000000000002</v>
      </c>
      <c r="I190" s="233"/>
      <c r="J190" s="234">
        <f>ROUND(I190*H190,2)</f>
        <v>0</v>
      </c>
      <c r="K190" s="230" t="s">
        <v>150</v>
      </c>
      <c r="L190" s="46"/>
      <c r="M190" s="235" t="s">
        <v>1</v>
      </c>
      <c r="N190" s="236" t="s">
        <v>56</v>
      </c>
      <c r="O190" s="93"/>
      <c r="P190" s="237">
        <f>O190*H190</f>
        <v>0</v>
      </c>
      <c r="Q190" s="237">
        <v>0</v>
      </c>
      <c r="R190" s="237">
        <f>Q190*H190</f>
        <v>0</v>
      </c>
      <c r="S190" s="237">
        <v>0</v>
      </c>
      <c r="T190" s="238">
        <f>S190*H190</f>
        <v>0</v>
      </c>
      <c r="U190" s="40"/>
      <c r="V190" s="40"/>
      <c r="W190" s="40"/>
      <c r="X190" s="40"/>
      <c r="Y190" s="40"/>
      <c r="Z190" s="40"/>
      <c r="AA190" s="40"/>
      <c r="AB190" s="40"/>
      <c r="AC190" s="40"/>
      <c r="AD190" s="40"/>
      <c r="AE190" s="40"/>
      <c r="AR190" s="239" t="s">
        <v>151</v>
      </c>
      <c r="AT190" s="239" t="s">
        <v>146</v>
      </c>
      <c r="AU190" s="239" t="s">
        <v>99</v>
      </c>
      <c r="AY190" s="18" t="s">
        <v>143</v>
      </c>
      <c r="BE190" s="240">
        <f>IF(N190="základní",J190,0)</f>
        <v>0</v>
      </c>
      <c r="BF190" s="240">
        <f>IF(N190="snížená",J190,0)</f>
        <v>0</v>
      </c>
      <c r="BG190" s="240">
        <f>IF(N190="zákl. přenesená",J190,0)</f>
        <v>0</v>
      </c>
      <c r="BH190" s="240">
        <f>IF(N190="sníž. přenesená",J190,0)</f>
        <v>0</v>
      </c>
      <c r="BI190" s="240">
        <f>IF(N190="nulová",J190,0)</f>
        <v>0</v>
      </c>
      <c r="BJ190" s="18" t="s">
        <v>23</v>
      </c>
      <c r="BK190" s="240">
        <f>ROUND(I190*H190,2)</f>
        <v>0</v>
      </c>
      <c r="BL190" s="18" t="s">
        <v>151</v>
      </c>
      <c r="BM190" s="239" t="s">
        <v>235</v>
      </c>
    </row>
    <row r="191" s="2" customFormat="1">
      <c r="A191" s="40"/>
      <c r="B191" s="41"/>
      <c r="C191" s="42"/>
      <c r="D191" s="241" t="s">
        <v>153</v>
      </c>
      <c r="E191" s="42"/>
      <c r="F191" s="242" t="s">
        <v>236</v>
      </c>
      <c r="G191" s="42"/>
      <c r="H191" s="42"/>
      <c r="I191" s="243"/>
      <c r="J191" s="42"/>
      <c r="K191" s="42"/>
      <c r="L191" s="46"/>
      <c r="M191" s="244"/>
      <c r="N191" s="245"/>
      <c r="O191" s="93"/>
      <c r="P191" s="93"/>
      <c r="Q191" s="93"/>
      <c r="R191" s="93"/>
      <c r="S191" s="93"/>
      <c r="T191" s="94"/>
      <c r="U191" s="40"/>
      <c r="V191" s="40"/>
      <c r="W191" s="40"/>
      <c r="X191" s="40"/>
      <c r="Y191" s="40"/>
      <c r="Z191" s="40"/>
      <c r="AA191" s="40"/>
      <c r="AB191" s="40"/>
      <c r="AC191" s="40"/>
      <c r="AD191" s="40"/>
      <c r="AE191" s="40"/>
      <c r="AT191" s="18" t="s">
        <v>153</v>
      </c>
      <c r="AU191" s="18" t="s">
        <v>99</v>
      </c>
    </row>
    <row r="192" s="2" customFormat="1">
      <c r="A192" s="40"/>
      <c r="B192" s="41"/>
      <c r="C192" s="42"/>
      <c r="D192" s="246" t="s">
        <v>155</v>
      </c>
      <c r="E192" s="42"/>
      <c r="F192" s="247" t="s">
        <v>237</v>
      </c>
      <c r="G192" s="42"/>
      <c r="H192" s="42"/>
      <c r="I192" s="243"/>
      <c r="J192" s="42"/>
      <c r="K192" s="42"/>
      <c r="L192" s="46"/>
      <c r="M192" s="244"/>
      <c r="N192" s="245"/>
      <c r="O192" s="93"/>
      <c r="P192" s="93"/>
      <c r="Q192" s="93"/>
      <c r="R192" s="93"/>
      <c r="S192" s="93"/>
      <c r="T192" s="94"/>
      <c r="U192" s="40"/>
      <c r="V192" s="40"/>
      <c r="W192" s="40"/>
      <c r="X192" s="40"/>
      <c r="Y192" s="40"/>
      <c r="Z192" s="40"/>
      <c r="AA192" s="40"/>
      <c r="AB192" s="40"/>
      <c r="AC192" s="40"/>
      <c r="AD192" s="40"/>
      <c r="AE192" s="40"/>
      <c r="AT192" s="18" t="s">
        <v>155</v>
      </c>
      <c r="AU192" s="18" t="s">
        <v>99</v>
      </c>
    </row>
    <row r="193" s="2" customFormat="1">
      <c r="A193" s="40"/>
      <c r="B193" s="41"/>
      <c r="C193" s="42"/>
      <c r="D193" s="241" t="s">
        <v>174</v>
      </c>
      <c r="E193" s="42"/>
      <c r="F193" s="269" t="s">
        <v>238</v>
      </c>
      <c r="G193" s="42"/>
      <c r="H193" s="42"/>
      <c r="I193" s="243"/>
      <c r="J193" s="42"/>
      <c r="K193" s="42"/>
      <c r="L193" s="46"/>
      <c r="M193" s="244"/>
      <c r="N193" s="245"/>
      <c r="O193" s="93"/>
      <c r="P193" s="93"/>
      <c r="Q193" s="93"/>
      <c r="R193" s="93"/>
      <c r="S193" s="93"/>
      <c r="T193" s="94"/>
      <c r="U193" s="40"/>
      <c r="V193" s="40"/>
      <c r="W193" s="40"/>
      <c r="X193" s="40"/>
      <c r="Y193" s="40"/>
      <c r="Z193" s="40"/>
      <c r="AA193" s="40"/>
      <c r="AB193" s="40"/>
      <c r="AC193" s="40"/>
      <c r="AD193" s="40"/>
      <c r="AE193" s="40"/>
      <c r="AT193" s="18" t="s">
        <v>174</v>
      </c>
      <c r="AU193" s="18" t="s">
        <v>99</v>
      </c>
    </row>
    <row r="194" s="13" customFormat="1">
      <c r="A194" s="13"/>
      <c r="B194" s="248"/>
      <c r="C194" s="249"/>
      <c r="D194" s="241" t="s">
        <v>157</v>
      </c>
      <c r="E194" s="250" t="s">
        <v>1</v>
      </c>
      <c r="F194" s="251" t="s">
        <v>178</v>
      </c>
      <c r="G194" s="249"/>
      <c r="H194" s="250" t="s">
        <v>1</v>
      </c>
      <c r="I194" s="252"/>
      <c r="J194" s="249"/>
      <c r="K194" s="249"/>
      <c r="L194" s="253"/>
      <c r="M194" s="254"/>
      <c r="N194" s="255"/>
      <c r="O194" s="255"/>
      <c r="P194" s="255"/>
      <c r="Q194" s="255"/>
      <c r="R194" s="255"/>
      <c r="S194" s="255"/>
      <c r="T194" s="256"/>
      <c r="U194" s="13"/>
      <c r="V194" s="13"/>
      <c r="W194" s="13"/>
      <c r="X194" s="13"/>
      <c r="Y194" s="13"/>
      <c r="Z194" s="13"/>
      <c r="AA194" s="13"/>
      <c r="AB194" s="13"/>
      <c r="AC194" s="13"/>
      <c r="AD194" s="13"/>
      <c r="AE194" s="13"/>
      <c r="AT194" s="257" t="s">
        <v>157</v>
      </c>
      <c r="AU194" s="257" t="s">
        <v>99</v>
      </c>
      <c r="AV194" s="13" t="s">
        <v>23</v>
      </c>
      <c r="AW194" s="13" t="s">
        <v>48</v>
      </c>
      <c r="AX194" s="13" t="s">
        <v>91</v>
      </c>
      <c r="AY194" s="257" t="s">
        <v>143</v>
      </c>
    </row>
    <row r="195" s="14" customFormat="1">
      <c r="A195" s="14"/>
      <c r="B195" s="258"/>
      <c r="C195" s="259"/>
      <c r="D195" s="241" t="s">
        <v>157</v>
      </c>
      <c r="E195" s="260" t="s">
        <v>1</v>
      </c>
      <c r="F195" s="261" t="s">
        <v>199</v>
      </c>
      <c r="G195" s="259"/>
      <c r="H195" s="262">
        <v>281.10000000000002</v>
      </c>
      <c r="I195" s="263"/>
      <c r="J195" s="259"/>
      <c r="K195" s="259"/>
      <c r="L195" s="264"/>
      <c r="M195" s="265"/>
      <c r="N195" s="266"/>
      <c r="O195" s="266"/>
      <c r="P195" s="266"/>
      <c r="Q195" s="266"/>
      <c r="R195" s="266"/>
      <c r="S195" s="266"/>
      <c r="T195" s="267"/>
      <c r="U195" s="14"/>
      <c r="V195" s="14"/>
      <c r="W195" s="14"/>
      <c r="X195" s="14"/>
      <c r="Y195" s="14"/>
      <c r="Z195" s="14"/>
      <c r="AA195" s="14"/>
      <c r="AB195" s="14"/>
      <c r="AC195" s="14"/>
      <c r="AD195" s="14"/>
      <c r="AE195" s="14"/>
      <c r="AT195" s="268" t="s">
        <v>157</v>
      </c>
      <c r="AU195" s="268" t="s">
        <v>99</v>
      </c>
      <c r="AV195" s="14" t="s">
        <v>99</v>
      </c>
      <c r="AW195" s="14" t="s">
        <v>48</v>
      </c>
      <c r="AX195" s="14" t="s">
        <v>23</v>
      </c>
      <c r="AY195" s="268" t="s">
        <v>143</v>
      </c>
    </row>
    <row r="196" s="2" customFormat="1" ht="21.75" customHeight="1">
      <c r="A196" s="40"/>
      <c r="B196" s="41"/>
      <c r="C196" s="228" t="s">
        <v>239</v>
      </c>
      <c r="D196" s="228" t="s">
        <v>146</v>
      </c>
      <c r="E196" s="229" t="s">
        <v>240</v>
      </c>
      <c r="F196" s="230" t="s">
        <v>241</v>
      </c>
      <c r="G196" s="231" t="s">
        <v>149</v>
      </c>
      <c r="H196" s="232">
        <v>281.10000000000002</v>
      </c>
      <c r="I196" s="233"/>
      <c r="J196" s="234">
        <f>ROUND(I196*H196,2)</f>
        <v>0</v>
      </c>
      <c r="K196" s="230" t="s">
        <v>150</v>
      </c>
      <c r="L196" s="46"/>
      <c r="M196" s="235" t="s">
        <v>1</v>
      </c>
      <c r="N196" s="236" t="s">
        <v>56</v>
      </c>
      <c r="O196" s="93"/>
      <c r="P196" s="237">
        <f>O196*H196</f>
        <v>0</v>
      </c>
      <c r="Q196" s="237">
        <v>0</v>
      </c>
      <c r="R196" s="237">
        <f>Q196*H196</f>
        <v>0</v>
      </c>
      <c r="S196" s="237">
        <v>0</v>
      </c>
      <c r="T196" s="238">
        <f>S196*H196</f>
        <v>0</v>
      </c>
      <c r="U196" s="40"/>
      <c r="V196" s="40"/>
      <c r="W196" s="40"/>
      <c r="X196" s="40"/>
      <c r="Y196" s="40"/>
      <c r="Z196" s="40"/>
      <c r="AA196" s="40"/>
      <c r="AB196" s="40"/>
      <c r="AC196" s="40"/>
      <c r="AD196" s="40"/>
      <c r="AE196" s="40"/>
      <c r="AR196" s="239" t="s">
        <v>151</v>
      </c>
      <c r="AT196" s="239" t="s">
        <v>146</v>
      </c>
      <c r="AU196" s="239" t="s">
        <v>99</v>
      </c>
      <c r="AY196" s="18" t="s">
        <v>143</v>
      </c>
      <c r="BE196" s="240">
        <f>IF(N196="základní",J196,0)</f>
        <v>0</v>
      </c>
      <c r="BF196" s="240">
        <f>IF(N196="snížená",J196,0)</f>
        <v>0</v>
      </c>
      <c r="BG196" s="240">
        <f>IF(N196="zákl. přenesená",J196,0)</f>
        <v>0</v>
      </c>
      <c r="BH196" s="240">
        <f>IF(N196="sníž. přenesená",J196,0)</f>
        <v>0</v>
      </c>
      <c r="BI196" s="240">
        <f>IF(N196="nulová",J196,0)</f>
        <v>0</v>
      </c>
      <c r="BJ196" s="18" t="s">
        <v>23</v>
      </c>
      <c r="BK196" s="240">
        <f>ROUND(I196*H196,2)</f>
        <v>0</v>
      </c>
      <c r="BL196" s="18" t="s">
        <v>151</v>
      </c>
      <c r="BM196" s="239" t="s">
        <v>242</v>
      </c>
    </row>
    <row r="197" s="2" customFormat="1">
      <c r="A197" s="40"/>
      <c r="B197" s="41"/>
      <c r="C197" s="42"/>
      <c r="D197" s="241" t="s">
        <v>153</v>
      </c>
      <c r="E197" s="42"/>
      <c r="F197" s="242" t="s">
        <v>243</v>
      </c>
      <c r="G197" s="42"/>
      <c r="H197" s="42"/>
      <c r="I197" s="243"/>
      <c r="J197" s="42"/>
      <c r="K197" s="42"/>
      <c r="L197" s="46"/>
      <c r="M197" s="244"/>
      <c r="N197" s="245"/>
      <c r="O197" s="93"/>
      <c r="P197" s="93"/>
      <c r="Q197" s="93"/>
      <c r="R197" s="93"/>
      <c r="S197" s="93"/>
      <c r="T197" s="94"/>
      <c r="U197" s="40"/>
      <c r="V197" s="40"/>
      <c r="W197" s="40"/>
      <c r="X197" s="40"/>
      <c r="Y197" s="40"/>
      <c r="Z197" s="40"/>
      <c r="AA197" s="40"/>
      <c r="AB197" s="40"/>
      <c r="AC197" s="40"/>
      <c r="AD197" s="40"/>
      <c r="AE197" s="40"/>
      <c r="AT197" s="18" t="s">
        <v>153</v>
      </c>
      <c r="AU197" s="18" t="s">
        <v>99</v>
      </c>
    </row>
    <row r="198" s="2" customFormat="1">
      <c r="A198" s="40"/>
      <c r="B198" s="41"/>
      <c r="C198" s="42"/>
      <c r="D198" s="246" t="s">
        <v>155</v>
      </c>
      <c r="E198" s="42"/>
      <c r="F198" s="247" t="s">
        <v>244</v>
      </c>
      <c r="G198" s="42"/>
      <c r="H198" s="42"/>
      <c r="I198" s="243"/>
      <c r="J198" s="42"/>
      <c r="K198" s="42"/>
      <c r="L198" s="46"/>
      <c r="M198" s="244"/>
      <c r="N198" s="245"/>
      <c r="O198" s="93"/>
      <c r="P198" s="93"/>
      <c r="Q198" s="93"/>
      <c r="R198" s="93"/>
      <c r="S198" s="93"/>
      <c r="T198" s="94"/>
      <c r="U198" s="40"/>
      <c r="V198" s="40"/>
      <c r="W198" s="40"/>
      <c r="X198" s="40"/>
      <c r="Y198" s="40"/>
      <c r="Z198" s="40"/>
      <c r="AA198" s="40"/>
      <c r="AB198" s="40"/>
      <c r="AC198" s="40"/>
      <c r="AD198" s="40"/>
      <c r="AE198" s="40"/>
      <c r="AT198" s="18" t="s">
        <v>155</v>
      </c>
      <c r="AU198" s="18" t="s">
        <v>99</v>
      </c>
    </row>
    <row r="199" s="2" customFormat="1">
      <c r="A199" s="40"/>
      <c r="B199" s="41"/>
      <c r="C199" s="42"/>
      <c r="D199" s="241" t="s">
        <v>174</v>
      </c>
      <c r="E199" s="42"/>
      <c r="F199" s="269" t="s">
        <v>245</v>
      </c>
      <c r="G199" s="42"/>
      <c r="H199" s="42"/>
      <c r="I199" s="243"/>
      <c r="J199" s="42"/>
      <c r="K199" s="42"/>
      <c r="L199" s="46"/>
      <c r="M199" s="244"/>
      <c r="N199" s="245"/>
      <c r="O199" s="93"/>
      <c r="P199" s="93"/>
      <c r="Q199" s="93"/>
      <c r="R199" s="93"/>
      <c r="S199" s="93"/>
      <c r="T199" s="94"/>
      <c r="U199" s="40"/>
      <c r="V199" s="40"/>
      <c r="W199" s="40"/>
      <c r="X199" s="40"/>
      <c r="Y199" s="40"/>
      <c r="Z199" s="40"/>
      <c r="AA199" s="40"/>
      <c r="AB199" s="40"/>
      <c r="AC199" s="40"/>
      <c r="AD199" s="40"/>
      <c r="AE199" s="40"/>
      <c r="AT199" s="18" t="s">
        <v>174</v>
      </c>
      <c r="AU199" s="18" t="s">
        <v>99</v>
      </c>
    </row>
    <row r="200" s="13" customFormat="1">
      <c r="A200" s="13"/>
      <c r="B200" s="248"/>
      <c r="C200" s="249"/>
      <c r="D200" s="241" t="s">
        <v>157</v>
      </c>
      <c r="E200" s="250" t="s">
        <v>1</v>
      </c>
      <c r="F200" s="251" t="s">
        <v>178</v>
      </c>
      <c r="G200" s="249"/>
      <c r="H200" s="250" t="s">
        <v>1</v>
      </c>
      <c r="I200" s="252"/>
      <c r="J200" s="249"/>
      <c r="K200" s="249"/>
      <c r="L200" s="253"/>
      <c r="M200" s="254"/>
      <c r="N200" s="255"/>
      <c r="O200" s="255"/>
      <c r="P200" s="255"/>
      <c r="Q200" s="255"/>
      <c r="R200" s="255"/>
      <c r="S200" s="255"/>
      <c r="T200" s="256"/>
      <c r="U200" s="13"/>
      <c r="V200" s="13"/>
      <c r="W200" s="13"/>
      <c r="X200" s="13"/>
      <c r="Y200" s="13"/>
      <c r="Z200" s="13"/>
      <c r="AA200" s="13"/>
      <c r="AB200" s="13"/>
      <c r="AC200" s="13"/>
      <c r="AD200" s="13"/>
      <c r="AE200" s="13"/>
      <c r="AT200" s="257" t="s">
        <v>157</v>
      </c>
      <c r="AU200" s="257" t="s">
        <v>99</v>
      </c>
      <c r="AV200" s="13" t="s">
        <v>23</v>
      </c>
      <c r="AW200" s="13" t="s">
        <v>48</v>
      </c>
      <c r="AX200" s="13" t="s">
        <v>91</v>
      </c>
      <c r="AY200" s="257" t="s">
        <v>143</v>
      </c>
    </row>
    <row r="201" s="14" customFormat="1">
      <c r="A201" s="14"/>
      <c r="B201" s="258"/>
      <c r="C201" s="259"/>
      <c r="D201" s="241" t="s">
        <v>157</v>
      </c>
      <c r="E201" s="260" t="s">
        <v>1</v>
      </c>
      <c r="F201" s="261" t="s">
        <v>199</v>
      </c>
      <c r="G201" s="259"/>
      <c r="H201" s="262">
        <v>281.10000000000002</v>
      </c>
      <c r="I201" s="263"/>
      <c r="J201" s="259"/>
      <c r="K201" s="259"/>
      <c r="L201" s="264"/>
      <c r="M201" s="265"/>
      <c r="N201" s="266"/>
      <c r="O201" s="266"/>
      <c r="P201" s="266"/>
      <c r="Q201" s="266"/>
      <c r="R201" s="266"/>
      <c r="S201" s="266"/>
      <c r="T201" s="267"/>
      <c r="U201" s="14"/>
      <c r="V201" s="14"/>
      <c r="W201" s="14"/>
      <c r="X201" s="14"/>
      <c r="Y201" s="14"/>
      <c r="Z201" s="14"/>
      <c r="AA201" s="14"/>
      <c r="AB201" s="14"/>
      <c r="AC201" s="14"/>
      <c r="AD201" s="14"/>
      <c r="AE201" s="14"/>
      <c r="AT201" s="268" t="s">
        <v>157</v>
      </c>
      <c r="AU201" s="268" t="s">
        <v>99</v>
      </c>
      <c r="AV201" s="14" t="s">
        <v>99</v>
      </c>
      <c r="AW201" s="14" t="s">
        <v>48</v>
      </c>
      <c r="AX201" s="14" t="s">
        <v>23</v>
      </c>
      <c r="AY201" s="268" t="s">
        <v>143</v>
      </c>
    </row>
    <row r="202" s="2" customFormat="1" ht="33" customHeight="1">
      <c r="A202" s="40"/>
      <c r="B202" s="41"/>
      <c r="C202" s="228" t="s">
        <v>246</v>
      </c>
      <c r="D202" s="228" t="s">
        <v>146</v>
      </c>
      <c r="E202" s="229" t="s">
        <v>247</v>
      </c>
      <c r="F202" s="230" t="s">
        <v>248</v>
      </c>
      <c r="G202" s="231" t="s">
        <v>149</v>
      </c>
      <c r="H202" s="232">
        <v>281.10000000000002</v>
      </c>
      <c r="I202" s="233"/>
      <c r="J202" s="234">
        <f>ROUND(I202*H202,2)</f>
        <v>0</v>
      </c>
      <c r="K202" s="230" t="s">
        <v>150</v>
      </c>
      <c r="L202" s="46"/>
      <c r="M202" s="235" t="s">
        <v>1</v>
      </c>
      <c r="N202" s="236" t="s">
        <v>56</v>
      </c>
      <c r="O202" s="93"/>
      <c r="P202" s="237">
        <f>O202*H202</f>
        <v>0</v>
      </c>
      <c r="Q202" s="237">
        <v>0</v>
      </c>
      <c r="R202" s="237">
        <f>Q202*H202</f>
        <v>0</v>
      </c>
      <c r="S202" s="237">
        <v>0</v>
      </c>
      <c r="T202" s="238">
        <f>S202*H202</f>
        <v>0</v>
      </c>
      <c r="U202" s="40"/>
      <c r="V202" s="40"/>
      <c r="W202" s="40"/>
      <c r="X202" s="40"/>
      <c r="Y202" s="40"/>
      <c r="Z202" s="40"/>
      <c r="AA202" s="40"/>
      <c r="AB202" s="40"/>
      <c r="AC202" s="40"/>
      <c r="AD202" s="40"/>
      <c r="AE202" s="40"/>
      <c r="AR202" s="239" t="s">
        <v>151</v>
      </c>
      <c r="AT202" s="239" t="s">
        <v>146</v>
      </c>
      <c r="AU202" s="239" t="s">
        <v>99</v>
      </c>
      <c r="AY202" s="18" t="s">
        <v>143</v>
      </c>
      <c r="BE202" s="240">
        <f>IF(N202="základní",J202,0)</f>
        <v>0</v>
      </c>
      <c r="BF202" s="240">
        <f>IF(N202="snížená",J202,0)</f>
        <v>0</v>
      </c>
      <c r="BG202" s="240">
        <f>IF(N202="zákl. přenesená",J202,0)</f>
        <v>0</v>
      </c>
      <c r="BH202" s="240">
        <f>IF(N202="sníž. přenesená",J202,0)</f>
        <v>0</v>
      </c>
      <c r="BI202" s="240">
        <f>IF(N202="nulová",J202,0)</f>
        <v>0</v>
      </c>
      <c r="BJ202" s="18" t="s">
        <v>23</v>
      </c>
      <c r="BK202" s="240">
        <f>ROUND(I202*H202,2)</f>
        <v>0</v>
      </c>
      <c r="BL202" s="18" t="s">
        <v>151</v>
      </c>
      <c r="BM202" s="239" t="s">
        <v>249</v>
      </c>
    </row>
    <row r="203" s="2" customFormat="1">
      <c r="A203" s="40"/>
      <c r="B203" s="41"/>
      <c r="C203" s="42"/>
      <c r="D203" s="241" t="s">
        <v>153</v>
      </c>
      <c r="E203" s="42"/>
      <c r="F203" s="242" t="s">
        <v>250</v>
      </c>
      <c r="G203" s="42"/>
      <c r="H203" s="42"/>
      <c r="I203" s="243"/>
      <c r="J203" s="42"/>
      <c r="K203" s="42"/>
      <c r="L203" s="46"/>
      <c r="M203" s="244"/>
      <c r="N203" s="245"/>
      <c r="O203" s="93"/>
      <c r="P203" s="93"/>
      <c r="Q203" s="93"/>
      <c r="R203" s="93"/>
      <c r="S203" s="93"/>
      <c r="T203" s="94"/>
      <c r="U203" s="40"/>
      <c r="V203" s="40"/>
      <c r="W203" s="40"/>
      <c r="X203" s="40"/>
      <c r="Y203" s="40"/>
      <c r="Z203" s="40"/>
      <c r="AA203" s="40"/>
      <c r="AB203" s="40"/>
      <c r="AC203" s="40"/>
      <c r="AD203" s="40"/>
      <c r="AE203" s="40"/>
      <c r="AT203" s="18" t="s">
        <v>153</v>
      </c>
      <c r="AU203" s="18" t="s">
        <v>99</v>
      </c>
    </row>
    <row r="204" s="2" customFormat="1">
      <c r="A204" s="40"/>
      <c r="B204" s="41"/>
      <c r="C204" s="42"/>
      <c r="D204" s="246" t="s">
        <v>155</v>
      </c>
      <c r="E204" s="42"/>
      <c r="F204" s="247" t="s">
        <v>251</v>
      </c>
      <c r="G204" s="42"/>
      <c r="H204" s="42"/>
      <c r="I204" s="243"/>
      <c r="J204" s="42"/>
      <c r="K204" s="42"/>
      <c r="L204" s="46"/>
      <c r="M204" s="244"/>
      <c r="N204" s="245"/>
      <c r="O204" s="93"/>
      <c r="P204" s="93"/>
      <c r="Q204" s="93"/>
      <c r="R204" s="93"/>
      <c r="S204" s="93"/>
      <c r="T204" s="94"/>
      <c r="U204" s="40"/>
      <c r="V204" s="40"/>
      <c r="W204" s="40"/>
      <c r="X204" s="40"/>
      <c r="Y204" s="40"/>
      <c r="Z204" s="40"/>
      <c r="AA204" s="40"/>
      <c r="AB204" s="40"/>
      <c r="AC204" s="40"/>
      <c r="AD204" s="40"/>
      <c r="AE204" s="40"/>
      <c r="AT204" s="18" t="s">
        <v>155</v>
      </c>
      <c r="AU204" s="18" t="s">
        <v>99</v>
      </c>
    </row>
    <row r="205" s="13" customFormat="1">
      <c r="A205" s="13"/>
      <c r="B205" s="248"/>
      <c r="C205" s="249"/>
      <c r="D205" s="241" t="s">
        <v>157</v>
      </c>
      <c r="E205" s="250" t="s">
        <v>1</v>
      </c>
      <c r="F205" s="251" t="s">
        <v>178</v>
      </c>
      <c r="G205" s="249"/>
      <c r="H205" s="250" t="s">
        <v>1</v>
      </c>
      <c r="I205" s="252"/>
      <c r="J205" s="249"/>
      <c r="K205" s="249"/>
      <c r="L205" s="253"/>
      <c r="M205" s="254"/>
      <c r="N205" s="255"/>
      <c r="O205" s="255"/>
      <c r="P205" s="255"/>
      <c r="Q205" s="255"/>
      <c r="R205" s="255"/>
      <c r="S205" s="255"/>
      <c r="T205" s="256"/>
      <c r="U205" s="13"/>
      <c r="V205" s="13"/>
      <c r="W205" s="13"/>
      <c r="X205" s="13"/>
      <c r="Y205" s="13"/>
      <c r="Z205" s="13"/>
      <c r="AA205" s="13"/>
      <c r="AB205" s="13"/>
      <c r="AC205" s="13"/>
      <c r="AD205" s="13"/>
      <c r="AE205" s="13"/>
      <c r="AT205" s="257" t="s">
        <v>157</v>
      </c>
      <c r="AU205" s="257" t="s">
        <v>99</v>
      </c>
      <c r="AV205" s="13" t="s">
        <v>23</v>
      </c>
      <c r="AW205" s="13" t="s">
        <v>48</v>
      </c>
      <c r="AX205" s="13" t="s">
        <v>91</v>
      </c>
      <c r="AY205" s="257" t="s">
        <v>143</v>
      </c>
    </row>
    <row r="206" s="14" customFormat="1">
      <c r="A206" s="14"/>
      <c r="B206" s="258"/>
      <c r="C206" s="259"/>
      <c r="D206" s="241" t="s">
        <v>157</v>
      </c>
      <c r="E206" s="260" t="s">
        <v>1</v>
      </c>
      <c r="F206" s="261" t="s">
        <v>199</v>
      </c>
      <c r="G206" s="259"/>
      <c r="H206" s="262">
        <v>281.10000000000002</v>
      </c>
      <c r="I206" s="263"/>
      <c r="J206" s="259"/>
      <c r="K206" s="259"/>
      <c r="L206" s="264"/>
      <c r="M206" s="265"/>
      <c r="N206" s="266"/>
      <c r="O206" s="266"/>
      <c r="P206" s="266"/>
      <c r="Q206" s="266"/>
      <c r="R206" s="266"/>
      <c r="S206" s="266"/>
      <c r="T206" s="267"/>
      <c r="U206" s="14"/>
      <c r="V206" s="14"/>
      <c r="W206" s="14"/>
      <c r="X206" s="14"/>
      <c r="Y206" s="14"/>
      <c r="Z206" s="14"/>
      <c r="AA206" s="14"/>
      <c r="AB206" s="14"/>
      <c r="AC206" s="14"/>
      <c r="AD206" s="14"/>
      <c r="AE206" s="14"/>
      <c r="AT206" s="268" t="s">
        <v>157</v>
      </c>
      <c r="AU206" s="268" t="s">
        <v>99</v>
      </c>
      <c r="AV206" s="14" t="s">
        <v>99</v>
      </c>
      <c r="AW206" s="14" t="s">
        <v>48</v>
      </c>
      <c r="AX206" s="14" t="s">
        <v>23</v>
      </c>
      <c r="AY206" s="268" t="s">
        <v>143</v>
      </c>
    </row>
    <row r="207" s="2" customFormat="1" ht="21.75" customHeight="1">
      <c r="A207" s="40"/>
      <c r="B207" s="41"/>
      <c r="C207" s="228" t="s">
        <v>8</v>
      </c>
      <c r="D207" s="228" t="s">
        <v>146</v>
      </c>
      <c r="E207" s="229" t="s">
        <v>252</v>
      </c>
      <c r="F207" s="230" t="s">
        <v>253</v>
      </c>
      <c r="G207" s="231" t="s">
        <v>149</v>
      </c>
      <c r="H207" s="232">
        <v>281.10000000000002</v>
      </c>
      <c r="I207" s="233"/>
      <c r="J207" s="234">
        <f>ROUND(I207*H207,2)</f>
        <v>0</v>
      </c>
      <c r="K207" s="230" t="s">
        <v>150</v>
      </c>
      <c r="L207" s="46"/>
      <c r="M207" s="235" t="s">
        <v>1</v>
      </c>
      <c r="N207" s="236" t="s">
        <v>56</v>
      </c>
      <c r="O207" s="93"/>
      <c r="P207" s="237">
        <f>O207*H207</f>
        <v>0</v>
      </c>
      <c r="Q207" s="237">
        <v>0</v>
      </c>
      <c r="R207" s="237">
        <f>Q207*H207</f>
        <v>0</v>
      </c>
      <c r="S207" s="237">
        <v>0</v>
      </c>
      <c r="T207" s="238">
        <f>S207*H207</f>
        <v>0</v>
      </c>
      <c r="U207" s="40"/>
      <c r="V207" s="40"/>
      <c r="W207" s="40"/>
      <c r="X207" s="40"/>
      <c r="Y207" s="40"/>
      <c r="Z207" s="40"/>
      <c r="AA207" s="40"/>
      <c r="AB207" s="40"/>
      <c r="AC207" s="40"/>
      <c r="AD207" s="40"/>
      <c r="AE207" s="40"/>
      <c r="AR207" s="239" t="s">
        <v>151</v>
      </c>
      <c r="AT207" s="239" t="s">
        <v>146</v>
      </c>
      <c r="AU207" s="239" t="s">
        <v>99</v>
      </c>
      <c r="AY207" s="18" t="s">
        <v>143</v>
      </c>
      <c r="BE207" s="240">
        <f>IF(N207="základní",J207,0)</f>
        <v>0</v>
      </c>
      <c r="BF207" s="240">
        <f>IF(N207="snížená",J207,0)</f>
        <v>0</v>
      </c>
      <c r="BG207" s="240">
        <f>IF(N207="zákl. přenesená",J207,0)</f>
        <v>0</v>
      </c>
      <c r="BH207" s="240">
        <f>IF(N207="sníž. přenesená",J207,0)</f>
        <v>0</v>
      </c>
      <c r="BI207" s="240">
        <f>IF(N207="nulová",J207,0)</f>
        <v>0</v>
      </c>
      <c r="BJ207" s="18" t="s">
        <v>23</v>
      </c>
      <c r="BK207" s="240">
        <f>ROUND(I207*H207,2)</f>
        <v>0</v>
      </c>
      <c r="BL207" s="18" t="s">
        <v>151</v>
      </c>
      <c r="BM207" s="239" t="s">
        <v>254</v>
      </c>
    </row>
    <row r="208" s="2" customFormat="1">
      <c r="A208" s="40"/>
      <c r="B208" s="41"/>
      <c r="C208" s="42"/>
      <c r="D208" s="241" t="s">
        <v>153</v>
      </c>
      <c r="E208" s="42"/>
      <c r="F208" s="242" t="s">
        <v>255</v>
      </c>
      <c r="G208" s="42"/>
      <c r="H208" s="42"/>
      <c r="I208" s="243"/>
      <c r="J208" s="42"/>
      <c r="K208" s="42"/>
      <c r="L208" s="46"/>
      <c r="M208" s="244"/>
      <c r="N208" s="245"/>
      <c r="O208" s="93"/>
      <c r="P208" s="93"/>
      <c r="Q208" s="93"/>
      <c r="R208" s="93"/>
      <c r="S208" s="93"/>
      <c r="T208" s="94"/>
      <c r="U208" s="40"/>
      <c r="V208" s="40"/>
      <c r="W208" s="40"/>
      <c r="X208" s="40"/>
      <c r="Y208" s="40"/>
      <c r="Z208" s="40"/>
      <c r="AA208" s="40"/>
      <c r="AB208" s="40"/>
      <c r="AC208" s="40"/>
      <c r="AD208" s="40"/>
      <c r="AE208" s="40"/>
      <c r="AT208" s="18" t="s">
        <v>153</v>
      </c>
      <c r="AU208" s="18" t="s">
        <v>99</v>
      </c>
    </row>
    <row r="209" s="2" customFormat="1">
      <c r="A209" s="40"/>
      <c r="B209" s="41"/>
      <c r="C209" s="42"/>
      <c r="D209" s="246" t="s">
        <v>155</v>
      </c>
      <c r="E209" s="42"/>
      <c r="F209" s="247" t="s">
        <v>256</v>
      </c>
      <c r="G209" s="42"/>
      <c r="H209" s="42"/>
      <c r="I209" s="243"/>
      <c r="J209" s="42"/>
      <c r="K209" s="42"/>
      <c r="L209" s="46"/>
      <c r="M209" s="244"/>
      <c r="N209" s="245"/>
      <c r="O209" s="93"/>
      <c r="P209" s="93"/>
      <c r="Q209" s="93"/>
      <c r="R209" s="93"/>
      <c r="S209" s="93"/>
      <c r="T209" s="94"/>
      <c r="U209" s="40"/>
      <c r="V209" s="40"/>
      <c r="W209" s="40"/>
      <c r="X209" s="40"/>
      <c r="Y209" s="40"/>
      <c r="Z209" s="40"/>
      <c r="AA209" s="40"/>
      <c r="AB209" s="40"/>
      <c r="AC209" s="40"/>
      <c r="AD209" s="40"/>
      <c r="AE209" s="40"/>
      <c r="AT209" s="18" t="s">
        <v>155</v>
      </c>
      <c r="AU209" s="18" t="s">
        <v>99</v>
      </c>
    </row>
    <row r="210" s="2" customFormat="1">
      <c r="A210" s="40"/>
      <c r="B210" s="41"/>
      <c r="C210" s="42"/>
      <c r="D210" s="241" t="s">
        <v>174</v>
      </c>
      <c r="E210" s="42"/>
      <c r="F210" s="269" t="s">
        <v>245</v>
      </c>
      <c r="G210" s="42"/>
      <c r="H210" s="42"/>
      <c r="I210" s="243"/>
      <c r="J210" s="42"/>
      <c r="K210" s="42"/>
      <c r="L210" s="46"/>
      <c r="M210" s="244"/>
      <c r="N210" s="245"/>
      <c r="O210" s="93"/>
      <c r="P210" s="93"/>
      <c r="Q210" s="93"/>
      <c r="R210" s="93"/>
      <c r="S210" s="93"/>
      <c r="T210" s="94"/>
      <c r="U210" s="40"/>
      <c r="V210" s="40"/>
      <c r="W210" s="40"/>
      <c r="X210" s="40"/>
      <c r="Y210" s="40"/>
      <c r="Z210" s="40"/>
      <c r="AA210" s="40"/>
      <c r="AB210" s="40"/>
      <c r="AC210" s="40"/>
      <c r="AD210" s="40"/>
      <c r="AE210" s="40"/>
      <c r="AT210" s="18" t="s">
        <v>174</v>
      </c>
      <c r="AU210" s="18" t="s">
        <v>99</v>
      </c>
    </row>
    <row r="211" s="13" customFormat="1">
      <c r="A211" s="13"/>
      <c r="B211" s="248"/>
      <c r="C211" s="249"/>
      <c r="D211" s="241" t="s">
        <v>157</v>
      </c>
      <c r="E211" s="250" t="s">
        <v>1</v>
      </c>
      <c r="F211" s="251" t="s">
        <v>178</v>
      </c>
      <c r="G211" s="249"/>
      <c r="H211" s="250" t="s">
        <v>1</v>
      </c>
      <c r="I211" s="252"/>
      <c r="J211" s="249"/>
      <c r="K211" s="249"/>
      <c r="L211" s="253"/>
      <c r="M211" s="254"/>
      <c r="N211" s="255"/>
      <c r="O211" s="255"/>
      <c r="P211" s="255"/>
      <c r="Q211" s="255"/>
      <c r="R211" s="255"/>
      <c r="S211" s="255"/>
      <c r="T211" s="256"/>
      <c r="U211" s="13"/>
      <c r="V211" s="13"/>
      <c r="W211" s="13"/>
      <c r="X211" s="13"/>
      <c r="Y211" s="13"/>
      <c r="Z211" s="13"/>
      <c r="AA211" s="13"/>
      <c r="AB211" s="13"/>
      <c r="AC211" s="13"/>
      <c r="AD211" s="13"/>
      <c r="AE211" s="13"/>
      <c r="AT211" s="257" t="s">
        <v>157</v>
      </c>
      <c r="AU211" s="257" t="s">
        <v>99</v>
      </c>
      <c r="AV211" s="13" t="s">
        <v>23</v>
      </c>
      <c r="AW211" s="13" t="s">
        <v>48</v>
      </c>
      <c r="AX211" s="13" t="s">
        <v>91</v>
      </c>
      <c r="AY211" s="257" t="s">
        <v>143</v>
      </c>
    </row>
    <row r="212" s="14" customFormat="1">
      <c r="A212" s="14"/>
      <c r="B212" s="258"/>
      <c r="C212" s="259"/>
      <c r="D212" s="241" t="s">
        <v>157</v>
      </c>
      <c r="E212" s="260" t="s">
        <v>1</v>
      </c>
      <c r="F212" s="261" t="s">
        <v>199</v>
      </c>
      <c r="G212" s="259"/>
      <c r="H212" s="262">
        <v>281.10000000000002</v>
      </c>
      <c r="I212" s="263"/>
      <c r="J212" s="259"/>
      <c r="K212" s="259"/>
      <c r="L212" s="264"/>
      <c r="M212" s="265"/>
      <c r="N212" s="266"/>
      <c r="O212" s="266"/>
      <c r="P212" s="266"/>
      <c r="Q212" s="266"/>
      <c r="R212" s="266"/>
      <c r="S212" s="266"/>
      <c r="T212" s="267"/>
      <c r="U212" s="14"/>
      <c r="V212" s="14"/>
      <c r="W212" s="14"/>
      <c r="X212" s="14"/>
      <c r="Y212" s="14"/>
      <c r="Z212" s="14"/>
      <c r="AA212" s="14"/>
      <c r="AB212" s="14"/>
      <c r="AC212" s="14"/>
      <c r="AD212" s="14"/>
      <c r="AE212" s="14"/>
      <c r="AT212" s="268" t="s">
        <v>157</v>
      </c>
      <c r="AU212" s="268" t="s">
        <v>99</v>
      </c>
      <c r="AV212" s="14" t="s">
        <v>99</v>
      </c>
      <c r="AW212" s="14" t="s">
        <v>48</v>
      </c>
      <c r="AX212" s="14" t="s">
        <v>23</v>
      </c>
      <c r="AY212" s="268" t="s">
        <v>143</v>
      </c>
    </row>
    <row r="213" s="2" customFormat="1" ht="21.75" customHeight="1">
      <c r="A213" s="40"/>
      <c r="B213" s="41"/>
      <c r="C213" s="228" t="s">
        <v>257</v>
      </c>
      <c r="D213" s="228" t="s">
        <v>146</v>
      </c>
      <c r="E213" s="229" t="s">
        <v>258</v>
      </c>
      <c r="F213" s="230" t="s">
        <v>259</v>
      </c>
      <c r="G213" s="231" t="s">
        <v>149</v>
      </c>
      <c r="H213" s="232">
        <v>281.10000000000002</v>
      </c>
      <c r="I213" s="233"/>
      <c r="J213" s="234">
        <f>ROUND(I213*H213,2)</f>
        <v>0</v>
      </c>
      <c r="K213" s="230" t="s">
        <v>150</v>
      </c>
      <c r="L213" s="46"/>
      <c r="M213" s="235" t="s">
        <v>1</v>
      </c>
      <c r="N213" s="236" t="s">
        <v>56</v>
      </c>
      <c r="O213" s="93"/>
      <c r="P213" s="237">
        <f>O213*H213</f>
        <v>0</v>
      </c>
      <c r="Q213" s="237">
        <v>0</v>
      </c>
      <c r="R213" s="237">
        <f>Q213*H213</f>
        <v>0</v>
      </c>
      <c r="S213" s="237">
        <v>0</v>
      </c>
      <c r="T213" s="238">
        <f>S213*H213</f>
        <v>0</v>
      </c>
      <c r="U213" s="40"/>
      <c r="V213" s="40"/>
      <c r="W213" s="40"/>
      <c r="X213" s="40"/>
      <c r="Y213" s="40"/>
      <c r="Z213" s="40"/>
      <c r="AA213" s="40"/>
      <c r="AB213" s="40"/>
      <c r="AC213" s="40"/>
      <c r="AD213" s="40"/>
      <c r="AE213" s="40"/>
      <c r="AR213" s="239" t="s">
        <v>151</v>
      </c>
      <c r="AT213" s="239" t="s">
        <v>146</v>
      </c>
      <c r="AU213" s="239" t="s">
        <v>99</v>
      </c>
      <c r="AY213" s="18" t="s">
        <v>143</v>
      </c>
      <c r="BE213" s="240">
        <f>IF(N213="základní",J213,0)</f>
        <v>0</v>
      </c>
      <c r="BF213" s="240">
        <f>IF(N213="snížená",J213,0)</f>
        <v>0</v>
      </c>
      <c r="BG213" s="240">
        <f>IF(N213="zákl. přenesená",J213,0)</f>
        <v>0</v>
      </c>
      <c r="BH213" s="240">
        <f>IF(N213="sníž. přenesená",J213,0)</f>
        <v>0</v>
      </c>
      <c r="BI213" s="240">
        <f>IF(N213="nulová",J213,0)</f>
        <v>0</v>
      </c>
      <c r="BJ213" s="18" t="s">
        <v>23</v>
      </c>
      <c r="BK213" s="240">
        <f>ROUND(I213*H213,2)</f>
        <v>0</v>
      </c>
      <c r="BL213" s="18" t="s">
        <v>151</v>
      </c>
      <c r="BM213" s="239" t="s">
        <v>260</v>
      </c>
    </row>
    <row r="214" s="2" customFormat="1">
      <c r="A214" s="40"/>
      <c r="B214" s="41"/>
      <c r="C214" s="42"/>
      <c r="D214" s="241" t="s">
        <v>153</v>
      </c>
      <c r="E214" s="42"/>
      <c r="F214" s="242" t="s">
        <v>261</v>
      </c>
      <c r="G214" s="42"/>
      <c r="H214" s="42"/>
      <c r="I214" s="243"/>
      <c r="J214" s="42"/>
      <c r="K214" s="42"/>
      <c r="L214" s="46"/>
      <c r="M214" s="244"/>
      <c r="N214" s="245"/>
      <c r="O214" s="93"/>
      <c r="P214" s="93"/>
      <c r="Q214" s="93"/>
      <c r="R214" s="93"/>
      <c r="S214" s="93"/>
      <c r="T214" s="94"/>
      <c r="U214" s="40"/>
      <c r="V214" s="40"/>
      <c r="W214" s="40"/>
      <c r="X214" s="40"/>
      <c r="Y214" s="40"/>
      <c r="Z214" s="40"/>
      <c r="AA214" s="40"/>
      <c r="AB214" s="40"/>
      <c r="AC214" s="40"/>
      <c r="AD214" s="40"/>
      <c r="AE214" s="40"/>
      <c r="AT214" s="18" t="s">
        <v>153</v>
      </c>
      <c r="AU214" s="18" t="s">
        <v>99</v>
      </c>
    </row>
    <row r="215" s="2" customFormat="1">
      <c r="A215" s="40"/>
      <c r="B215" s="41"/>
      <c r="C215" s="42"/>
      <c r="D215" s="246" t="s">
        <v>155</v>
      </c>
      <c r="E215" s="42"/>
      <c r="F215" s="247" t="s">
        <v>262</v>
      </c>
      <c r="G215" s="42"/>
      <c r="H215" s="42"/>
      <c r="I215" s="243"/>
      <c r="J215" s="42"/>
      <c r="K215" s="42"/>
      <c r="L215" s="46"/>
      <c r="M215" s="244"/>
      <c r="N215" s="245"/>
      <c r="O215" s="93"/>
      <c r="P215" s="93"/>
      <c r="Q215" s="93"/>
      <c r="R215" s="93"/>
      <c r="S215" s="93"/>
      <c r="T215" s="94"/>
      <c r="U215" s="40"/>
      <c r="V215" s="40"/>
      <c r="W215" s="40"/>
      <c r="X215" s="40"/>
      <c r="Y215" s="40"/>
      <c r="Z215" s="40"/>
      <c r="AA215" s="40"/>
      <c r="AB215" s="40"/>
      <c r="AC215" s="40"/>
      <c r="AD215" s="40"/>
      <c r="AE215" s="40"/>
      <c r="AT215" s="18" t="s">
        <v>155</v>
      </c>
      <c r="AU215" s="18" t="s">
        <v>99</v>
      </c>
    </row>
    <row r="216" s="2" customFormat="1">
      <c r="A216" s="40"/>
      <c r="B216" s="41"/>
      <c r="C216" s="42"/>
      <c r="D216" s="241" t="s">
        <v>174</v>
      </c>
      <c r="E216" s="42"/>
      <c r="F216" s="269" t="s">
        <v>263</v>
      </c>
      <c r="G216" s="42"/>
      <c r="H216" s="42"/>
      <c r="I216" s="243"/>
      <c r="J216" s="42"/>
      <c r="K216" s="42"/>
      <c r="L216" s="46"/>
      <c r="M216" s="244"/>
      <c r="N216" s="245"/>
      <c r="O216" s="93"/>
      <c r="P216" s="93"/>
      <c r="Q216" s="93"/>
      <c r="R216" s="93"/>
      <c r="S216" s="93"/>
      <c r="T216" s="94"/>
      <c r="U216" s="40"/>
      <c r="V216" s="40"/>
      <c r="W216" s="40"/>
      <c r="X216" s="40"/>
      <c r="Y216" s="40"/>
      <c r="Z216" s="40"/>
      <c r="AA216" s="40"/>
      <c r="AB216" s="40"/>
      <c r="AC216" s="40"/>
      <c r="AD216" s="40"/>
      <c r="AE216" s="40"/>
      <c r="AT216" s="18" t="s">
        <v>174</v>
      </c>
      <c r="AU216" s="18" t="s">
        <v>99</v>
      </c>
    </row>
    <row r="217" s="13" customFormat="1">
      <c r="A217" s="13"/>
      <c r="B217" s="248"/>
      <c r="C217" s="249"/>
      <c r="D217" s="241" t="s">
        <v>157</v>
      </c>
      <c r="E217" s="250" t="s">
        <v>1</v>
      </c>
      <c r="F217" s="251" t="s">
        <v>178</v>
      </c>
      <c r="G217" s="249"/>
      <c r="H217" s="250" t="s">
        <v>1</v>
      </c>
      <c r="I217" s="252"/>
      <c r="J217" s="249"/>
      <c r="K217" s="249"/>
      <c r="L217" s="253"/>
      <c r="M217" s="254"/>
      <c r="N217" s="255"/>
      <c r="O217" s="255"/>
      <c r="P217" s="255"/>
      <c r="Q217" s="255"/>
      <c r="R217" s="255"/>
      <c r="S217" s="255"/>
      <c r="T217" s="256"/>
      <c r="U217" s="13"/>
      <c r="V217" s="13"/>
      <c r="W217" s="13"/>
      <c r="X217" s="13"/>
      <c r="Y217" s="13"/>
      <c r="Z217" s="13"/>
      <c r="AA217" s="13"/>
      <c r="AB217" s="13"/>
      <c r="AC217" s="13"/>
      <c r="AD217" s="13"/>
      <c r="AE217" s="13"/>
      <c r="AT217" s="257" t="s">
        <v>157</v>
      </c>
      <c r="AU217" s="257" t="s">
        <v>99</v>
      </c>
      <c r="AV217" s="13" t="s">
        <v>23</v>
      </c>
      <c r="AW217" s="13" t="s">
        <v>48</v>
      </c>
      <c r="AX217" s="13" t="s">
        <v>91</v>
      </c>
      <c r="AY217" s="257" t="s">
        <v>143</v>
      </c>
    </row>
    <row r="218" s="14" customFormat="1">
      <c r="A218" s="14"/>
      <c r="B218" s="258"/>
      <c r="C218" s="259"/>
      <c r="D218" s="241" t="s">
        <v>157</v>
      </c>
      <c r="E218" s="260" t="s">
        <v>1</v>
      </c>
      <c r="F218" s="261" t="s">
        <v>199</v>
      </c>
      <c r="G218" s="259"/>
      <c r="H218" s="262">
        <v>281.10000000000002</v>
      </c>
      <c r="I218" s="263"/>
      <c r="J218" s="259"/>
      <c r="K218" s="259"/>
      <c r="L218" s="264"/>
      <c r="M218" s="265"/>
      <c r="N218" s="266"/>
      <c r="O218" s="266"/>
      <c r="P218" s="266"/>
      <c r="Q218" s="266"/>
      <c r="R218" s="266"/>
      <c r="S218" s="266"/>
      <c r="T218" s="267"/>
      <c r="U218" s="14"/>
      <c r="V218" s="14"/>
      <c r="W218" s="14"/>
      <c r="X218" s="14"/>
      <c r="Y218" s="14"/>
      <c r="Z218" s="14"/>
      <c r="AA218" s="14"/>
      <c r="AB218" s="14"/>
      <c r="AC218" s="14"/>
      <c r="AD218" s="14"/>
      <c r="AE218" s="14"/>
      <c r="AT218" s="268" t="s">
        <v>157</v>
      </c>
      <c r="AU218" s="268" t="s">
        <v>99</v>
      </c>
      <c r="AV218" s="14" t="s">
        <v>99</v>
      </c>
      <c r="AW218" s="14" t="s">
        <v>48</v>
      </c>
      <c r="AX218" s="14" t="s">
        <v>23</v>
      </c>
      <c r="AY218" s="268" t="s">
        <v>143</v>
      </c>
    </row>
    <row r="219" s="2" customFormat="1" ht="24.15" customHeight="1">
      <c r="A219" s="40"/>
      <c r="B219" s="41"/>
      <c r="C219" s="228" t="s">
        <v>264</v>
      </c>
      <c r="D219" s="228" t="s">
        <v>146</v>
      </c>
      <c r="E219" s="229" t="s">
        <v>265</v>
      </c>
      <c r="F219" s="230" t="s">
        <v>266</v>
      </c>
      <c r="G219" s="231" t="s">
        <v>149</v>
      </c>
      <c r="H219" s="232">
        <v>142.80000000000001</v>
      </c>
      <c r="I219" s="233"/>
      <c r="J219" s="234">
        <f>ROUND(I219*H219,2)</f>
        <v>0</v>
      </c>
      <c r="K219" s="230" t="s">
        <v>150</v>
      </c>
      <c r="L219" s="46"/>
      <c r="M219" s="235" t="s">
        <v>1</v>
      </c>
      <c r="N219" s="236" t="s">
        <v>56</v>
      </c>
      <c r="O219" s="93"/>
      <c r="P219" s="237">
        <f>O219*H219</f>
        <v>0</v>
      </c>
      <c r="Q219" s="237">
        <v>0</v>
      </c>
      <c r="R219" s="237">
        <f>Q219*H219</f>
        <v>0</v>
      </c>
      <c r="S219" s="237">
        <v>0</v>
      </c>
      <c r="T219" s="238">
        <f>S219*H219</f>
        <v>0</v>
      </c>
      <c r="U219" s="40"/>
      <c r="V219" s="40"/>
      <c r="W219" s="40"/>
      <c r="X219" s="40"/>
      <c r="Y219" s="40"/>
      <c r="Z219" s="40"/>
      <c r="AA219" s="40"/>
      <c r="AB219" s="40"/>
      <c r="AC219" s="40"/>
      <c r="AD219" s="40"/>
      <c r="AE219" s="40"/>
      <c r="AR219" s="239" t="s">
        <v>151</v>
      </c>
      <c r="AT219" s="239" t="s">
        <v>146</v>
      </c>
      <c r="AU219" s="239" t="s">
        <v>99</v>
      </c>
      <c r="AY219" s="18" t="s">
        <v>143</v>
      </c>
      <c r="BE219" s="240">
        <f>IF(N219="základní",J219,0)</f>
        <v>0</v>
      </c>
      <c r="BF219" s="240">
        <f>IF(N219="snížená",J219,0)</f>
        <v>0</v>
      </c>
      <c r="BG219" s="240">
        <f>IF(N219="zákl. přenesená",J219,0)</f>
        <v>0</v>
      </c>
      <c r="BH219" s="240">
        <f>IF(N219="sníž. přenesená",J219,0)</f>
        <v>0</v>
      </c>
      <c r="BI219" s="240">
        <f>IF(N219="nulová",J219,0)</f>
        <v>0</v>
      </c>
      <c r="BJ219" s="18" t="s">
        <v>23</v>
      </c>
      <c r="BK219" s="240">
        <f>ROUND(I219*H219,2)</f>
        <v>0</v>
      </c>
      <c r="BL219" s="18" t="s">
        <v>151</v>
      </c>
      <c r="BM219" s="239" t="s">
        <v>267</v>
      </c>
    </row>
    <row r="220" s="2" customFormat="1">
      <c r="A220" s="40"/>
      <c r="B220" s="41"/>
      <c r="C220" s="42"/>
      <c r="D220" s="241" t="s">
        <v>153</v>
      </c>
      <c r="E220" s="42"/>
      <c r="F220" s="242" t="s">
        <v>268</v>
      </c>
      <c r="G220" s="42"/>
      <c r="H220" s="42"/>
      <c r="I220" s="243"/>
      <c r="J220" s="42"/>
      <c r="K220" s="42"/>
      <c r="L220" s="46"/>
      <c r="M220" s="244"/>
      <c r="N220" s="245"/>
      <c r="O220" s="93"/>
      <c r="P220" s="93"/>
      <c r="Q220" s="93"/>
      <c r="R220" s="93"/>
      <c r="S220" s="93"/>
      <c r="T220" s="94"/>
      <c r="U220" s="40"/>
      <c r="V220" s="40"/>
      <c r="W220" s="40"/>
      <c r="X220" s="40"/>
      <c r="Y220" s="40"/>
      <c r="Z220" s="40"/>
      <c r="AA220" s="40"/>
      <c r="AB220" s="40"/>
      <c r="AC220" s="40"/>
      <c r="AD220" s="40"/>
      <c r="AE220" s="40"/>
      <c r="AT220" s="18" t="s">
        <v>153</v>
      </c>
      <c r="AU220" s="18" t="s">
        <v>99</v>
      </c>
    </row>
    <row r="221" s="2" customFormat="1">
      <c r="A221" s="40"/>
      <c r="B221" s="41"/>
      <c r="C221" s="42"/>
      <c r="D221" s="246" t="s">
        <v>155</v>
      </c>
      <c r="E221" s="42"/>
      <c r="F221" s="247" t="s">
        <v>269</v>
      </c>
      <c r="G221" s="42"/>
      <c r="H221" s="42"/>
      <c r="I221" s="243"/>
      <c r="J221" s="42"/>
      <c r="K221" s="42"/>
      <c r="L221" s="46"/>
      <c r="M221" s="244"/>
      <c r="N221" s="245"/>
      <c r="O221" s="93"/>
      <c r="P221" s="93"/>
      <c r="Q221" s="93"/>
      <c r="R221" s="93"/>
      <c r="S221" s="93"/>
      <c r="T221" s="94"/>
      <c r="U221" s="40"/>
      <c r="V221" s="40"/>
      <c r="W221" s="40"/>
      <c r="X221" s="40"/>
      <c r="Y221" s="40"/>
      <c r="Z221" s="40"/>
      <c r="AA221" s="40"/>
      <c r="AB221" s="40"/>
      <c r="AC221" s="40"/>
      <c r="AD221" s="40"/>
      <c r="AE221" s="40"/>
      <c r="AT221" s="18" t="s">
        <v>155</v>
      </c>
      <c r="AU221" s="18" t="s">
        <v>99</v>
      </c>
    </row>
    <row r="222" s="13" customFormat="1">
      <c r="A222" s="13"/>
      <c r="B222" s="248"/>
      <c r="C222" s="249"/>
      <c r="D222" s="241" t="s">
        <v>157</v>
      </c>
      <c r="E222" s="250" t="s">
        <v>1</v>
      </c>
      <c r="F222" s="251" t="s">
        <v>270</v>
      </c>
      <c r="G222" s="249"/>
      <c r="H222" s="250" t="s">
        <v>1</v>
      </c>
      <c r="I222" s="252"/>
      <c r="J222" s="249"/>
      <c r="K222" s="249"/>
      <c r="L222" s="253"/>
      <c r="M222" s="254"/>
      <c r="N222" s="255"/>
      <c r="O222" s="255"/>
      <c r="P222" s="255"/>
      <c r="Q222" s="255"/>
      <c r="R222" s="255"/>
      <c r="S222" s="255"/>
      <c r="T222" s="256"/>
      <c r="U222" s="13"/>
      <c r="V222" s="13"/>
      <c r="W222" s="13"/>
      <c r="X222" s="13"/>
      <c r="Y222" s="13"/>
      <c r="Z222" s="13"/>
      <c r="AA222" s="13"/>
      <c r="AB222" s="13"/>
      <c r="AC222" s="13"/>
      <c r="AD222" s="13"/>
      <c r="AE222" s="13"/>
      <c r="AT222" s="257" t="s">
        <v>157</v>
      </c>
      <c r="AU222" s="257" t="s">
        <v>99</v>
      </c>
      <c r="AV222" s="13" t="s">
        <v>23</v>
      </c>
      <c r="AW222" s="13" t="s">
        <v>48</v>
      </c>
      <c r="AX222" s="13" t="s">
        <v>91</v>
      </c>
      <c r="AY222" s="257" t="s">
        <v>143</v>
      </c>
    </row>
    <row r="223" s="14" customFormat="1">
      <c r="A223" s="14"/>
      <c r="B223" s="258"/>
      <c r="C223" s="259"/>
      <c r="D223" s="241" t="s">
        <v>157</v>
      </c>
      <c r="E223" s="260" t="s">
        <v>1</v>
      </c>
      <c r="F223" s="261" t="s">
        <v>271</v>
      </c>
      <c r="G223" s="259"/>
      <c r="H223" s="262">
        <v>142.80000000000001</v>
      </c>
      <c r="I223" s="263"/>
      <c r="J223" s="259"/>
      <c r="K223" s="259"/>
      <c r="L223" s="264"/>
      <c r="M223" s="265"/>
      <c r="N223" s="266"/>
      <c r="O223" s="266"/>
      <c r="P223" s="266"/>
      <c r="Q223" s="266"/>
      <c r="R223" s="266"/>
      <c r="S223" s="266"/>
      <c r="T223" s="267"/>
      <c r="U223" s="14"/>
      <c r="V223" s="14"/>
      <c r="W223" s="14"/>
      <c r="X223" s="14"/>
      <c r="Y223" s="14"/>
      <c r="Z223" s="14"/>
      <c r="AA223" s="14"/>
      <c r="AB223" s="14"/>
      <c r="AC223" s="14"/>
      <c r="AD223" s="14"/>
      <c r="AE223" s="14"/>
      <c r="AT223" s="268" t="s">
        <v>157</v>
      </c>
      <c r="AU223" s="268" t="s">
        <v>99</v>
      </c>
      <c r="AV223" s="14" t="s">
        <v>99</v>
      </c>
      <c r="AW223" s="14" t="s">
        <v>48</v>
      </c>
      <c r="AX223" s="14" t="s">
        <v>23</v>
      </c>
      <c r="AY223" s="268" t="s">
        <v>143</v>
      </c>
    </row>
    <row r="224" s="12" customFormat="1" ht="22.8" customHeight="1">
      <c r="A224" s="12"/>
      <c r="B224" s="212"/>
      <c r="C224" s="213"/>
      <c r="D224" s="214" t="s">
        <v>90</v>
      </c>
      <c r="E224" s="226" t="s">
        <v>272</v>
      </c>
      <c r="F224" s="226" t="s">
        <v>273</v>
      </c>
      <c r="G224" s="213"/>
      <c r="H224" s="213"/>
      <c r="I224" s="216"/>
      <c r="J224" s="227">
        <f>BK224</f>
        <v>0</v>
      </c>
      <c r="K224" s="213"/>
      <c r="L224" s="218"/>
      <c r="M224" s="219"/>
      <c r="N224" s="220"/>
      <c r="O224" s="220"/>
      <c r="P224" s="221">
        <f>SUM(P225:P235)</f>
        <v>0</v>
      </c>
      <c r="Q224" s="220"/>
      <c r="R224" s="221">
        <f>SUM(R225:R235)</f>
        <v>92.73599999999999</v>
      </c>
      <c r="S224" s="220"/>
      <c r="T224" s="222">
        <f>SUM(T225:T235)</f>
        <v>0</v>
      </c>
      <c r="U224" s="12"/>
      <c r="V224" s="12"/>
      <c r="W224" s="12"/>
      <c r="X224" s="12"/>
      <c r="Y224" s="12"/>
      <c r="Z224" s="12"/>
      <c r="AA224" s="12"/>
      <c r="AB224" s="12"/>
      <c r="AC224" s="12"/>
      <c r="AD224" s="12"/>
      <c r="AE224" s="12"/>
      <c r="AR224" s="223" t="s">
        <v>23</v>
      </c>
      <c r="AT224" s="224" t="s">
        <v>90</v>
      </c>
      <c r="AU224" s="224" t="s">
        <v>23</v>
      </c>
      <c r="AY224" s="223" t="s">
        <v>143</v>
      </c>
      <c r="BK224" s="225">
        <f>SUM(BK225:BK235)</f>
        <v>0</v>
      </c>
    </row>
    <row r="225" s="2" customFormat="1" ht="24.15" customHeight="1">
      <c r="A225" s="40"/>
      <c r="B225" s="41"/>
      <c r="C225" s="228" t="s">
        <v>274</v>
      </c>
      <c r="D225" s="228" t="s">
        <v>146</v>
      </c>
      <c r="E225" s="229" t="s">
        <v>275</v>
      </c>
      <c r="F225" s="230" t="s">
        <v>276</v>
      </c>
      <c r="G225" s="231" t="s">
        <v>149</v>
      </c>
      <c r="H225" s="232">
        <v>268.80000000000001</v>
      </c>
      <c r="I225" s="233"/>
      <c r="J225" s="234">
        <f>ROUND(I225*H225,2)</f>
        <v>0</v>
      </c>
      <c r="K225" s="230" t="s">
        <v>150</v>
      </c>
      <c r="L225" s="46"/>
      <c r="M225" s="235" t="s">
        <v>1</v>
      </c>
      <c r="N225" s="236" t="s">
        <v>56</v>
      </c>
      <c r="O225" s="93"/>
      <c r="P225" s="237">
        <f>O225*H225</f>
        <v>0</v>
      </c>
      <c r="Q225" s="237">
        <v>0.34499999999999997</v>
      </c>
      <c r="R225" s="237">
        <f>Q225*H225</f>
        <v>92.73599999999999</v>
      </c>
      <c r="S225" s="237">
        <v>0</v>
      </c>
      <c r="T225" s="238">
        <f>S225*H225</f>
        <v>0</v>
      </c>
      <c r="U225" s="40"/>
      <c r="V225" s="40"/>
      <c r="W225" s="40"/>
      <c r="X225" s="40"/>
      <c r="Y225" s="40"/>
      <c r="Z225" s="40"/>
      <c r="AA225" s="40"/>
      <c r="AB225" s="40"/>
      <c r="AC225" s="40"/>
      <c r="AD225" s="40"/>
      <c r="AE225" s="40"/>
      <c r="AR225" s="239" t="s">
        <v>151</v>
      </c>
      <c r="AT225" s="239" t="s">
        <v>146</v>
      </c>
      <c r="AU225" s="239" t="s">
        <v>99</v>
      </c>
      <c r="AY225" s="18" t="s">
        <v>143</v>
      </c>
      <c r="BE225" s="240">
        <f>IF(N225="základní",J225,0)</f>
        <v>0</v>
      </c>
      <c r="BF225" s="240">
        <f>IF(N225="snížená",J225,0)</f>
        <v>0</v>
      </c>
      <c r="BG225" s="240">
        <f>IF(N225="zákl. přenesená",J225,0)</f>
        <v>0</v>
      </c>
      <c r="BH225" s="240">
        <f>IF(N225="sníž. přenesená",J225,0)</f>
        <v>0</v>
      </c>
      <c r="BI225" s="240">
        <f>IF(N225="nulová",J225,0)</f>
        <v>0</v>
      </c>
      <c r="BJ225" s="18" t="s">
        <v>23</v>
      </c>
      <c r="BK225" s="240">
        <f>ROUND(I225*H225,2)</f>
        <v>0</v>
      </c>
      <c r="BL225" s="18" t="s">
        <v>151</v>
      </c>
      <c r="BM225" s="239" t="s">
        <v>277</v>
      </c>
    </row>
    <row r="226" s="2" customFormat="1">
      <c r="A226" s="40"/>
      <c r="B226" s="41"/>
      <c r="C226" s="42"/>
      <c r="D226" s="241" t="s">
        <v>153</v>
      </c>
      <c r="E226" s="42"/>
      <c r="F226" s="242" t="s">
        <v>278</v>
      </c>
      <c r="G226" s="42"/>
      <c r="H226" s="42"/>
      <c r="I226" s="243"/>
      <c r="J226" s="42"/>
      <c r="K226" s="42"/>
      <c r="L226" s="46"/>
      <c r="M226" s="244"/>
      <c r="N226" s="245"/>
      <c r="O226" s="93"/>
      <c r="P226" s="93"/>
      <c r="Q226" s="93"/>
      <c r="R226" s="93"/>
      <c r="S226" s="93"/>
      <c r="T226" s="94"/>
      <c r="U226" s="40"/>
      <c r="V226" s="40"/>
      <c r="W226" s="40"/>
      <c r="X226" s="40"/>
      <c r="Y226" s="40"/>
      <c r="Z226" s="40"/>
      <c r="AA226" s="40"/>
      <c r="AB226" s="40"/>
      <c r="AC226" s="40"/>
      <c r="AD226" s="40"/>
      <c r="AE226" s="40"/>
      <c r="AT226" s="18" t="s">
        <v>153</v>
      </c>
      <c r="AU226" s="18" t="s">
        <v>99</v>
      </c>
    </row>
    <row r="227" s="2" customFormat="1">
      <c r="A227" s="40"/>
      <c r="B227" s="41"/>
      <c r="C227" s="42"/>
      <c r="D227" s="246" t="s">
        <v>155</v>
      </c>
      <c r="E227" s="42"/>
      <c r="F227" s="247" t="s">
        <v>279</v>
      </c>
      <c r="G227" s="42"/>
      <c r="H227" s="42"/>
      <c r="I227" s="243"/>
      <c r="J227" s="42"/>
      <c r="K227" s="42"/>
      <c r="L227" s="46"/>
      <c r="M227" s="244"/>
      <c r="N227" s="245"/>
      <c r="O227" s="93"/>
      <c r="P227" s="93"/>
      <c r="Q227" s="93"/>
      <c r="R227" s="93"/>
      <c r="S227" s="93"/>
      <c r="T227" s="94"/>
      <c r="U227" s="40"/>
      <c r="V227" s="40"/>
      <c r="W227" s="40"/>
      <c r="X227" s="40"/>
      <c r="Y227" s="40"/>
      <c r="Z227" s="40"/>
      <c r="AA227" s="40"/>
      <c r="AB227" s="40"/>
      <c r="AC227" s="40"/>
      <c r="AD227" s="40"/>
      <c r="AE227" s="40"/>
      <c r="AT227" s="18" t="s">
        <v>155</v>
      </c>
      <c r="AU227" s="18" t="s">
        <v>99</v>
      </c>
    </row>
    <row r="228" s="13" customFormat="1">
      <c r="A228" s="13"/>
      <c r="B228" s="248"/>
      <c r="C228" s="249"/>
      <c r="D228" s="241" t="s">
        <v>157</v>
      </c>
      <c r="E228" s="250" t="s">
        <v>1</v>
      </c>
      <c r="F228" s="251" t="s">
        <v>270</v>
      </c>
      <c r="G228" s="249"/>
      <c r="H228" s="250" t="s">
        <v>1</v>
      </c>
      <c r="I228" s="252"/>
      <c r="J228" s="249"/>
      <c r="K228" s="249"/>
      <c r="L228" s="253"/>
      <c r="M228" s="254"/>
      <c r="N228" s="255"/>
      <c r="O228" s="255"/>
      <c r="P228" s="255"/>
      <c r="Q228" s="255"/>
      <c r="R228" s="255"/>
      <c r="S228" s="255"/>
      <c r="T228" s="256"/>
      <c r="U228" s="13"/>
      <c r="V228" s="13"/>
      <c r="W228" s="13"/>
      <c r="X228" s="13"/>
      <c r="Y228" s="13"/>
      <c r="Z228" s="13"/>
      <c r="AA228" s="13"/>
      <c r="AB228" s="13"/>
      <c r="AC228" s="13"/>
      <c r="AD228" s="13"/>
      <c r="AE228" s="13"/>
      <c r="AT228" s="257" t="s">
        <v>157</v>
      </c>
      <c r="AU228" s="257" t="s">
        <v>99</v>
      </c>
      <c r="AV228" s="13" t="s">
        <v>23</v>
      </c>
      <c r="AW228" s="13" t="s">
        <v>48</v>
      </c>
      <c r="AX228" s="13" t="s">
        <v>91</v>
      </c>
      <c r="AY228" s="257" t="s">
        <v>143</v>
      </c>
    </row>
    <row r="229" s="14" customFormat="1">
      <c r="A229" s="14"/>
      <c r="B229" s="258"/>
      <c r="C229" s="259"/>
      <c r="D229" s="241" t="s">
        <v>157</v>
      </c>
      <c r="E229" s="260" t="s">
        <v>1</v>
      </c>
      <c r="F229" s="261" t="s">
        <v>271</v>
      </c>
      <c r="G229" s="259"/>
      <c r="H229" s="262">
        <v>142.80000000000001</v>
      </c>
      <c r="I229" s="263"/>
      <c r="J229" s="259"/>
      <c r="K229" s="259"/>
      <c r="L229" s="264"/>
      <c r="M229" s="265"/>
      <c r="N229" s="266"/>
      <c r="O229" s="266"/>
      <c r="P229" s="266"/>
      <c r="Q229" s="266"/>
      <c r="R229" s="266"/>
      <c r="S229" s="266"/>
      <c r="T229" s="267"/>
      <c r="U229" s="14"/>
      <c r="V229" s="14"/>
      <c r="W229" s="14"/>
      <c r="X229" s="14"/>
      <c r="Y229" s="14"/>
      <c r="Z229" s="14"/>
      <c r="AA229" s="14"/>
      <c r="AB229" s="14"/>
      <c r="AC229" s="14"/>
      <c r="AD229" s="14"/>
      <c r="AE229" s="14"/>
      <c r="AT229" s="268" t="s">
        <v>157</v>
      </c>
      <c r="AU229" s="268" t="s">
        <v>99</v>
      </c>
      <c r="AV229" s="14" t="s">
        <v>99</v>
      </c>
      <c r="AW229" s="14" t="s">
        <v>48</v>
      </c>
      <c r="AX229" s="14" t="s">
        <v>91</v>
      </c>
      <c r="AY229" s="268" t="s">
        <v>143</v>
      </c>
    </row>
    <row r="230" s="13" customFormat="1">
      <c r="A230" s="13"/>
      <c r="B230" s="248"/>
      <c r="C230" s="249"/>
      <c r="D230" s="241" t="s">
        <v>157</v>
      </c>
      <c r="E230" s="250" t="s">
        <v>1</v>
      </c>
      <c r="F230" s="251" t="s">
        <v>280</v>
      </c>
      <c r="G230" s="249"/>
      <c r="H230" s="250" t="s">
        <v>1</v>
      </c>
      <c r="I230" s="252"/>
      <c r="J230" s="249"/>
      <c r="K230" s="249"/>
      <c r="L230" s="253"/>
      <c r="M230" s="254"/>
      <c r="N230" s="255"/>
      <c r="O230" s="255"/>
      <c r="P230" s="255"/>
      <c r="Q230" s="255"/>
      <c r="R230" s="255"/>
      <c r="S230" s="255"/>
      <c r="T230" s="256"/>
      <c r="U230" s="13"/>
      <c r="V230" s="13"/>
      <c r="W230" s="13"/>
      <c r="X230" s="13"/>
      <c r="Y230" s="13"/>
      <c r="Z230" s="13"/>
      <c r="AA230" s="13"/>
      <c r="AB230" s="13"/>
      <c r="AC230" s="13"/>
      <c r="AD230" s="13"/>
      <c r="AE230" s="13"/>
      <c r="AT230" s="257" t="s">
        <v>157</v>
      </c>
      <c r="AU230" s="257" t="s">
        <v>99</v>
      </c>
      <c r="AV230" s="13" t="s">
        <v>23</v>
      </c>
      <c r="AW230" s="13" t="s">
        <v>48</v>
      </c>
      <c r="AX230" s="13" t="s">
        <v>91</v>
      </c>
      <c r="AY230" s="257" t="s">
        <v>143</v>
      </c>
    </row>
    <row r="231" s="14" customFormat="1">
      <c r="A231" s="14"/>
      <c r="B231" s="258"/>
      <c r="C231" s="259"/>
      <c r="D231" s="241" t="s">
        <v>157</v>
      </c>
      <c r="E231" s="260" t="s">
        <v>1</v>
      </c>
      <c r="F231" s="261" t="s">
        <v>281</v>
      </c>
      <c r="G231" s="259"/>
      <c r="H231" s="262">
        <v>126</v>
      </c>
      <c r="I231" s="263"/>
      <c r="J231" s="259"/>
      <c r="K231" s="259"/>
      <c r="L231" s="264"/>
      <c r="M231" s="265"/>
      <c r="N231" s="266"/>
      <c r="O231" s="266"/>
      <c r="P231" s="266"/>
      <c r="Q231" s="266"/>
      <c r="R231" s="266"/>
      <c r="S231" s="266"/>
      <c r="T231" s="267"/>
      <c r="U231" s="14"/>
      <c r="V231" s="14"/>
      <c r="W231" s="14"/>
      <c r="X231" s="14"/>
      <c r="Y231" s="14"/>
      <c r="Z231" s="14"/>
      <c r="AA231" s="14"/>
      <c r="AB231" s="14"/>
      <c r="AC231" s="14"/>
      <c r="AD231" s="14"/>
      <c r="AE231" s="14"/>
      <c r="AT231" s="268" t="s">
        <v>157</v>
      </c>
      <c r="AU231" s="268" t="s">
        <v>99</v>
      </c>
      <c r="AV231" s="14" t="s">
        <v>99</v>
      </c>
      <c r="AW231" s="14" t="s">
        <v>48</v>
      </c>
      <c r="AX231" s="14" t="s">
        <v>91</v>
      </c>
      <c r="AY231" s="268" t="s">
        <v>143</v>
      </c>
    </row>
    <row r="232" s="2" customFormat="1" ht="33" customHeight="1">
      <c r="A232" s="40"/>
      <c r="B232" s="41"/>
      <c r="C232" s="228" t="s">
        <v>282</v>
      </c>
      <c r="D232" s="228" t="s">
        <v>146</v>
      </c>
      <c r="E232" s="229" t="s">
        <v>283</v>
      </c>
      <c r="F232" s="230" t="s">
        <v>284</v>
      </c>
      <c r="G232" s="231" t="s">
        <v>217</v>
      </c>
      <c r="H232" s="232">
        <v>92.736000000000004</v>
      </c>
      <c r="I232" s="233"/>
      <c r="J232" s="234">
        <f>ROUND(I232*H232,2)</f>
        <v>0</v>
      </c>
      <c r="K232" s="230" t="s">
        <v>150</v>
      </c>
      <c r="L232" s="46"/>
      <c r="M232" s="235" t="s">
        <v>1</v>
      </c>
      <c r="N232" s="236" t="s">
        <v>56</v>
      </c>
      <c r="O232" s="93"/>
      <c r="P232" s="237">
        <f>O232*H232</f>
        <v>0</v>
      </c>
      <c r="Q232" s="237">
        <v>0</v>
      </c>
      <c r="R232" s="237">
        <f>Q232*H232</f>
        <v>0</v>
      </c>
      <c r="S232" s="237">
        <v>0</v>
      </c>
      <c r="T232" s="238">
        <f>S232*H232</f>
        <v>0</v>
      </c>
      <c r="U232" s="40"/>
      <c r="V232" s="40"/>
      <c r="W232" s="40"/>
      <c r="X232" s="40"/>
      <c r="Y232" s="40"/>
      <c r="Z232" s="40"/>
      <c r="AA232" s="40"/>
      <c r="AB232" s="40"/>
      <c r="AC232" s="40"/>
      <c r="AD232" s="40"/>
      <c r="AE232" s="40"/>
      <c r="AR232" s="239" t="s">
        <v>151</v>
      </c>
      <c r="AT232" s="239" t="s">
        <v>146</v>
      </c>
      <c r="AU232" s="239" t="s">
        <v>99</v>
      </c>
      <c r="AY232" s="18" t="s">
        <v>143</v>
      </c>
      <c r="BE232" s="240">
        <f>IF(N232="základní",J232,0)</f>
        <v>0</v>
      </c>
      <c r="BF232" s="240">
        <f>IF(N232="snížená",J232,0)</f>
        <v>0</v>
      </c>
      <c r="BG232" s="240">
        <f>IF(N232="zákl. přenesená",J232,0)</f>
        <v>0</v>
      </c>
      <c r="BH232" s="240">
        <f>IF(N232="sníž. přenesená",J232,0)</f>
        <v>0</v>
      </c>
      <c r="BI232" s="240">
        <f>IF(N232="nulová",J232,0)</f>
        <v>0</v>
      </c>
      <c r="BJ232" s="18" t="s">
        <v>23</v>
      </c>
      <c r="BK232" s="240">
        <f>ROUND(I232*H232,2)</f>
        <v>0</v>
      </c>
      <c r="BL232" s="18" t="s">
        <v>151</v>
      </c>
      <c r="BM232" s="239" t="s">
        <v>285</v>
      </c>
    </row>
    <row r="233" s="2" customFormat="1">
      <c r="A233" s="40"/>
      <c r="B233" s="41"/>
      <c r="C233" s="42"/>
      <c r="D233" s="241" t="s">
        <v>153</v>
      </c>
      <c r="E233" s="42"/>
      <c r="F233" s="242" t="s">
        <v>286</v>
      </c>
      <c r="G233" s="42"/>
      <c r="H233" s="42"/>
      <c r="I233" s="243"/>
      <c r="J233" s="42"/>
      <c r="K233" s="42"/>
      <c r="L233" s="46"/>
      <c r="M233" s="244"/>
      <c r="N233" s="245"/>
      <c r="O233" s="93"/>
      <c r="P233" s="93"/>
      <c r="Q233" s="93"/>
      <c r="R233" s="93"/>
      <c r="S233" s="93"/>
      <c r="T233" s="94"/>
      <c r="U233" s="40"/>
      <c r="V233" s="40"/>
      <c r="W233" s="40"/>
      <c r="X233" s="40"/>
      <c r="Y233" s="40"/>
      <c r="Z233" s="40"/>
      <c r="AA233" s="40"/>
      <c r="AB233" s="40"/>
      <c r="AC233" s="40"/>
      <c r="AD233" s="40"/>
      <c r="AE233" s="40"/>
      <c r="AT233" s="18" t="s">
        <v>153</v>
      </c>
      <c r="AU233" s="18" t="s">
        <v>99</v>
      </c>
    </row>
    <row r="234" s="2" customFormat="1">
      <c r="A234" s="40"/>
      <c r="B234" s="41"/>
      <c r="C234" s="42"/>
      <c r="D234" s="246" t="s">
        <v>155</v>
      </c>
      <c r="E234" s="42"/>
      <c r="F234" s="247" t="s">
        <v>287</v>
      </c>
      <c r="G234" s="42"/>
      <c r="H234" s="42"/>
      <c r="I234" s="243"/>
      <c r="J234" s="42"/>
      <c r="K234" s="42"/>
      <c r="L234" s="46"/>
      <c r="M234" s="244"/>
      <c r="N234" s="245"/>
      <c r="O234" s="93"/>
      <c r="P234" s="93"/>
      <c r="Q234" s="93"/>
      <c r="R234" s="93"/>
      <c r="S234" s="93"/>
      <c r="T234" s="94"/>
      <c r="U234" s="40"/>
      <c r="V234" s="40"/>
      <c r="W234" s="40"/>
      <c r="X234" s="40"/>
      <c r="Y234" s="40"/>
      <c r="Z234" s="40"/>
      <c r="AA234" s="40"/>
      <c r="AB234" s="40"/>
      <c r="AC234" s="40"/>
      <c r="AD234" s="40"/>
      <c r="AE234" s="40"/>
      <c r="AT234" s="18" t="s">
        <v>155</v>
      </c>
      <c r="AU234" s="18" t="s">
        <v>99</v>
      </c>
    </row>
    <row r="235" s="2" customFormat="1">
      <c r="A235" s="40"/>
      <c r="B235" s="41"/>
      <c r="C235" s="42"/>
      <c r="D235" s="241" t="s">
        <v>174</v>
      </c>
      <c r="E235" s="42"/>
      <c r="F235" s="269" t="s">
        <v>288</v>
      </c>
      <c r="G235" s="42"/>
      <c r="H235" s="42"/>
      <c r="I235" s="243"/>
      <c r="J235" s="42"/>
      <c r="K235" s="42"/>
      <c r="L235" s="46"/>
      <c r="M235" s="244"/>
      <c r="N235" s="245"/>
      <c r="O235" s="93"/>
      <c r="P235" s="93"/>
      <c r="Q235" s="93"/>
      <c r="R235" s="93"/>
      <c r="S235" s="93"/>
      <c r="T235" s="94"/>
      <c r="U235" s="40"/>
      <c r="V235" s="40"/>
      <c r="W235" s="40"/>
      <c r="X235" s="40"/>
      <c r="Y235" s="40"/>
      <c r="Z235" s="40"/>
      <c r="AA235" s="40"/>
      <c r="AB235" s="40"/>
      <c r="AC235" s="40"/>
      <c r="AD235" s="40"/>
      <c r="AE235" s="40"/>
      <c r="AT235" s="18" t="s">
        <v>174</v>
      </c>
      <c r="AU235" s="18" t="s">
        <v>99</v>
      </c>
    </row>
    <row r="236" s="12" customFormat="1" ht="22.8" customHeight="1">
      <c r="A236" s="12"/>
      <c r="B236" s="212"/>
      <c r="C236" s="213"/>
      <c r="D236" s="214" t="s">
        <v>90</v>
      </c>
      <c r="E236" s="226" t="s">
        <v>289</v>
      </c>
      <c r="F236" s="226" t="s">
        <v>290</v>
      </c>
      <c r="G236" s="213"/>
      <c r="H236" s="213"/>
      <c r="I236" s="216"/>
      <c r="J236" s="227">
        <f>BK236</f>
        <v>0</v>
      </c>
      <c r="K236" s="213"/>
      <c r="L236" s="218"/>
      <c r="M236" s="219"/>
      <c r="N236" s="220"/>
      <c r="O236" s="220"/>
      <c r="P236" s="221">
        <f>SUM(P237:P319)</f>
        <v>0</v>
      </c>
      <c r="Q236" s="220"/>
      <c r="R236" s="221">
        <f>SUM(R237:R319)</f>
        <v>92.996860219999988</v>
      </c>
      <c r="S236" s="220"/>
      <c r="T236" s="222">
        <f>SUM(T237:T319)</f>
        <v>0</v>
      </c>
      <c r="U236" s="12"/>
      <c r="V236" s="12"/>
      <c r="W236" s="12"/>
      <c r="X236" s="12"/>
      <c r="Y236" s="12"/>
      <c r="Z236" s="12"/>
      <c r="AA236" s="12"/>
      <c r="AB236" s="12"/>
      <c r="AC236" s="12"/>
      <c r="AD236" s="12"/>
      <c r="AE236" s="12"/>
      <c r="AR236" s="223" t="s">
        <v>23</v>
      </c>
      <c r="AT236" s="224" t="s">
        <v>90</v>
      </c>
      <c r="AU236" s="224" t="s">
        <v>23</v>
      </c>
      <c r="AY236" s="223" t="s">
        <v>143</v>
      </c>
      <c r="BK236" s="225">
        <f>SUM(BK237:BK319)</f>
        <v>0</v>
      </c>
    </row>
    <row r="237" s="2" customFormat="1" ht="24.15" customHeight="1">
      <c r="A237" s="40"/>
      <c r="B237" s="41"/>
      <c r="C237" s="228" t="s">
        <v>291</v>
      </c>
      <c r="D237" s="228" t="s">
        <v>146</v>
      </c>
      <c r="E237" s="229" t="s">
        <v>292</v>
      </c>
      <c r="F237" s="230" t="s">
        <v>293</v>
      </c>
      <c r="G237" s="231" t="s">
        <v>149</v>
      </c>
      <c r="H237" s="232">
        <v>6.7999999999999998</v>
      </c>
      <c r="I237" s="233"/>
      <c r="J237" s="234">
        <f>ROUND(I237*H237,2)</f>
        <v>0</v>
      </c>
      <c r="K237" s="230" t="s">
        <v>150</v>
      </c>
      <c r="L237" s="46"/>
      <c r="M237" s="235" t="s">
        <v>1</v>
      </c>
      <c r="N237" s="236" t="s">
        <v>56</v>
      </c>
      <c r="O237" s="93"/>
      <c r="P237" s="237">
        <f>O237*H237</f>
        <v>0</v>
      </c>
      <c r="Q237" s="237">
        <v>0.089219999999999994</v>
      </c>
      <c r="R237" s="237">
        <f>Q237*H237</f>
        <v>0.6066959999999999</v>
      </c>
      <c r="S237" s="237">
        <v>0</v>
      </c>
      <c r="T237" s="238">
        <f>S237*H237</f>
        <v>0</v>
      </c>
      <c r="U237" s="40"/>
      <c r="V237" s="40"/>
      <c r="W237" s="40"/>
      <c r="X237" s="40"/>
      <c r="Y237" s="40"/>
      <c r="Z237" s="40"/>
      <c r="AA237" s="40"/>
      <c r="AB237" s="40"/>
      <c r="AC237" s="40"/>
      <c r="AD237" s="40"/>
      <c r="AE237" s="40"/>
      <c r="AR237" s="239" t="s">
        <v>151</v>
      </c>
      <c r="AT237" s="239" t="s">
        <v>146</v>
      </c>
      <c r="AU237" s="239" t="s">
        <v>99</v>
      </c>
      <c r="AY237" s="18" t="s">
        <v>143</v>
      </c>
      <c r="BE237" s="240">
        <f>IF(N237="základní",J237,0)</f>
        <v>0</v>
      </c>
      <c r="BF237" s="240">
        <f>IF(N237="snížená",J237,0)</f>
        <v>0</v>
      </c>
      <c r="BG237" s="240">
        <f>IF(N237="zákl. přenesená",J237,0)</f>
        <v>0</v>
      </c>
      <c r="BH237" s="240">
        <f>IF(N237="sníž. přenesená",J237,0)</f>
        <v>0</v>
      </c>
      <c r="BI237" s="240">
        <f>IF(N237="nulová",J237,0)</f>
        <v>0</v>
      </c>
      <c r="BJ237" s="18" t="s">
        <v>23</v>
      </c>
      <c r="BK237" s="240">
        <f>ROUND(I237*H237,2)</f>
        <v>0</v>
      </c>
      <c r="BL237" s="18" t="s">
        <v>151</v>
      </c>
      <c r="BM237" s="239" t="s">
        <v>294</v>
      </c>
    </row>
    <row r="238" s="2" customFormat="1">
      <c r="A238" s="40"/>
      <c r="B238" s="41"/>
      <c r="C238" s="42"/>
      <c r="D238" s="241" t="s">
        <v>153</v>
      </c>
      <c r="E238" s="42"/>
      <c r="F238" s="242" t="s">
        <v>295</v>
      </c>
      <c r="G238" s="42"/>
      <c r="H238" s="42"/>
      <c r="I238" s="243"/>
      <c r="J238" s="42"/>
      <c r="K238" s="42"/>
      <c r="L238" s="46"/>
      <c r="M238" s="244"/>
      <c r="N238" s="245"/>
      <c r="O238" s="93"/>
      <c r="P238" s="93"/>
      <c r="Q238" s="93"/>
      <c r="R238" s="93"/>
      <c r="S238" s="93"/>
      <c r="T238" s="94"/>
      <c r="U238" s="40"/>
      <c r="V238" s="40"/>
      <c r="W238" s="40"/>
      <c r="X238" s="40"/>
      <c r="Y238" s="40"/>
      <c r="Z238" s="40"/>
      <c r="AA238" s="40"/>
      <c r="AB238" s="40"/>
      <c r="AC238" s="40"/>
      <c r="AD238" s="40"/>
      <c r="AE238" s="40"/>
      <c r="AT238" s="18" t="s">
        <v>153</v>
      </c>
      <c r="AU238" s="18" t="s">
        <v>99</v>
      </c>
    </row>
    <row r="239" s="2" customFormat="1">
      <c r="A239" s="40"/>
      <c r="B239" s="41"/>
      <c r="C239" s="42"/>
      <c r="D239" s="246" t="s">
        <v>155</v>
      </c>
      <c r="E239" s="42"/>
      <c r="F239" s="247" t="s">
        <v>296</v>
      </c>
      <c r="G239" s="42"/>
      <c r="H239" s="42"/>
      <c r="I239" s="243"/>
      <c r="J239" s="42"/>
      <c r="K239" s="42"/>
      <c r="L239" s="46"/>
      <c r="M239" s="244"/>
      <c r="N239" s="245"/>
      <c r="O239" s="93"/>
      <c r="P239" s="93"/>
      <c r="Q239" s="93"/>
      <c r="R239" s="93"/>
      <c r="S239" s="93"/>
      <c r="T239" s="94"/>
      <c r="U239" s="40"/>
      <c r="V239" s="40"/>
      <c r="W239" s="40"/>
      <c r="X239" s="40"/>
      <c r="Y239" s="40"/>
      <c r="Z239" s="40"/>
      <c r="AA239" s="40"/>
      <c r="AB239" s="40"/>
      <c r="AC239" s="40"/>
      <c r="AD239" s="40"/>
      <c r="AE239" s="40"/>
      <c r="AT239" s="18" t="s">
        <v>155</v>
      </c>
      <c r="AU239" s="18" t="s">
        <v>99</v>
      </c>
    </row>
    <row r="240" s="13" customFormat="1">
      <c r="A240" s="13"/>
      <c r="B240" s="248"/>
      <c r="C240" s="249"/>
      <c r="D240" s="241" t="s">
        <v>157</v>
      </c>
      <c r="E240" s="250" t="s">
        <v>1</v>
      </c>
      <c r="F240" s="251" t="s">
        <v>297</v>
      </c>
      <c r="G240" s="249"/>
      <c r="H240" s="250" t="s">
        <v>1</v>
      </c>
      <c r="I240" s="252"/>
      <c r="J240" s="249"/>
      <c r="K240" s="249"/>
      <c r="L240" s="253"/>
      <c r="M240" s="254"/>
      <c r="N240" s="255"/>
      <c r="O240" s="255"/>
      <c r="P240" s="255"/>
      <c r="Q240" s="255"/>
      <c r="R240" s="255"/>
      <c r="S240" s="255"/>
      <c r="T240" s="256"/>
      <c r="U240" s="13"/>
      <c r="V240" s="13"/>
      <c r="W240" s="13"/>
      <c r="X240" s="13"/>
      <c r="Y240" s="13"/>
      <c r="Z240" s="13"/>
      <c r="AA240" s="13"/>
      <c r="AB240" s="13"/>
      <c r="AC240" s="13"/>
      <c r="AD240" s="13"/>
      <c r="AE240" s="13"/>
      <c r="AT240" s="257" t="s">
        <v>157</v>
      </c>
      <c r="AU240" s="257" t="s">
        <v>99</v>
      </c>
      <c r="AV240" s="13" t="s">
        <v>23</v>
      </c>
      <c r="AW240" s="13" t="s">
        <v>48</v>
      </c>
      <c r="AX240" s="13" t="s">
        <v>91</v>
      </c>
      <c r="AY240" s="257" t="s">
        <v>143</v>
      </c>
    </row>
    <row r="241" s="14" customFormat="1">
      <c r="A241" s="14"/>
      <c r="B241" s="258"/>
      <c r="C241" s="259"/>
      <c r="D241" s="241" t="s">
        <v>157</v>
      </c>
      <c r="E241" s="260" t="s">
        <v>1</v>
      </c>
      <c r="F241" s="261" t="s">
        <v>298</v>
      </c>
      <c r="G241" s="259"/>
      <c r="H241" s="262">
        <v>4.5999999999999996</v>
      </c>
      <c r="I241" s="263"/>
      <c r="J241" s="259"/>
      <c r="K241" s="259"/>
      <c r="L241" s="264"/>
      <c r="M241" s="265"/>
      <c r="N241" s="266"/>
      <c r="O241" s="266"/>
      <c r="P241" s="266"/>
      <c r="Q241" s="266"/>
      <c r="R241" s="266"/>
      <c r="S241" s="266"/>
      <c r="T241" s="267"/>
      <c r="U241" s="14"/>
      <c r="V241" s="14"/>
      <c r="W241" s="14"/>
      <c r="X241" s="14"/>
      <c r="Y241" s="14"/>
      <c r="Z241" s="14"/>
      <c r="AA241" s="14"/>
      <c r="AB241" s="14"/>
      <c r="AC241" s="14"/>
      <c r="AD241" s="14"/>
      <c r="AE241" s="14"/>
      <c r="AT241" s="268" t="s">
        <v>157</v>
      </c>
      <c r="AU241" s="268" t="s">
        <v>99</v>
      </c>
      <c r="AV241" s="14" t="s">
        <v>99</v>
      </c>
      <c r="AW241" s="14" t="s">
        <v>48</v>
      </c>
      <c r="AX241" s="14" t="s">
        <v>91</v>
      </c>
      <c r="AY241" s="268" t="s">
        <v>143</v>
      </c>
    </row>
    <row r="242" s="13" customFormat="1">
      <c r="A242" s="13"/>
      <c r="B242" s="248"/>
      <c r="C242" s="249"/>
      <c r="D242" s="241" t="s">
        <v>157</v>
      </c>
      <c r="E242" s="250" t="s">
        <v>1</v>
      </c>
      <c r="F242" s="251" t="s">
        <v>299</v>
      </c>
      <c r="G242" s="249"/>
      <c r="H242" s="250" t="s">
        <v>1</v>
      </c>
      <c r="I242" s="252"/>
      <c r="J242" s="249"/>
      <c r="K242" s="249"/>
      <c r="L242" s="253"/>
      <c r="M242" s="254"/>
      <c r="N242" s="255"/>
      <c r="O242" s="255"/>
      <c r="P242" s="255"/>
      <c r="Q242" s="255"/>
      <c r="R242" s="255"/>
      <c r="S242" s="255"/>
      <c r="T242" s="256"/>
      <c r="U242" s="13"/>
      <c r="V242" s="13"/>
      <c r="W242" s="13"/>
      <c r="X242" s="13"/>
      <c r="Y242" s="13"/>
      <c r="Z242" s="13"/>
      <c r="AA242" s="13"/>
      <c r="AB242" s="13"/>
      <c r="AC242" s="13"/>
      <c r="AD242" s="13"/>
      <c r="AE242" s="13"/>
      <c r="AT242" s="257" t="s">
        <v>157</v>
      </c>
      <c r="AU242" s="257" t="s">
        <v>99</v>
      </c>
      <c r="AV242" s="13" t="s">
        <v>23</v>
      </c>
      <c r="AW242" s="13" t="s">
        <v>48</v>
      </c>
      <c r="AX242" s="13" t="s">
        <v>91</v>
      </c>
      <c r="AY242" s="257" t="s">
        <v>143</v>
      </c>
    </row>
    <row r="243" s="14" customFormat="1">
      <c r="A243" s="14"/>
      <c r="B243" s="258"/>
      <c r="C243" s="259"/>
      <c r="D243" s="241" t="s">
        <v>157</v>
      </c>
      <c r="E243" s="260" t="s">
        <v>1</v>
      </c>
      <c r="F243" s="261" t="s">
        <v>300</v>
      </c>
      <c r="G243" s="259"/>
      <c r="H243" s="262">
        <v>0.69999999999999996</v>
      </c>
      <c r="I243" s="263"/>
      <c r="J243" s="259"/>
      <c r="K243" s="259"/>
      <c r="L243" s="264"/>
      <c r="M243" s="265"/>
      <c r="N243" s="266"/>
      <c r="O243" s="266"/>
      <c r="P243" s="266"/>
      <c r="Q243" s="266"/>
      <c r="R243" s="266"/>
      <c r="S243" s="266"/>
      <c r="T243" s="267"/>
      <c r="U243" s="14"/>
      <c r="V243" s="14"/>
      <c r="W243" s="14"/>
      <c r="X243" s="14"/>
      <c r="Y243" s="14"/>
      <c r="Z243" s="14"/>
      <c r="AA243" s="14"/>
      <c r="AB243" s="14"/>
      <c r="AC243" s="14"/>
      <c r="AD243" s="14"/>
      <c r="AE243" s="14"/>
      <c r="AT243" s="268" t="s">
        <v>157</v>
      </c>
      <c r="AU243" s="268" t="s">
        <v>99</v>
      </c>
      <c r="AV243" s="14" t="s">
        <v>99</v>
      </c>
      <c r="AW243" s="14" t="s">
        <v>48</v>
      </c>
      <c r="AX243" s="14" t="s">
        <v>91</v>
      </c>
      <c r="AY243" s="268" t="s">
        <v>143</v>
      </c>
    </row>
    <row r="244" s="13" customFormat="1">
      <c r="A244" s="13"/>
      <c r="B244" s="248"/>
      <c r="C244" s="249"/>
      <c r="D244" s="241" t="s">
        <v>157</v>
      </c>
      <c r="E244" s="250" t="s">
        <v>1</v>
      </c>
      <c r="F244" s="251" t="s">
        <v>301</v>
      </c>
      <c r="G244" s="249"/>
      <c r="H244" s="250" t="s">
        <v>1</v>
      </c>
      <c r="I244" s="252"/>
      <c r="J244" s="249"/>
      <c r="K244" s="249"/>
      <c r="L244" s="253"/>
      <c r="M244" s="254"/>
      <c r="N244" s="255"/>
      <c r="O244" s="255"/>
      <c r="P244" s="255"/>
      <c r="Q244" s="255"/>
      <c r="R244" s="255"/>
      <c r="S244" s="255"/>
      <c r="T244" s="256"/>
      <c r="U244" s="13"/>
      <c r="V244" s="13"/>
      <c r="W244" s="13"/>
      <c r="X244" s="13"/>
      <c r="Y244" s="13"/>
      <c r="Z244" s="13"/>
      <c r="AA244" s="13"/>
      <c r="AB244" s="13"/>
      <c r="AC244" s="13"/>
      <c r="AD244" s="13"/>
      <c r="AE244" s="13"/>
      <c r="AT244" s="257" t="s">
        <v>157</v>
      </c>
      <c r="AU244" s="257" t="s">
        <v>99</v>
      </c>
      <c r="AV244" s="13" t="s">
        <v>23</v>
      </c>
      <c r="AW244" s="13" t="s">
        <v>48</v>
      </c>
      <c r="AX244" s="13" t="s">
        <v>91</v>
      </c>
      <c r="AY244" s="257" t="s">
        <v>143</v>
      </c>
    </row>
    <row r="245" s="14" customFormat="1">
      <c r="A245" s="14"/>
      <c r="B245" s="258"/>
      <c r="C245" s="259"/>
      <c r="D245" s="241" t="s">
        <v>157</v>
      </c>
      <c r="E245" s="260" t="s">
        <v>1</v>
      </c>
      <c r="F245" s="261" t="s">
        <v>302</v>
      </c>
      <c r="G245" s="259"/>
      <c r="H245" s="262">
        <v>1.5</v>
      </c>
      <c r="I245" s="263"/>
      <c r="J245" s="259"/>
      <c r="K245" s="259"/>
      <c r="L245" s="264"/>
      <c r="M245" s="265"/>
      <c r="N245" s="266"/>
      <c r="O245" s="266"/>
      <c r="P245" s="266"/>
      <c r="Q245" s="266"/>
      <c r="R245" s="266"/>
      <c r="S245" s="266"/>
      <c r="T245" s="267"/>
      <c r="U245" s="14"/>
      <c r="V245" s="14"/>
      <c r="W245" s="14"/>
      <c r="X245" s="14"/>
      <c r="Y245" s="14"/>
      <c r="Z245" s="14"/>
      <c r="AA245" s="14"/>
      <c r="AB245" s="14"/>
      <c r="AC245" s="14"/>
      <c r="AD245" s="14"/>
      <c r="AE245" s="14"/>
      <c r="AT245" s="268" t="s">
        <v>157</v>
      </c>
      <c r="AU245" s="268" t="s">
        <v>99</v>
      </c>
      <c r="AV245" s="14" t="s">
        <v>99</v>
      </c>
      <c r="AW245" s="14" t="s">
        <v>48</v>
      </c>
      <c r="AX245" s="14" t="s">
        <v>91</v>
      </c>
      <c r="AY245" s="268" t="s">
        <v>143</v>
      </c>
    </row>
    <row r="246" s="2" customFormat="1" ht="24.15" customHeight="1">
      <c r="A246" s="40"/>
      <c r="B246" s="41"/>
      <c r="C246" s="270" t="s">
        <v>7</v>
      </c>
      <c r="D246" s="270" t="s">
        <v>214</v>
      </c>
      <c r="E246" s="271" t="s">
        <v>303</v>
      </c>
      <c r="F246" s="272" t="s">
        <v>304</v>
      </c>
      <c r="G246" s="273" t="s">
        <v>149</v>
      </c>
      <c r="H246" s="274">
        <v>4.7380000000000004</v>
      </c>
      <c r="I246" s="275"/>
      <c r="J246" s="276">
        <f>ROUND(I246*H246,2)</f>
        <v>0</v>
      </c>
      <c r="K246" s="272" t="s">
        <v>1</v>
      </c>
      <c r="L246" s="277"/>
      <c r="M246" s="278" t="s">
        <v>1</v>
      </c>
      <c r="N246" s="279" t="s">
        <v>56</v>
      </c>
      <c r="O246" s="93"/>
      <c r="P246" s="237">
        <f>O246*H246</f>
        <v>0</v>
      </c>
      <c r="Q246" s="237">
        <v>0.13100000000000001</v>
      </c>
      <c r="R246" s="237">
        <f>Q246*H246</f>
        <v>0.62067800000000006</v>
      </c>
      <c r="S246" s="237">
        <v>0</v>
      </c>
      <c r="T246" s="238">
        <f>S246*H246</f>
        <v>0</v>
      </c>
      <c r="U246" s="40"/>
      <c r="V246" s="40"/>
      <c r="W246" s="40"/>
      <c r="X246" s="40"/>
      <c r="Y246" s="40"/>
      <c r="Z246" s="40"/>
      <c r="AA246" s="40"/>
      <c r="AB246" s="40"/>
      <c r="AC246" s="40"/>
      <c r="AD246" s="40"/>
      <c r="AE246" s="40"/>
      <c r="AR246" s="239" t="s">
        <v>206</v>
      </c>
      <c r="AT246" s="239" t="s">
        <v>214</v>
      </c>
      <c r="AU246" s="239" t="s">
        <v>99</v>
      </c>
      <c r="AY246" s="18" t="s">
        <v>143</v>
      </c>
      <c r="BE246" s="240">
        <f>IF(N246="základní",J246,0)</f>
        <v>0</v>
      </c>
      <c r="BF246" s="240">
        <f>IF(N246="snížená",J246,0)</f>
        <v>0</v>
      </c>
      <c r="BG246" s="240">
        <f>IF(N246="zákl. přenesená",J246,0)</f>
        <v>0</v>
      </c>
      <c r="BH246" s="240">
        <f>IF(N246="sníž. přenesená",J246,0)</f>
        <v>0</v>
      </c>
      <c r="BI246" s="240">
        <f>IF(N246="nulová",J246,0)</f>
        <v>0</v>
      </c>
      <c r="BJ246" s="18" t="s">
        <v>23</v>
      </c>
      <c r="BK246" s="240">
        <f>ROUND(I246*H246,2)</f>
        <v>0</v>
      </c>
      <c r="BL246" s="18" t="s">
        <v>151</v>
      </c>
      <c r="BM246" s="239" t="s">
        <v>305</v>
      </c>
    </row>
    <row r="247" s="2" customFormat="1">
      <c r="A247" s="40"/>
      <c r="B247" s="41"/>
      <c r="C247" s="42"/>
      <c r="D247" s="241" t="s">
        <v>153</v>
      </c>
      <c r="E247" s="42"/>
      <c r="F247" s="242" t="s">
        <v>304</v>
      </c>
      <c r="G247" s="42"/>
      <c r="H247" s="42"/>
      <c r="I247" s="243"/>
      <c r="J247" s="42"/>
      <c r="K247" s="42"/>
      <c r="L247" s="46"/>
      <c r="M247" s="244"/>
      <c r="N247" s="245"/>
      <c r="O247" s="93"/>
      <c r="P247" s="93"/>
      <c r="Q247" s="93"/>
      <c r="R247" s="93"/>
      <c r="S247" s="93"/>
      <c r="T247" s="94"/>
      <c r="U247" s="40"/>
      <c r="V247" s="40"/>
      <c r="W247" s="40"/>
      <c r="X247" s="40"/>
      <c r="Y247" s="40"/>
      <c r="Z247" s="40"/>
      <c r="AA247" s="40"/>
      <c r="AB247" s="40"/>
      <c r="AC247" s="40"/>
      <c r="AD247" s="40"/>
      <c r="AE247" s="40"/>
      <c r="AT247" s="18" t="s">
        <v>153</v>
      </c>
      <c r="AU247" s="18" t="s">
        <v>99</v>
      </c>
    </row>
    <row r="248" s="13" customFormat="1">
      <c r="A248" s="13"/>
      <c r="B248" s="248"/>
      <c r="C248" s="249"/>
      <c r="D248" s="241" t="s">
        <v>157</v>
      </c>
      <c r="E248" s="250" t="s">
        <v>1</v>
      </c>
      <c r="F248" s="251" t="s">
        <v>297</v>
      </c>
      <c r="G248" s="249"/>
      <c r="H248" s="250" t="s">
        <v>1</v>
      </c>
      <c r="I248" s="252"/>
      <c r="J248" s="249"/>
      <c r="K248" s="249"/>
      <c r="L248" s="253"/>
      <c r="M248" s="254"/>
      <c r="N248" s="255"/>
      <c r="O248" s="255"/>
      <c r="P248" s="255"/>
      <c r="Q248" s="255"/>
      <c r="R248" s="255"/>
      <c r="S248" s="255"/>
      <c r="T248" s="256"/>
      <c r="U248" s="13"/>
      <c r="V248" s="13"/>
      <c r="W248" s="13"/>
      <c r="X248" s="13"/>
      <c r="Y248" s="13"/>
      <c r="Z248" s="13"/>
      <c r="AA248" s="13"/>
      <c r="AB248" s="13"/>
      <c r="AC248" s="13"/>
      <c r="AD248" s="13"/>
      <c r="AE248" s="13"/>
      <c r="AT248" s="257" t="s">
        <v>157</v>
      </c>
      <c r="AU248" s="257" t="s">
        <v>99</v>
      </c>
      <c r="AV248" s="13" t="s">
        <v>23</v>
      </c>
      <c r="AW248" s="13" t="s">
        <v>48</v>
      </c>
      <c r="AX248" s="13" t="s">
        <v>91</v>
      </c>
      <c r="AY248" s="257" t="s">
        <v>143</v>
      </c>
    </row>
    <row r="249" s="14" customFormat="1">
      <c r="A249" s="14"/>
      <c r="B249" s="258"/>
      <c r="C249" s="259"/>
      <c r="D249" s="241" t="s">
        <v>157</v>
      </c>
      <c r="E249" s="260" t="s">
        <v>1</v>
      </c>
      <c r="F249" s="261" t="s">
        <v>306</v>
      </c>
      <c r="G249" s="259"/>
      <c r="H249" s="262">
        <v>4.7380000000000004</v>
      </c>
      <c r="I249" s="263"/>
      <c r="J249" s="259"/>
      <c r="K249" s="259"/>
      <c r="L249" s="264"/>
      <c r="M249" s="265"/>
      <c r="N249" s="266"/>
      <c r="O249" s="266"/>
      <c r="P249" s="266"/>
      <c r="Q249" s="266"/>
      <c r="R249" s="266"/>
      <c r="S249" s="266"/>
      <c r="T249" s="267"/>
      <c r="U249" s="14"/>
      <c r="V249" s="14"/>
      <c r="W249" s="14"/>
      <c r="X249" s="14"/>
      <c r="Y249" s="14"/>
      <c r="Z249" s="14"/>
      <c r="AA249" s="14"/>
      <c r="AB249" s="14"/>
      <c r="AC249" s="14"/>
      <c r="AD249" s="14"/>
      <c r="AE249" s="14"/>
      <c r="AT249" s="268" t="s">
        <v>157</v>
      </c>
      <c r="AU249" s="268" t="s">
        <v>99</v>
      </c>
      <c r="AV249" s="14" t="s">
        <v>99</v>
      </c>
      <c r="AW249" s="14" t="s">
        <v>48</v>
      </c>
      <c r="AX249" s="14" t="s">
        <v>23</v>
      </c>
      <c r="AY249" s="268" t="s">
        <v>143</v>
      </c>
    </row>
    <row r="250" s="2" customFormat="1" ht="24.15" customHeight="1">
      <c r="A250" s="40"/>
      <c r="B250" s="41"/>
      <c r="C250" s="270" t="s">
        <v>307</v>
      </c>
      <c r="D250" s="270" t="s">
        <v>214</v>
      </c>
      <c r="E250" s="271" t="s">
        <v>308</v>
      </c>
      <c r="F250" s="272" t="s">
        <v>309</v>
      </c>
      <c r="G250" s="273" t="s">
        <v>149</v>
      </c>
      <c r="H250" s="274">
        <v>1.5449999999999999</v>
      </c>
      <c r="I250" s="275"/>
      <c r="J250" s="276">
        <f>ROUND(I250*H250,2)</f>
        <v>0</v>
      </c>
      <c r="K250" s="272" t="s">
        <v>1</v>
      </c>
      <c r="L250" s="277"/>
      <c r="M250" s="278" t="s">
        <v>1</v>
      </c>
      <c r="N250" s="279" t="s">
        <v>56</v>
      </c>
      <c r="O250" s="93"/>
      <c r="P250" s="237">
        <f>O250*H250</f>
        <v>0</v>
      </c>
      <c r="Q250" s="237">
        <v>0.13100000000000001</v>
      </c>
      <c r="R250" s="237">
        <f>Q250*H250</f>
        <v>0.20239499999999999</v>
      </c>
      <c r="S250" s="237">
        <v>0</v>
      </c>
      <c r="T250" s="238">
        <f>S250*H250</f>
        <v>0</v>
      </c>
      <c r="U250" s="40"/>
      <c r="V250" s="40"/>
      <c r="W250" s="40"/>
      <c r="X250" s="40"/>
      <c r="Y250" s="40"/>
      <c r="Z250" s="40"/>
      <c r="AA250" s="40"/>
      <c r="AB250" s="40"/>
      <c r="AC250" s="40"/>
      <c r="AD250" s="40"/>
      <c r="AE250" s="40"/>
      <c r="AR250" s="239" t="s">
        <v>206</v>
      </c>
      <c r="AT250" s="239" t="s">
        <v>214</v>
      </c>
      <c r="AU250" s="239" t="s">
        <v>99</v>
      </c>
      <c r="AY250" s="18" t="s">
        <v>143</v>
      </c>
      <c r="BE250" s="240">
        <f>IF(N250="základní",J250,0)</f>
        <v>0</v>
      </c>
      <c r="BF250" s="240">
        <f>IF(N250="snížená",J250,0)</f>
        <v>0</v>
      </c>
      <c r="BG250" s="240">
        <f>IF(N250="zákl. přenesená",J250,0)</f>
        <v>0</v>
      </c>
      <c r="BH250" s="240">
        <f>IF(N250="sníž. přenesená",J250,0)</f>
        <v>0</v>
      </c>
      <c r="BI250" s="240">
        <f>IF(N250="nulová",J250,0)</f>
        <v>0</v>
      </c>
      <c r="BJ250" s="18" t="s">
        <v>23</v>
      </c>
      <c r="BK250" s="240">
        <f>ROUND(I250*H250,2)</f>
        <v>0</v>
      </c>
      <c r="BL250" s="18" t="s">
        <v>151</v>
      </c>
      <c r="BM250" s="239" t="s">
        <v>310</v>
      </c>
    </row>
    <row r="251" s="2" customFormat="1">
      <c r="A251" s="40"/>
      <c r="B251" s="41"/>
      <c r="C251" s="42"/>
      <c r="D251" s="241" t="s">
        <v>153</v>
      </c>
      <c r="E251" s="42"/>
      <c r="F251" s="242" t="s">
        <v>309</v>
      </c>
      <c r="G251" s="42"/>
      <c r="H251" s="42"/>
      <c r="I251" s="243"/>
      <c r="J251" s="42"/>
      <c r="K251" s="42"/>
      <c r="L251" s="46"/>
      <c r="M251" s="244"/>
      <c r="N251" s="245"/>
      <c r="O251" s="93"/>
      <c r="P251" s="93"/>
      <c r="Q251" s="93"/>
      <c r="R251" s="93"/>
      <c r="S251" s="93"/>
      <c r="T251" s="94"/>
      <c r="U251" s="40"/>
      <c r="V251" s="40"/>
      <c r="W251" s="40"/>
      <c r="X251" s="40"/>
      <c r="Y251" s="40"/>
      <c r="Z251" s="40"/>
      <c r="AA251" s="40"/>
      <c r="AB251" s="40"/>
      <c r="AC251" s="40"/>
      <c r="AD251" s="40"/>
      <c r="AE251" s="40"/>
      <c r="AT251" s="18" t="s">
        <v>153</v>
      </c>
      <c r="AU251" s="18" t="s">
        <v>99</v>
      </c>
    </row>
    <row r="252" s="13" customFormat="1">
      <c r="A252" s="13"/>
      <c r="B252" s="248"/>
      <c r="C252" s="249"/>
      <c r="D252" s="241" t="s">
        <v>157</v>
      </c>
      <c r="E252" s="250" t="s">
        <v>1</v>
      </c>
      <c r="F252" s="251" t="s">
        <v>301</v>
      </c>
      <c r="G252" s="249"/>
      <c r="H252" s="250" t="s">
        <v>1</v>
      </c>
      <c r="I252" s="252"/>
      <c r="J252" s="249"/>
      <c r="K252" s="249"/>
      <c r="L252" s="253"/>
      <c r="M252" s="254"/>
      <c r="N252" s="255"/>
      <c r="O252" s="255"/>
      <c r="P252" s="255"/>
      <c r="Q252" s="255"/>
      <c r="R252" s="255"/>
      <c r="S252" s="255"/>
      <c r="T252" s="256"/>
      <c r="U252" s="13"/>
      <c r="V252" s="13"/>
      <c r="W252" s="13"/>
      <c r="X252" s="13"/>
      <c r="Y252" s="13"/>
      <c r="Z252" s="13"/>
      <c r="AA252" s="13"/>
      <c r="AB252" s="13"/>
      <c r="AC252" s="13"/>
      <c r="AD252" s="13"/>
      <c r="AE252" s="13"/>
      <c r="AT252" s="257" t="s">
        <v>157</v>
      </c>
      <c r="AU252" s="257" t="s">
        <v>99</v>
      </c>
      <c r="AV252" s="13" t="s">
        <v>23</v>
      </c>
      <c r="AW252" s="13" t="s">
        <v>48</v>
      </c>
      <c r="AX252" s="13" t="s">
        <v>91</v>
      </c>
      <c r="AY252" s="257" t="s">
        <v>143</v>
      </c>
    </row>
    <row r="253" s="14" customFormat="1">
      <c r="A253" s="14"/>
      <c r="B253" s="258"/>
      <c r="C253" s="259"/>
      <c r="D253" s="241" t="s">
        <v>157</v>
      </c>
      <c r="E253" s="260" t="s">
        <v>1</v>
      </c>
      <c r="F253" s="261" t="s">
        <v>311</v>
      </c>
      <c r="G253" s="259"/>
      <c r="H253" s="262">
        <v>1.5449999999999999</v>
      </c>
      <c r="I253" s="263"/>
      <c r="J253" s="259"/>
      <c r="K253" s="259"/>
      <c r="L253" s="264"/>
      <c r="M253" s="265"/>
      <c r="N253" s="266"/>
      <c r="O253" s="266"/>
      <c r="P253" s="266"/>
      <c r="Q253" s="266"/>
      <c r="R253" s="266"/>
      <c r="S253" s="266"/>
      <c r="T253" s="267"/>
      <c r="U253" s="14"/>
      <c r="V253" s="14"/>
      <c r="W253" s="14"/>
      <c r="X253" s="14"/>
      <c r="Y253" s="14"/>
      <c r="Z253" s="14"/>
      <c r="AA253" s="14"/>
      <c r="AB253" s="14"/>
      <c r="AC253" s="14"/>
      <c r="AD253" s="14"/>
      <c r="AE253" s="14"/>
      <c r="AT253" s="268" t="s">
        <v>157</v>
      </c>
      <c r="AU253" s="268" t="s">
        <v>99</v>
      </c>
      <c r="AV253" s="14" t="s">
        <v>99</v>
      </c>
      <c r="AW253" s="14" t="s">
        <v>48</v>
      </c>
      <c r="AX253" s="14" t="s">
        <v>23</v>
      </c>
      <c r="AY253" s="268" t="s">
        <v>143</v>
      </c>
    </row>
    <row r="254" s="2" customFormat="1" ht="21.75" customHeight="1">
      <c r="A254" s="40"/>
      <c r="B254" s="41"/>
      <c r="C254" s="270" t="s">
        <v>312</v>
      </c>
      <c r="D254" s="270" t="s">
        <v>214</v>
      </c>
      <c r="E254" s="271" t="s">
        <v>313</v>
      </c>
      <c r="F254" s="272" t="s">
        <v>314</v>
      </c>
      <c r="G254" s="273" t="s">
        <v>149</v>
      </c>
      <c r="H254" s="274">
        <v>0.72099999999999997</v>
      </c>
      <c r="I254" s="275"/>
      <c r="J254" s="276">
        <f>ROUND(I254*H254,2)</f>
        <v>0</v>
      </c>
      <c r="K254" s="272" t="s">
        <v>150</v>
      </c>
      <c r="L254" s="277"/>
      <c r="M254" s="278" t="s">
        <v>1</v>
      </c>
      <c r="N254" s="279" t="s">
        <v>56</v>
      </c>
      <c r="O254" s="93"/>
      <c r="P254" s="237">
        <f>O254*H254</f>
        <v>0</v>
      </c>
      <c r="Q254" s="237">
        <v>0.13100000000000001</v>
      </c>
      <c r="R254" s="237">
        <f>Q254*H254</f>
        <v>0.094451000000000007</v>
      </c>
      <c r="S254" s="237">
        <v>0</v>
      </c>
      <c r="T254" s="238">
        <f>S254*H254</f>
        <v>0</v>
      </c>
      <c r="U254" s="40"/>
      <c r="V254" s="40"/>
      <c r="W254" s="40"/>
      <c r="X254" s="40"/>
      <c r="Y254" s="40"/>
      <c r="Z254" s="40"/>
      <c r="AA254" s="40"/>
      <c r="AB254" s="40"/>
      <c r="AC254" s="40"/>
      <c r="AD254" s="40"/>
      <c r="AE254" s="40"/>
      <c r="AR254" s="239" t="s">
        <v>206</v>
      </c>
      <c r="AT254" s="239" t="s">
        <v>214</v>
      </c>
      <c r="AU254" s="239" t="s">
        <v>99</v>
      </c>
      <c r="AY254" s="18" t="s">
        <v>143</v>
      </c>
      <c r="BE254" s="240">
        <f>IF(N254="základní",J254,0)</f>
        <v>0</v>
      </c>
      <c r="BF254" s="240">
        <f>IF(N254="snížená",J254,0)</f>
        <v>0</v>
      </c>
      <c r="BG254" s="240">
        <f>IF(N254="zákl. přenesená",J254,0)</f>
        <v>0</v>
      </c>
      <c r="BH254" s="240">
        <f>IF(N254="sníž. přenesená",J254,0)</f>
        <v>0</v>
      </c>
      <c r="BI254" s="240">
        <f>IF(N254="nulová",J254,0)</f>
        <v>0</v>
      </c>
      <c r="BJ254" s="18" t="s">
        <v>23</v>
      </c>
      <c r="BK254" s="240">
        <f>ROUND(I254*H254,2)</f>
        <v>0</v>
      </c>
      <c r="BL254" s="18" t="s">
        <v>151</v>
      </c>
      <c r="BM254" s="239" t="s">
        <v>315</v>
      </c>
    </row>
    <row r="255" s="2" customFormat="1">
      <c r="A255" s="40"/>
      <c r="B255" s="41"/>
      <c r="C255" s="42"/>
      <c r="D255" s="241" t="s">
        <v>153</v>
      </c>
      <c r="E255" s="42"/>
      <c r="F255" s="242" t="s">
        <v>314</v>
      </c>
      <c r="G255" s="42"/>
      <c r="H255" s="42"/>
      <c r="I255" s="243"/>
      <c r="J255" s="42"/>
      <c r="K255" s="42"/>
      <c r="L255" s="46"/>
      <c r="M255" s="244"/>
      <c r="N255" s="245"/>
      <c r="O255" s="93"/>
      <c r="P255" s="93"/>
      <c r="Q255" s="93"/>
      <c r="R255" s="93"/>
      <c r="S255" s="93"/>
      <c r="T255" s="94"/>
      <c r="U255" s="40"/>
      <c r="V255" s="40"/>
      <c r="W255" s="40"/>
      <c r="X255" s="40"/>
      <c r="Y255" s="40"/>
      <c r="Z255" s="40"/>
      <c r="AA255" s="40"/>
      <c r="AB255" s="40"/>
      <c r="AC255" s="40"/>
      <c r="AD255" s="40"/>
      <c r="AE255" s="40"/>
      <c r="AT255" s="18" t="s">
        <v>153</v>
      </c>
      <c r="AU255" s="18" t="s">
        <v>99</v>
      </c>
    </row>
    <row r="256" s="13" customFormat="1">
      <c r="A256" s="13"/>
      <c r="B256" s="248"/>
      <c r="C256" s="249"/>
      <c r="D256" s="241" t="s">
        <v>157</v>
      </c>
      <c r="E256" s="250" t="s">
        <v>1</v>
      </c>
      <c r="F256" s="251" t="s">
        <v>299</v>
      </c>
      <c r="G256" s="249"/>
      <c r="H256" s="250" t="s">
        <v>1</v>
      </c>
      <c r="I256" s="252"/>
      <c r="J256" s="249"/>
      <c r="K256" s="249"/>
      <c r="L256" s="253"/>
      <c r="M256" s="254"/>
      <c r="N256" s="255"/>
      <c r="O256" s="255"/>
      <c r="P256" s="255"/>
      <c r="Q256" s="255"/>
      <c r="R256" s="255"/>
      <c r="S256" s="255"/>
      <c r="T256" s="256"/>
      <c r="U256" s="13"/>
      <c r="V256" s="13"/>
      <c r="W256" s="13"/>
      <c r="X256" s="13"/>
      <c r="Y256" s="13"/>
      <c r="Z256" s="13"/>
      <c r="AA256" s="13"/>
      <c r="AB256" s="13"/>
      <c r="AC256" s="13"/>
      <c r="AD256" s="13"/>
      <c r="AE256" s="13"/>
      <c r="AT256" s="257" t="s">
        <v>157</v>
      </c>
      <c r="AU256" s="257" t="s">
        <v>99</v>
      </c>
      <c r="AV256" s="13" t="s">
        <v>23</v>
      </c>
      <c r="AW256" s="13" t="s">
        <v>48</v>
      </c>
      <c r="AX256" s="13" t="s">
        <v>91</v>
      </c>
      <c r="AY256" s="257" t="s">
        <v>143</v>
      </c>
    </row>
    <row r="257" s="14" customFormat="1">
      <c r="A257" s="14"/>
      <c r="B257" s="258"/>
      <c r="C257" s="259"/>
      <c r="D257" s="241" t="s">
        <v>157</v>
      </c>
      <c r="E257" s="260" t="s">
        <v>1</v>
      </c>
      <c r="F257" s="261" t="s">
        <v>316</v>
      </c>
      <c r="G257" s="259"/>
      <c r="H257" s="262">
        <v>0.72099999999999997</v>
      </c>
      <c r="I257" s="263"/>
      <c r="J257" s="259"/>
      <c r="K257" s="259"/>
      <c r="L257" s="264"/>
      <c r="M257" s="265"/>
      <c r="N257" s="266"/>
      <c r="O257" s="266"/>
      <c r="P257" s="266"/>
      <c r="Q257" s="266"/>
      <c r="R257" s="266"/>
      <c r="S257" s="266"/>
      <c r="T257" s="267"/>
      <c r="U257" s="14"/>
      <c r="V257" s="14"/>
      <c r="W257" s="14"/>
      <c r="X257" s="14"/>
      <c r="Y257" s="14"/>
      <c r="Z257" s="14"/>
      <c r="AA257" s="14"/>
      <c r="AB257" s="14"/>
      <c r="AC257" s="14"/>
      <c r="AD257" s="14"/>
      <c r="AE257" s="14"/>
      <c r="AT257" s="268" t="s">
        <v>157</v>
      </c>
      <c r="AU257" s="268" t="s">
        <v>99</v>
      </c>
      <c r="AV257" s="14" t="s">
        <v>99</v>
      </c>
      <c r="AW257" s="14" t="s">
        <v>48</v>
      </c>
      <c r="AX257" s="14" t="s">
        <v>91</v>
      </c>
      <c r="AY257" s="268" t="s">
        <v>143</v>
      </c>
    </row>
    <row r="258" s="2" customFormat="1" ht="24.15" customHeight="1">
      <c r="A258" s="40"/>
      <c r="B258" s="41"/>
      <c r="C258" s="228" t="s">
        <v>317</v>
      </c>
      <c r="D258" s="228" t="s">
        <v>146</v>
      </c>
      <c r="E258" s="229" t="s">
        <v>318</v>
      </c>
      <c r="F258" s="230" t="s">
        <v>319</v>
      </c>
      <c r="G258" s="231" t="s">
        <v>320</v>
      </c>
      <c r="H258" s="232">
        <v>55.899999999999999</v>
      </c>
      <c r="I258" s="233"/>
      <c r="J258" s="234">
        <f>ROUND(I258*H258,2)</f>
        <v>0</v>
      </c>
      <c r="K258" s="230" t="s">
        <v>150</v>
      </c>
      <c r="L258" s="46"/>
      <c r="M258" s="235" t="s">
        <v>1</v>
      </c>
      <c r="N258" s="236" t="s">
        <v>56</v>
      </c>
      <c r="O258" s="93"/>
      <c r="P258" s="237">
        <f>O258*H258</f>
        <v>0</v>
      </c>
      <c r="Q258" s="237">
        <v>0.089779999999999999</v>
      </c>
      <c r="R258" s="237">
        <f>Q258*H258</f>
        <v>5.0187020000000002</v>
      </c>
      <c r="S258" s="237">
        <v>0</v>
      </c>
      <c r="T258" s="238">
        <f>S258*H258</f>
        <v>0</v>
      </c>
      <c r="U258" s="40"/>
      <c r="V258" s="40"/>
      <c r="W258" s="40"/>
      <c r="X258" s="40"/>
      <c r="Y258" s="40"/>
      <c r="Z258" s="40"/>
      <c r="AA258" s="40"/>
      <c r="AB258" s="40"/>
      <c r="AC258" s="40"/>
      <c r="AD258" s="40"/>
      <c r="AE258" s="40"/>
      <c r="AR258" s="239" t="s">
        <v>151</v>
      </c>
      <c r="AT258" s="239" t="s">
        <v>146</v>
      </c>
      <c r="AU258" s="239" t="s">
        <v>99</v>
      </c>
      <c r="AY258" s="18" t="s">
        <v>143</v>
      </c>
      <c r="BE258" s="240">
        <f>IF(N258="základní",J258,0)</f>
        <v>0</v>
      </c>
      <c r="BF258" s="240">
        <f>IF(N258="snížená",J258,0)</f>
        <v>0</v>
      </c>
      <c r="BG258" s="240">
        <f>IF(N258="zákl. přenesená",J258,0)</f>
        <v>0</v>
      </c>
      <c r="BH258" s="240">
        <f>IF(N258="sníž. přenesená",J258,0)</f>
        <v>0</v>
      </c>
      <c r="BI258" s="240">
        <f>IF(N258="nulová",J258,0)</f>
        <v>0</v>
      </c>
      <c r="BJ258" s="18" t="s">
        <v>23</v>
      </c>
      <c r="BK258" s="240">
        <f>ROUND(I258*H258,2)</f>
        <v>0</v>
      </c>
      <c r="BL258" s="18" t="s">
        <v>151</v>
      </c>
      <c r="BM258" s="239" t="s">
        <v>321</v>
      </c>
    </row>
    <row r="259" s="2" customFormat="1">
      <c r="A259" s="40"/>
      <c r="B259" s="41"/>
      <c r="C259" s="42"/>
      <c r="D259" s="241" t="s">
        <v>153</v>
      </c>
      <c r="E259" s="42"/>
      <c r="F259" s="242" t="s">
        <v>322</v>
      </c>
      <c r="G259" s="42"/>
      <c r="H259" s="42"/>
      <c r="I259" s="243"/>
      <c r="J259" s="42"/>
      <c r="K259" s="42"/>
      <c r="L259" s="46"/>
      <c r="M259" s="244"/>
      <c r="N259" s="245"/>
      <c r="O259" s="93"/>
      <c r="P259" s="93"/>
      <c r="Q259" s="93"/>
      <c r="R259" s="93"/>
      <c r="S259" s="93"/>
      <c r="T259" s="94"/>
      <c r="U259" s="40"/>
      <c r="V259" s="40"/>
      <c r="W259" s="40"/>
      <c r="X259" s="40"/>
      <c r="Y259" s="40"/>
      <c r="Z259" s="40"/>
      <c r="AA259" s="40"/>
      <c r="AB259" s="40"/>
      <c r="AC259" s="40"/>
      <c r="AD259" s="40"/>
      <c r="AE259" s="40"/>
      <c r="AT259" s="18" t="s">
        <v>153</v>
      </c>
      <c r="AU259" s="18" t="s">
        <v>99</v>
      </c>
    </row>
    <row r="260" s="2" customFormat="1">
      <c r="A260" s="40"/>
      <c r="B260" s="41"/>
      <c r="C260" s="42"/>
      <c r="D260" s="246" t="s">
        <v>155</v>
      </c>
      <c r="E260" s="42"/>
      <c r="F260" s="247" t="s">
        <v>323</v>
      </c>
      <c r="G260" s="42"/>
      <c r="H260" s="42"/>
      <c r="I260" s="243"/>
      <c r="J260" s="42"/>
      <c r="K260" s="42"/>
      <c r="L260" s="46"/>
      <c r="M260" s="244"/>
      <c r="N260" s="245"/>
      <c r="O260" s="93"/>
      <c r="P260" s="93"/>
      <c r="Q260" s="93"/>
      <c r="R260" s="93"/>
      <c r="S260" s="93"/>
      <c r="T260" s="94"/>
      <c r="U260" s="40"/>
      <c r="V260" s="40"/>
      <c r="W260" s="40"/>
      <c r="X260" s="40"/>
      <c r="Y260" s="40"/>
      <c r="Z260" s="40"/>
      <c r="AA260" s="40"/>
      <c r="AB260" s="40"/>
      <c r="AC260" s="40"/>
      <c r="AD260" s="40"/>
      <c r="AE260" s="40"/>
      <c r="AT260" s="18" t="s">
        <v>155</v>
      </c>
      <c r="AU260" s="18" t="s">
        <v>99</v>
      </c>
    </row>
    <row r="261" s="2" customFormat="1">
      <c r="A261" s="40"/>
      <c r="B261" s="41"/>
      <c r="C261" s="42"/>
      <c r="D261" s="241" t="s">
        <v>174</v>
      </c>
      <c r="E261" s="42"/>
      <c r="F261" s="269" t="s">
        <v>324</v>
      </c>
      <c r="G261" s="42"/>
      <c r="H261" s="42"/>
      <c r="I261" s="243"/>
      <c r="J261" s="42"/>
      <c r="K261" s="42"/>
      <c r="L261" s="46"/>
      <c r="M261" s="244"/>
      <c r="N261" s="245"/>
      <c r="O261" s="93"/>
      <c r="P261" s="93"/>
      <c r="Q261" s="93"/>
      <c r="R261" s="93"/>
      <c r="S261" s="93"/>
      <c r="T261" s="94"/>
      <c r="U261" s="40"/>
      <c r="V261" s="40"/>
      <c r="W261" s="40"/>
      <c r="X261" s="40"/>
      <c r="Y261" s="40"/>
      <c r="Z261" s="40"/>
      <c r="AA261" s="40"/>
      <c r="AB261" s="40"/>
      <c r="AC261" s="40"/>
      <c r="AD261" s="40"/>
      <c r="AE261" s="40"/>
      <c r="AT261" s="18" t="s">
        <v>174</v>
      </c>
      <c r="AU261" s="18" t="s">
        <v>99</v>
      </c>
    </row>
    <row r="262" s="13" customFormat="1">
      <c r="A262" s="13"/>
      <c r="B262" s="248"/>
      <c r="C262" s="249"/>
      <c r="D262" s="241" t="s">
        <v>157</v>
      </c>
      <c r="E262" s="250" t="s">
        <v>1</v>
      </c>
      <c r="F262" s="251" t="s">
        <v>325</v>
      </c>
      <c r="G262" s="249"/>
      <c r="H262" s="250" t="s">
        <v>1</v>
      </c>
      <c r="I262" s="252"/>
      <c r="J262" s="249"/>
      <c r="K262" s="249"/>
      <c r="L262" s="253"/>
      <c r="M262" s="254"/>
      <c r="N262" s="255"/>
      <c r="O262" s="255"/>
      <c r="P262" s="255"/>
      <c r="Q262" s="255"/>
      <c r="R262" s="255"/>
      <c r="S262" s="255"/>
      <c r="T262" s="256"/>
      <c r="U262" s="13"/>
      <c r="V262" s="13"/>
      <c r="W262" s="13"/>
      <c r="X262" s="13"/>
      <c r="Y262" s="13"/>
      <c r="Z262" s="13"/>
      <c r="AA262" s="13"/>
      <c r="AB262" s="13"/>
      <c r="AC262" s="13"/>
      <c r="AD262" s="13"/>
      <c r="AE262" s="13"/>
      <c r="AT262" s="257" t="s">
        <v>157</v>
      </c>
      <c r="AU262" s="257" t="s">
        <v>99</v>
      </c>
      <c r="AV262" s="13" t="s">
        <v>23</v>
      </c>
      <c r="AW262" s="13" t="s">
        <v>48</v>
      </c>
      <c r="AX262" s="13" t="s">
        <v>91</v>
      </c>
      <c r="AY262" s="257" t="s">
        <v>143</v>
      </c>
    </row>
    <row r="263" s="14" customFormat="1">
      <c r="A263" s="14"/>
      <c r="B263" s="258"/>
      <c r="C263" s="259"/>
      <c r="D263" s="241" t="s">
        <v>157</v>
      </c>
      <c r="E263" s="260" t="s">
        <v>1</v>
      </c>
      <c r="F263" s="261" t="s">
        <v>326</v>
      </c>
      <c r="G263" s="259"/>
      <c r="H263" s="262">
        <v>55.899999999999999</v>
      </c>
      <c r="I263" s="263"/>
      <c r="J263" s="259"/>
      <c r="K263" s="259"/>
      <c r="L263" s="264"/>
      <c r="M263" s="265"/>
      <c r="N263" s="266"/>
      <c r="O263" s="266"/>
      <c r="P263" s="266"/>
      <c r="Q263" s="266"/>
      <c r="R263" s="266"/>
      <c r="S263" s="266"/>
      <c r="T263" s="267"/>
      <c r="U263" s="14"/>
      <c r="V263" s="14"/>
      <c r="W263" s="14"/>
      <c r="X263" s="14"/>
      <c r="Y263" s="14"/>
      <c r="Z263" s="14"/>
      <c r="AA263" s="14"/>
      <c r="AB263" s="14"/>
      <c r="AC263" s="14"/>
      <c r="AD263" s="14"/>
      <c r="AE263" s="14"/>
      <c r="AT263" s="268" t="s">
        <v>157</v>
      </c>
      <c r="AU263" s="268" t="s">
        <v>99</v>
      </c>
      <c r="AV263" s="14" t="s">
        <v>99</v>
      </c>
      <c r="AW263" s="14" t="s">
        <v>48</v>
      </c>
      <c r="AX263" s="14" t="s">
        <v>91</v>
      </c>
      <c r="AY263" s="268" t="s">
        <v>143</v>
      </c>
    </row>
    <row r="264" s="2" customFormat="1" ht="24.15" customHeight="1">
      <c r="A264" s="40"/>
      <c r="B264" s="41"/>
      <c r="C264" s="228" t="s">
        <v>327</v>
      </c>
      <c r="D264" s="228" t="s">
        <v>146</v>
      </c>
      <c r="E264" s="229" t="s">
        <v>328</v>
      </c>
      <c r="F264" s="230" t="s">
        <v>329</v>
      </c>
      <c r="G264" s="231" t="s">
        <v>149</v>
      </c>
      <c r="H264" s="232">
        <v>132.69999999999999</v>
      </c>
      <c r="I264" s="233"/>
      <c r="J264" s="234">
        <f>ROUND(I264*H264,2)</f>
        <v>0</v>
      </c>
      <c r="K264" s="230" t="s">
        <v>150</v>
      </c>
      <c r="L264" s="46"/>
      <c r="M264" s="235" t="s">
        <v>1</v>
      </c>
      <c r="N264" s="236" t="s">
        <v>56</v>
      </c>
      <c r="O264" s="93"/>
      <c r="P264" s="237">
        <f>O264*H264</f>
        <v>0</v>
      </c>
      <c r="Q264" s="237">
        <v>0.1837</v>
      </c>
      <c r="R264" s="237">
        <f>Q264*H264</f>
        <v>24.376989999999999</v>
      </c>
      <c r="S264" s="237">
        <v>0</v>
      </c>
      <c r="T264" s="238">
        <f>S264*H264</f>
        <v>0</v>
      </c>
      <c r="U264" s="40"/>
      <c r="V264" s="40"/>
      <c r="W264" s="40"/>
      <c r="X264" s="40"/>
      <c r="Y264" s="40"/>
      <c r="Z264" s="40"/>
      <c r="AA264" s="40"/>
      <c r="AB264" s="40"/>
      <c r="AC264" s="40"/>
      <c r="AD264" s="40"/>
      <c r="AE264" s="40"/>
      <c r="AR264" s="239" t="s">
        <v>151</v>
      </c>
      <c r="AT264" s="239" t="s">
        <v>146</v>
      </c>
      <c r="AU264" s="239" t="s">
        <v>99</v>
      </c>
      <c r="AY264" s="18" t="s">
        <v>143</v>
      </c>
      <c r="BE264" s="240">
        <f>IF(N264="základní",J264,0)</f>
        <v>0</v>
      </c>
      <c r="BF264" s="240">
        <f>IF(N264="snížená",J264,0)</f>
        <v>0</v>
      </c>
      <c r="BG264" s="240">
        <f>IF(N264="zákl. přenesená",J264,0)</f>
        <v>0</v>
      </c>
      <c r="BH264" s="240">
        <f>IF(N264="sníž. přenesená",J264,0)</f>
        <v>0</v>
      </c>
      <c r="BI264" s="240">
        <f>IF(N264="nulová",J264,0)</f>
        <v>0</v>
      </c>
      <c r="BJ264" s="18" t="s">
        <v>23</v>
      </c>
      <c r="BK264" s="240">
        <f>ROUND(I264*H264,2)</f>
        <v>0</v>
      </c>
      <c r="BL264" s="18" t="s">
        <v>151</v>
      </c>
      <c r="BM264" s="239" t="s">
        <v>330</v>
      </c>
    </row>
    <row r="265" s="2" customFormat="1">
      <c r="A265" s="40"/>
      <c r="B265" s="41"/>
      <c r="C265" s="42"/>
      <c r="D265" s="241" t="s">
        <v>153</v>
      </c>
      <c r="E265" s="42"/>
      <c r="F265" s="242" t="s">
        <v>331</v>
      </c>
      <c r="G265" s="42"/>
      <c r="H265" s="42"/>
      <c r="I265" s="243"/>
      <c r="J265" s="42"/>
      <c r="K265" s="42"/>
      <c r="L265" s="46"/>
      <c r="M265" s="244"/>
      <c r="N265" s="245"/>
      <c r="O265" s="93"/>
      <c r="P265" s="93"/>
      <c r="Q265" s="93"/>
      <c r="R265" s="93"/>
      <c r="S265" s="93"/>
      <c r="T265" s="94"/>
      <c r="U265" s="40"/>
      <c r="V265" s="40"/>
      <c r="W265" s="40"/>
      <c r="X265" s="40"/>
      <c r="Y265" s="40"/>
      <c r="Z265" s="40"/>
      <c r="AA265" s="40"/>
      <c r="AB265" s="40"/>
      <c r="AC265" s="40"/>
      <c r="AD265" s="40"/>
      <c r="AE265" s="40"/>
      <c r="AT265" s="18" t="s">
        <v>153</v>
      </c>
      <c r="AU265" s="18" t="s">
        <v>99</v>
      </c>
    </row>
    <row r="266" s="2" customFormat="1">
      <c r="A266" s="40"/>
      <c r="B266" s="41"/>
      <c r="C266" s="42"/>
      <c r="D266" s="246" t="s">
        <v>155</v>
      </c>
      <c r="E266" s="42"/>
      <c r="F266" s="247" t="s">
        <v>332</v>
      </c>
      <c r="G266" s="42"/>
      <c r="H266" s="42"/>
      <c r="I266" s="243"/>
      <c r="J266" s="42"/>
      <c r="K266" s="42"/>
      <c r="L266" s="46"/>
      <c r="M266" s="244"/>
      <c r="N266" s="245"/>
      <c r="O266" s="93"/>
      <c r="P266" s="93"/>
      <c r="Q266" s="93"/>
      <c r="R266" s="93"/>
      <c r="S266" s="93"/>
      <c r="T266" s="94"/>
      <c r="U266" s="40"/>
      <c r="V266" s="40"/>
      <c r="W266" s="40"/>
      <c r="X266" s="40"/>
      <c r="Y266" s="40"/>
      <c r="Z266" s="40"/>
      <c r="AA266" s="40"/>
      <c r="AB266" s="40"/>
      <c r="AC266" s="40"/>
      <c r="AD266" s="40"/>
      <c r="AE266" s="40"/>
      <c r="AT266" s="18" t="s">
        <v>155</v>
      </c>
      <c r="AU266" s="18" t="s">
        <v>99</v>
      </c>
    </row>
    <row r="267" s="2" customFormat="1">
      <c r="A267" s="40"/>
      <c r="B267" s="41"/>
      <c r="C267" s="42"/>
      <c r="D267" s="241" t="s">
        <v>174</v>
      </c>
      <c r="E267" s="42"/>
      <c r="F267" s="269" t="s">
        <v>333</v>
      </c>
      <c r="G267" s="42"/>
      <c r="H267" s="42"/>
      <c r="I267" s="243"/>
      <c r="J267" s="42"/>
      <c r="K267" s="42"/>
      <c r="L267" s="46"/>
      <c r="M267" s="244"/>
      <c r="N267" s="245"/>
      <c r="O267" s="93"/>
      <c r="P267" s="93"/>
      <c r="Q267" s="93"/>
      <c r="R267" s="93"/>
      <c r="S267" s="93"/>
      <c r="T267" s="94"/>
      <c r="U267" s="40"/>
      <c r="V267" s="40"/>
      <c r="W267" s="40"/>
      <c r="X267" s="40"/>
      <c r="Y267" s="40"/>
      <c r="Z267" s="40"/>
      <c r="AA267" s="40"/>
      <c r="AB267" s="40"/>
      <c r="AC267" s="40"/>
      <c r="AD267" s="40"/>
      <c r="AE267" s="40"/>
      <c r="AT267" s="18" t="s">
        <v>174</v>
      </c>
      <c r="AU267" s="18" t="s">
        <v>99</v>
      </c>
    </row>
    <row r="268" s="13" customFormat="1">
      <c r="A268" s="13"/>
      <c r="B268" s="248"/>
      <c r="C268" s="249"/>
      <c r="D268" s="241" t="s">
        <v>157</v>
      </c>
      <c r="E268" s="250" t="s">
        <v>1</v>
      </c>
      <c r="F268" s="251" t="s">
        <v>334</v>
      </c>
      <c r="G268" s="249"/>
      <c r="H268" s="250" t="s">
        <v>1</v>
      </c>
      <c r="I268" s="252"/>
      <c r="J268" s="249"/>
      <c r="K268" s="249"/>
      <c r="L268" s="253"/>
      <c r="M268" s="254"/>
      <c r="N268" s="255"/>
      <c r="O268" s="255"/>
      <c r="P268" s="255"/>
      <c r="Q268" s="255"/>
      <c r="R268" s="255"/>
      <c r="S268" s="255"/>
      <c r="T268" s="256"/>
      <c r="U268" s="13"/>
      <c r="V268" s="13"/>
      <c r="W268" s="13"/>
      <c r="X268" s="13"/>
      <c r="Y268" s="13"/>
      <c r="Z268" s="13"/>
      <c r="AA268" s="13"/>
      <c r="AB268" s="13"/>
      <c r="AC268" s="13"/>
      <c r="AD268" s="13"/>
      <c r="AE268" s="13"/>
      <c r="AT268" s="257" t="s">
        <v>157</v>
      </c>
      <c r="AU268" s="257" t="s">
        <v>99</v>
      </c>
      <c r="AV268" s="13" t="s">
        <v>23</v>
      </c>
      <c r="AW268" s="13" t="s">
        <v>48</v>
      </c>
      <c r="AX268" s="13" t="s">
        <v>91</v>
      </c>
      <c r="AY268" s="257" t="s">
        <v>143</v>
      </c>
    </row>
    <row r="269" s="14" customFormat="1">
      <c r="A269" s="14"/>
      <c r="B269" s="258"/>
      <c r="C269" s="259"/>
      <c r="D269" s="241" t="s">
        <v>157</v>
      </c>
      <c r="E269" s="260" t="s">
        <v>1</v>
      </c>
      <c r="F269" s="261" t="s">
        <v>335</v>
      </c>
      <c r="G269" s="259"/>
      <c r="H269" s="262">
        <v>122.5</v>
      </c>
      <c r="I269" s="263"/>
      <c r="J269" s="259"/>
      <c r="K269" s="259"/>
      <c r="L269" s="264"/>
      <c r="M269" s="265"/>
      <c r="N269" s="266"/>
      <c r="O269" s="266"/>
      <c r="P269" s="266"/>
      <c r="Q269" s="266"/>
      <c r="R269" s="266"/>
      <c r="S269" s="266"/>
      <c r="T269" s="267"/>
      <c r="U269" s="14"/>
      <c r="V269" s="14"/>
      <c r="W269" s="14"/>
      <c r="X269" s="14"/>
      <c r="Y269" s="14"/>
      <c r="Z269" s="14"/>
      <c r="AA269" s="14"/>
      <c r="AB269" s="14"/>
      <c r="AC269" s="14"/>
      <c r="AD269" s="14"/>
      <c r="AE269" s="14"/>
      <c r="AT269" s="268" t="s">
        <v>157</v>
      </c>
      <c r="AU269" s="268" t="s">
        <v>99</v>
      </c>
      <c r="AV269" s="14" t="s">
        <v>99</v>
      </c>
      <c r="AW269" s="14" t="s">
        <v>48</v>
      </c>
      <c r="AX269" s="14" t="s">
        <v>91</v>
      </c>
      <c r="AY269" s="268" t="s">
        <v>143</v>
      </c>
    </row>
    <row r="270" s="13" customFormat="1">
      <c r="A270" s="13"/>
      <c r="B270" s="248"/>
      <c r="C270" s="249"/>
      <c r="D270" s="241" t="s">
        <v>157</v>
      </c>
      <c r="E270" s="250" t="s">
        <v>1</v>
      </c>
      <c r="F270" s="251" t="s">
        <v>336</v>
      </c>
      <c r="G270" s="249"/>
      <c r="H270" s="250" t="s">
        <v>1</v>
      </c>
      <c r="I270" s="252"/>
      <c r="J270" s="249"/>
      <c r="K270" s="249"/>
      <c r="L270" s="253"/>
      <c r="M270" s="254"/>
      <c r="N270" s="255"/>
      <c r="O270" s="255"/>
      <c r="P270" s="255"/>
      <c r="Q270" s="255"/>
      <c r="R270" s="255"/>
      <c r="S270" s="255"/>
      <c r="T270" s="256"/>
      <c r="U270" s="13"/>
      <c r="V270" s="13"/>
      <c r="W270" s="13"/>
      <c r="X270" s="13"/>
      <c r="Y270" s="13"/>
      <c r="Z270" s="13"/>
      <c r="AA270" s="13"/>
      <c r="AB270" s="13"/>
      <c r="AC270" s="13"/>
      <c r="AD270" s="13"/>
      <c r="AE270" s="13"/>
      <c r="AT270" s="257" t="s">
        <v>157</v>
      </c>
      <c r="AU270" s="257" t="s">
        <v>99</v>
      </c>
      <c r="AV270" s="13" t="s">
        <v>23</v>
      </c>
      <c r="AW270" s="13" t="s">
        <v>48</v>
      </c>
      <c r="AX270" s="13" t="s">
        <v>91</v>
      </c>
      <c r="AY270" s="257" t="s">
        <v>143</v>
      </c>
    </row>
    <row r="271" s="14" customFormat="1">
      <c r="A271" s="14"/>
      <c r="B271" s="258"/>
      <c r="C271" s="259"/>
      <c r="D271" s="241" t="s">
        <v>157</v>
      </c>
      <c r="E271" s="260" t="s">
        <v>1</v>
      </c>
      <c r="F271" s="261" t="s">
        <v>337</v>
      </c>
      <c r="G271" s="259"/>
      <c r="H271" s="262">
        <v>10.199999999999999</v>
      </c>
      <c r="I271" s="263"/>
      <c r="J271" s="259"/>
      <c r="K271" s="259"/>
      <c r="L271" s="264"/>
      <c r="M271" s="265"/>
      <c r="N271" s="266"/>
      <c r="O271" s="266"/>
      <c r="P271" s="266"/>
      <c r="Q271" s="266"/>
      <c r="R271" s="266"/>
      <c r="S271" s="266"/>
      <c r="T271" s="267"/>
      <c r="U271" s="14"/>
      <c r="V271" s="14"/>
      <c r="W271" s="14"/>
      <c r="X271" s="14"/>
      <c r="Y271" s="14"/>
      <c r="Z271" s="14"/>
      <c r="AA271" s="14"/>
      <c r="AB271" s="14"/>
      <c r="AC271" s="14"/>
      <c r="AD271" s="14"/>
      <c r="AE271" s="14"/>
      <c r="AT271" s="268" t="s">
        <v>157</v>
      </c>
      <c r="AU271" s="268" t="s">
        <v>99</v>
      </c>
      <c r="AV271" s="14" t="s">
        <v>99</v>
      </c>
      <c r="AW271" s="14" t="s">
        <v>48</v>
      </c>
      <c r="AX271" s="14" t="s">
        <v>91</v>
      </c>
      <c r="AY271" s="268" t="s">
        <v>143</v>
      </c>
    </row>
    <row r="272" s="2" customFormat="1" ht="16.5" customHeight="1">
      <c r="A272" s="40"/>
      <c r="B272" s="41"/>
      <c r="C272" s="270" t="s">
        <v>338</v>
      </c>
      <c r="D272" s="270" t="s">
        <v>214</v>
      </c>
      <c r="E272" s="271" t="s">
        <v>339</v>
      </c>
      <c r="F272" s="272" t="s">
        <v>340</v>
      </c>
      <c r="G272" s="273" t="s">
        <v>149</v>
      </c>
      <c r="H272" s="274">
        <v>123.72499999999999</v>
      </c>
      <c r="I272" s="275"/>
      <c r="J272" s="276">
        <f>ROUND(I272*H272,2)</f>
        <v>0</v>
      </c>
      <c r="K272" s="272" t="s">
        <v>150</v>
      </c>
      <c r="L272" s="277"/>
      <c r="M272" s="278" t="s">
        <v>1</v>
      </c>
      <c r="N272" s="279" t="s">
        <v>56</v>
      </c>
      <c r="O272" s="93"/>
      <c r="P272" s="237">
        <f>O272*H272</f>
        <v>0</v>
      </c>
      <c r="Q272" s="237">
        <v>0.222</v>
      </c>
      <c r="R272" s="237">
        <f>Q272*H272</f>
        <v>27.466950000000001</v>
      </c>
      <c r="S272" s="237">
        <v>0</v>
      </c>
      <c r="T272" s="238">
        <f>S272*H272</f>
        <v>0</v>
      </c>
      <c r="U272" s="40"/>
      <c r="V272" s="40"/>
      <c r="W272" s="40"/>
      <c r="X272" s="40"/>
      <c r="Y272" s="40"/>
      <c r="Z272" s="40"/>
      <c r="AA272" s="40"/>
      <c r="AB272" s="40"/>
      <c r="AC272" s="40"/>
      <c r="AD272" s="40"/>
      <c r="AE272" s="40"/>
      <c r="AR272" s="239" t="s">
        <v>206</v>
      </c>
      <c r="AT272" s="239" t="s">
        <v>214</v>
      </c>
      <c r="AU272" s="239" t="s">
        <v>99</v>
      </c>
      <c r="AY272" s="18" t="s">
        <v>143</v>
      </c>
      <c r="BE272" s="240">
        <f>IF(N272="základní",J272,0)</f>
        <v>0</v>
      </c>
      <c r="BF272" s="240">
        <f>IF(N272="snížená",J272,0)</f>
        <v>0</v>
      </c>
      <c r="BG272" s="240">
        <f>IF(N272="zákl. přenesená",J272,0)</f>
        <v>0</v>
      </c>
      <c r="BH272" s="240">
        <f>IF(N272="sníž. přenesená",J272,0)</f>
        <v>0</v>
      </c>
      <c r="BI272" s="240">
        <f>IF(N272="nulová",J272,0)</f>
        <v>0</v>
      </c>
      <c r="BJ272" s="18" t="s">
        <v>23</v>
      </c>
      <c r="BK272" s="240">
        <f>ROUND(I272*H272,2)</f>
        <v>0</v>
      </c>
      <c r="BL272" s="18" t="s">
        <v>151</v>
      </c>
      <c r="BM272" s="239" t="s">
        <v>341</v>
      </c>
    </row>
    <row r="273" s="2" customFormat="1">
      <c r="A273" s="40"/>
      <c r="B273" s="41"/>
      <c r="C273" s="42"/>
      <c r="D273" s="241" t="s">
        <v>153</v>
      </c>
      <c r="E273" s="42"/>
      <c r="F273" s="242" t="s">
        <v>340</v>
      </c>
      <c r="G273" s="42"/>
      <c r="H273" s="42"/>
      <c r="I273" s="243"/>
      <c r="J273" s="42"/>
      <c r="K273" s="42"/>
      <c r="L273" s="46"/>
      <c r="M273" s="244"/>
      <c r="N273" s="245"/>
      <c r="O273" s="93"/>
      <c r="P273" s="93"/>
      <c r="Q273" s="93"/>
      <c r="R273" s="93"/>
      <c r="S273" s="93"/>
      <c r="T273" s="94"/>
      <c r="U273" s="40"/>
      <c r="V273" s="40"/>
      <c r="W273" s="40"/>
      <c r="X273" s="40"/>
      <c r="Y273" s="40"/>
      <c r="Z273" s="40"/>
      <c r="AA273" s="40"/>
      <c r="AB273" s="40"/>
      <c r="AC273" s="40"/>
      <c r="AD273" s="40"/>
      <c r="AE273" s="40"/>
      <c r="AT273" s="18" t="s">
        <v>153</v>
      </c>
      <c r="AU273" s="18" t="s">
        <v>99</v>
      </c>
    </row>
    <row r="274" s="13" customFormat="1">
      <c r="A274" s="13"/>
      <c r="B274" s="248"/>
      <c r="C274" s="249"/>
      <c r="D274" s="241" t="s">
        <v>157</v>
      </c>
      <c r="E274" s="250" t="s">
        <v>1</v>
      </c>
      <c r="F274" s="251" t="s">
        <v>334</v>
      </c>
      <c r="G274" s="249"/>
      <c r="H274" s="250" t="s">
        <v>1</v>
      </c>
      <c r="I274" s="252"/>
      <c r="J274" s="249"/>
      <c r="K274" s="249"/>
      <c r="L274" s="253"/>
      <c r="M274" s="254"/>
      <c r="N274" s="255"/>
      <c r="O274" s="255"/>
      <c r="P274" s="255"/>
      <c r="Q274" s="255"/>
      <c r="R274" s="255"/>
      <c r="S274" s="255"/>
      <c r="T274" s="256"/>
      <c r="U274" s="13"/>
      <c r="V274" s="13"/>
      <c r="W274" s="13"/>
      <c r="X274" s="13"/>
      <c r="Y274" s="13"/>
      <c r="Z274" s="13"/>
      <c r="AA274" s="13"/>
      <c r="AB274" s="13"/>
      <c r="AC274" s="13"/>
      <c r="AD274" s="13"/>
      <c r="AE274" s="13"/>
      <c r="AT274" s="257" t="s">
        <v>157</v>
      </c>
      <c r="AU274" s="257" t="s">
        <v>99</v>
      </c>
      <c r="AV274" s="13" t="s">
        <v>23</v>
      </c>
      <c r="AW274" s="13" t="s">
        <v>48</v>
      </c>
      <c r="AX274" s="13" t="s">
        <v>91</v>
      </c>
      <c r="AY274" s="257" t="s">
        <v>143</v>
      </c>
    </row>
    <row r="275" s="14" customFormat="1">
      <c r="A275" s="14"/>
      <c r="B275" s="258"/>
      <c r="C275" s="259"/>
      <c r="D275" s="241" t="s">
        <v>157</v>
      </c>
      <c r="E275" s="260" t="s">
        <v>1</v>
      </c>
      <c r="F275" s="261" t="s">
        <v>342</v>
      </c>
      <c r="G275" s="259"/>
      <c r="H275" s="262">
        <v>123.72499999999999</v>
      </c>
      <c r="I275" s="263"/>
      <c r="J275" s="259"/>
      <c r="K275" s="259"/>
      <c r="L275" s="264"/>
      <c r="M275" s="265"/>
      <c r="N275" s="266"/>
      <c r="O275" s="266"/>
      <c r="P275" s="266"/>
      <c r="Q275" s="266"/>
      <c r="R275" s="266"/>
      <c r="S275" s="266"/>
      <c r="T275" s="267"/>
      <c r="U275" s="14"/>
      <c r="V275" s="14"/>
      <c r="W275" s="14"/>
      <c r="X275" s="14"/>
      <c r="Y275" s="14"/>
      <c r="Z275" s="14"/>
      <c r="AA275" s="14"/>
      <c r="AB275" s="14"/>
      <c r="AC275" s="14"/>
      <c r="AD275" s="14"/>
      <c r="AE275" s="14"/>
      <c r="AT275" s="268" t="s">
        <v>157</v>
      </c>
      <c r="AU275" s="268" t="s">
        <v>99</v>
      </c>
      <c r="AV275" s="14" t="s">
        <v>99</v>
      </c>
      <c r="AW275" s="14" t="s">
        <v>48</v>
      </c>
      <c r="AX275" s="14" t="s">
        <v>91</v>
      </c>
      <c r="AY275" s="268" t="s">
        <v>143</v>
      </c>
    </row>
    <row r="276" s="2" customFormat="1" ht="24.15" customHeight="1">
      <c r="A276" s="40"/>
      <c r="B276" s="41"/>
      <c r="C276" s="228" t="s">
        <v>343</v>
      </c>
      <c r="D276" s="228" t="s">
        <v>146</v>
      </c>
      <c r="E276" s="229" t="s">
        <v>344</v>
      </c>
      <c r="F276" s="230" t="s">
        <v>345</v>
      </c>
      <c r="G276" s="231" t="s">
        <v>320</v>
      </c>
      <c r="H276" s="232">
        <v>55.899999999999999</v>
      </c>
      <c r="I276" s="233"/>
      <c r="J276" s="234">
        <f>ROUND(I276*H276,2)</f>
        <v>0</v>
      </c>
      <c r="K276" s="230" t="s">
        <v>150</v>
      </c>
      <c r="L276" s="46"/>
      <c r="M276" s="235" t="s">
        <v>1</v>
      </c>
      <c r="N276" s="236" t="s">
        <v>56</v>
      </c>
      <c r="O276" s="93"/>
      <c r="P276" s="237">
        <f>O276*H276</f>
        <v>0</v>
      </c>
      <c r="Q276" s="237">
        <v>0.12095</v>
      </c>
      <c r="R276" s="237">
        <f>Q276*H276</f>
        <v>6.7611049999999997</v>
      </c>
      <c r="S276" s="237">
        <v>0</v>
      </c>
      <c r="T276" s="238">
        <f>S276*H276</f>
        <v>0</v>
      </c>
      <c r="U276" s="40"/>
      <c r="V276" s="40"/>
      <c r="W276" s="40"/>
      <c r="X276" s="40"/>
      <c r="Y276" s="40"/>
      <c r="Z276" s="40"/>
      <c r="AA276" s="40"/>
      <c r="AB276" s="40"/>
      <c r="AC276" s="40"/>
      <c r="AD276" s="40"/>
      <c r="AE276" s="40"/>
      <c r="AR276" s="239" t="s">
        <v>151</v>
      </c>
      <c r="AT276" s="239" t="s">
        <v>146</v>
      </c>
      <c r="AU276" s="239" t="s">
        <v>99</v>
      </c>
      <c r="AY276" s="18" t="s">
        <v>143</v>
      </c>
      <c r="BE276" s="240">
        <f>IF(N276="základní",J276,0)</f>
        <v>0</v>
      </c>
      <c r="BF276" s="240">
        <f>IF(N276="snížená",J276,0)</f>
        <v>0</v>
      </c>
      <c r="BG276" s="240">
        <f>IF(N276="zákl. přenesená",J276,0)</f>
        <v>0</v>
      </c>
      <c r="BH276" s="240">
        <f>IF(N276="sníž. přenesená",J276,0)</f>
        <v>0</v>
      </c>
      <c r="BI276" s="240">
        <f>IF(N276="nulová",J276,0)</f>
        <v>0</v>
      </c>
      <c r="BJ276" s="18" t="s">
        <v>23</v>
      </c>
      <c r="BK276" s="240">
        <f>ROUND(I276*H276,2)</f>
        <v>0</v>
      </c>
      <c r="BL276" s="18" t="s">
        <v>151</v>
      </c>
      <c r="BM276" s="239" t="s">
        <v>346</v>
      </c>
    </row>
    <row r="277" s="2" customFormat="1">
      <c r="A277" s="40"/>
      <c r="B277" s="41"/>
      <c r="C277" s="42"/>
      <c r="D277" s="241" t="s">
        <v>153</v>
      </c>
      <c r="E277" s="42"/>
      <c r="F277" s="242" t="s">
        <v>347</v>
      </c>
      <c r="G277" s="42"/>
      <c r="H277" s="42"/>
      <c r="I277" s="243"/>
      <c r="J277" s="42"/>
      <c r="K277" s="42"/>
      <c r="L277" s="46"/>
      <c r="M277" s="244"/>
      <c r="N277" s="245"/>
      <c r="O277" s="93"/>
      <c r="P277" s="93"/>
      <c r="Q277" s="93"/>
      <c r="R277" s="93"/>
      <c r="S277" s="93"/>
      <c r="T277" s="94"/>
      <c r="U277" s="40"/>
      <c r="V277" s="40"/>
      <c r="W277" s="40"/>
      <c r="X277" s="40"/>
      <c r="Y277" s="40"/>
      <c r="Z277" s="40"/>
      <c r="AA277" s="40"/>
      <c r="AB277" s="40"/>
      <c r="AC277" s="40"/>
      <c r="AD277" s="40"/>
      <c r="AE277" s="40"/>
      <c r="AT277" s="18" t="s">
        <v>153</v>
      </c>
      <c r="AU277" s="18" t="s">
        <v>99</v>
      </c>
    </row>
    <row r="278" s="2" customFormat="1">
      <c r="A278" s="40"/>
      <c r="B278" s="41"/>
      <c r="C278" s="42"/>
      <c r="D278" s="246" t="s">
        <v>155</v>
      </c>
      <c r="E278" s="42"/>
      <c r="F278" s="247" t="s">
        <v>348</v>
      </c>
      <c r="G278" s="42"/>
      <c r="H278" s="42"/>
      <c r="I278" s="243"/>
      <c r="J278" s="42"/>
      <c r="K278" s="42"/>
      <c r="L278" s="46"/>
      <c r="M278" s="244"/>
      <c r="N278" s="245"/>
      <c r="O278" s="93"/>
      <c r="P278" s="93"/>
      <c r="Q278" s="93"/>
      <c r="R278" s="93"/>
      <c r="S278" s="93"/>
      <c r="T278" s="94"/>
      <c r="U278" s="40"/>
      <c r="V278" s="40"/>
      <c r="W278" s="40"/>
      <c r="X278" s="40"/>
      <c r="Y278" s="40"/>
      <c r="Z278" s="40"/>
      <c r="AA278" s="40"/>
      <c r="AB278" s="40"/>
      <c r="AC278" s="40"/>
      <c r="AD278" s="40"/>
      <c r="AE278" s="40"/>
      <c r="AT278" s="18" t="s">
        <v>155</v>
      </c>
      <c r="AU278" s="18" t="s">
        <v>99</v>
      </c>
    </row>
    <row r="279" s="13" customFormat="1">
      <c r="A279" s="13"/>
      <c r="B279" s="248"/>
      <c r="C279" s="249"/>
      <c r="D279" s="241" t="s">
        <v>157</v>
      </c>
      <c r="E279" s="250" t="s">
        <v>1</v>
      </c>
      <c r="F279" s="251" t="s">
        <v>325</v>
      </c>
      <c r="G279" s="249"/>
      <c r="H279" s="250" t="s">
        <v>1</v>
      </c>
      <c r="I279" s="252"/>
      <c r="J279" s="249"/>
      <c r="K279" s="249"/>
      <c r="L279" s="253"/>
      <c r="M279" s="254"/>
      <c r="N279" s="255"/>
      <c r="O279" s="255"/>
      <c r="P279" s="255"/>
      <c r="Q279" s="255"/>
      <c r="R279" s="255"/>
      <c r="S279" s="255"/>
      <c r="T279" s="256"/>
      <c r="U279" s="13"/>
      <c r="V279" s="13"/>
      <c r="W279" s="13"/>
      <c r="X279" s="13"/>
      <c r="Y279" s="13"/>
      <c r="Z279" s="13"/>
      <c r="AA279" s="13"/>
      <c r="AB279" s="13"/>
      <c r="AC279" s="13"/>
      <c r="AD279" s="13"/>
      <c r="AE279" s="13"/>
      <c r="AT279" s="257" t="s">
        <v>157</v>
      </c>
      <c r="AU279" s="257" t="s">
        <v>99</v>
      </c>
      <c r="AV279" s="13" t="s">
        <v>23</v>
      </c>
      <c r="AW279" s="13" t="s">
        <v>48</v>
      </c>
      <c r="AX279" s="13" t="s">
        <v>91</v>
      </c>
      <c r="AY279" s="257" t="s">
        <v>143</v>
      </c>
    </row>
    <row r="280" s="14" customFormat="1">
      <c r="A280" s="14"/>
      <c r="B280" s="258"/>
      <c r="C280" s="259"/>
      <c r="D280" s="241" t="s">
        <v>157</v>
      </c>
      <c r="E280" s="260" t="s">
        <v>1</v>
      </c>
      <c r="F280" s="261" t="s">
        <v>326</v>
      </c>
      <c r="G280" s="259"/>
      <c r="H280" s="262">
        <v>55.899999999999999</v>
      </c>
      <c r="I280" s="263"/>
      <c r="J280" s="259"/>
      <c r="K280" s="259"/>
      <c r="L280" s="264"/>
      <c r="M280" s="265"/>
      <c r="N280" s="266"/>
      <c r="O280" s="266"/>
      <c r="P280" s="266"/>
      <c r="Q280" s="266"/>
      <c r="R280" s="266"/>
      <c r="S280" s="266"/>
      <c r="T280" s="267"/>
      <c r="U280" s="14"/>
      <c r="V280" s="14"/>
      <c r="W280" s="14"/>
      <c r="X280" s="14"/>
      <c r="Y280" s="14"/>
      <c r="Z280" s="14"/>
      <c r="AA280" s="14"/>
      <c r="AB280" s="14"/>
      <c r="AC280" s="14"/>
      <c r="AD280" s="14"/>
      <c r="AE280" s="14"/>
      <c r="AT280" s="268" t="s">
        <v>157</v>
      </c>
      <c r="AU280" s="268" t="s">
        <v>99</v>
      </c>
      <c r="AV280" s="14" t="s">
        <v>99</v>
      </c>
      <c r="AW280" s="14" t="s">
        <v>48</v>
      </c>
      <c r="AX280" s="14" t="s">
        <v>91</v>
      </c>
      <c r="AY280" s="268" t="s">
        <v>143</v>
      </c>
    </row>
    <row r="281" s="2" customFormat="1" ht="21.75" customHeight="1">
      <c r="A281" s="40"/>
      <c r="B281" s="41"/>
      <c r="C281" s="270" t="s">
        <v>349</v>
      </c>
      <c r="D281" s="270" t="s">
        <v>214</v>
      </c>
      <c r="E281" s="271" t="s">
        <v>350</v>
      </c>
      <c r="F281" s="272" t="s">
        <v>351</v>
      </c>
      <c r="G281" s="273" t="s">
        <v>320</v>
      </c>
      <c r="H281" s="274">
        <v>56.459000000000003</v>
      </c>
      <c r="I281" s="275"/>
      <c r="J281" s="276">
        <f>ROUND(I281*H281,2)</f>
        <v>0</v>
      </c>
      <c r="K281" s="272" t="s">
        <v>150</v>
      </c>
      <c r="L281" s="277"/>
      <c r="M281" s="278" t="s">
        <v>1</v>
      </c>
      <c r="N281" s="279" t="s">
        <v>56</v>
      </c>
      <c r="O281" s="93"/>
      <c r="P281" s="237">
        <f>O281*H281</f>
        <v>0</v>
      </c>
      <c r="Q281" s="237">
        <v>0.065000000000000002</v>
      </c>
      <c r="R281" s="237">
        <f>Q281*H281</f>
        <v>3.6698350000000004</v>
      </c>
      <c r="S281" s="237">
        <v>0</v>
      </c>
      <c r="T281" s="238">
        <f>S281*H281</f>
        <v>0</v>
      </c>
      <c r="U281" s="40"/>
      <c r="V281" s="40"/>
      <c r="W281" s="40"/>
      <c r="X281" s="40"/>
      <c r="Y281" s="40"/>
      <c r="Z281" s="40"/>
      <c r="AA281" s="40"/>
      <c r="AB281" s="40"/>
      <c r="AC281" s="40"/>
      <c r="AD281" s="40"/>
      <c r="AE281" s="40"/>
      <c r="AR281" s="239" t="s">
        <v>206</v>
      </c>
      <c r="AT281" s="239" t="s">
        <v>214</v>
      </c>
      <c r="AU281" s="239" t="s">
        <v>99</v>
      </c>
      <c r="AY281" s="18" t="s">
        <v>143</v>
      </c>
      <c r="BE281" s="240">
        <f>IF(N281="základní",J281,0)</f>
        <v>0</v>
      </c>
      <c r="BF281" s="240">
        <f>IF(N281="snížená",J281,0)</f>
        <v>0</v>
      </c>
      <c r="BG281" s="240">
        <f>IF(N281="zákl. přenesená",J281,0)</f>
        <v>0</v>
      </c>
      <c r="BH281" s="240">
        <f>IF(N281="sníž. přenesená",J281,0)</f>
        <v>0</v>
      </c>
      <c r="BI281" s="240">
        <f>IF(N281="nulová",J281,0)</f>
        <v>0</v>
      </c>
      <c r="BJ281" s="18" t="s">
        <v>23</v>
      </c>
      <c r="BK281" s="240">
        <f>ROUND(I281*H281,2)</f>
        <v>0</v>
      </c>
      <c r="BL281" s="18" t="s">
        <v>151</v>
      </c>
      <c r="BM281" s="239" t="s">
        <v>352</v>
      </c>
    </row>
    <row r="282" s="2" customFormat="1">
      <c r="A282" s="40"/>
      <c r="B282" s="41"/>
      <c r="C282" s="42"/>
      <c r="D282" s="241" t="s">
        <v>153</v>
      </c>
      <c r="E282" s="42"/>
      <c r="F282" s="242" t="s">
        <v>351</v>
      </c>
      <c r="G282" s="42"/>
      <c r="H282" s="42"/>
      <c r="I282" s="243"/>
      <c r="J282" s="42"/>
      <c r="K282" s="42"/>
      <c r="L282" s="46"/>
      <c r="M282" s="244"/>
      <c r="N282" s="245"/>
      <c r="O282" s="93"/>
      <c r="P282" s="93"/>
      <c r="Q282" s="93"/>
      <c r="R282" s="93"/>
      <c r="S282" s="93"/>
      <c r="T282" s="94"/>
      <c r="U282" s="40"/>
      <c r="V282" s="40"/>
      <c r="W282" s="40"/>
      <c r="X282" s="40"/>
      <c r="Y282" s="40"/>
      <c r="Z282" s="40"/>
      <c r="AA282" s="40"/>
      <c r="AB282" s="40"/>
      <c r="AC282" s="40"/>
      <c r="AD282" s="40"/>
      <c r="AE282" s="40"/>
      <c r="AT282" s="18" t="s">
        <v>153</v>
      </c>
      <c r="AU282" s="18" t="s">
        <v>99</v>
      </c>
    </row>
    <row r="283" s="13" customFormat="1">
      <c r="A283" s="13"/>
      <c r="B283" s="248"/>
      <c r="C283" s="249"/>
      <c r="D283" s="241" t="s">
        <v>157</v>
      </c>
      <c r="E283" s="250" t="s">
        <v>1</v>
      </c>
      <c r="F283" s="251" t="s">
        <v>325</v>
      </c>
      <c r="G283" s="249"/>
      <c r="H283" s="250" t="s">
        <v>1</v>
      </c>
      <c r="I283" s="252"/>
      <c r="J283" s="249"/>
      <c r="K283" s="249"/>
      <c r="L283" s="253"/>
      <c r="M283" s="254"/>
      <c r="N283" s="255"/>
      <c r="O283" s="255"/>
      <c r="P283" s="255"/>
      <c r="Q283" s="255"/>
      <c r="R283" s="255"/>
      <c r="S283" s="255"/>
      <c r="T283" s="256"/>
      <c r="U283" s="13"/>
      <c r="V283" s="13"/>
      <c r="W283" s="13"/>
      <c r="X283" s="13"/>
      <c r="Y283" s="13"/>
      <c r="Z283" s="13"/>
      <c r="AA283" s="13"/>
      <c r="AB283" s="13"/>
      <c r="AC283" s="13"/>
      <c r="AD283" s="13"/>
      <c r="AE283" s="13"/>
      <c r="AT283" s="257" t="s">
        <v>157</v>
      </c>
      <c r="AU283" s="257" t="s">
        <v>99</v>
      </c>
      <c r="AV283" s="13" t="s">
        <v>23</v>
      </c>
      <c r="AW283" s="13" t="s">
        <v>48</v>
      </c>
      <c r="AX283" s="13" t="s">
        <v>91</v>
      </c>
      <c r="AY283" s="257" t="s">
        <v>143</v>
      </c>
    </row>
    <row r="284" s="14" customFormat="1">
      <c r="A284" s="14"/>
      <c r="B284" s="258"/>
      <c r="C284" s="259"/>
      <c r="D284" s="241" t="s">
        <v>157</v>
      </c>
      <c r="E284" s="260" t="s">
        <v>1</v>
      </c>
      <c r="F284" s="261" t="s">
        <v>353</v>
      </c>
      <c r="G284" s="259"/>
      <c r="H284" s="262">
        <v>56.459000000000003</v>
      </c>
      <c r="I284" s="263"/>
      <c r="J284" s="259"/>
      <c r="K284" s="259"/>
      <c r="L284" s="264"/>
      <c r="M284" s="265"/>
      <c r="N284" s="266"/>
      <c r="O284" s="266"/>
      <c r="P284" s="266"/>
      <c r="Q284" s="266"/>
      <c r="R284" s="266"/>
      <c r="S284" s="266"/>
      <c r="T284" s="267"/>
      <c r="U284" s="14"/>
      <c r="V284" s="14"/>
      <c r="W284" s="14"/>
      <c r="X284" s="14"/>
      <c r="Y284" s="14"/>
      <c r="Z284" s="14"/>
      <c r="AA284" s="14"/>
      <c r="AB284" s="14"/>
      <c r="AC284" s="14"/>
      <c r="AD284" s="14"/>
      <c r="AE284" s="14"/>
      <c r="AT284" s="268" t="s">
        <v>157</v>
      </c>
      <c r="AU284" s="268" t="s">
        <v>99</v>
      </c>
      <c r="AV284" s="14" t="s">
        <v>99</v>
      </c>
      <c r="AW284" s="14" t="s">
        <v>48</v>
      </c>
      <c r="AX284" s="14" t="s">
        <v>23</v>
      </c>
      <c r="AY284" s="268" t="s">
        <v>143</v>
      </c>
    </row>
    <row r="285" s="2" customFormat="1" ht="33" customHeight="1">
      <c r="A285" s="40"/>
      <c r="B285" s="41"/>
      <c r="C285" s="228" t="s">
        <v>354</v>
      </c>
      <c r="D285" s="228" t="s">
        <v>146</v>
      </c>
      <c r="E285" s="229" t="s">
        <v>355</v>
      </c>
      <c r="F285" s="230" t="s">
        <v>356</v>
      </c>
      <c r="G285" s="231" t="s">
        <v>320</v>
      </c>
      <c r="H285" s="232">
        <v>41.5</v>
      </c>
      <c r="I285" s="233"/>
      <c r="J285" s="234">
        <f>ROUND(I285*H285,2)</f>
        <v>0</v>
      </c>
      <c r="K285" s="230" t="s">
        <v>150</v>
      </c>
      <c r="L285" s="46"/>
      <c r="M285" s="235" t="s">
        <v>1</v>
      </c>
      <c r="N285" s="236" t="s">
        <v>56</v>
      </c>
      <c r="O285" s="93"/>
      <c r="P285" s="237">
        <f>O285*H285</f>
        <v>0</v>
      </c>
      <c r="Q285" s="237">
        <v>0.1295</v>
      </c>
      <c r="R285" s="237">
        <f>Q285*H285</f>
        <v>5.37425</v>
      </c>
      <c r="S285" s="237">
        <v>0</v>
      </c>
      <c r="T285" s="238">
        <f>S285*H285</f>
        <v>0</v>
      </c>
      <c r="U285" s="40"/>
      <c r="V285" s="40"/>
      <c r="W285" s="40"/>
      <c r="X285" s="40"/>
      <c r="Y285" s="40"/>
      <c r="Z285" s="40"/>
      <c r="AA285" s="40"/>
      <c r="AB285" s="40"/>
      <c r="AC285" s="40"/>
      <c r="AD285" s="40"/>
      <c r="AE285" s="40"/>
      <c r="AR285" s="239" t="s">
        <v>151</v>
      </c>
      <c r="AT285" s="239" t="s">
        <v>146</v>
      </c>
      <c r="AU285" s="239" t="s">
        <v>99</v>
      </c>
      <c r="AY285" s="18" t="s">
        <v>143</v>
      </c>
      <c r="BE285" s="240">
        <f>IF(N285="základní",J285,0)</f>
        <v>0</v>
      </c>
      <c r="BF285" s="240">
        <f>IF(N285="snížená",J285,0)</f>
        <v>0</v>
      </c>
      <c r="BG285" s="240">
        <f>IF(N285="zákl. přenesená",J285,0)</f>
        <v>0</v>
      </c>
      <c r="BH285" s="240">
        <f>IF(N285="sníž. přenesená",J285,0)</f>
        <v>0</v>
      </c>
      <c r="BI285" s="240">
        <f>IF(N285="nulová",J285,0)</f>
        <v>0</v>
      </c>
      <c r="BJ285" s="18" t="s">
        <v>23</v>
      </c>
      <c r="BK285" s="240">
        <f>ROUND(I285*H285,2)</f>
        <v>0</v>
      </c>
      <c r="BL285" s="18" t="s">
        <v>151</v>
      </c>
      <c r="BM285" s="239" t="s">
        <v>357</v>
      </c>
    </row>
    <row r="286" s="2" customFormat="1">
      <c r="A286" s="40"/>
      <c r="B286" s="41"/>
      <c r="C286" s="42"/>
      <c r="D286" s="241" t="s">
        <v>153</v>
      </c>
      <c r="E286" s="42"/>
      <c r="F286" s="242" t="s">
        <v>358</v>
      </c>
      <c r="G286" s="42"/>
      <c r="H286" s="42"/>
      <c r="I286" s="243"/>
      <c r="J286" s="42"/>
      <c r="K286" s="42"/>
      <c r="L286" s="46"/>
      <c r="M286" s="244"/>
      <c r="N286" s="245"/>
      <c r="O286" s="93"/>
      <c r="P286" s="93"/>
      <c r="Q286" s="93"/>
      <c r="R286" s="93"/>
      <c r="S286" s="93"/>
      <c r="T286" s="94"/>
      <c r="U286" s="40"/>
      <c r="V286" s="40"/>
      <c r="W286" s="40"/>
      <c r="X286" s="40"/>
      <c r="Y286" s="40"/>
      <c r="Z286" s="40"/>
      <c r="AA286" s="40"/>
      <c r="AB286" s="40"/>
      <c r="AC286" s="40"/>
      <c r="AD286" s="40"/>
      <c r="AE286" s="40"/>
      <c r="AT286" s="18" t="s">
        <v>153</v>
      </c>
      <c r="AU286" s="18" t="s">
        <v>99</v>
      </c>
    </row>
    <row r="287" s="2" customFormat="1">
      <c r="A287" s="40"/>
      <c r="B287" s="41"/>
      <c r="C287" s="42"/>
      <c r="D287" s="246" t="s">
        <v>155</v>
      </c>
      <c r="E287" s="42"/>
      <c r="F287" s="247" t="s">
        <v>359</v>
      </c>
      <c r="G287" s="42"/>
      <c r="H287" s="42"/>
      <c r="I287" s="243"/>
      <c r="J287" s="42"/>
      <c r="K287" s="42"/>
      <c r="L287" s="46"/>
      <c r="M287" s="244"/>
      <c r="N287" s="245"/>
      <c r="O287" s="93"/>
      <c r="P287" s="93"/>
      <c r="Q287" s="93"/>
      <c r="R287" s="93"/>
      <c r="S287" s="93"/>
      <c r="T287" s="94"/>
      <c r="U287" s="40"/>
      <c r="V287" s="40"/>
      <c r="W287" s="40"/>
      <c r="X287" s="40"/>
      <c r="Y287" s="40"/>
      <c r="Z287" s="40"/>
      <c r="AA287" s="40"/>
      <c r="AB287" s="40"/>
      <c r="AC287" s="40"/>
      <c r="AD287" s="40"/>
      <c r="AE287" s="40"/>
      <c r="AT287" s="18" t="s">
        <v>155</v>
      </c>
      <c r="AU287" s="18" t="s">
        <v>99</v>
      </c>
    </row>
    <row r="288" s="2" customFormat="1">
      <c r="A288" s="40"/>
      <c r="B288" s="41"/>
      <c r="C288" s="42"/>
      <c r="D288" s="241" t="s">
        <v>174</v>
      </c>
      <c r="E288" s="42"/>
      <c r="F288" s="269" t="s">
        <v>360</v>
      </c>
      <c r="G288" s="42"/>
      <c r="H288" s="42"/>
      <c r="I288" s="243"/>
      <c r="J288" s="42"/>
      <c r="K288" s="42"/>
      <c r="L288" s="46"/>
      <c r="M288" s="244"/>
      <c r="N288" s="245"/>
      <c r="O288" s="93"/>
      <c r="P288" s="93"/>
      <c r="Q288" s="93"/>
      <c r="R288" s="93"/>
      <c r="S288" s="93"/>
      <c r="T288" s="94"/>
      <c r="U288" s="40"/>
      <c r="V288" s="40"/>
      <c r="W288" s="40"/>
      <c r="X288" s="40"/>
      <c r="Y288" s="40"/>
      <c r="Z288" s="40"/>
      <c r="AA288" s="40"/>
      <c r="AB288" s="40"/>
      <c r="AC288" s="40"/>
      <c r="AD288" s="40"/>
      <c r="AE288" s="40"/>
      <c r="AT288" s="18" t="s">
        <v>174</v>
      </c>
      <c r="AU288" s="18" t="s">
        <v>99</v>
      </c>
    </row>
    <row r="289" s="13" customFormat="1">
      <c r="A289" s="13"/>
      <c r="B289" s="248"/>
      <c r="C289" s="249"/>
      <c r="D289" s="241" t="s">
        <v>157</v>
      </c>
      <c r="E289" s="250" t="s">
        <v>1</v>
      </c>
      <c r="F289" s="251" t="s">
        <v>361</v>
      </c>
      <c r="G289" s="249"/>
      <c r="H289" s="250" t="s">
        <v>1</v>
      </c>
      <c r="I289" s="252"/>
      <c r="J289" s="249"/>
      <c r="K289" s="249"/>
      <c r="L289" s="253"/>
      <c r="M289" s="254"/>
      <c r="N289" s="255"/>
      <c r="O289" s="255"/>
      <c r="P289" s="255"/>
      <c r="Q289" s="255"/>
      <c r="R289" s="255"/>
      <c r="S289" s="255"/>
      <c r="T289" s="256"/>
      <c r="U289" s="13"/>
      <c r="V289" s="13"/>
      <c r="W289" s="13"/>
      <c r="X289" s="13"/>
      <c r="Y289" s="13"/>
      <c r="Z289" s="13"/>
      <c r="AA289" s="13"/>
      <c r="AB289" s="13"/>
      <c r="AC289" s="13"/>
      <c r="AD289" s="13"/>
      <c r="AE289" s="13"/>
      <c r="AT289" s="257" t="s">
        <v>157</v>
      </c>
      <c r="AU289" s="257" t="s">
        <v>99</v>
      </c>
      <c r="AV289" s="13" t="s">
        <v>23</v>
      </c>
      <c r="AW289" s="13" t="s">
        <v>48</v>
      </c>
      <c r="AX289" s="13" t="s">
        <v>91</v>
      </c>
      <c r="AY289" s="257" t="s">
        <v>143</v>
      </c>
    </row>
    <row r="290" s="14" customFormat="1">
      <c r="A290" s="14"/>
      <c r="B290" s="258"/>
      <c r="C290" s="259"/>
      <c r="D290" s="241" t="s">
        <v>157</v>
      </c>
      <c r="E290" s="260" t="s">
        <v>1</v>
      </c>
      <c r="F290" s="261" t="s">
        <v>362</v>
      </c>
      <c r="G290" s="259"/>
      <c r="H290" s="262">
        <v>41.5</v>
      </c>
      <c r="I290" s="263"/>
      <c r="J290" s="259"/>
      <c r="K290" s="259"/>
      <c r="L290" s="264"/>
      <c r="M290" s="265"/>
      <c r="N290" s="266"/>
      <c r="O290" s="266"/>
      <c r="P290" s="266"/>
      <c r="Q290" s="266"/>
      <c r="R290" s="266"/>
      <c r="S290" s="266"/>
      <c r="T290" s="267"/>
      <c r="U290" s="14"/>
      <c r="V290" s="14"/>
      <c r="W290" s="14"/>
      <c r="X290" s="14"/>
      <c r="Y290" s="14"/>
      <c r="Z290" s="14"/>
      <c r="AA290" s="14"/>
      <c r="AB290" s="14"/>
      <c r="AC290" s="14"/>
      <c r="AD290" s="14"/>
      <c r="AE290" s="14"/>
      <c r="AT290" s="268" t="s">
        <v>157</v>
      </c>
      <c r="AU290" s="268" t="s">
        <v>99</v>
      </c>
      <c r="AV290" s="14" t="s">
        <v>99</v>
      </c>
      <c r="AW290" s="14" t="s">
        <v>48</v>
      </c>
      <c r="AX290" s="14" t="s">
        <v>23</v>
      </c>
      <c r="AY290" s="268" t="s">
        <v>143</v>
      </c>
    </row>
    <row r="291" s="2" customFormat="1" ht="16.5" customHeight="1">
      <c r="A291" s="40"/>
      <c r="B291" s="41"/>
      <c r="C291" s="270" t="s">
        <v>363</v>
      </c>
      <c r="D291" s="270" t="s">
        <v>214</v>
      </c>
      <c r="E291" s="271" t="s">
        <v>364</v>
      </c>
      <c r="F291" s="272" t="s">
        <v>365</v>
      </c>
      <c r="G291" s="273" t="s">
        <v>320</v>
      </c>
      <c r="H291" s="274">
        <v>42.420000000000002</v>
      </c>
      <c r="I291" s="275"/>
      <c r="J291" s="276">
        <f>ROUND(I291*H291,2)</f>
        <v>0</v>
      </c>
      <c r="K291" s="272" t="s">
        <v>150</v>
      </c>
      <c r="L291" s="277"/>
      <c r="M291" s="278" t="s">
        <v>1</v>
      </c>
      <c r="N291" s="279" t="s">
        <v>56</v>
      </c>
      <c r="O291" s="93"/>
      <c r="P291" s="237">
        <f>O291*H291</f>
        <v>0</v>
      </c>
      <c r="Q291" s="237">
        <v>0.024</v>
      </c>
      <c r="R291" s="237">
        <f>Q291*H291</f>
        <v>1.0180800000000001</v>
      </c>
      <c r="S291" s="237">
        <v>0</v>
      </c>
      <c r="T291" s="238">
        <f>S291*H291</f>
        <v>0</v>
      </c>
      <c r="U291" s="40"/>
      <c r="V291" s="40"/>
      <c r="W291" s="40"/>
      <c r="X291" s="40"/>
      <c r="Y291" s="40"/>
      <c r="Z291" s="40"/>
      <c r="AA291" s="40"/>
      <c r="AB291" s="40"/>
      <c r="AC291" s="40"/>
      <c r="AD291" s="40"/>
      <c r="AE291" s="40"/>
      <c r="AR291" s="239" t="s">
        <v>206</v>
      </c>
      <c r="AT291" s="239" t="s">
        <v>214</v>
      </c>
      <c r="AU291" s="239" t="s">
        <v>99</v>
      </c>
      <c r="AY291" s="18" t="s">
        <v>143</v>
      </c>
      <c r="BE291" s="240">
        <f>IF(N291="základní",J291,0)</f>
        <v>0</v>
      </c>
      <c r="BF291" s="240">
        <f>IF(N291="snížená",J291,0)</f>
        <v>0</v>
      </c>
      <c r="BG291" s="240">
        <f>IF(N291="zákl. přenesená",J291,0)</f>
        <v>0</v>
      </c>
      <c r="BH291" s="240">
        <f>IF(N291="sníž. přenesená",J291,0)</f>
        <v>0</v>
      </c>
      <c r="BI291" s="240">
        <f>IF(N291="nulová",J291,0)</f>
        <v>0</v>
      </c>
      <c r="BJ291" s="18" t="s">
        <v>23</v>
      </c>
      <c r="BK291" s="240">
        <f>ROUND(I291*H291,2)</f>
        <v>0</v>
      </c>
      <c r="BL291" s="18" t="s">
        <v>151</v>
      </c>
      <c r="BM291" s="239" t="s">
        <v>366</v>
      </c>
    </row>
    <row r="292" s="2" customFormat="1">
      <c r="A292" s="40"/>
      <c r="B292" s="41"/>
      <c r="C292" s="42"/>
      <c r="D292" s="241" t="s">
        <v>153</v>
      </c>
      <c r="E292" s="42"/>
      <c r="F292" s="242" t="s">
        <v>365</v>
      </c>
      <c r="G292" s="42"/>
      <c r="H292" s="42"/>
      <c r="I292" s="243"/>
      <c r="J292" s="42"/>
      <c r="K292" s="42"/>
      <c r="L292" s="46"/>
      <c r="M292" s="244"/>
      <c r="N292" s="245"/>
      <c r="O292" s="93"/>
      <c r="P292" s="93"/>
      <c r="Q292" s="93"/>
      <c r="R292" s="93"/>
      <c r="S292" s="93"/>
      <c r="T292" s="94"/>
      <c r="U292" s="40"/>
      <c r="V292" s="40"/>
      <c r="W292" s="40"/>
      <c r="X292" s="40"/>
      <c r="Y292" s="40"/>
      <c r="Z292" s="40"/>
      <c r="AA292" s="40"/>
      <c r="AB292" s="40"/>
      <c r="AC292" s="40"/>
      <c r="AD292" s="40"/>
      <c r="AE292" s="40"/>
      <c r="AT292" s="18" t="s">
        <v>153</v>
      </c>
      <c r="AU292" s="18" t="s">
        <v>99</v>
      </c>
    </row>
    <row r="293" s="13" customFormat="1">
      <c r="A293" s="13"/>
      <c r="B293" s="248"/>
      <c r="C293" s="249"/>
      <c r="D293" s="241" t="s">
        <v>157</v>
      </c>
      <c r="E293" s="250" t="s">
        <v>1</v>
      </c>
      <c r="F293" s="251" t="s">
        <v>361</v>
      </c>
      <c r="G293" s="249"/>
      <c r="H293" s="250" t="s">
        <v>1</v>
      </c>
      <c r="I293" s="252"/>
      <c r="J293" s="249"/>
      <c r="K293" s="249"/>
      <c r="L293" s="253"/>
      <c r="M293" s="254"/>
      <c r="N293" s="255"/>
      <c r="O293" s="255"/>
      <c r="P293" s="255"/>
      <c r="Q293" s="255"/>
      <c r="R293" s="255"/>
      <c r="S293" s="255"/>
      <c r="T293" s="256"/>
      <c r="U293" s="13"/>
      <c r="V293" s="13"/>
      <c r="W293" s="13"/>
      <c r="X293" s="13"/>
      <c r="Y293" s="13"/>
      <c r="Z293" s="13"/>
      <c r="AA293" s="13"/>
      <c r="AB293" s="13"/>
      <c r="AC293" s="13"/>
      <c r="AD293" s="13"/>
      <c r="AE293" s="13"/>
      <c r="AT293" s="257" t="s">
        <v>157</v>
      </c>
      <c r="AU293" s="257" t="s">
        <v>99</v>
      </c>
      <c r="AV293" s="13" t="s">
        <v>23</v>
      </c>
      <c r="AW293" s="13" t="s">
        <v>48</v>
      </c>
      <c r="AX293" s="13" t="s">
        <v>91</v>
      </c>
      <c r="AY293" s="257" t="s">
        <v>143</v>
      </c>
    </row>
    <row r="294" s="14" customFormat="1">
      <c r="A294" s="14"/>
      <c r="B294" s="258"/>
      <c r="C294" s="259"/>
      <c r="D294" s="241" t="s">
        <v>157</v>
      </c>
      <c r="E294" s="260" t="s">
        <v>1</v>
      </c>
      <c r="F294" s="261" t="s">
        <v>367</v>
      </c>
      <c r="G294" s="259"/>
      <c r="H294" s="262">
        <v>42.420000000000002</v>
      </c>
      <c r="I294" s="263"/>
      <c r="J294" s="259"/>
      <c r="K294" s="259"/>
      <c r="L294" s="264"/>
      <c r="M294" s="265"/>
      <c r="N294" s="266"/>
      <c r="O294" s="266"/>
      <c r="P294" s="266"/>
      <c r="Q294" s="266"/>
      <c r="R294" s="266"/>
      <c r="S294" s="266"/>
      <c r="T294" s="267"/>
      <c r="U294" s="14"/>
      <c r="V294" s="14"/>
      <c r="W294" s="14"/>
      <c r="X294" s="14"/>
      <c r="Y294" s="14"/>
      <c r="Z294" s="14"/>
      <c r="AA294" s="14"/>
      <c r="AB294" s="14"/>
      <c r="AC294" s="14"/>
      <c r="AD294" s="14"/>
      <c r="AE294" s="14"/>
      <c r="AT294" s="268" t="s">
        <v>157</v>
      </c>
      <c r="AU294" s="268" t="s">
        <v>99</v>
      </c>
      <c r="AV294" s="14" t="s">
        <v>99</v>
      </c>
      <c r="AW294" s="14" t="s">
        <v>48</v>
      </c>
      <c r="AX294" s="14" t="s">
        <v>23</v>
      </c>
      <c r="AY294" s="268" t="s">
        <v>143</v>
      </c>
    </row>
    <row r="295" s="2" customFormat="1" ht="24.15" customHeight="1">
      <c r="A295" s="40"/>
      <c r="B295" s="41"/>
      <c r="C295" s="228" t="s">
        <v>368</v>
      </c>
      <c r="D295" s="228" t="s">
        <v>146</v>
      </c>
      <c r="E295" s="229" t="s">
        <v>369</v>
      </c>
      <c r="F295" s="230" t="s">
        <v>370</v>
      </c>
      <c r="G295" s="231" t="s">
        <v>170</v>
      </c>
      <c r="H295" s="232">
        <v>7.883</v>
      </c>
      <c r="I295" s="233"/>
      <c r="J295" s="234">
        <f>ROUND(I295*H295,2)</f>
        <v>0</v>
      </c>
      <c r="K295" s="230" t="s">
        <v>150</v>
      </c>
      <c r="L295" s="46"/>
      <c r="M295" s="235" t="s">
        <v>1</v>
      </c>
      <c r="N295" s="236" t="s">
        <v>56</v>
      </c>
      <c r="O295" s="93"/>
      <c r="P295" s="237">
        <f>O295*H295</f>
        <v>0</v>
      </c>
      <c r="Q295" s="237">
        <v>2.2563399999999998</v>
      </c>
      <c r="R295" s="237">
        <f>Q295*H295</f>
        <v>17.786728219999997</v>
      </c>
      <c r="S295" s="237">
        <v>0</v>
      </c>
      <c r="T295" s="238">
        <f>S295*H295</f>
        <v>0</v>
      </c>
      <c r="U295" s="40"/>
      <c r="V295" s="40"/>
      <c r="W295" s="40"/>
      <c r="X295" s="40"/>
      <c r="Y295" s="40"/>
      <c r="Z295" s="40"/>
      <c r="AA295" s="40"/>
      <c r="AB295" s="40"/>
      <c r="AC295" s="40"/>
      <c r="AD295" s="40"/>
      <c r="AE295" s="40"/>
      <c r="AR295" s="239" t="s">
        <v>151</v>
      </c>
      <c r="AT295" s="239" t="s">
        <v>146</v>
      </c>
      <c r="AU295" s="239" t="s">
        <v>99</v>
      </c>
      <c r="AY295" s="18" t="s">
        <v>143</v>
      </c>
      <c r="BE295" s="240">
        <f>IF(N295="základní",J295,0)</f>
        <v>0</v>
      </c>
      <c r="BF295" s="240">
        <f>IF(N295="snížená",J295,0)</f>
        <v>0</v>
      </c>
      <c r="BG295" s="240">
        <f>IF(N295="zákl. přenesená",J295,0)</f>
        <v>0</v>
      </c>
      <c r="BH295" s="240">
        <f>IF(N295="sníž. přenesená",J295,0)</f>
        <v>0</v>
      </c>
      <c r="BI295" s="240">
        <f>IF(N295="nulová",J295,0)</f>
        <v>0</v>
      </c>
      <c r="BJ295" s="18" t="s">
        <v>23</v>
      </c>
      <c r="BK295" s="240">
        <f>ROUND(I295*H295,2)</f>
        <v>0</v>
      </c>
      <c r="BL295" s="18" t="s">
        <v>151</v>
      </c>
      <c r="BM295" s="239" t="s">
        <v>371</v>
      </c>
    </row>
    <row r="296" s="2" customFormat="1">
      <c r="A296" s="40"/>
      <c r="B296" s="41"/>
      <c r="C296" s="42"/>
      <c r="D296" s="241" t="s">
        <v>153</v>
      </c>
      <c r="E296" s="42"/>
      <c r="F296" s="242" t="s">
        <v>372</v>
      </c>
      <c r="G296" s="42"/>
      <c r="H296" s="42"/>
      <c r="I296" s="243"/>
      <c r="J296" s="42"/>
      <c r="K296" s="42"/>
      <c r="L296" s="46"/>
      <c r="M296" s="244"/>
      <c r="N296" s="245"/>
      <c r="O296" s="93"/>
      <c r="P296" s="93"/>
      <c r="Q296" s="93"/>
      <c r="R296" s="93"/>
      <c r="S296" s="93"/>
      <c r="T296" s="94"/>
      <c r="U296" s="40"/>
      <c r="V296" s="40"/>
      <c r="W296" s="40"/>
      <c r="X296" s="40"/>
      <c r="Y296" s="40"/>
      <c r="Z296" s="40"/>
      <c r="AA296" s="40"/>
      <c r="AB296" s="40"/>
      <c r="AC296" s="40"/>
      <c r="AD296" s="40"/>
      <c r="AE296" s="40"/>
      <c r="AT296" s="18" t="s">
        <v>153</v>
      </c>
      <c r="AU296" s="18" t="s">
        <v>99</v>
      </c>
    </row>
    <row r="297" s="2" customFormat="1">
      <c r="A297" s="40"/>
      <c r="B297" s="41"/>
      <c r="C297" s="42"/>
      <c r="D297" s="246" t="s">
        <v>155</v>
      </c>
      <c r="E297" s="42"/>
      <c r="F297" s="247" t="s">
        <v>373</v>
      </c>
      <c r="G297" s="42"/>
      <c r="H297" s="42"/>
      <c r="I297" s="243"/>
      <c r="J297" s="42"/>
      <c r="K297" s="42"/>
      <c r="L297" s="46"/>
      <c r="M297" s="244"/>
      <c r="N297" s="245"/>
      <c r="O297" s="93"/>
      <c r="P297" s="93"/>
      <c r="Q297" s="93"/>
      <c r="R297" s="93"/>
      <c r="S297" s="93"/>
      <c r="T297" s="94"/>
      <c r="U297" s="40"/>
      <c r="V297" s="40"/>
      <c r="W297" s="40"/>
      <c r="X297" s="40"/>
      <c r="Y297" s="40"/>
      <c r="Z297" s="40"/>
      <c r="AA297" s="40"/>
      <c r="AB297" s="40"/>
      <c r="AC297" s="40"/>
      <c r="AD297" s="40"/>
      <c r="AE297" s="40"/>
      <c r="AT297" s="18" t="s">
        <v>155</v>
      </c>
      <c r="AU297" s="18" t="s">
        <v>99</v>
      </c>
    </row>
    <row r="298" s="13" customFormat="1">
      <c r="A298" s="13"/>
      <c r="B298" s="248"/>
      <c r="C298" s="249"/>
      <c r="D298" s="241" t="s">
        <v>157</v>
      </c>
      <c r="E298" s="250" t="s">
        <v>1</v>
      </c>
      <c r="F298" s="251" t="s">
        <v>361</v>
      </c>
      <c r="G298" s="249"/>
      <c r="H298" s="250" t="s">
        <v>1</v>
      </c>
      <c r="I298" s="252"/>
      <c r="J298" s="249"/>
      <c r="K298" s="249"/>
      <c r="L298" s="253"/>
      <c r="M298" s="254"/>
      <c r="N298" s="255"/>
      <c r="O298" s="255"/>
      <c r="P298" s="255"/>
      <c r="Q298" s="255"/>
      <c r="R298" s="255"/>
      <c r="S298" s="255"/>
      <c r="T298" s="256"/>
      <c r="U298" s="13"/>
      <c r="V298" s="13"/>
      <c r="W298" s="13"/>
      <c r="X298" s="13"/>
      <c r="Y298" s="13"/>
      <c r="Z298" s="13"/>
      <c r="AA298" s="13"/>
      <c r="AB298" s="13"/>
      <c r="AC298" s="13"/>
      <c r="AD298" s="13"/>
      <c r="AE298" s="13"/>
      <c r="AT298" s="257" t="s">
        <v>157</v>
      </c>
      <c r="AU298" s="257" t="s">
        <v>99</v>
      </c>
      <c r="AV298" s="13" t="s">
        <v>23</v>
      </c>
      <c r="AW298" s="13" t="s">
        <v>48</v>
      </c>
      <c r="AX298" s="13" t="s">
        <v>91</v>
      </c>
      <c r="AY298" s="257" t="s">
        <v>143</v>
      </c>
    </row>
    <row r="299" s="14" customFormat="1">
      <c r="A299" s="14"/>
      <c r="B299" s="258"/>
      <c r="C299" s="259"/>
      <c r="D299" s="241" t="s">
        <v>157</v>
      </c>
      <c r="E299" s="260" t="s">
        <v>1</v>
      </c>
      <c r="F299" s="261" t="s">
        <v>374</v>
      </c>
      <c r="G299" s="259"/>
      <c r="H299" s="262">
        <v>1.2450000000000001</v>
      </c>
      <c r="I299" s="263"/>
      <c r="J299" s="259"/>
      <c r="K299" s="259"/>
      <c r="L299" s="264"/>
      <c r="M299" s="265"/>
      <c r="N299" s="266"/>
      <c r="O299" s="266"/>
      <c r="P299" s="266"/>
      <c r="Q299" s="266"/>
      <c r="R299" s="266"/>
      <c r="S299" s="266"/>
      <c r="T299" s="267"/>
      <c r="U299" s="14"/>
      <c r="V299" s="14"/>
      <c r="W299" s="14"/>
      <c r="X299" s="14"/>
      <c r="Y299" s="14"/>
      <c r="Z299" s="14"/>
      <c r="AA299" s="14"/>
      <c r="AB299" s="14"/>
      <c r="AC299" s="14"/>
      <c r="AD299" s="14"/>
      <c r="AE299" s="14"/>
      <c r="AT299" s="268" t="s">
        <v>157</v>
      </c>
      <c r="AU299" s="268" t="s">
        <v>99</v>
      </c>
      <c r="AV299" s="14" t="s">
        <v>99</v>
      </c>
      <c r="AW299" s="14" t="s">
        <v>48</v>
      </c>
      <c r="AX299" s="14" t="s">
        <v>91</v>
      </c>
      <c r="AY299" s="268" t="s">
        <v>143</v>
      </c>
    </row>
    <row r="300" s="13" customFormat="1">
      <c r="A300" s="13"/>
      <c r="B300" s="248"/>
      <c r="C300" s="249"/>
      <c r="D300" s="241" t="s">
        <v>157</v>
      </c>
      <c r="E300" s="250" t="s">
        <v>1</v>
      </c>
      <c r="F300" s="251" t="s">
        <v>325</v>
      </c>
      <c r="G300" s="249"/>
      <c r="H300" s="250" t="s">
        <v>1</v>
      </c>
      <c r="I300" s="252"/>
      <c r="J300" s="249"/>
      <c r="K300" s="249"/>
      <c r="L300" s="253"/>
      <c r="M300" s="254"/>
      <c r="N300" s="255"/>
      <c r="O300" s="255"/>
      <c r="P300" s="255"/>
      <c r="Q300" s="255"/>
      <c r="R300" s="255"/>
      <c r="S300" s="255"/>
      <c r="T300" s="256"/>
      <c r="U300" s="13"/>
      <c r="V300" s="13"/>
      <c r="W300" s="13"/>
      <c r="X300" s="13"/>
      <c r="Y300" s="13"/>
      <c r="Z300" s="13"/>
      <c r="AA300" s="13"/>
      <c r="AB300" s="13"/>
      <c r="AC300" s="13"/>
      <c r="AD300" s="13"/>
      <c r="AE300" s="13"/>
      <c r="AT300" s="257" t="s">
        <v>157</v>
      </c>
      <c r="AU300" s="257" t="s">
        <v>99</v>
      </c>
      <c r="AV300" s="13" t="s">
        <v>23</v>
      </c>
      <c r="AW300" s="13" t="s">
        <v>48</v>
      </c>
      <c r="AX300" s="13" t="s">
        <v>91</v>
      </c>
      <c r="AY300" s="257" t="s">
        <v>143</v>
      </c>
    </row>
    <row r="301" s="14" customFormat="1">
      <c r="A301" s="14"/>
      <c r="B301" s="258"/>
      <c r="C301" s="259"/>
      <c r="D301" s="241" t="s">
        <v>157</v>
      </c>
      <c r="E301" s="260" t="s">
        <v>1</v>
      </c>
      <c r="F301" s="261" t="s">
        <v>375</v>
      </c>
      <c r="G301" s="259"/>
      <c r="H301" s="262">
        <v>3.77325</v>
      </c>
      <c r="I301" s="263"/>
      <c r="J301" s="259"/>
      <c r="K301" s="259"/>
      <c r="L301" s="264"/>
      <c r="M301" s="265"/>
      <c r="N301" s="266"/>
      <c r="O301" s="266"/>
      <c r="P301" s="266"/>
      <c r="Q301" s="266"/>
      <c r="R301" s="266"/>
      <c r="S301" s="266"/>
      <c r="T301" s="267"/>
      <c r="U301" s="14"/>
      <c r="V301" s="14"/>
      <c r="W301" s="14"/>
      <c r="X301" s="14"/>
      <c r="Y301" s="14"/>
      <c r="Z301" s="14"/>
      <c r="AA301" s="14"/>
      <c r="AB301" s="14"/>
      <c r="AC301" s="14"/>
      <c r="AD301" s="14"/>
      <c r="AE301" s="14"/>
      <c r="AT301" s="268" t="s">
        <v>157</v>
      </c>
      <c r="AU301" s="268" t="s">
        <v>99</v>
      </c>
      <c r="AV301" s="14" t="s">
        <v>99</v>
      </c>
      <c r="AW301" s="14" t="s">
        <v>48</v>
      </c>
      <c r="AX301" s="14" t="s">
        <v>91</v>
      </c>
      <c r="AY301" s="268" t="s">
        <v>143</v>
      </c>
    </row>
    <row r="302" s="13" customFormat="1">
      <c r="A302" s="13"/>
      <c r="B302" s="248"/>
      <c r="C302" s="249"/>
      <c r="D302" s="241" t="s">
        <v>157</v>
      </c>
      <c r="E302" s="250" t="s">
        <v>1</v>
      </c>
      <c r="F302" s="251" t="s">
        <v>334</v>
      </c>
      <c r="G302" s="249"/>
      <c r="H302" s="250" t="s">
        <v>1</v>
      </c>
      <c r="I302" s="252"/>
      <c r="J302" s="249"/>
      <c r="K302" s="249"/>
      <c r="L302" s="253"/>
      <c r="M302" s="254"/>
      <c r="N302" s="255"/>
      <c r="O302" s="255"/>
      <c r="P302" s="255"/>
      <c r="Q302" s="255"/>
      <c r="R302" s="255"/>
      <c r="S302" s="255"/>
      <c r="T302" s="256"/>
      <c r="U302" s="13"/>
      <c r="V302" s="13"/>
      <c r="W302" s="13"/>
      <c r="X302" s="13"/>
      <c r="Y302" s="13"/>
      <c r="Z302" s="13"/>
      <c r="AA302" s="13"/>
      <c r="AB302" s="13"/>
      <c r="AC302" s="13"/>
      <c r="AD302" s="13"/>
      <c r="AE302" s="13"/>
      <c r="AT302" s="257" t="s">
        <v>157</v>
      </c>
      <c r="AU302" s="257" t="s">
        <v>99</v>
      </c>
      <c r="AV302" s="13" t="s">
        <v>23</v>
      </c>
      <c r="AW302" s="13" t="s">
        <v>48</v>
      </c>
      <c r="AX302" s="13" t="s">
        <v>91</v>
      </c>
      <c r="AY302" s="257" t="s">
        <v>143</v>
      </c>
    </row>
    <row r="303" s="14" customFormat="1">
      <c r="A303" s="14"/>
      <c r="B303" s="258"/>
      <c r="C303" s="259"/>
      <c r="D303" s="241" t="s">
        <v>157</v>
      </c>
      <c r="E303" s="260" t="s">
        <v>1</v>
      </c>
      <c r="F303" s="261" t="s">
        <v>376</v>
      </c>
      <c r="G303" s="259"/>
      <c r="H303" s="262">
        <v>1.1879999999999999</v>
      </c>
      <c r="I303" s="263"/>
      <c r="J303" s="259"/>
      <c r="K303" s="259"/>
      <c r="L303" s="264"/>
      <c r="M303" s="265"/>
      <c r="N303" s="266"/>
      <c r="O303" s="266"/>
      <c r="P303" s="266"/>
      <c r="Q303" s="266"/>
      <c r="R303" s="266"/>
      <c r="S303" s="266"/>
      <c r="T303" s="267"/>
      <c r="U303" s="14"/>
      <c r="V303" s="14"/>
      <c r="W303" s="14"/>
      <c r="X303" s="14"/>
      <c r="Y303" s="14"/>
      <c r="Z303" s="14"/>
      <c r="AA303" s="14"/>
      <c r="AB303" s="14"/>
      <c r="AC303" s="14"/>
      <c r="AD303" s="14"/>
      <c r="AE303" s="14"/>
      <c r="AT303" s="268" t="s">
        <v>157</v>
      </c>
      <c r="AU303" s="268" t="s">
        <v>99</v>
      </c>
      <c r="AV303" s="14" t="s">
        <v>99</v>
      </c>
      <c r="AW303" s="14" t="s">
        <v>48</v>
      </c>
      <c r="AX303" s="14" t="s">
        <v>91</v>
      </c>
      <c r="AY303" s="268" t="s">
        <v>143</v>
      </c>
    </row>
    <row r="304" s="13" customFormat="1">
      <c r="A304" s="13"/>
      <c r="B304" s="248"/>
      <c r="C304" s="249"/>
      <c r="D304" s="241" t="s">
        <v>157</v>
      </c>
      <c r="E304" s="250" t="s">
        <v>1</v>
      </c>
      <c r="F304" s="251" t="s">
        <v>297</v>
      </c>
      <c r="G304" s="249"/>
      <c r="H304" s="250" t="s">
        <v>1</v>
      </c>
      <c r="I304" s="252"/>
      <c r="J304" s="249"/>
      <c r="K304" s="249"/>
      <c r="L304" s="253"/>
      <c r="M304" s="254"/>
      <c r="N304" s="255"/>
      <c r="O304" s="255"/>
      <c r="P304" s="255"/>
      <c r="Q304" s="255"/>
      <c r="R304" s="255"/>
      <c r="S304" s="255"/>
      <c r="T304" s="256"/>
      <c r="U304" s="13"/>
      <c r="V304" s="13"/>
      <c r="W304" s="13"/>
      <c r="X304" s="13"/>
      <c r="Y304" s="13"/>
      <c r="Z304" s="13"/>
      <c r="AA304" s="13"/>
      <c r="AB304" s="13"/>
      <c r="AC304" s="13"/>
      <c r="AD304" s="13"/>
      <c r="AE304" s="13"/>
      <c r="AT304" s="257" t="s">
        <v>157</v>
      </c>
      <c r="AU304" s="257" t="s">
        <v>99</v>
      </c>
      <c r="AV304" s="13" t="s">
        <v>23</v>
      </c>
      <c r="AW304" s="13" t="s">
        <v>48</v>
      </c>
      <c r="AX304" s="13" t="s">
        <v>91</v>
      </c>
      <c r="AY304" s="257" t="s">
        <v>143</v>
      </c>
    </row>
    <row r="305" s="14" customFormat="1">
      <c r="A305" s="14"/>
      <c r="B305" s="258"/>
      <c r="C305" s="259"/>
      <c r="D305" s="241" t="s">
        <v>157</v>
      </c>
      <c r="E305" s="260" t="s">
        <v>1</v>
      </c>
      <c r="F305" s="261" t="s">
        <v>377</v>
      </c>
      <c r="G305" s="259"/>
      <c r="H305" s="262">
        <v>0.504</v>
      </c>
      <c r="I305" s="263"/>
      <c r="J305" s="259"/>
      <c r="K305" s="259"/>
      <c r="L305" s="264"/>
      <c r="M305" s="265"/>
      <c r="N305" s="266"/>
      <c r="O305" s="266"/>
      <c r="P305" s="266"/>
      <c r="Q305" s="266"/>
      <c r="R305" s="266"/>
      <c r="S305" s="266"/>
      <c r="T305" s="267"/>
      <c r="U305" s="14"/>
      <c r="V305" s="14"/>
      <c r="W305" s="14"/>
      <c r="X305" s="14"/>
      <c r="Y305" s="14"/>
      <c r="Z305" s="14"/>
      <c r="AA305" s="14"/>
      <c r="AB305" s="14"/>
      <c r="AC305" s="14"/>
      <c r="AD305" s="14"/>
      <c r="AE305" s="14"/>
      <c r="AT305" s="268" t="s">
        <v>157</v>
      </c>
      <c r="AU305" s="268" t="s">
        <v>99</v>
      </c>
      <c r="AV305" s="14" t="s">
        <v>99</v>
      </c>
      <c r="AW305" s="14" t="s">
        <v>48</v>
      </c>
      <c r="AX305" s="14" t="s">
        <v>91</v>
      </c>
      <c r="AY305" s="268" t="s">
        <v>143</v>
      </c>
    </row>
    <row r="306" s="13" customFormat="1">
      <c r="A306" s="13"/>
      <c r="B306" s="248"/>
      <c r="C306" s="249"/>
      <c r="D306" s="241" t="s">
        <v>157</v>
      </c>
      <c r="E306" s="250" t="s">
        <v>1</v>
      </c>
      <c r="F306" s="251" t="s">
        <v>299</v>
      </c>
      <c r="G306" s="249"/>
      <c r="H306" s="250" t="s">
        <v>1</v>
      </c>
      <c r="I306" s="252"/>
      <c r="J306" s="249"/>
      <c r="K306" s="249"/>
      <c r="L306" s="253"/>
      <c r="M306" s="254"/>
      <c r="N306" s="255"/>
      <c r="O306" s="255"/>
      <c r="P306" s="255"/>
      <c r="Q306" s="255"/>
      <c r="R306" s="255"/>
      <c r="S306" s="255"/>
      <c r="T306" s="256"/>
      <c r="U306" s="13"/>
      <c r="V306" s="13"/>
      <c r="W306" s="13"/>
      <c r="X306" s="13"/>
      <c r="Y306" s="13"/>
      <c r="Z306" s="13"/>
      <c r="AA306" s="13"/>
      <c r="AB306" s="13"/>
      <c r="AC306" s="13"/>
      <c r="AD306" s="13"/>
      <c r="AE306" s="13"/>
      <c r="AT306" s="257" t="s">
        <v>157</v>
      </c>
      <c r="AU306" s="257" t="s">
        <v>99</v>
      </c>
      <c r="AV306" s="13" t="s">
        <v>23</v>
      </c>
      <c r="AW306" s="13" t="s">
        <v>48</v>
      </c>
      <c r="AX306" s="13" t="s">
        <v>91</v>
      </c>
      <c r="AY306" s="257" t="s">
        <v>143</v>
      </c>
    </row>
    <row r="307" s="14" customFormat="1">
      <c r="A307" s="14"/>
      <c r="B307" s="258"/>
      <c r="C307" s="259"/>
      <c r="D307" s="241" t="s">
        <v>157</v>
      </c>
      <c r="E307" s="260" t="s">
        <v>1</v>
      </c>
      <c r="F307" s="261" t="s">
        <v>378</v>
      </c>
      <c r="G307" s="259"/>
      <c r="H307" s="262">
        <v>0.14999999999999999</v>
      </c>
      <c r="I307" s="263"/>
      <c r="J307" s="259"/>
      <c r="K307" s="259"/>
      <c r="L307" s="264"/>
      <c r="M307" s="265"/>
      <c r="N307" s="266"/>
      <c r="O307" s="266"/>
      <c r="P307" s="266"/>
      <c r="Q307" s="266"/>
      <c r="R307" s="266"/>
      <c r="S307" s="266"/>
      <c r="T307" s="267"/>
      <c r="U307" s="14"/>
      <c r="V307" s="14"/>
      <c r="W307" s="14"/>
      <c r="X307" s="14"/>
      <c r="Y307" s="14"/>
      <c r="Z307" s="14"/>
      <c r="AA307" s="14"/>
      <c r="AB307" s="14"/>
      <c r="AC307" s="14"/>
      <c r="AD307" s="14"/>
      <c r="AE307" s="14"/>
      <c r="AT307" s="268" t="s">
        <v>157</v>
      </c>
      <c r="AU307" s="268" t="s">
        <v>99</v>
      </c>
      <c r="AV307" s="14" t="s">
        <v>99</v>
      </c>
      <c r="AW307" s="14" t="s">
        <v>48</v>
      </c>
      <c r="AX307" s="14" t="s">
        <v>91</v>
      </c>
      <c r="AY307" s="268" t="s">
        <v>143</v>
      </c>
    </row>
    <row r="308" s="13" customFormat="1">
      <c r="A308" s="13"/>
      <c r="B308" s="248"/>
      <c r="C308" s="249"/>
      <c r="D308" s="241" t="s">
        <v>157</v>
      </c>
      <c r="E308" s="250" t="s">
        <v>1</v>
      </c>
      <c r="F308" s="251" t="s">
        <v>379</v>
      </c>
      <c r="G308" s="249"/>
      <c r="H308" s="250" t="s">
        <v>1</v>
      </c>
      <c r="I308" s="252"/>
      <c r="J308" s="249"/>
      <c r="K308" s="249"/>
      <c r="L308" s="253"/>
      <c r="M308" s="254"/>
      <c r="N308" s="255"/>
      <c r="O308" s="255"/>
      <c r="P308" s="255"/>
      <c r="Q308" s="255"/>
      <c r="R308" s="255"/>
      <c r="S308" s="255"/>
      <c r="T308" s="256"/>
      <c r="U308" s="13"/>
      <c r="V308" s="13"/>
      <c r="W308" s="13"/>
      <c r="X308" s="13"/>
      <c r="Y308" s="13"/>
      <c r="Z308" s="13"/>
      <c r="AA308" s="13"/>
      <c r="AB308" s="13"/>
      <c r="AC308" s="13"/>
      <c r="AD308" s="13"/>
      <c r="AE308" s="13"/>
      <c r="AT308" s="257" t="s">
        <v>157</v>
      </c>
      <c r="AU308" s="257" t="s">
        <v>99</v>
      </c>
      <c r="AV308" s="13" t="s">
        <v>23</v>
      </c>
      <c r="AW308" s="13" t="s">
        <v>48</v>
      </c>
      <c r="AX308" s="13" t="s">
        <v>91</v>
      </c>
      <c r="AY308" s="257" t="s">
        <v>143</v>
      </c>
    </row>
    <row r="309" s="14" customFormat="1">
      <c r="A309" s="14"/>
      <c r="B309" s="258"/>
      <c r="C309" s="259"/>
      <c r="D309" s="241" t="s">
        <v>157</v>
      </c>
      <c r="E309" s="260" t="s">
        <v>1</v>
      </c>
      <c r="F309" s="261" t="s">
        <v>380</v>
      </c>
      <c r="G309" s="259"/>
      <c r="H309" s="262">
        <v>1.0229999999999999</v>
      </c>
      <c r="I309" s="263"/>
      <c r="J309" s="259"/>
      <c r="K309" s="259"/>
      <c r="L309" s="264"/>
      <c r="M309" s="265"/>
      <c r="N309" s="266"/>
      <c r="O309" s="266"/>
      <c r="P309" s="266"/>
      <c r="Q309" s="266"/>
      <c r="R309" s="266"/>
      <c r="S309" s="266"/>
      <c r="T309" s="267"/>
      <c r="U309" s="14"/>
      <c r="V309" s="14"/>
      <c r="W309" s="14"/>
      <c r="X309" s="14"/>
      <c r="Y309" s="14"/>
      <c r="Z309" s="14"/>
      <c r="AA309" s="14"/>
      <c r="AB309" s="14"/>
      <c r="AC309" s="14"/>
      <c r="AD309" s="14"/>
      <c r="AE309" s="14"/>
      <c r="AT309" s="268" t="s">
        <v>157</v>
      </c>
      <c r="AU309" s="268" t="s">
        <v>99</v>
      </c>
      <c r="AV309" s="14" t="s">
        <v>99</v>
      </c>
      <c r="AW309" s="14" t="s">
        <v>48</v>
      </c>
      <c r="AX309" s="14" t="s">
        <v>91</v>
      </c>
      <c r="AY309" s="268" t="s">
        <v>143</v>
      </c>
    </row>
    <row r="310" s="2" customFormat="1" ht="16.5" customHeight="1">
      <c r="A310" s="40"/>
      <c r="B310" s="41"/>
      <c r="C310" s="228" t="s">
        <v>381</v>
      </c>
      <c r="D310" s="228" t="s">
        <v>146</v>
      </c>
      <c r="E310" s="229" t="s">
        <v>382</v>
      </c>
      <c r="F310" s="230" t="s">
        <v>383</v>
      </c>
      <c r="G310" s="231" t="s">
        <v>320</v>
      </c>
      <c r="H310" s="232">
        <v>11</v>
      </c>
      <c r="I310" s="233"/>
      <c r="J310" s="234">
        <f>ROUND(I310*H310,2)</f>
        <v>0</v>
      </c>
      <c r="K310" s="230" t="s">
        <v>1</v>
      </c>
      <c r="L310" s="46"/>
      <c r="M310" s="235" t="s">
        <v>1</v>
      </c>
      <c r="N310" s="236" t="s">
        <v>56</v>
      </c>
      <c r="O310" s="93"/>
      <c r="P310" s="237">
        <f>O310*H310</f>
        <v>0</v>
      </c>
      <c r="Q310" s="237">
        <v>0</v>
      </c>
      <c r="R310" s="237">
        <f>Q310*H310</f>
        <v>0</v>
      </c>
      <c r="S310" s="237">
        <v>0</v>
      </c>
      <c r="T310" s="238">
        <f>S310*H310</f>
        <v>0</v>
      </c>
      <c r="U310" s="40"/>
      <c r="V310" s="40"/>
      <c r="W310" s="40"/>
      <c r="X310" s="40"/>
      <c r="Y310" s="40"/>
      <c r="Z310" s="40"/>
      <c r="AA310" s="40"/>
      <c r="AB310" s="40"/>
      <c r="AC310" s="40"/>
      <c r="AD310" s="40"/>
      <c r="AE310" s="40"/>
      <c r="AR310" s="239" t="s">
        <v>151</v>
      </c>
      <c r="AT310" s="239" t="s">
        <v>146</v>
      </c>
      <c r="AU310" s="239" t="s">
        <v>99</v>
      </c>
      <c r="AY310" s="18" t="s">
        <v>143</v>
      </c>
      <c r="BE310" s="240">
        <f>IF(N310="základní",J310,0)</f>
        <v>0</v>
      </c>
      <c r="BF310" s="240">
        <f>IF(N310="snížená",J310,0)</f>
        <v>0</v>
      </c>
      <c r="BG310" s="240">
        <f>IF(N310="zákl. přenesená",J310,0)</f>
        <v>0</v>
      </c>
      <c r="BH310" s="240">
        <f>IF(N310="sníž. přenesená",J310,0)</f>
        <v>0</v>
      </c>
      <c r="BI310" s="240">
        <f>IF(N310="nulová",J310,0)</f>
        <v>0</v>
      </c>
      <c r="BJ310" s="18" t="s">
        <v>23</v>
      </c>
      <c r="BK310" s="240">
        <f>ROUND(I310*H310,2)</f>
        <v>0</v>
      </c>
      <c r="BL310" s="18" t="s">
        <v>151</v>
      </c>
      <c r="BM310" s="239" t="s">
        <v>384</v>
      </c>
    </row>
    <row r="311" s="2" customFormat="1">
      <c r="A311" s="40"/>
      <c r="B311" s="41"/>
      <c r="C311" s="42"/>
      <c r="D311" s="241" t="s">
        <v>153</v>
      </c>
      <c r="E311" s="42"/>
      <c r="F311" s="242" t="s">
        <v>385</v>
      </c>
      <c r="G311" s="42"/>
      <c r="H311" s="42"/>
      <c r="I311" s="243"/>
      <c r="J311" s="42"/>
      <c r="K311" s="42"/>
      <c r="L311" s="46"/>
      <c r="M311" s="244"/>
      <c r="N311" s="245"/>
      <c r="O311" s="93"/>
      <c r="P311" s="93"/>
      <c r="Q311" s="93"/>
      <c r="R311" s="93"/>
      <c r="S311" s="93"/>
      <c r="T311" s="94"/>
      <c r="U311" s="40"/>
      <c r="V311" s="40"/>
      <c r="W311" s="40"/>
      <c r="X311" s="40"/>
      <c r="Y311" s="40"/>
      <c r="Z311" s="40"/>
      <c r="AA311" s="40"/>
      <c r="AB311" s="40"/>
      <c r="AC311" s="40"/>
      <c r="AD311" s="40"/>
      <c r="AE311" s="40"/>
      <c r="AT311" s="18" t="s">
        <v>153</v>
      </c>
      <c r="AU311" s="18" t="s">
        <v>99</v>
      </c>
    </row>
    <row r="312" s="13" customFormat="1">
      <c r="A312" s="13"/>
      <c r="B312" s="248"/>
      <c r="C312" s="249"/>
      <c r="D312" s="241" t="s">
        <v>157</v>
      </c>
      <c r="E312" s="250" t="s">
        <v>1</v>
      </c>
      <c r="F312" s="251" t="s">
        <v>386</v>
      </c>
      <c r="G312" s="249"/>
      <c r="H312" s="250" t="s">
        <v>1</v>
      </c>
      <c r="I312" s="252"/>
      <c r="J312" s="249"/>
      <c r="K312" s="249"/>
      <c r="L312" s="253"/>
      <c r="M312" s="254"/>
      <c r="N312" s="255"/>
      <c r="O312" s="255"/>
      <c r="P312" s="255"/>
      <c r="Q312" s="255"/>
      <c r="R312" s="255"/>
      <c r="S312" s="255"/>
      <c r="T312" s="256"/>
      <c r="U312" s="13"/>
      <c r="V312" s="13"/>
      <c r="W312" s="13"/>
      <c r="X312" s="13"/>
      <c r="Y312" s="13"/>
      <c r="Z312" s="13"/>
      <c r="AA312" s="13"/>
      <c r="AB312" s="13"/>
      <c r="AC312" s="13"/>
      <c r="AD312" s="13"/>
      <c r="AE312" s="13"/>
      <c r="AT312" s="257" t="s">
        <v>157</v>
      </c>
      <c r="AU312" s="257" t="s">
        <v>99</v>
      </c>
      <c r="AV312" s="13" t="s">
        <v>23</v>
      </c>
      <c r="AW312" s="13" t="s">
        <v>48</v>
      </c>
      <c r="AX312" s="13" t="s">
        <v>91</v>
      </c>
      <c r="AY312" s="257" t="s">
        <v>143</v>
      </c>
    </row>
    <row r="313" s="13" customFormat="1">
      <c r="A313" s="13"/>
      <c r="B313" s="248"/>
      <c r="C313" s="249"/>
      <c r="D313" s="241" t="s">
        <v>157</v>
      </c>
      <c r="E313" s="250" t="s">
        <v>1</v>
      </c>
      <c r="F313" s="251" t="s">
        <v>361</v>
      </c>
      <c r="G313" s="249"/>
      <c r="H313" s="250" t="s">
        <v>1</v>
      </c>
      <c r="I313" s="252"/>
      <c r="J313" s="249"/>
      <c r="K313" s="249"/>
      <c r="L313" s="253"/>
      <c r="M313" s="254"/>
      <c r="N313" s="255"/>
      <c r="O313" s="255"/>
      <c r="P313" s="255"/>
      <c r="Q313" s="255"/>
      <c r="R313" s="255"/>
      <c r="S313" s="255"/>
      <c r="T313" s="256"/>
      <c r="U313" s="13"/>
      <c r="V313" s="13"/>
      <c r="W313" s="13"/>
      <c r="X313" s="13"/>
      <c r="Y313" s="13"/>
      <c r="Z313" s="13"/>
      <c r="AA313" s="13"/>
      <c r="AB313" s="13"/>
      <c r="AC313" s="13"/>
      <c r="AD313" s="13"/>
      <c r="AE313" s="13"/>
      <c r="AT313" s="257" t="s">
        <v>157</v>
      </c>
      <c r="AU313" s="257" t="s">
        <v>99</v>
      </c>
      <c r="AV313" s="13" t="s">
        <v>23</v>
      </c>
      <c r="AW313" s="13" t="s">
        <v>48</v>
      </c>
      <c r="AX313" s="13" t="s">
        <v>91</v>
      </c>
      <c r="AY313" s="257" t="s">
        <v>143</v>
      </c>
    </row>
    <row r="314" s="14" customFormat="1">
      <c r="A314" s="14"/>
      <c r="B314" s="258"/>
      <c r="C314" s="259"/>
      <c r="D314" s="241" t="s">
        <v>157</v>
      </c>
      <c r="E314" s="260" t="s">
        <v>1</v>
      </c>
      <c r="F314" s="261" t="s">
        <v>151</v>
      </c>
      <c r="G314" s="259"/>
      <c r="H314" s="262">
        <v>4</v>
      </c>
      <c r="I314" s="263"/>
      <c r="J314" s="259"/>
      <c r="K314" s="259"/>
      <c r="L314" s="264"/>
      <c r="M314" s="265"/>
      <c r="N314" s="266"/>
      <c r="O314" s="266"/>
      <c r="P314" s="266"/>
      <c r="Q314" s="266"/>
      <c r="R314" s="266"/>
      <c r="S314" s="266"/>
      <c r="T314" s="267"/>
      <c r="U314" s="14"/>
      <c r="V314" s="14"/>
      <c r="W314" s="14"/>
      <c r="X314" s="14"/>
      <c r="Y314" s="14"/>
      <c r="Z314" s="14"/>
      <c r="AA314" s="14"/>
      <c r="AB314" s="14"/>
      <c r="AC314" s="14"/>
      <c r="AD314" s="14"/>
      <c r="AE314" s="14"/>
      <c r="AT314" s="268" t="s">
        <v>157</v>
      </c>
      <c r="AU314" s="268" t="s">
        <v>99</v>
      </c>
      <c r="AV314" s="14" t="s">
        <v>99</v>
      </c>
      <c r="AW314" s="14" t="s">
        <v>48</v>
      </c>
      <c r="AX314" s="14" t="s">
        <v>91</v>
      </c>
      <c r="AY314" s="268" t="s">
        <v>143</v>
      </c>
    </row>
    <row r="315" s="13" customFormat="1">
      <c r="A315" s="13"/>
      <c r="B315" s="248"/>
      <c r="C315" s="249"/>
      <c r="D315" s="241" t="s">
        <v>157</v>
      </c>
      <c r="E315" s="250" t="s">
        <v>1</v>
      </c>
      <c r="F315" s="251" t="s">
        <v>325</v>
      </c>
      <c r="G315" s="249"/>
      <c r="H315" s="250" t="s">
        <v>1</v>
      </c>
      <c r="I315" s="252"/>
      <c r="J315" s="249"/>
      <c r="K315" s="249"/>
      <c r="L315" s="253"/>
      <c r="M315" s="254"/>
      <c r="N315" s="255"/>
      <c r="O315" s="255"/>
      <c r="P315" s="255"/>
      <c r="Q315" s="255"/>
      <c r="R315" s="255"/>
      <c r="S315" s="255"/>
      <c r="T315" s="256"/>
      <c r="U315" s="13"/>
      <c r="V315" s="13"/>
      <c r="W315" s="13"/>
      <c r="X315" s="13"/>
      <c r="Y315" s="13"/>
      <c r="Z315" s="13"/>
      <c r="AA315" s="13"/>
      <c r="AB315" s="13"/>
      <c r="AC315" s="13"/>
      <c r="AD315" s="13"/>
      <c r="AE315" s="13"/>
      <c r="AT315" s="257" t="s">
        <v>157</v>
      </c>
      <c r="AU315" s="257" t="s">
        <v>99</v>
      </c>
      <c r="AV315" s="13" t="s">
        <v>23</v>
      </c>
      <c r="AW315" s="13" t="s">
        <v>48</v>
      </c>
      <c r="AX315" s="13" t="s">
        <v>91</v>
      </c>
      <c r="AY315" s="257" t="s">
        <v>143</v>
      </c>
    </row>
    <row r="316" s="14" customFormat="1">
      <c r="A316" s="14"/>
      <c r="B316" s="258"/>
      <c r="C316" s="259"/>
      <c r="D316" s="241" t="s">
        <v>157</v>
      </c>
      <c r="E316" s="260" t="s">
        <v>1</v>
      </c>
      <c r="F316" s="261" t="s">
        <v>200</v>
      </c>
      <c r="G316" s="259"/>
      <c r="H316" s="262">
        <v>7</v>
      </c>
      <c r="I316" s="263"/>
      <c r="J316" s="259"/>
      <c r="K316" s="259"/>
      <c r="L316" s="264"/>
      <c r="M316" s="265"/>
      <c r="N316" s="266"/>
      <c r="O316" s="266"/>
      <c r="P316" s="266"/>
      <c r="Q316" s="266"/>
      <c r="R316" s="266"/>
      <c r="S316" s="266"/>
      <c r="T316" s="267"/>
      <c r="U316" s="14"/>
      <c r="V316" s="14"/>
      <c r="W316" s="14"/>
      <c r="X316" s="14"/>
      <c r="Y316" s="14"/>
      <c r="Z316" s="14"/>
      <c r="AA316" s="14"/>
      <c r="AB316" s="14"/>
      <c r="AC316" s="14"/>
      <c r="AD316" s="14"/>
      <c r="AE316" s="14"/>
      <c r="AT316" s="268" t="s">
        <v>157</v>
      </c>
      <c r="AU316" s="268" t="s">
        <v>99</v>
      </c>
      <c r="AV316" s="14" t="s">
        <v>99</v>
      </c>
      <c r="AW316" s="14" t="s">
        <v>48</v>
      </c>
      <c r="AX316" s="14" t="s">
        <v>91</v>
      </c>
      <c r="AY316" s="268" t="s">
        <v>143</v>
      </c>
    </row>
    <row r="317" s="2" customFormat="1" ht="24.15" customHeight="1">
      <c r="A317" s="40"/>
      <c r="B317" s="41"/>
      <c r="C317" s="228" t="s">
        <v>387</v>
      </c>
      <c r="D317" s="228" t="s">
        <v>146</v>
      </c>
      <c r="E317" s="229" t="s">
        <v>388</v>
      </c>
      <c r="F317" s="230" t="s">
        <v>389</v>
      </c>
      <c r="G317" s="231" t="s">
        <v>217</v>
      </c>
      <c r="H317" s="232">
        <v>92.997</v>
      </c>
      <c r="I317" s="233"/>
      <c r="J317" s="234">
        <f>ROUND(I317*H317,2)</f>
        <v>0</v>
      </c>
      <c r="K317" s="230" t="s">
        <v>150</v>
      </c>
      <c r="L317" s="46"/>
      <c r="M317" s="235" t="s">
        <v>1</v>
      </c>
      <c r="N317" s="236" t="s">
        <v>56</v>
      </c>
      <c r="O317" s="93"/>
      <c r="P317" s="237">
        <f>O317*H317</f>
        <v>0</v>
      </c>
      <c r="Q317" s="237">
        <v>0</v>
      </c>
      <c r="R317" s="237">
        <f>Q317*H317</f>
        <v>0</v>
      </c>
      <c r="S317" s="237">
        <v>0</v>
      </c>
      <c r="T317" s="238">
        <f>S317*H317</f>
        <v>0</v>
      </c>
      <c r="U317" s="40"/>
      <c r="V317" s="40"/>
      <c r="W317" s="40"/>
      <c r="X317" s="40"/>
      <c r="Y317" s="40"/>
      <c r="Z317" s="40"/>
      <c r="AA317" s="40"/>
      <c r="AB317" s="40"/>
      <c r="AC317" s="40"/>
      <c r="AD317" s="40"/>
      <c r="AE317" s="40"/>
      <c r="AR317" s="239" t="s">
        <v>151</v>
      </c>
      <c r="AT317" s="239" t="s">
        <v>146</v>
      </c>
      <c r="AU317" s="239" t="s">
        <v>99</v>
      </c>
      <c r="AY317" s="18" t="s">
        <v>143</v>
      </c>
      <c r="BE317" s="240">
        <f>IF(N317="základní",J317,0)</f>
        <v>0</v>
      </c>
      <c r="BF317" s="240">
        <f>IF(N317="snížená",J317,0)</f>
        <v>0</v>
      </c>
      <c r="BG317" s="240">
        <f>IF(N317="zákl. přenesená",J317,0)</f>
        <v>0</v>
      </c>
      <c r="BH317" s="240">
        <f>IF(N317="sníž. přenesená",J317,0)</f>
        <v>0</v>
      </c>
      <c r="BI317" s="240">
        <f>IF(N317="nulová",J317,0)</f>
        <v>0</v>
      </c>
      <c r="BJ317" s="18" t="s">
        <v>23</v>
      </c>
      <c r="BK317" s="240">
        <f>ROUND(I317*H317,2)</f>
        <v>0</v>
      </c>
      <c r="BL317" s="18" t="s">
        <v>151</v>
      </c>
      <c r="BM317" s="239" t="s">
        <v>390</v>
      </c>
    </row>
    <row r="318" s="2" customFormat="1">
      <c r="A318" s="40"/>
      <c r="B318" s="41"/>
      <c r="C318" s="42"/>
      <c r="D318" s="241" t="s">
        <v>153</v>
      </c>
      <c r="E318" s="42"/>
      <c r="F318" s="242" t="s">
        <v>391</v>
      </c>
      <c r="G318" s="42"/>
      <c r="H318" s="42"/>
      <c r="I318" s="243"/>
      <c r="J318" s="42"/>
      <c r="K318" s="42"/>
      <c r="L318" s="46"/>
      <c r="M318" s="244"/>
      <c r="N318" s="245"/>
      <c r="O318" s="93"/>
      <c r="P318" s="93"/>
      <c r="Q318" s="93"/>
      <c r="R318" s="93"/>
      <c r="S318" s="93"/>
      <c r="T318" s="94"/>
      <c r="U318" s="40"/>
      <c r="V318" s="40"/>
      <c r="W318" s="40"/>
      <c r="X318" s="40"/>
      <c r="Y318" s="40"/>
      <c r="Z318" s="40"/>
      <c r="AA318" s="40"/>
      <c r="AB318" s="40"/>
      <c r="AC318" s="40"/>
      <c r="AD318" s="40"/>
      <c r="AE318" s="40"/>
      <c r="AT318" s="18" t="s">
        <v>153</v>
      </c>
      <c r="AU318" s="18" t="s">
        <v>99</v>
      </c>
    </row>
    <row r="319" s="2" customFormat="1">
      <c r="A319" s="40"/>
      <c r="B319" s="41"/>
      <c r="C319" s="42"/>
      <c r="D319" s="246" t="s">
        <v>155</v>
      </c>
      <c r="E319" s="42"/>
      <c r="F319" s="247" t="s">
        <v>392</v>
      </c>
      <c r="G319" s="42"/>
      <c r="H319" s="42"/>
      <c r="I319" s="243"/>
      <c r="J319" s="42"/>
      <c r="K319" s="42"/>
      <c r="L319" s="46"/>
      <c r="M319" s="244"/>
      <c r="N319" s="245"/>
      <c r="O319" s="93"/>
      <c r="P319" s="93"/>
      <c r="Q319" s="93"/>
      <c r="R319" s="93"/>
      <c r="S319" s="93"/>
      <c r="T319" s="94"/>
      <c r="U319" s="40"/>
      <c r="V319" s="40"/>
      <c r="W319" s="40"/>
      <c r="X319" s="40"/>
      <c r="Y319" s="40"/>
      <c r="Z319" s="40"/>
      <c r="AA319" s="40"/>
      <c r="AB319" s="40"/>
      <c r="AC319" s="40"/>
      <c r="AD319" s="40"/>
      <c r="AE319" s="40"/>
      <c r="AT319" s="18" t="s">
        <v>155</v>
      </c>
      <c r="AU319" s="18" t="s">
        <v>99</v>
      </c>
    </row>
    <row r="320" s="12" customFormat="1" ht="22.8" customHeight="1">
      <c r="A320" s="12"/>
      <c r="B320" s="212"/>
      <c r="C320" s="213"/>
      <c r="D320" s="214" t="s">
        <v>90</v>
      </c>
      <c r="E320" s="226" t="s">
        <v>393</v>
      </c>
      <c r="F320" s="226" t="s">
        <v>394</v>
      </c>
      <c r="G320" s="213"/>
      <c r="H320" s="213"/>
      <c r="I320" s="216"/>
      <c r="J320" s="227">
        <f>BK320</f>
        <v>0</v>
      </c>
      <c r="K320" s="213"/>
      <c r="L320" s="218"/>
      <c r="M320" s="219"/>
      <c r="N320" s="220"/>
      <c r="O320" s="220"/>
      <c r="P320" s="221">
        <f>SUM(P321:P329)</f>
        <v>0</v>
      </c>
      <c r="Q320" s="220"/>
      <c r="R320" s="221">
        <f>SUM(R321:R329)</f>
        <v>0.4601575</v>
      </c>
      <c r="S320" s="220"/>
      <c r="T320" s="222">
        <f>SUM(T321:T329)</f>
        <v>0.034500000000000003</v>
      </c>
      <c r="U320" s="12"/>
      <c r="V320" s="12"/>
      <c r="W320" s="12"/>
      <c r="X320" s="12"/>
      <c r="Y320" s="12"/>
      <c r="Z320" s="12"/>
      <c r="AA320" s="12"/>
      <c r="AB320" s="12"/>
      <c r="AC320" s="12"/>
      <c r="AD320" s="12"/>
      <c r="AE320" s="12"/>
      <c r="AR320" s="223" t="s">
        <v>23</v>
      </c>
      <c r="AT320" s="224" t="s">
        <v>90</v>
      </c>
      <c r="AU320" s="224" t="s">
        <v>23</v>
      </c>
      <c r="AY320" s="223" t="s">
        <v>143</v>
      </c>
      <c r="BK320" s="225">
        <f>SUM(BK321:BK329)</f>
        <v>0</v>
      </c>
    </row>
    <row r="321" s="2" customFormat="1" ht="24.15" customHeight="1">
      <c r="A321" s="40"/>
      <c r="B321" s="41"/>
      <c r="C321" s="228" t="s">
        <v>395</v>
      </c>
      <c r="D321" s="228" t="s">
        <v>146</v>
      </c>
      <c r="E321" s="229" t="s">
        <v>396</v>
      </c>
      <c r="F321" s="230" t="s">
        <v>397</v>
      </c>
      <c r="G321" s="231" t="s">
        <v>149</v>
      </c>
      <c r="H321" s="232">
        <v>5.75</v>
      </c>
      <c r="I321" s="233"/>
      <c r="J321" s="234">
        <f>ROUND(I321*H321,2)</f>
        <v>0</v>
      </c>
      <c r="K321" s="230" t="s">
        <v>150</v>
      </c>
      <c r="L321" s="46"/>
      <c r="M321" s="235" t="s">
        <v>1</v>
      </c>
      <c r="N321" s="236" t="s">
        <v>56</v>
      </c>
      <c r="O321" s="93"/>
      <c r="P321" s="237">
        <f>O321*H321</f>
        <v>0</v>
      </c>
      <c r="Q321" s="237">
        <v>0.00577</v>
      </c>
      <c r="R321" s="237">
        <f>Q321*H321</f>
        <v>0.033177499999999999</v>
      </c>
      <c r="S321" s="237">
        <v>0.0060000000000000001</v>
      </c>
      <c r="T321" s="238">
        <f>S321*H321</f>
        <v>0.034500000000000003</v>
      </c>
      <c r="U321" s="40"/>
      <c r="V321" s="40"/>
      <c r="W321" s="40"/>
      <c r="X321" s="40"/>
      <c r="Y321" s="40"/>
      <c r="Z321" s="40"/>
      <c r="AA321" s="40"/>
      <c r="AB321" s="40"/>
      <c r="AC321" s="40"/>
      <c r="AD321" s="40"/>
      <c r="AE321" s="40"/>
      <c r="AR321" s="239" t="s">
        <v>151</v>
      </c>
      <c r="AT321" s="239" t="s">
        <v>146</v>
      </c>
      <c r="AU321" s="239" t="s">
        <v>99</v>
      </c>
      <c r="AY321" s="18" t="s">
        <v>143</v>
      </c>
      <c r="BE321" s="240">
        <f>IF(N321="základní",J321,0)</f>
        <v>0</v>
      </c>
      <c r="BF321" s="240">
        <f>IF(N321="snížená",J321,0)</f>
        <v>0</v>
      </c>
      <c r="BG321" s="240">
        <f>IF(N321="zákl. přenesená",J321,0)</f>
        <v>0</v>
      </c>
      <c r="BH321" s="240">
        <f>IF(N321="sníž. přenesená",J321,0)</f>
        <v>0</v>
      </c>
      <c r="BI321" s="240">
        <f>IF(N321="nulová",J321,0)</f>
        <v>0</v>
      </c>
      <c r="BJ321" s="18" t="s">
        <v>23</v>
      </c>
      <c r="BK321" s="240">
        <f>ROUND(I321*H321,2)</f>
        <v>0</v>
      </c>
      <c r="BL321" s="18" t="s">
        <v>151</v>
      </c>
      <c r="BM321" s="239" t="s">
        <v>398</v>
      </c>
    </row>
    <row r="322" s="2" customFormat="1">
      <c r="A322" s="40"/>
      <c r="B322" s="41"/>
      <c r="C322" s="42"/>
      <c r="D322" s="241" t="s">
        <v>153</v>
      </c>
      <c r="E322" s="42"/>
      <c r="F322" s="242" t="s">
        <v>399</v>
      </c>
      <c r="G322" s="42"/>
      <c r="H322" s="42"/>
      <c r="I322" s="243"/>
      <c r="J322" s="42"/>
      <c r="K322" s="42"/>
      <c r="L322" s="46"/>
      <c r="M322" s="244"/>
      <c r="N322" s="245"/>
      <c r="O322" s="93"/>
      <c r="P322" s="93"/>
      <c r="Q322" s="93"/>
      <c r="R322" s="93"/>
      <c r="S322" s="93"/>
      <c r="T322" s="94"/>
      <c r="U322" s="40"/>
      <c r="V322" s="40"/>
      <c r="W322" s="40"/>
      <c r="X322" s="40"/>
      <c r="Y322" s="40"/>
      <c r="Z322" s="40"/>
      <c r="AA322" s="40"/>
      <c r="AB322" s="40"/>
      <c r="AC322" s="40"/>
      <c r="AD322" s="40"/>
      <c r="AE322" s="40"/>
      <c r="AT322" s="18" t="s">
        <v>153</v>
      </c>
      <c r="AU322" s="18" t="s">
        <v>99</v>
      </c>
    </row>
    <row r="323" s="2" customFormat="1">
      <c r="A323" s="40"/>
      <c r="B323" s="41"/>
      <c r="C323" s="42"/>
      <c r="D323" s="246" t="s">
        <v>155</v>
      </c>
      <c r="E323" s="42"/>
      <c r="F323" s="247" t="s">
        <v>400</v>
      </c>
      <c r="G323" s="42"/>
      <c r="H323" s="42"/>
      <c r="I323" s="243"/>
      <c r="J323" s="42"/>
      <c r="K323" s="42"/>
      <c r="L323" s="46"/>
      <c r="M323" s="244"/>
      <c r="N323" s="245"/>
      <c r="O323" s="93"/>
      <c r="P323" s="93"/>
      <c r="Q323" s="93"/>
      <c r="R323" s="93"/>
      <c r="S323" s="93"/>
      <c r="T323" s="94"/>
      <c r="U323" s="40"/>
      <c r="V323" s="40"/>
      <c r="W323" s="40"/>
      <c r="X323" s="40"/>
      <c r="Y323" s="40"/>
      <c r="Z323" s="40"/>
      <c r="AA323" s="40"/>
      <c r="AB323" s="40"/>
      <c r="AC323" s="40"/>
      <c r="AD323" s="40"/>
      <c r="AE323" s="40"/>
      <c r="AT323" s="18" t="s">
        <v>155</v>
      </c>
      <c r="AU323" s="18" t="s">
        <v>99</v>
      </c>
    </row>
    <row r="324" s="13" customFormat="1">
      <c r="A324" s="13"/>
      <c r="B324" s="248"/>
      <c r="C324" s="249"/>
      <c r="D324" s="241" t="s">
        <v>157</v>
      </c>
      <c r="E324" s="250" t="s">
        <v>1</v>
      </c>
      <c r="F324" s="251" t="s">
        <v>401</v>
      </c>
      <c r="G324" s="249"/>
      <c r="H324" s="250" t="s">
        <v>1</v>
      </c>
      <c r="I324" s="252"/>
      <c r="J324" s="249"/>
      <c r="K324" s="249"/>
      <c r="L324" s="253"/>
      <c r="M324" s="254"/>
      <c r="N324" s="255"/>
      <c r="O324" s="255"/>
      <c r="P324" s="255"/>
      <c r="Q324" s="255"/>
      <c r="R324" s="255"/>
      <c r="S324" s="255"/>
      <c r="T324" s="256"/>
      <c r="U324" s="13"/>
      <c r="V324" s="13"/>
      <c r="W324" s="13"/>
      <c r="X324" s="13"/>
      <c r="Y324" s="13"/>
      <c r="Z324" s="13"/>
      <c r="AA324" s="13"/>
      <c r="AB324" s="13"/>
      <c r="AC324" s="13"/>
      <c r="AD324" s="13"/>
      <c r="AE324" s="13"/>
      <c r="AT324" s="257" t="s">
        <v>157</v>
      </c>
      <c r="AU324" s="257" t="s">
        <v>99</v>
      </c>
      <c r="AV324" s="13" t="s">
        <v>23</v>
      </c>
      <c r="AW324" s="13" t="s">
        <v>48</v>
      </c>
      <c r="AX324" s="13" t="s">
        <v>91</v>
      </c>
      <c r="AY324" s="257" t="s">
        <v>143</v>
      </c>
    </row>
    <row r="325" s="14" customFormat="1">
      <c r="A325" s="14"/>
      <c r="B325" s="258"/>
      <c r="C325" s="259"/>
      <c r="D325" s="241" t="s">
        <v>157</v>
      </c>
      <c r="E325" s="260" t="s">
        <v>1</v>
      </c>
      <c r="F325" s="261" t="s">
        <v>402</v>
      </c>
      <c r="G325" s="259"/>
      <c r="H325" s="262">
        <v>5.75</v>
      </c>
      <c r="I325" s="263"/>
      <c r="J325" s="259"/>
      <c r="K325" s="259"/>
      <c r="L325" s="264"/>
      <c r="M325" s="265"/>
      <c r="N325" s="266"/>
      <c r="O325" s="266"/>
      <c r="P325" s="266"/>
      <c r="Q325" s="266"/>
      <c r="R325" s="266"/>
      <c r="S325" s="266"/>
      <c r="T325" s="267"/>
      <c r="U325" s="14"/>
      <c r="V325" s="14"/>
      <c r="W325" s="14"/>
      <c r="X325" s="14"/>
      <c r="Y325" s="14"/>
      <c r="Z325" s="14"/>
      <c r="AA325" s="14"/>
      <c r="AB325" s="14"/>
      <c r="AC325" s="14"/>
      <c r="AD325" s="14"/>
      <c r="AE325" s="14"/>
      <c r="AT325" s="268" t="s">
        <v>157</v>
      </c>
      <c r="AU325" s="268" t="s">
        <v>99</v>
      </c>
      <c r="AV325" s="14" t="s">
        <v>99</v>
      </c>
      <c r="AW325" s="14" t="s">
        <v>48</v>
      </c>
      <c r="AX325" s="14" t="s">
        <v>91</v>
      </c>
      <c r="AY325" s="268" t="s">
        <v>143</v>
      </c>
    </row>
    <row r="326" s="2" customFormat="1" ht="16.5" customHeight="1">
      <c r="A326" s="40"/>
      <c r="B326" s="41"/>
      <c r="C326" s="228" t="s">
        <v>403</v>
      </c>
      <c r="D326" s="228" t="s">
        <v>146</v>
      </c>
      <c r="E326" s="229" t="s">
        <v>404</v>
      </c>
      <c r="F326" s="230" t="s">
        <v>405</v>
      </c>
      <c r="G326" s="231" t="s">
        <v>149</v>
      </c>
      <c r="H326" s="232">
        <v>74</v>
      </c>
      <c r="I326" s="233"/>
      <c r="J326" s="234">
        <f>ROUND(I326*H326,2)</f>
        <v>0</v>
      </c>
      <c r="K326" s="230" t="s">
        <v>1</v>
      </c>
      <c r="L326" s="46"/>
      <c r="M326" s="235" t="s">
        <v>1</v>
      </c>
      <c r="N326" s="236" t="s">
        <v>56</v>
      </c>
      <c r="O326" s="93"/>
      <c r="P326" s="237">
        <f>O326*H326</f>
        <v>0</v>
      </c>
      <c r="Q326" s="237">
        <v>0.00577</v>
      </c>
      <c r="R326" s="237">
        <f>Q326*H326</f>
        <v>0.42697999999999997</v>
      </c>
      <c r="S326" s="237">
        <v>0</v>
      </c>
      <c r="T326" s="238">
        <f>S326*H326</f>
        <v>0</v>
      </c>
      <c r="U326" s="40"/>
      <c r="V326" s="40"/>
      <c r="W326" s="40"/>
      <c r="X326" s="40"/>
      <c r="Y326" s="40"/>
      <c r="Z326" s="40"/>
      <c r="AA326" s="40"/>
      <c r="AB326" s="40"/>
      <c r="AC326" s="40"/>
      <c r="AD326" s="40"/>
      <c r="AE326" s="40"/>
      <c r="AR326" s="239" t="s">
        <v>151</v>
      </c>
      <c r="AT326" s="239" t="s">
        <v>146</v>
      </c>
      <c r="AU326" s="239" t="s">
        <v>99</v>
      </c>
      <c r="AY326" s="18" t="s">
        <v>143</v>
      </c>
      <c r="BE326" s="240">
        <f>IF(N326="základní",J326,0)</f>
        <v>0</v>
      </c>
      <c r="BF326" s="240">
        <f>IF(N326="snížená",J326,0)</f>
        <v>0</v>
      </c>
      <c r="BG326" s="240">
        <f>IF(N326="zákl. přenesená",J326,0)</f>
        <v>0</v>
      </c>
      <c r="BH326" s="240">
        <f>IF(N326="sníž. přenesená",J326,0)</f>
        <v>0</v>
      </c>
      <c r="BI326" s="240">
        <f>IF(N326="nulová",J326,0)</f>
        <v>0</v>
      </c>
      <c r="BJ326" s="18" t="s">
        <v>23</v>
      </c>
      <c r="BK326" s="240">
        <f>ROUND(I326*H326,2)</f>
        <v>0</v>
      </c>
      <c r="BL326" s="18" t="s">
        <v>151</v>
      </c>
      <c r="BM326" s="239" t="s">
        <v>406</v>
      </c>
    </row>
    <row r="327" s="2" customFormat="1">
      <c r="A327" s="40"/>
      <c r="B327" s="41"/>
      <c r="C327" s="42"/>
      <c r="D327" s="241" t="s">
        <v>153</v>
      </c>
      <c r="E327" s="42"/>
      <c r="F327" s="242" t="s">
        <v>405</v>
      </c>
      <c r="G327" s="42"/>
      <c r="H327" s="42"/>
      <c r="I327" s="243"/>
      <c r="J327" s="42"/>
      <c r="K327" s="42"/>
      <c r="L327" s="46"/>
      <c r="M327" s="244"/>
      <c r="N327" s="245"/>
      <c r="O327" s="93"/>
      <c r="P327" s="93"/>
      <c r="Q327" s="93"/>
      <c r="R327" s="93"/>
      <c r="S327" s="93"/>
      <c r="T327" s="94"/>
      <c r="U327" s="40"/>
      <c r="V327" s="40"/>
      <c r="W327" s="40"/>
      <c r="X327" s="40"/>
      <c r="Y327" s="40"/>
      <c r="Z327" s="40"/>
      <c r="AA327" s="40"/>
      <c r="AB327" s="40"/>
      <c r="AC327" s="40"/>
      <c r="AD327" s="40"/>
      <c r="AE327" s="40"/>
      <c r="AT327" s="18" t="s">
        <v>153</v>
      </c>
      <c r="AU327" s="18" t="s">
        <v>99</v>
      </c>
    </row>
    <row r="328" s="13" customFormat="1">
      <c r="A328" s="13"/>
      <c r="B328" s="248"/>
      <c r="C328" s="249"/>
      <c r="D328" s="241" t="s">
        <v>157</v>
      </c>
      <c r="E328" s="250" t="s">
        <v>1</v>
      </c>
      <c r="F328" s="251" t="s">
        <v>407</v>
      </c>
      <c r="G328" s="249"/>
      <c r="H328" s="250" t="s">
        <v>1</v>
      </c>
      <c r="I328" s="252"/>
      <c r="J328" s="249"/>
      <c r="K328" s="249"/>
      <c r="L328" s="253"/>
      <c r="M328" s="254"/>
      <c r="N328" s="255"/>
      <c r="O328" s="255"/>
      <c r="P328" s="255"/>
      <c r="Q328" s="255"/>
      <c r="R328" s="255"/>
      <c r="S328" s="255"/>
      <c r="T328" s="256"/>
      <c r="U328" s="13"/>
      <c r="V328" s="13"/>
      <c r="W328" s="13"/>
      <c r="X328" s="13"/>
      <c r="Y328" s="13"/>
      <c r="Z328" s="13"/>
      <c r="AA328" s="13"/>
      <c r="AB328" s="13"/>
      <c r="AC328" s="13"/>
      <c r="AD328" s="13"/>
      <c r="AE328" s="13"/>
      <c r="AT328" s="257" t="s">
        <v>157</v>
      </c>
      <c r="AU328" s="257" t="s">
        <v>99</v>
      </c>
      <c r="AV328" s="13" t="s">
        <v>23</v>
      </c>
      <c r="AW328" s="13" t="s">
        <v>48</v>
      </c>
      <c r="AX328" s="13" t="s">
        <v>91</v>
      </c>
      <c r="AY328" s="257" t="s">
        <v>143</v>
      </c>
    </row>
    <row r="329" s="14" customFormat="1">
      <c r="A329" s="14"/>
      <c r="B329" s="258"/>
      <c r="C329" s="259"/>
      <c r="D329" s="241" t="s">
        <v>157</v>
      </c>
      <c r="E329" s="260" t="s">
        <v>1</v>
      </c>
      <c r="F329" s="261" t="s">
        <v>408</v>
      </c>
      <c r="G329" s="259"/>
      <c r="H329" s="262">
        <v>74</v>
      </c>
      <c r="I329" s="263"/>
      <c r="J329" s="259"/>
      <c r="K329" s="259"/>
      <c r="L329" s="264"/>
      <c r="M329" s="265"/>
      <c r="N329" s="266"/>
      <c r="O329" s="266"/>
      <c r="P329" s="266"/>
      <c r="Q329" s="266"/>
      <c r="R329" s="266"/>
      <c r="S329" s="266"/>
      <c r="T329" s="267"/>
      <c r="U329" s="14"/>
      <c r="V329" s="14"/>
      <c r="W329" s="14"/>
      <c r="X329" s="14"/>
      <c r="Y329" s="14"/>
      <c r="Z329" s="14"/>
      <c r="AA329" s="14"/>
      <c r="AB329" s="14"/>
      <c r="AC329" s="14"/>
      <c r="AD329" s="14"/>
      <c r="AE329" s="14"/>
      <c r="AT329" s="268" t="s">
        <v>157</v>
      </c>
      <c r="AU329" s="268" t="s">
        <v>99</v>
      </c>
      <c r="AV329" s="14" t="s">
        <v>99</v>
      </c>
      <c r="AW329" s="14" t="s">
        <v>48</v>
      </c>
      <c r="AX329" s="14" t="s">
        <v>91</v>
      </c>
      <c r="AY329" s="268" t="s">
        <v>143</v>
      </c>
    </row>
    <row r="330" s="12" customFormat="1" ht="22.8" customHeight="1">
      <c r="A330" s="12"/>
      <c r="B330" s="212"/>
      <c r="C330" s="213"/>
      <c r="D330" s="214" t="s">
        <v>90</v>
      </c>
      <c r="E330" s="226" t="s">
        <v>409</v>
      </c>
      <c r="F330" s="226" t="s">
        <v>410</v>
      </c>
      <c r="G330" s="213"/>
      <c r="H330" s="213"/>
      <c r="I330" s="216"/>
      <c r="J330" s="227">
        <f>BK330</f>
        <v>0</v>
      </c>
      <c r="K330" s="213"/>
      <c r="L330" s="218"/>
      <c r="M330" s="219"/>
      <c r="N330" s="220"/>
      <c r="O330" s="220"/>
      <c r="P330" s="221">
        <f>SUM(P331:P536)</f>
        <v>0</v>
      </c>
      <c r="Q330" s="220"/>
      <c r="R330" s="221">
        <f>SUM(R331:R536)</f>
        <v>0</v>
      </c>
      <c r="S330" s="220"/>
      <c r="T330" s="222">
        <f>SUM(T331:T536)</f>
        <v>163.75980000000001</v>
      </c>
      <c r="U330" s="12"/>
      <c r="V330" s="12"/>
      <c r="W330" s="12"/>
      <c r="X330" s="12"/>
      <c r="Y330" s="12"/>
      <c r="Z330" s="12"/>
      <c r="AA330" s="12"/>
      <c r="AB330" s="12"/>
      <c r="AC330" s="12"/>
      <c r="AD330" s="12"/>
      <c r="AE330" s="12"/>
      <c r="AR330" s="223" t="s">
        <v>23</v>
      </c>
      <c r="AT330" s="224" t="s">
        <v>90</v>
      </c>
      <c r="AU330" s="224" t="s">
        <v>23</v>
      </c>
      <c r="AY330" s="223" t="s">
        <v>143</v>
      </c>
      <c r="BK330" s="225">
        <f>SUM(BK331:BK536)</f>
        <v>0</v>
      </c>
    </row>
    <row r="331" s="2" customFormat="1" ht="24.15" customHeight="1">
      <c r="A331" s="40"/>
      <c r="B331" s="41"/>
      <c r="C331" s="228" t="s">
        <v>411</v>
      </c>
      <c r="D331" s="228" t="s">
        <v>146</v>
      </c>
      <c r="E331" s="229" t="s">
        <v>412</v>
      </c>
      <c r="F331" s="230" t="s">
        <v>413</v>
      </c>
      <c r="G331" s="231" t="s">
        <v>320</v>
      </c>
      <c r="H331" s="232">
        <v>19.800000000000001</v>
      </c>
      <c r="I331" s="233"/>
      <c r="J331" s="234">
        <f>ROUND(I331*H331,2)</f>
        <v>0</v>
      </c>
      <c r="K331" s="230" t="s">
        <v>150</v>
      </c>
      <c r="L331" s="46"/>
      <c r="M331" s="235" t="s">
        <v>1</v>
      </c>
      <c r="N331" s="236" t="s">
        <v>56</v>
      </c>
      <c r="O331" s="93"/>
      <c r="P331" s="237">
        <f>O331*H331</f>
        <v>0</v>
      </c>
      <c r="Q331" s="237">
        <v>0</v>
      </c>
      <c r="R331" s="237">
        <f>Q331*H331</f>
        <v>0</v>
      </c>
      <c r="S331" s="237">
        <v>0</v>
      </c>
      <c r="T331" s="238">
        <f>S331*H331</f>
        <v>0</v>
      </c>
      <c r="U331" s="40"/>
      <c r="V331" s="40"/>
      <c r="W331" s="40"/>
      <c r="X331" s="40"/>
      <c r="Y331" s="40"/>
      <c r="Z331" s="40"/>
      <c r="AA331" s="40"/>
      <c r="AB331" s="40"/>
      <c r="AC331" s="40"/>
      <c r="AD331" s="40"/>
      <c r="AE331" s="40"/>
      <c r="AR331" s="239" t="s">
        <v>257</v>
      </c>
      <c r="AT331" s="239" t="s">
        <v>146</v>
      </c>
      <c r="AU331" s="239" t="s">
        <v>99</v>
      </c>
      <c r="AY331" s="18" t="s">
        <v>143</v>
      </c>
      <c r="BE331" s="240">
        <f>IF(N331="základní",J331,0)</f>
        <v>0</v>
      </c>
      <c r="BF331" s="240">
        <f>IF(N331="snížená",J331,0)</f>
        <v>0</v>
      </c>
      <c r="BG331" s="240">
        <f>IF(N331="zákl. přenesená",J331,0)</f>
        <v>0</v>
      </c>
      <c r="BH331" s="240">
        <f>IF(N331="sníž. přenesená",J331,0)</f>
        <v>0</v>
      </c>
      <c r="BI331" s="240">
        <f>IF(N331="nulová",J331,0)</f>
        <v>0</v>
      </c>
      <c r="BJ331" s="18" t="s">
        <v>23</v>
      </c>
      <c r="BK331" s="240">
        <f>ROUND(I331*H331,2)</f>
        <v>0</v>
      </c>
      <c r="BL331" s="18" t="s">
        <v>257</v>
      </c>
      <c r="BM331" s="239" t="s">
        <v>414</v>
      </c>
    </row>
    <row r="332" s="2" customFormat="1">
      <c r="A332" s="40"/>
      <c r="B332" s="41"/>
      <c r="C332" s="42"/>
      <c r="D332" s="241" t="s">
        <v>153</v>
      </c>
      <c r="E332" s="42"/>
      <c r="F332" s="242" t="s">
        <v>415</v>
      </c>
      <c r="G332" s="42"/>
      <c r="H332" s="42"/>
      <c r="I332" s="243"/>
      <c r="J332" s="42"/>
      <c r="K332" s="42"/>
      <c r="L332" s="46"/>
      <c r="M332" s="244"/>
      <c r="N332" s="245"/>
      <c r="O332" s="93"/>
      <c r="P332" s="93"/>
      <c r="Q332" s="93"/>
      <c r="R332" s="93"/>
      <c r="S332" s="93"/>
      <c r="T332" s="94"/>
      <c r="U332" s="40"/>
      <c r="V332" s="40"/>
      <c r="W332" s="40"/>
      <c r="X332" s="40"/>
      <c r="Y332" s="40"/>
      <c r="Z332" s="40"/>
      <c r="AA332" s="40"/>
      <c r="AB332" s="40"/>
      <c r="AC332" s="40"/>
      <c r="AD332" s="40"/>
      <c r="AE332" s="40"/>
      <c r="AT332" s="18" t="s">
        <v>153</v>
      </c>
      <c r="AU332" s="18" t="s">
        <v>99</v>
      </c>
    </row>
    <row r="333" s="2" customFormat="1">
      <c r="A333" s="40"/>
      <c r="B333" s="41"/>
      <c r="C333" s="42"/>
      <c r="D333" s="246" t="s">
        <v>155</v>
      </c>
      <c r="E333" s="42"/>
      <c r="F333" s="247" t="s">
        <v>416</v>
      </c>
      <c r="G333" s="42"/>
      <c r="H333" s="42"/>
      <c r="I333" s="243"/>
      <c r="J333" s="42"/>
      <c r="K333" s="42"/>
      <c r="L333" s="46"/>
      <c r="M333" s="244"/>
      <c r="N333" s="245"/>
      <c r="O333" s="93"/>
      <c r="P333" s="93"/>
      <c r="Q333" s="93"/>
      <c r="R333" s="93"/>
      <c r="S333" s="93"/>
      <c r="T333" s="94"/>
      <c r="U333" s="40"/>
      <c r="V333" s="40"/>
      <c r="W333" s="40"/>
      <c r="X333" s="40"/>
      <c r="Y333" s="40"/>
      <c r="Z333" s="40"/>
      <c r="AA333" s="40"/>
      <c r="AB333" s="40"/>
      <c r="AC333" s="40"/>
      <c r="AD333" s="40"/>
      <c r="AE333" s="40"/>
      <c r="AT333" s="18" t="s">
        <v>155</v>
      </c>
      <c r="AU333" s="18" t="s">
        <v>99</v>
      </c>
    </row>
    <row r="334" s="13" customFormat="1">
      <c r="A334" s="13"/>
      <c r="B334" s="248"/>
      <c r="C334" s="249"/>
      <c r="D334" s="241" t="s">
        <v>157</v>
      </c>
      <c r="E334" s="250" t="s">
        <v>1</v>
      </c>
      <c r="F334" s="251" t="s">
        <v>417</v>
      </c>
      <c r="G334" s="249"/>
      <c r="H334" s="250" t="s">
        <v>1</v>
      </c>
      <c r="I334" s="252"/>
      <c r="J334" s="249"/>
      <c r="K334" s="249"/>
      <c r="L334" s="253"/>
      <c r="M334" s="254"/>
      <c r="N334" s="255"/>
      <c r="O334" s="255"/>
      <c r="P334" s="255"/>
      <c r="Q334" s="255"/>
      <c r="R334" s="255"/>
      <c r="S334" s="255"/>
      <c r="T334" s="256"/>
      <c r="U334" s="13"/>
      <c r="V334" s="13"/>
      <c r="W334" s="13"/>
      <c r="X334" s="13"/>
      <c r="Y334" s="13"/>
      <c r="Z334" s="13"/>
      <c r="AA334" s="13"/>
      <c r="AB334" s="13"/>
      <c r="AC334" s="13"/>
      <c r="AD334" s="13"/>
      <c r="AE334" s="13"/>
      <c r="AT334" s="257" t="s">
        <v>157</v>
      </c>
      <c r="AU334" s="257" t="s">
        <v>99</v>
      </c>
      <c r="AV334" s="13" t="s">
        <v>23</v>
      </c>
      <c r="AW334" s="13" t="s">
        <v>48</v>
      </c>
      <c r="AX334" s="13" t="s">
        <v>91</v>
      </c>
      <c r="AY334" s="257" t="s">
        <v>143</v>
      </c>
    </row>
    <row r="335" s="14" customFormat="1">
      <c r="A335" s="14"/>
      <c r="B335" s="258"/>
      <c r="C335" s="259"/>
      <c r="D335" s="241" t="s">
        <v>157</v>
      </c>
      <c r="E335" s="260" t="s">
        <v>1</v>
      </c>
      <c r="F335" s="261" t="s">
        <v>418</v>
      </c>
      <c r="G335" s="259"/>
      <c r="H335" s="262">
        <v>19.800000000000001</v>
      </c>
      <c r="I335" s="263"/>
      <c r="J335" s="259"/>
      <c r="K335" s="259"/>
      <c r="L335" s="264"/>
      <c r="M335" s="265"/>
      <c r="N335" s="266"/>
      <c r="O335" s="266"/>
      <c r="P335" s="266"/>
      <c r="Q335" s="266"/>
      <c r="R335" s="266"/>
      <c r="S335" s="266"/>
      <c r="T335" s="267"/>
      <c r="U335" s="14"/>
      <c r="V335" s="14"/>
      <c r="W335" s="14"/>
      <c r="X335" s="14"/>
      <c r="Y335" s="14"/>
      <c r="Z335" s="14"/>
      <c r="AA335" s="14"/>
      <c r="AB335" s="14"/>
      <c r="AC335" s="14"/>
      <c r="AD335" s="14"/>
      <c r="AE335" s="14"/>
      <c r="AT335" s="268" t="s">
        <v>157</v>
      </c>
      <c r="AU335" s="268" t="s">
        <v>99</v>
      </c>
      <c r="AV335" s="14" t="s">
        <v>99</v>
      </c>
      <c r="AW335" s="14" t="s">
        <v>48</v>
      </c>
      <c r="AX335" s="14" t="s">
        <v>91</v>
      </c>
      <c r="AY335" s="268" t="s">
        <v>143</v>
      </c>
    </row>
    <row r="336" s="2" customFormat="1" ht="24.15" customHeight="1">
      <c r="A336" s="40"/>
      <c r="B336" s="41"/>
      <c r="C336" s="228" t="s">
        <v>419</v>
      </c>
      <c r="D336" s="228" t="s">
        <v>146</v>
      </c>
      <c r="E336" s="229" t="s">
        <v>420</v>
      </c>
      <c r="F336" s="230" t="s">
        <v>421</v>
      </c>
      <c r="G336" s="231" t="s">
        <v>149</v>
      </c>
      <c r="H336" s="232">
        <v>22.5</v>
      </c>
      <c r="I336" s="233"/>
      <c r="J336" s="234">
        <f>ROUND(I336*H336,2)</f>
        <v>0</v>
      </c>
      <c r="K336" s="230" t="s">
        <v>150</v>
      </c>
      <c r="L336" s="46"/>
      <c r="M336" s="235" t="s">
        <v>1</v>
      </c>
      <c r="N336" s="236" t="s">
        <v>56</v>
      </c>
      <c r="O336" s="93"/>
      <c r="P336" s="237">
        <f>O336*H336</f>
        <v>0</v>
      </c>
      <c r="Q336" s="237">
        <v>0</v>
      </c>
      <c r="R336" s="237">
        <f>Q336*H336</f>
        <v>0</v>
      </c>
      <c r="S336" s="237">
        <v>0.44</v>
      </c>
      <c r="T336" s="238">
        <f>S336*H336</f>
        <v>9.9000000000000004</v>
      </c>
      <c r="U336" s="40"/>
      <c r="V336" s="40"/>
      <c r="W336" s="40"/>
      <c r="X336" s="40"/>
      <c r="Y336" s="40"/>
      <c r="Z336" s="40"/>
      <c r="AA336" s="40"/>
      <c r="AB336" s="40"/>
      <c r="AC336" s="40"/>
      <c r="AD336" s="40"/>
      <c r="AE336" s="40"/>
      <c r="AR336" s="239" t="s">
        <v>151</v>
      </c>
      <c r="AT336" s="239" t="s">
        <v>146</v>
      </c>
      <c r="AU336" s="239" t="s">
        <v>99</v>
      </c>
      <c r="AY336" s="18" t="s">
        <v>143</v>
      </c>
      <c r="BE336" s="240">
        <f>IF(N336="základní",J336,0)</f>
        <v>0</v>
      </c>
      <c r="BF336" s="240">
        <f>IF(N336="snížená",J336,0)</f>
        <v>0</v>
      </c>
      <c r="BG336" s="240">
        <f>IF(N336="zákl. přenesená",J336,0)</f>
        <v>0</v>
      </c>
      <c r="BH336" s="240">
        <f>IF(N336="sníž. přenesená",J336,0)</f>
        <v>0</v>
      </c>
      <c r="BI336" s="240">
        <f>IF(N336="nulová",J336,0)</f>
        <v>0</v>
      </c>
      <c r="BJ336" s="18" t="s">
        <v>23</v>
      </c>
      <c r="BK336" s="240">
        <f>ROUND(I336*H336,2)</f>
        <v>0</v>
      </c>
      <c r="BL336" s="18" t="s">
        <v>151</v>
      </c>
      <c r="BM336" s="239" t="s">
        <v>422</v>
      </c>
    </row>
    <row r="337" s="2" customFormat="1">
      <c r="A337" s="40"/>
      <c r="B337" s="41"/>
      <c r="C337" s="42"/>
      <c r="D337" s="241" t="s">
        <v>153</v>
      </c>
      <c r="E337" s="42"/>
      <c r="F337" s="242" t="s">
        <v>423</v>
      </c>
      <c r="G337" s="42"/>
      <c r="H337" s="42"/>
      <c r="I337" s="243"/>
      <c r="J337" s="42"/>
      <c r="K337" s="42"/>
      <c r="L337" s="46"/>
      <c r="M337" s="244"/>
      <c r="N337" s="245"/>
      <c r="O337" s="93"/>
      <c r="P337" s="93"/>
      <c r="Q337" s="93"/>
      <c r="R337" s="93"/>
      <c r="S337" s="93"/>
      <c r="T337" s="94"/>
      <c r="U337" s="40"/>
      <c r="V337" s="40"/>
      <c r="W337" s="40"/>
      <c r="X337" s="40"/>
      <c r="Y337" s="40"/>
      <c r="Z337" s="40"/>
      <c r="AA337" s="40"/>
      <c r="AB337" s="40"/>
      <c r="AC337" s="40"/>
      <c r="AD337" s="40"/>
      <c r="AE337" s="40"/>
      <c r="AT337" s="18" t="s">
        <v>153</v>
      </c>
      <c r="AU337" s="18" t="s">
        <v>99</v>
      </c>
    </row>
    <row r="338" s="2" customFormat="1">
      <c r="A338" s="40"/>
      <c r="B338" s="41"/>
      <c r="C338" s="42"/>
      <c r="D338" s="246" t="s">
        <v>155</v>
      </c>
      <c r="E338" s="42"/>
      <c r="F338" s="247" t="s">
        <v>424</v>
      </c>
      <c r="G338" s="42"/>
      <c r="H338" s="42"/>
      <c r="I338" s="243"/>
      <c r="J338" s="42"/>
      <c r="K338" s="42"/>
      <c r="L338" s="46"/>
      <c r="M338" s="244"/>
      <c r="N338" s="245"/>
      <c r="O338" s="93"/>
      <c r="P338" s="93"/>
      <c r="Q338" s="93"/>
      <c r="R338" s="93"/>
      <c r="S338" s="93"/>
      <c r="T338" s="94"/>
      <c r="U338" s="40"/>
      <c r="V338" s="40"/>
      <c r="W338" s="40"/>
      <c r="X338" s="40"/>
      <c r="Y338" s="40"/>
      <c r="Z338" s="40"/>
      <c r="AA338" s="40"/>
      <c r="AB338" s="40"/>
      <c r="AC338" s="40"/>
      <c r="AD338" s="40"/>
      <c r="AE338" s="40"/>
      <c r="AT338" s="18" t="s">
        <v>155</v>
      </c>
      <c r="AU338" s="18" t="s">
        <v>99</v>
      </c>
    </row>
    <row r="339" s="13" customFormat="1">
      <c r="A339" s="13"/>
      <c r="B339" s="248"/>
      <c r="C339" s="249"/>
      <c r="D339" s="241" t="s">
        <v>157</v>
      </c>
      <c r="E339" s="250" t="s">
        <v>1</v>
      </c>
      <c r="F339" s="251" t="s">
        <v>425</v>
      </c>
      <c r="G339" s="249"/>
      <c r="H339" s="250" t="s">
        <v>1</v>
      </c>
      <c r="I339" s="252"/>
      <c r="J339" s="249"/>
      <c r="K339" s="249"/>
      <c r="L339" s="253"/>
      <c r="M339" s="254"/>
      <c r="N339" s="255"/>
      <c r="O339" s="255"/>
      <c r="P339" s="255"/>
      <c r="Q339" s="255"/>
      <c r="R339" s="255"/>
      <c r="S339" s="255"/>
      <c r="T339" s="256"/>
      <c r="U339" s="13"/>
      <c r="V339" s="13"/>
      <c r="W339" s="13"/>
      <c r="X339" s="13"/>
      <c r="Y339" s="13"/>
      <c r="Z339" s="13"/>
      <c r="AA339" s="13"/>
      <c r="AB339" s="13"/>
      <c r="AC339" s="13"/>
      <c r="AD339" s="13"/>
      <c r="AE339" s="13"/>
      <c r="AT339" s="257" t="s">
        <v>157</v>
      </c>
      <c r="AU339" s="257" t="s">
        <v>99</v>
      </c>
      <c r="AV339" s="13" t="s">
        <v>23</v>
      </c>
      <c r="AW339" s="13" t="s">
        <v>48</v>
      </c>
      <c r="AX339" s="13" t="s">
        <v>91</v>
      </c>
      <c r="AY339" s="257" t="s">
        <v>143</v>
      </c>
    </row>
    <row r="340" s="14" customFormat="1">
      <c r="A340" s="14"/>
      <c r="B340" s="258"/>
      <c r="C340" s="259"/>
      <c r="D340" s="241" t="s">
        <v>157</v>
      </c>
      <c r="E340" s="260" t="s">
        <v>1</v>
      </c>
      <c r="F340" s="261" t="s">
        <v>426</v>
      </c>
      <c r="G340" s="259"/>
      <c r="H340" s="262">
        <v>22.5</v>
      </c>
      <c r="I340" s="263"/>
      <c r="J340" s="259"/>
      <c r="K340" s="259"/>
      <c r="L340" s="264"/>
      <c r="M340" s="265"/>
      <c r="N340" s="266"/>
      <c r="O340" s="266"/>
      <c r="P340" s="266"/>
      <c r="Q340" s="266"/>
      <c r="R340" s="266"/>
      <c r="S340" s="266"/>
      <c r="T340" s="267"/>
      <c r="U340" s="14"/>
      <c r="V340" s="14"/>
      <c r="W340" s="14"/>
      <c r="X340" s="14"/>
      <c r="Y340" s="14"/>
      <c r="Z340" s="14"/>
      <c r="AA340" s="14"/>
      <c r="AB340" s="14"/>
      <c r="AC340" s="14"/>
      <c r="AD340" s="14"/>
      <c r="AE340" s="14"/>
      <c r="AT340" s="268" t="s">
        <v>157</v>
      </c>
      <c r="AU340" s="268" t="s">
        <v>99</v>
      </c>
      <c r="AV340" s="14" t="s">
        <v>99</v>
      </c>
      <c r="AW340" s="14" t="s">
        <v>48</v>
      </c>
      <c r="AX340" s="14" t="s">
        <v>91</v>
      </c>
      <c r="AY340" s="268" t="s">
        <v>143</v>
      </c>
    </row>
    <row r="341" s="2" customFormat="1" ht="24.15" customHeight="1">
      <c r="A341" s="40"/>
      <c r="B341" s="41"/>
      <c r="C341" s="228" t="s">
        <v>427</v>
      </c>
      <c r="D341" s="228" t="s">
        <v>146</v>
      </c>
      <c r="E341" s="229" t="s">
        <v>428</v>
      </c>
      <c r="F341" s="230" t="s">
        <v>429</v>
      </c>
      <c r="G341" s="231" t="s">
        <v>149</v>
      </c>
      <c r="H341" s="232">
        <v>170</v>
      </c>
      <c r="I341" s="233"/>
      <c r="J341" s="234">
        <f>ROUND(I341*H341,2)</f>
        <v>0</v>
      </c>
      <c r="K341" s="230" t="s">
        <v>150</v>
      </c>
      <c r="L341" s="46"/>
      <c r="M341" s="235" t="s">
        <v>1</v>
      </c>
      <c r="N341" s="236" t="s">
        <v>56</v>
      </c>
      <c r="O341" s="93"/>
      <c r="P341" s="237">
        <f>O341*H341</f>
        <v>0</v>
      </c>
      <c r="Q341" s="237">
        <v>0</v>
      </c>
      <c r="R341" s="237">
        <f>Q341*H341</f>
        <v>0</v>
      </c>
      <c r="S341" s="237">
        <v>0.57999999999999996</v>
      </c>
      <c r="T341" s="238">
        <f>S341*H341</f>
        <v>98.599999999999994</v>
      </c>
      <c r="U341" s="40"/>
      <c r="V341" s="40"/>
      <c r="W341" s="40"/>
      <c r="X341" s="40"/>
      <c r="Y341" s="40"/>
      <c r="Z341" s="40"/>
      <c r="AA341" s="40"/>
      <c r="AB341" s="40"/>
      <c r="AC341" s="40"/>
      <c r="AD341" s="40"/>
      <c r="AE341" s="40"/>
      <c r="AR341" s="239" t="s">
        <v>151</v>
      </c>
      <c r="AT341" s="239" t="s">
        <v>146</v>
      </c>
      <c r="AU341" s="239" t="s">
        <v>99</v>
      </c>
      <c r="AY341" s="18" t="s">
        <v>143</v>
      </c>
      <c r="BE341" s="240">
        <f>IF(N341="základní",J341,0)</f>
        <v>0</v>
      </c>
      <c r="BF341" s="240">
        <f>IF(N341="snížená",J341,0)</f>
        <v>0</v>
      </c>
      <c r="BG341" s="240">
        <f>IF(N341="zákl. přenesená",J341,0)</f>
        <v>0</v>
      </c>
      <c r="BH341" s="240">
        <f>IF(N341="sníž. přenesená",J341,0)</f>
        <v>0</v>
      </c>
      <c r="BI341" s="240">
        <f>IF(N341="nulová",J341,0)</f>
        <v>0</v>
      </c>
      <c r="BJ341" s="18" t="s">
        <v>23</v>
      </c>
      <c r="BK341" s="240">
        <f>ROUND(I341*H341,2)</f>
        <v>0</v>
      </c>
      <c r="BL341" s="18" t="s">
        <v>151</v>
      </c>
      <c r="BM341" s="239" t="s">
        <v>430</v>
      </c>
    </row>
    <row r="342" s="2" customFormat="1">
      <c r="A342" s="40"/>
      <c r="B342" s="41"/>
      <c r="C342" s="42"/>
      <c r="D342" s="241" t="s">
        <v>153</v>
      </c>
      <c r="E342" s="42"/>
      <c r="F342" s="242" t="s">
        <v>431</v>
      </c>
      <c r="G342" s="42"/>
      <c r="H342" s="42"/>
      <c r="I342" s="243"/>
      <c r="J342" s="42"/>
      <c r="K342" s="42"/>
      <c r="L342" s="46"/>
      <c r="M342" s="244"/>
      <c r="N342" s="245"/>
      <c r="O342" s="93"/>
      <c r="P342" s="93"/>
      <c r="Q342" s="93"/>
      <c r="R342" s="93"/>
      <c r="S342" s="93"/>
      <c r="T342" s="94"/>
      <c r="U342" s="40"/>
      <c r="V342" s="40"/>
      <c r="W342" s="40"/>
      <c r="X342" s="40"/>
      <c r="Y342" s="40"/>
      <c r="Z342" s="40"/>
      <c r="AA342" s="40"/>
      <c r="AB342" s="40"/>
      <c r="AC342" s="40"/>
      <c r="AD342" s="40"/>
      <c r="AE342" s="40"/>
      <c r="AT342" s="18" t="s">
        <v>153</v>
      </c>
      <c r="AU342" s="18" t="s">
        <v>99</v>
      </c>
    </row>
    <row r="343" s="2" customFormat="1">
      <c r="A343" s="40"/>
      <c r="B343" s="41"/>
      <c r="C343" s="42"/>
      <c r="D343" s="246" t="s">
        <v>155</v>
      </c>
      <c r="E343" s="42"/>
      <c r="F343" s="247" t="s">
        <v>432</v>
      </c>
      <c r="G343" s="42"/>
      <c r="H343" s="42"/>
      <c r="I343" s="243"/>
      <c r="J343" s="42"/>
      <c r="K343" s="42"/>
      <c r="L343" s="46"/>
      <c r="M343" s="244"/>
      <c r="N343" s="245"/>
      <c r="O343" s="93"/>
      <c r="P343" s="93"/>
      <c r="Q343" s="93"/>
      <c r="R343" s="93"/>
      <c r="S343" s="93"/>
      <c r="T343" s="94"/>
      <c r="U343" s="40"/>
      <c r="V343" s="40"/>
      <c r="W343" s="40"/>
      <c r="X343" s="40"/>
      <c r="Y343" s="40"/>
      <c r="Z343" s="40"/>
      <c r="AA343" s="40"/>
      <c r="AB343" s="40"/>
      <c r="AC343" s="40"/>
      <c r="AD343" s="40"/>
      <c r="AE343" s="40"/>
      <c r="AT343" s="18" t="s">
        <v>155</v>
      </c>
      <c r="AU343" s="18" t="s">
        <v>99</v>
      </c>
    </row>
    <row r="344" s="13" customFormat="1">
      <c r="A344" s="13"/>
      <c r="B344" s="248"/>
      <c r="C344" s="249"/>
      <c r="D344" s="241" t="s">
        <v>157</v>
      </c>
      <c r="E344" s="250" t="s">
        <v>1</v>
      </c>
      <c r="F344" s="251" t="s">
        <v>433</v>
      </c>
      <c r="G344" s="249"/>
      <c r="H344" s="250" t="s">
        <v>1</v>
      </c>
      <c r="I344" s="252"/>
      <c r="J344" s="249"/>
      <c r="K344" s="249"/>
      <c r="L344" s="253"/>
      <c r="M344" s="254"/>
      <c r="N344" s="255"/>
      <c r="O344" s="255"/>
      <c r="P344" s="255"/>
      <c r="Q344" s="255"/>
      <c r="R344" s="255"/>
      <c r="S344" s="255"/>
      <c r="T344" s="256"/>
      <c r="U344" s="13"/>
      <c r="V344" s="13"/>
      <c r="W344" s="13"/>
      <c r="X344" s="13"/>
      <c r="Y344" s="13"/>
      <c r="Z344" s="13"/>
      <c r="AA344" s="13"/>
      <c r="AB344" s="13"/>
      <c r="AC344" s="13"/>
      <c r="AD344" s="13"/>
      <c r="AE344" s="13"/>
      <c r="AT344" s="257" t="s">
        <v>157</v>
      </c>
      <c r="AU344" s="257" t="s">
        <v>99</v>
      </c>
      <c r="AV344" s="13" t="s">
        <v>23</v>
      </c>
      <c r="AW344" s="13" t="s">
        <v>48</v>
      </c>
      <c r="AX344" s="13" t="s">
        <v>91</v>
      </c>
      <c r="AY344" s="257" t="s">
        <v>143</v>
      </c>
    </row>
    <row r="345" s="14" customFormat="1">
      <c r="A345" s="14"/>
      <c r="B345" s="258"/>
      <c r="C345" s="259"/>
      <c r="D345" s="241" t="s">
        <v>157</v>
      </c>
      <c r="E345" s="260" t="s">
        <v>1</v>
      </c>
      <c r="F345" s="261" t="s">
        <v>434</v>
      </c>
      <c r="G345" s="259"/>
      <c r="H345" s="262">
        <v>170</v>
      </c>
      <c r="I345" s="263"/>
      <c r="J345" s="259"/>
      <c r="K345" s="259"/>
      <c r="L345" s="264"/>
      <c r="M345" s="265"/>
      <c r="N345" s="266"/>
      <c r="O345" s="266"/>
      <c r="P345" s="266"/>
      <c r="Q345" s="266"/>
      <c r="R345" s="266"/>
      <c r="S345" s="266"/>
      <c r="T345" s="267"/>
      <c r="U345" s="14"/>
      <c r="V345" s="14"/>
      <c r="W345" s="14"/>
      <c r="X345" s="14"/>
      <c r="Y345" s="14"/>
      <c r="Z345" s="14"/>
      <c r="AA345" s="14"/>
      <c r="AB345" s="14"/>
      <c r="AC345" s="14"/>
      <c r="AD345" s="14"/>
      <c r="AE345" s="14"/>
      <c r="AT345" s="268" t="s">
        <v>157</v>
      </c>
      <c r="AU345" s="268" t="s">
        <v>99</v>
      </c>
      <c r="AV345" s="14" t="s">
        <v>99</v>
      </c>
      <c r="AW345" s="14" t="s">
        <v>48</v>
      </c>
      <c r="AX345" s="14" t="s">
        <v>91</v>
      </c>
      <c r="AY345" s="268" t="s">
        <v>143</v>
      </c>
    </row>
    <row r="346" s="2" customFormat="1" ht="21.75" customHeight="1">
      <c r="A346" s="40"/>
      <c r="B346" s="41"/>
      <c r="C346" s="228" t="s">
        <v>435</v>
      </c>
      <c r="D346" s="228" t="s">
        <v>146</v>
      </c>
      <c r="E346" s="229" t="s">
        <v>436</v>
      </c>
      <c r="F346" s="230" t="s">
        <v>437</v>
      </c>
      <c r="G346" s="231" t="s">
        <v>217</v>
      </c>
      <c r="H346" s="232">
        <v>108.5</v>
      </c>
      <c r="I346" s="233"/>
      <c r="J346" s="234">
        <f>ROUND(I346*H346,2)</f>
        <v>0</v>
      </c>
      <c r="K346" s="230" t="s">
        <v>150</v>
      </c>
      <c r="L346" s="46"/>
      <c r="M346" s="235" t="s">
        <v>1</v>
      </c>
      <c r="N346" s="236" t="s">
        <v>56</v>
      </c>
      <c r="O346" s="93"/>
      <c r="P346" s="237">
        <f>O346*H346</f>
        <v>0</v>
      </c>
      <c r="Q346" s="237">
        <v>0</v>
      </c>
      <c r="R346" s="237">
        <f>Q346*H346</f>
        <v>0</v>
      </c>
      <c r="S346" s="237">
        <v>0</v>
      </c>
      <c r="T346" s="238">
        <f>S346*H346</f>
        <v>0</v>
      </c>
      <c r="U346" s="40"/>
      <c r="V346" s="40"/>
      <c r="W346" s="40"/>
      <c r="X346" s="40"/>
      <c r="Y346" s="40"/>
      <c r="Z346" s="40"/>
      <c r="AA346" s="40"/>
      <c r="AB346" s="40"/>
      <c r="AC346" s="40"/>
      <c r="AD346" s="40"/>
      <c r="AE346" s="40"/>
      <c r="AR346" s="239" t="s">
        <v>151</v>
      </c>
      <c r="AT346" s="239" t="s">
        <v>146</v>
      </c>
      <c r="AU346" s="239" t="s">
        <v>99</v>
      </c>
      <c r="AY346" s="18" t="s">
        <v>143</v>
      </c>
      <c r="BE346" s="240">
        <f>IF(N346="základní",J346,0)</f>
        <v>0</v>
      </c>
      <c r="BF346" s="240">
        <f>IF(N346="snížená",J346,0)</f>
        <v>0</v>
      </c>
      <c r="BG346" s="240">
        <f>IF(N346="zákl. přenesená",J346,0)</f>
        <v>0</v>
      </c>
      <c r="BH346" s="240">
        <f>IF(N346="sníž. přenesená",J346,0)</f>
        <v>0</v>
      </c>
      <c r="BI346" s="240">
        <f>IF(N346="nulová",J346,0)</f>
        <v>0</v>
      </c>
      <c r="BJ346" s="18" t="s">
        <v>23</v>
      </c>
      <c r="BK346" s="240">
        <f>ROUND(I346*H346,2)</f>
        <v>0</v>
      </c>
      <c r="BL346" s="18" t="s">
        <v>151</v>
      </c>
      <c r="BM346" s="239" t="s">
        <v>438</v>
      </c>
    </row>
    <row r="347" s="2" customFormat="1">
      <c r="A347" s="40"/>
      <c r="B347" s="41"/>
      <c r="C347" s="42"/>
      <c r="D347" s="241" t="s">
        <v>153</v>
      </c>
      <c r="E347" s="42"/>
      <c r="F347" s="242" t="s">
        <v>439</v>
      </c>
      <c r="G347" s="42"/>
      <c r="H347" s="42"/>
      <c r="I347" s="243"/>
      <c r="J347" s="42"/>
      <c r="K347" s="42"/>
      <c r="L347" s="46"/>
      <c r="M347" s="244"/>
      <c r="N347" s="245"/>
      <c r="O347" s="93"/>
      <c r="P347" s="93"/>
      <c r="Q347" s="93"/>
      <c r="R347" s="93"/>
      <c r="S347" s="93"/>
      <c r="T347" s="94"/>
      <c r="U347" s="40"/>
      <c r="V347" s="40"/>
      <c r="W347" s="40"/>
      <c r="X347" s="40"/>
      <c r="Y347" s="40"/>
      <c r="Z347" s="40"/>
      <c r="AA347" s="40"/>
      <c r="AB347" s="40"/>
      <c r="AC347" s="40"/>
      <c r="AD347" s="40"/>
      <c r="AE347" s="40"/>
      <c r="AT347" s="18" t="s">
        <v>153</v>
      </c>
      <c r="AU347" s="18" t="s">
        <v>99</v>
      </c>
    </row>
    <row r="348" s="2" customFormat="1">
      <c r="A348" s="40"/>
      <c r="B348" s="41"/>
      <c r="C348" s="42"/>
      <c r="D348" s="246" t="s">
        <v>155</v>
      </c>
      <c r="E348" s="42"/>
      <c r="F348" s="247" t="s">
        <v>440</v>
      </c>
      <c r="G348" s="42"/>
      <c r="H348" s="42"/>
      <c r="I348" s="243"/>
      <c r="J348" s="42"/>
      <c r="K348" s="42"/>
      <c r="L348" s="46"/>
      <c r="M348" s="244"/>
      <c r="N348" s="245"/>
      <c r="O348" s="93"/>
      <c r="P348" s="93"/>
      <c r="Q348" s="93"/>
      <c r="R348" s="93"/>
      <c r="S348" s="93"/>
      <c r="T348" s="94"/>
      <c r="U348" s="40"/>
      <c r="V348" s="40"/>
      <c r="W348" s="40"/>
      <c r="X348" s="40"/>
      <c r="Y348" s="40"/>
      <c r="Z348" s="40"/>
      <c r="AA348" s="40"/>
      <c r="AB348" s="40"/>
      <c r="AC348" s="40"/>
      <c r="AD348" s="40"/>
      <c r="AE348" s="40"/>
      <c r="AT348" s="18" t="s">
        <v>155</v>
      </c>
      <c r="AU348" s="18" t="s">
        <v>99</v>
      </c>
    </row>
    <row r="349" s="2" customFormat="1">
      <c r="A349" s="40"/>
      <c r="B349" s="41"/>
      <c r="C349" s="42"/>
      <c r="D349" s="241" t="s">
        <v>174</v>
      </c>
      <c r="E349" s="42"/>
      <c r="F349" s="269" t="s">
        <v>441</v>
      </c>
      <c r="G349" s="42"/>
      <c r="H349" s="42"/>
      <c r="I349" s="243"/>
      <c r="J349" s="42"/>
      <c r="K349" s="42"/>
      <c r="L349" s="46"/>
      <c r="M349" s="244"/>
      <c r="N349" s="245"/>
      <c r="O349" s="93"/>
      <c r="P349" s="93"/>
      <c r="Q349" s="93"/>
      <c r="R349" s="93"/>
      <c r="S349" s="93"/>
      <c r="T349" s="94"/>
      <c r="U349" s="40"/>
      <c r="V349" s="40"/>
      <c r="W349" s="40"/>
      <c r="X349" s="40"/>
      <c r="Y349" s="40"/>
      <c r="Z349" s="40"/>
      <c r="AA349" s="40"/>
      <c r="AB349" s="40"/>
      <c r="AC349" s="40"/>
      <c r="AD349" s="40"/>
      <c r="AE349" s="40"/>
      <c r="AT349" s="18" t="s">
        <v>174</v>
      </c>
      <c r="AU349" s="18" t="s">
        <v>99</v>
      </c>
    </row>
    <row r="350" s="13" customFormat="1">
      <c r="A350" s="13"/>
      <c r="B350" s="248"/>
      <c r="C350" s="249"/>
      <c r="D350" s="241" t="s">
        <v>157</v>
      </c>
      <c r="E350" s="250" t="s">
        <v>1</v>
      </c>
      <c r="F350" s="251" t="s">
        <v>433</v>
      </c>
      <c r="G350" s="249"/>
      <c r="H350" s="250" t="s">
        <v>1</v>
      </c>
      <c r="I350" s="252"/>
      <c r="J350" s="249"/>
      <c r="K350" s="249"/>
      <c r="L350" s="253"/>
      <c r="M350" s="254"/>
      <c r="N350" s="255"/>
      <c r="O350" s="255"/>
      <c r="P350" s="255"/>
      <c r="Q350" s="255"/>
      <c r="R350" s="255"/>
      <c r="S350" s="255"/>
      <c r="T350" s="256"/>
      <c r="U350" s="13"/>
      <c r="V350" s="13"/>
      <c r="W350" s="13"/>
      <c r="X350" s="13"/>
      <c r="Y350" s="13"/>
      <c r="Z350" s="13"/>
      <c r="AA350" s="13"/>
      <c r="AB350" s="13"/>
      <c r="AC350" s="13"/>
      <c r="AD350" s="13"/>
      <c r="AE350" s="13"/>
      <c r="AT350" s="257" t="s">
        <v>157</v>
      </c>
      <c r="AU350" s="257" t="s">
        <v>99</v>
      </c>
      <c r="AV350" s="13" t="s">
        <v>23</v>
      </c>
      <c r="AW350" s="13" t="s">
        <v>48</v>
      </c>
      <c r="AX350" s="13" t="s">
        <v>91</v>
      </c>
      <c r="AY350" s="257" t="s">
        <v>143</v>
      </c>
    </row>
    <row r="351" s="14" customFormat="1">
      <c r="A351" s="14"/>
      <c r="B351" s="258"/>
      <c r="C351" s="259"/>
      <c r="D351" s="241" t="s">
        <v>157</v>
      </c>
      <c r="E351" s="260" t="s">
        <v>1</v>
      </c>
      <c r="F351" s="261" t="s">
        <v>442</v>
      </c>
      <c r="G351" s="259"/>
      <c r="H351" s="262">
        <v>98.599999999999994</v>
      </c>
      <c r="I351" s="263"/>
      <c r="J351" s="259"/>
      <c r="K351" s="259"/>
      <c r="L351" s="264"/>
      <c r="M351" s="265"/>
      <c r="N351" s="266"/>
      <c r="O351" s="266"/>
      <c r="P351" s="266"/>
      <c r="Q351" s="266"/>
      <c r="R351" s="266"/>
      <c r="S351" s="266"/>
      <c r="T351" s="267"/>
      <c r="U351" s="14"/>
      <c r="V351" s="14"/>
      <c r="W351" s="14"/>
      <c r="X351" s="14"/>
      <c r="Y351" s="14"/>
      <c r="Z351" s="14"/>
      <c r="AA351" s="14"/>
      <c r="AB351" s="14"/>
      <c r="AC351" s="14"/>
      <c r="AD351" s="14"/>
      <c r="AE351" s="14"/>
      <c r="AT351" s="268" t="s">
        <v>157</v>
      </c>
      <c r="AU351" s="268" t="s">
        <v>99</v>
      </c>
      <c r="AV351" s="14" t="s">
        <v>99</v>
      </c>
      <c r="AW351" s="14" t="s">
        <v>48</v>
      </c>
      <c r="AX351" s="14" t="s">
        <v>91</v>
      </c>
      <c r="AY351" s="268" t="s">
        <v>143</v>
      </c>
    </row>
    <row r="352" s="13" customFormat="1">
      <c r="A352" s="13"/>
      <c r="B352" s="248"/>
      <c r="C352" s="249"/>
      <c r="D352" s="241" t="s">
        <v>157</v>
      </c>
      <c r="E352" s="250" t="s">
        <v>1</v>
      </c>
      <c r="F352" s="251" t="s">
        <v>425</v>
      </c>
      <c r="G352" s="249"/>
      <c r="H352" s="250" t="s">
        <v>1</v>
      </c>
      <c r="I352" s="252"/>
      <c r="J352" s="249"/>
      <c r="K352" s="249"/>
      <c r="L352" s="253"/>
      <c r="M352" s="254"/>
      <c r="N352" s="255"/>
      <c r="O352" s="255"/>
      <c r="P352" s="255"/>
      <c r="Q352" s="255"/>
      <c r="R352" s="255"/>
      <c r="S352" s="255"/>
      <c r="T352" s="256"/>
      <c r="U352" s="13"/>
      <c r="V352" s="13"/>
      <c r="W352" s="13"/>
      <c r="X352" s="13"/>
      <c r="Y352" s="13"/>
      <c r="Z352" s="13"/>
      <c r="AA352" s="13"/>
      <c r="AB352" s="13"/>
      <c r="AC352" s="13"/>
      <c r="AD352" s="13"/>
      <c r="AE352" s="13"/>
      <c r="AT352" s="257" t="s">
        <v>157</v>
      </c>
      <c r="AU352" s="257" t="s">
        <v>99</v>
      </c>
      <c r="AV352" s="13" t="s">
        <v>23</v>
      </c>
      <c r="AW352" s="13" t="s">
        <v>48</v>
      </c>
      <c r="AX352" s="13" t="s">
        <v>91</v>
      </c>
      <c r="AY352" s="257" t="s">
        <v>143</v>
      </c>
    </row>
    <row r="353" s="14" customFormat="1">
      <c r="A353" s="14"/>
      <c r="B353" s="258"/>
      <c r="C353" s="259"/>
      <c r="D353" s="241" t="s">
        <v>157</v>
      </c>
      <c r="E353" s="260" t="s">
        <v>1</v>
      </c>
      <c r="F353" s="261" t="s">
        <v>443</v>
      </c>
      <c r="G353" s="259"/>
      <c r="H353" s="262">
        <v>9.9000000000000004</v>
      </c>
      <c r="I353" s="263"/>
      <c r="J353" s="259"/>
      <c r="K353" s="259"/>
      <c r="L353" s="264"/>
      <c r="M353" s="265"/>
      <c r="N353" s="266"/>
      <c r="O353" s="266"/>
      <c r="P353" s="266"/>
      <c r="Q353" s="266"/>
      <c r="R353" s="266"/>
      <c r="S353" s="266"/>
      <c r="T353" s="267"/>
      <c r="U353" s="14"/>
      <c r="V353" s="14"/>
      <c r="W353" s="14"/>
      <c r="X353" s="14"/>
      <c r="Y353" s="14"/>
      <c r="Z353" s="14"/>
      <c r="AA353" s="14"/>
      <c r="AB353" s="14"/>
      <c r="AC353" s="14"/>
      <c r="AD353" s="14"/>
      <c r="AE353" s="14"/>
      <c r="AT353" s="268" t="s">
        <v>157</v>
      </c>
      <c r="AU353" s="268" t="s">
        <v>99</v>
      </c>
      <c r="AV353" s="14" t="s">
        <v>99</v>
      </c>
      <c r="AW353" s="14" t="s">
        <v>48</v>
      </c>
      <c r="AX353" s="14" t="s">
        <v>91</v>
      </c>
      <c r="AY353" s="268" t="s">
        <v>143</v>
      </c>
    </row>
    <row r="354" s="2" customFormat="1" ht="24.15" customHeight="1">
      <c r="A354" s="40"/>
      <c r="B354" s="41"/>
      <c r="C354" s="228" t="s">
        <v>444</v>
      </c>
      <c r="D354" s="228" t="s">
        <v>146</v>
      </c>
      <c r="E354" s="229" t="s">
        <v>445</v>
      </c>
      <c r="F354" s="230" t="s">
        <v>446</v>
      </c>
      <c r="G354" s="231" t="s">
        <v>217</v>
      </c>
      <c r="H354" s="232">
        <v>217</v>
      </c>
      <c r="I354" s="233"/>
      <c r="J354" s="234">
        <f>ROUND(I354*H354,2)</f>
        <v>0</v>
      </c>
      <c r="K354" s="230" t="s">
        <v>150</v>
      </c>
      <c r="L354" s="46"/>
      <c r="M354" s="235" t="s">
        <v>1</v>
      </c>
      <c r="N354" s="236" t="s">
        <v>56</v>
      </c>
      <c r="O354" s="93"/>
      <c r="P354" s="237">
        <f>O354*H354</f>
        <v>0</v>
      </c>
      <c r="Q354" s="237">
        <v>0</v>
      </c>
      <c r="R354" s="237">
        <f>Q354*H354</f>
        <v>0</v>
      </c>
      <c r="S354" s="237">
        <v>0</v>
      </c>
      <c r="T354" s="238">
        <f>S354*H354</f>
        <v>0</v>
      </c>
      <c r="U354" s="40"/>
      <c r="V354" s="40"/>
      <c r="W354" s="40"/>
      <c r="X354" s="40"/>
      <c r="Y354" s="40"/>
      <c r="Z354" s="40"/>
      <c r="AA354" s="40"/>
      <c r="AB354" s="40"/>
      <c r="AC354" s="40"/>
      <c r="AD354" s="40"/>
      <c r="AE354" s="40"/>
      <c r="AR354" s="239" t="s">
        <v>151</v>
      </c>
      <c r="AT354" s="239" t="s">
        <v>146</v>
      </c>
      <c r="AU354" s="239" t="s">
        <v>99</v>
      </c>
      <c r="AY354" s="18" t="s">
        <v>143</v>
      </c>
      <c r="BE354" s="240">
        <f>IF(N354="základní",J354,0)</f>
        <v>0</v>
      </c>
      <c r="BF354" s="240">
        <f>IF(N354="snížená",J354,0)</f>
        <v>0</v>
      </c>
      <c r="BG354" s="240">
        <f>IF(N354="zákl. přenesená",J354,0)</f>
        <v>0</v>
      </c>
      <c r="BH354" s="240">
        <f>IF(N354="sníž. přenesená",J354,0)</f>
        <v>0</v>
      </c>
      <c r="BI354" s="240">
        <f>IF(N354="nulová",J354,0)</f>
        <v>0</v>
      </c>
      <c r="BJ354" s="18" t="s">
        <v>23</v>
      </c>
      <c r="BK354" s="240">
        <f>ROUND(I354*H354,2)</f>
        <v>0</v>
      </c>
      <c r="BL354" s="18" t="s">
        <v>151</v>
      </c>
      <c r="BM354" s="239" t="s">
        <v>447</v>
      </c>
    </row>
    <row r="355" s="2" customFormat="1">
      <c r="A355" s="40"/>
      <c r="B355" s="41"/>
      <c r="C355" s="42"/>
      <c r="D355" s="241" t="s">
        <v>153</v>
      </c>
      <c r="E355" s="42"/>
      <c r="F355" s="242" t="s">
        <v>448</v>
      </c>
      <c r="G355" s="42"/>
      <c r="H355" s="42"/>
      <c r="I355" s="243"/>
      <c r="J355" s="42"/>
      <c r="K355" s="42"/>
      <c r="L355" s="46"/>
      <c r="M355" s="244"/>
      <c r="N355" s="245"/>
      <c r="O355" s="93"/>
      <c r="P355" s="93"/>
      <c r="Q355" s="93"/>
      <c r="R355" s="93"/>
      <c r="S355" s="93"/>
      <c r="T355" s="94"/>
      <c r="U355" s="40"/>
      <c r="V355" s="40"/>
      <c r="W355" s="40"/>
      <c r="X355" s="40"/>
      <c r="Y355" s="40"/>
      <c r="Z355" s="40"/>
      <c r="AA355" s="40"/>
      <c r="AB355" s="40"/>
      <c r="AC355" s="40"/>
      <c r="AD355" s="40"/>
      <c r="AE355" s="40"/>
      <c r="AT355" s="18" t="s">
        <v>153</v>
      </c>
      <c r="AU355" s="18" t="s">
        <v>99</v>
      </c>
    </row>
    <row r="356" s="2" customFormat="1">
      <c r="A356" s="40"/>
      <c r="B356" s="41"/>
      <c r="C356" s="42"/>
      <c r="D356" s="246" t="s">
        <v>155</v>
      </c>
      <c r="E356" s="42"/>
      <c r="F356" s="247" t="s">
        <v>449</v>
      </c>
      <c r="G356" s="42"/>
      <c r="H356" s="42"/>
      <c r="I356" s="243"/>
      <c r="J356" s="42"/>
      <c r="K356" s="42"/>
      <c r="L356" s="46"/>
      <c r="M356" s="244"/>
      <c r="N356" s="245"/>
      <c r="O356" s="93"/>
      <c r="P356" s="93"/>
      <c r="Q356" s="93"/>
      <c r="R356" s="93"/>
      <c r="S356" s="93"/>
      <c r="T356" s="94"/>
      <c r="U356" s="40"/>
      <c r="V356" s="40"/>
      <c r="W356" s="40"/>
      <c r="X356" s="40"/>
      <c r="Y356" s="40"/>
      <c r="Z356" s="40"/>
      <c r="AA356" s="40"/>
      <c r="AB356" s="40"/>
      <c r="AC356" s="40"/>
      <c r="AD356" s="40"/>
      <c r="AE356" s="40"/>
      <c r="AT356" s="18" t="s">
        <v>155</v>
      </c>
      <c r="AU356" s="18" t="s">
        <v>99</v>
      </c>
    </row>
    <row r="357" s="2" customFormat="1">
      <c r="A357" s="40"/>
      <c r="B357" s="41"/>
      <c r="C357" s="42"/>
      <c r="D357" s="241" t="s">
        <v>174</v>
      </c>
      <c r="E357" s="42"/>
      <c r="F357" s="269" t="s">
        <v>441</v>
      </c>
      <c r="G357" s="42"/>
      <c r="H357" s="42"/>
      <c r="I357" s="243"/>
      <c r="J357" s="42"/>
      <c r="K357" s="42"/>
      <c r="L357" s="46"/>
      <c r="M357" s="244"/>
      <c r="N357" s="245"/>
      <c r="O357" s="93"/>
      <c r="P357" s="93"/>
      <c r="Q357" s="93"/>
      <c r="R357" s="93"/>
      <c r="S357" s="93"/>
      <c r="T357" s="94"/>
      <c r="U357" s="40"/>
      <c r="V357" s="40"/>
      <c r="W357" s="40"/>
      <c r="X357" s="40"/>
      <c r="Y357" s="40"/>
      <c r="Z357" s="40"/>
      <c r="AA357" s="40"/>
      <c r="AB357" s="40"/>
      <c r="AC357" s="40"/>
      <c r="AD357" s="40"/>
      <c r="AE357" s="40"/>
      <c r="AT357" s="18" t="s">
        <v>174</v>
      </c>
      <c r="AU357" s="18" t="s">
        <v>99</v>
      </c>
    </row>
    <row r="358" s="13" customFormat="1">
      <c r="A358" s="13"/>
      <c r="B358" s="248"/>
      <c r="C358" s="249"/>
      <c r="D358" s="241" t="s">
        <v>157</v>
      </c>
      <c r="E358" s="250" t="s">
        <v>1</v>
      </c>
      <c r="F358" s="251" t="s">
        <v>450</v>
      </c>
      <c r="G358" s="249"/>
      <c r="H358" s="250" t="s">
        <v>1</v>
      </c>
      <c r="I358" s="252"/>
      <c r="J358" s="249"/>
      <c r="K358" s="249"/>
      <c r="L358" s="253"/>
      <c r="M358" s="254"/>
      <c r="N358" s="255"/>
      <c r="O358" s="255"/>
      <c r="P358" s="255"/>
      <c r="Q358" s="255"/>
      <c r="R358" s="255"/>
      <c r="S358" s="255"/>
      <c r="T358" s="256"/>
      <c r="U358" s="13"/>
      <c r="V358" s="13"/>
      <c r="W358" s="13"/>
      <c r="X358" s="13"/>
      <c r="Y358" s="13"/>
      <c r="Z358" s="13"/>
      <c r="AA358" s="13"/>
      <c r="AB358" s="13"/>
      <c r="AC358" s="13"/>
      <c r="AD358" s="13"/>
      <c r="AE358" s="13"/>
      <c r="AT358" s="257" t="s">
        <v>157</v>
      </c>
      <c r="AU358" s="257" t="s">
        <v>99</v>
      </c>
      <c r="AV358" s="13" t="s">
        <v>23</v>
      </c>
      <c r="AW358" s="13" t="s">
        <v>48</v>
      </c>
      <c r="AX358" s="13" t="s">
        <v>91</v>
      </c>
      <c r="AY358" s="257" t="s">
        <v>143</v>
      </c>
    </row>
    <row r="359" s="13" customFormat="1">
      <c r="A359" s="13"/>
      <c r="B359" s="248"/>
      <c r="C359" s="249"/>
      <c r="D359" s="241" t="s">
        <v>157</v>
      </c>
      <c r="E359" s="250" t="s">
        <v>1</v>
      </c>
      <c r="F359" s="251" t="s">
        <v>433</v>
      </c>
      <c r="G359" s="249"/>
      <c r="H359" s="250" t="s">
        <v>1</v>
      </c>
      <c r="I359" s="252"/>
      <c r="J359" s="249"/>
      <c r="K359" s="249"/>
      <c r="L359" s="253"/>
      <c r="M359" s="254"/>
      <c r="N359" s="255"/>
      <c r="O359" s="255"/>
      <c r="P359" s="255"/>
      <c r="Q359" s="255"/>
      <c r="R359" s="255"/>
      <c r="S359" s="255"/>
      <c r="T359" s="256"/>
      <c r="U359" s="13"/>
      <c r="V359" s="13"/>
      <c r="W359" s="13"/>
      <c r="X359" s="13"/>
      <c r="Y359" s="13"/>
      <c r="Z359" s="13"/>
      <c r="AA359" s="13"/>
      <c r="AB359" s="13"/>
      <c r="AC359" s="13"/>
      <c r="AD359" s="13"/>
      <c r="AE359" s="13"/>
      <c r="AT359" s="257" t="s">
        <v>157</v>
      </c>
      <c r="AU359" s="257" t="s">
        <v>99</v>
      </c>
      <c r="AV359" s="13" t="s">
        <v>23</v>
      </c>
      <c r="AW359" s="13" t="s">
        <v>48</v>
      </c>
      <c r="AX359" s="13" t="s">
        <v>91</v>
      </c>
      <c r="AY359" s="257" t="s">
        <v>143</v>
      </c>
    </row>
    <row r="360" s="14" customFormat="1">
      <c r="A360" s="14"/>
      <c r="B360" s="258"/>
      <c r="C360" s="259"/>
      <c r="D360" s="241" t="s">
        <v>157</v>
      </c>
      <c r="E360" s="260" t="s">
        <v>1</v>
      </c>
      <c r="F360" s="261" t="s">
        <v>451</v>
      </c>
      <c r="G360" s="259"/>
      <c r="H360" s="262">
        <v>197.19999999999999</v>
      </c>
      <c r="I360" s="263"/>
      <c r="J360" s="259"/>
      <c r="K360" s="259"/>
      <c r="L360" s="264"/>
      <c r="M360" s="265"/>
      <c r="N360" s="266"/>
      <c r="O360" s="266"/>
      <c r="P360" s="266"/>
      <c r="Q360" s="266"/>
      <c r="R360" s="266"/>
      <c r="S360" s="266"/>
      <c r="T360" s="267"/>
      <c r="U360" s="14"/>
      <c r="V360" s="14"/>
      <c r="W360" s="14"/>
      <c r="X360" s="14"/>
      <c r="Y360" s="14"/>
      <c r="Z360" s="14"/>
      <c r="AA360" s="14"/>
      <c r="AB360" s="14"/>
      <c r="AC360" s="14"/>
      <c r="AD360" s="14"/>
      <c r="AE360" s="14"/>
      <c r="AT360" s="268" t="s">
        <v>157</v>
      </c>
      <c r="AU360" s="268" t="s">
        <v>99</v>
      </c>
      <c r="AV360" s="14" t="s">
        <v>99</v>
      </c>
      <c r="AW360" s="14" t="s">
        <v>48</v>
      </c>
      <c r="AX360" s="14" t="s">
        <v>91</v>
      </c>
      <c r="AY360" s="268" t="s">
        <v>143</v>
      </c>
    </row>
    <row r="361" s="13" customFormat="1">
      <c r="A361" s="13"/>
      <c r="B361" s="248"/>
      <c r="C361" s="249"/>
      <c r="D361" s="241" t="s">
        <v>157</v>
      </c>
      <c r="E361" s="250" t="s">
        <v>1</v>
      </c>
      <c r="F361" s="251" t="s">
        <v>425</v>
      </c>
      <c r="G361" s="249"/>
      <c r="H361" s="250" t="s">
        <v>1</v>
      </c>
      <c r="I361" s="252"/>
      <c r="J361" s="249"/>
      <c r="K361" s="249"/>
      <c r="L361" s="253"/>
      <c r="M361" s="254"/>
      <c r="N361" s="255"/>
      <c r="O361" s="255"/>
      <c r="P361" s="255"/>
      <c r="Q361" s="255"/>
      <c r="R361" s="255"/>
      <c r="S361" s="255"/>
      <c r="T361" s="256"/>
      <c r="U361" s="13"/>
      <c r="V361" s="13"/>
      <c r="W361" s="13"/>
      <c r="X361" s="13"/>
      <c r="Y361" s="13"/>
      <c r="Z361" s="13"/>
      <c r="AA361" s="13"/>
      <c r="AB361" s="13"/>
      <c r="AC361" s="13"/>
      <c r="AD361" s="13"/>
      <c r="AE361" s="13"/>
      <c r="AT361" s="257" t="s">
        <v>157</v>
      </c>
      <c r="AU361" s="257" t="s">
        <v>99</v>
      </c>
      <c r="AV361" s="13" t="s">
        <v>23</v>
      </c>
      <c r="AW361" s="13" t="s">
        <v>48</v>
      </c>
      <c r="AX361" s="13" t="s">
        <v>91</v>
      </c>
      <c r="AY361" s="257" t="s">
        <v>143</v>
      </c>
    </row>
    <row r="362" s="14" customFormat="1">
      <c r="A362" s="14"/>
      <c r="B362" s="258"/>
      <c r="C362" s="259"/>
      <c r="D362" s="241" t="s">
        <v>157</v>
      </c>
      <c r="E362" s="260" t="s">
        <v>1</v>
      </c>
      <c r="F362" s="261" t="s">
        <v>452</v>
      </c>
      <c r="G362" s="259"/>
      <c r="H362" s="262">
        <v>19.800000000000001</v>
      </c>
      <c r="I362" s="263"/>
      <c r="J362" s="259"/>
      <c r="K362" s="259"/>
      <c r="L362" s="264"/>
      <c r="M362" s="265"/>
      <c r="N362" s="266"/>
      <c r="O362" s="266"/>
      <c r="P362" s="266"/>
      <c r="Q362" s="266"/>
      <c r="R362" s="266"/>
      <c r="S362" s="266"/>
      <c r="T362" s="267"/>
      <c r="U362" s="14"/>
      <c r="V362" s="14"/>
      <c r="W362" s="14"/>
      <c r="X362" s="14"/>
      <c r="Y362" s="14"/>
      <c r="Z362" s="14"/>
      <c r="AA362" s="14"/>
      <c r="AB362" s="14"/>
      <c r="AC362" s="14"/>
      <c r="AD362" s="14"/>
      <c r="AE362" s="14"/>
      <c r="AT362" s="268" t="s">
        <v>157</v>
      </c>
      <c r="AU362" s="268" t="s">
        <v>99</v>
      </c>
      <c r="AV362" s="14" t="s">
        <v>99</v>
      </c>
      <c r="AW362" s="14" t="s">
        <v>48</v>
      </c>
      <c r="AX362" s="14" t="s">
        <v>91</v>
      </c>
      <c r="AY362" s="268" t="s">
        <v>143</v>
      </c>
    </row>
    <row r="363" s="2" customFormat="1" ht="24.15" customHeight="1">
      <c r="A363" s="40"/>
      <c r="B363" s="41"/>
      <c r="C363" s="228" t="s">
        <v>453</v>
      </c>
      <c r="D363" s="228" t="s">
        <v>146</v>
      </c>
      <c r="E363" s="229" t="s">
        <v>454</v>
      </c>
      <c r="F363" s="230" t="s">
        <v>455</v>
      </c>
      <c r="G363" s="231" t="s">
        <v>170</v>
      </c>
      <c r="H363" s="232">
        <v>6.7000000000000002</v>
      </c>
      <c r="I363" s="233"/>
      <c r="J363" s="234">
        <f>ROUND(I363*H363,2)</f>
        <v>0</v>
      </c>
      <c r="K363" s="230" t="s">
        <v>150</v>
      </c>
      <c r="L363" s="46"/>
      <c r="M363" s="235" t="s">
        <v>1</v>
      </c>
      <c r="N363" s="236" t="s">
        <v>56</v>
      </c>
      <c r="O363" s="93"/>
      <c r="P363" s="237">
        <f>O363*H363</f>
        <v>0</v>
      </c>
      <c r="Q363" s="237">
        <v>0</v>
      </c>
      <c r="R363" s="237">
        <f>Q363*H363</f>
        <v>0</v>
      </c>
      <c r="S363" s="237">
        <v>2.2000000000000002</v>
      </c>
      <c r="T363" s="238">
        <f>S363*H363</f>
        <v>14.740000000000002</v>
      </c>
      <c r="U363" s="40"/>
      <c r="V363" s="40"/>
      <c r="W363" s="40"/>
      <c r="X363" s="40"/>
      <c r="Y363" s="40"/>
      <c r="Z363" s="40"/>
      <c r="AA363" s="40"/>
      <c r="AB363" s="40"/>
      <c r="AC363" s="40"/>
      <c r="AD363" s="40"/>
      <c r="AE363" s="40"/>
      <c r="AR363" s="239" t="s">
        <v>151</v>
      </c>
      <c r="AT363" s="239" t="s">
        <v>146</v>
      </c>
      <c r="AU363" s="239" t="s">
        <v>99</v>
      </c>
      <c r="AY363" s="18" t="s">
        <v>143</v>
      </c>
      <c r="BE363" s="240">
        <f>IF(N363="základní",J363,0)</f>
        <v>0</v>
      </c>
      <c r="BF363" s="240">
        <f>IF(N363="snížená",J363,0)</f>
        <v>0</v>
      </c>
      <c r="BG363" s="240">
        <f>IF(N363="zákl. přenesená",J363,0)</f>
        <v>0</v>
      </c>
      <c r="BH363" s="240">
        <f>IF(N363="sníž. přenesená",J363,0)</f>
        <v>0</v>
      </c>
      <c r="BI363" s="240">
        <f>IF(N363="nulová",J363,0)</f>
        <v>0</v>
      </c>
      <c r="BJ363" s="18" t="s">
        <v>23</v>
      </c>
      <c r="BK363" s="240">
        <f>ROUND(I363*H363,2)</f>
        <v>0</v>
      </c>
      <c r="BL363" s="18" t="s">
        <v>151</v>
      </c>
      <c r="BM363" s="239" t="s">
        <v>456</v>
      </c>
    </row>
    <row r="364" s="2" customFormat="1">
      <c r="A364" s="40"/>
      <c r="B364" s="41"/>
      <c r="C364" s="42"/>
      <c r="D364" s="241" t="s">
        <v>153</v>
      </c>
      <c r="E364" s="42"/>
      <c r="F364" s="242" t="s">
        <v>457</v>
      </c>
      <c r="G364" s="42"/>
      <c r="H364" s="42"/>
      <c r="I364" s="243"/>
      <c r="J364" s="42"/>
      <c r="K364" s="42"/>
      <c r="L364" s="46"/>
      <c r="M364" s="244"/>
      <c r="N364" s="245"/>
      <c r="O364" s="93"/>
      <c r="P364" s="93"/>
      <c r="Q364" s="93"/>
      <c r="R364" s="93"/>
      <c r="S364" s="93"/>
      <c r="T364" s="94"/>
      <c r="U364" s="40"/>
      <c r="V364" s="40"/>
      <c r="W364" s="40"/>
      <c r="X364" s="40"/>
      <c r="Y364" s="40"/>
      <c r="Z364" s="40"/>
      <c r="AA364" s="40"/>
      <c r="AB364" s="40"/>
      <c r="AC364" s="40"/>
      <c r="AD364" s="40"/>
      <c r="AE364" s="40"/>
      <c r="AT364" s="18" t="s">
        <v>153</v>
      </c>
      <c r="AU364" s="18" t="s">
        <v>99</v>
      </c>
    </row>
    <row r="365" s="2" customFormat="1">
      <c r="A365" s="40"/>
      <c r="B365" s="41"/>
      <c r="C365" s="42"/>
      <c r="D365" s="246" t="s">
        <v>155</v>
      </c>
      <c r="E365" s="42"/>
      <c r="F365" s="247" t="s">
        <v>458</v>
      </c>
      <c r="G365" s="42"/>
      <c r="H365" s="42"/>
      <c r="I365" s="243"/>
      <c r="J365" s="42"/>
      <c r="K365" s="42"/>
      <c r="L365" s="46"/>
      <c r="M365" s="244"/>
      <c r="N365" s="245"/>
      <c r="O365" s="93"/>
      <c r="P365" s="93"/>
      <c r="Q365" s="93"/>
      <c r="R365" s="93"/>
      <c r="S365" s="93"/>
      <c r="T365" s="94"/>
      <c r="U365" s="40"/>
      <c r="V365" s="40"/>
      <c r="W365" s="40"/>
      <c r="X365" s="40"/>
      <c r="Y365" s="40"/>
      <c r="Z365" s="40"/>
      <c r="AA365" s="40"/>
      <c r="AB365" s="40"/>
      <c r="AC365" s="40"/>
      <c r="AD365" s="40"/>
      <c r="AE365" s="40"/>
      <c r="AT365" s="18" t="s">
        <v>155</v>
      </c>
      <c r="AU365" s="18" t="s">
        <v>99</v>
      </c>
    </row>
    <row r="366" s="13" customFormat="1">
      <c r="A366" s="13"/>
      <c r="B366" s="248"/>
      <c r="C366" s="249"/>
      <c r="D366" s="241" t="s">
        <v>157</v>
      </c>
      <c r="E366" s="250" t="s">
        <v>1</v>
      </c>
      <c r="F366" s="251" t="s">
        <v>459</v>
      </c>
      <c r="G366" s="249"/>
      <c r="H366" s="250" t="s">
        <v>1</v>
      </c>
      <c r="I366" s="252"/>
      <c r="J366" s="249"/>
      <c r="K366" s="249"/>
      <c r="L366" s="253"/>
      <c r="M366" s="254"/>
      <c r="N366" s="255"/>
      <c r="O366" s="255"/>
      <c r="P366" s="255"/>
      <c r="Q366" s="255"/>
      <c r="R366" s="255"/>
      <c r="S366" s="255"/>
      <c r="T366" s="256"/>
      <c r="U366" s="13"/>
      <c r="V366" s="13"/>
      <c r="W366" s="13"/>
      <c r="X366" s="13"/>
      <c r="Y366" s="13"/>
      <c r="Z366" s="13"/>
      <c r="AA366" s="13"/>
      <c r="AB366" s="13"/>
      <c r="AC366" s="13"/>
      <c r="AD366" s="13"/>
      <c r="AE366" s="13"/>
      <c r="AT366" s="257" t="s">
        <v>157</v>
      </c>
      <c r="AU366" s="257" t="s">
        <v>99</v>
      </c>
      <c r="AV366" s="13" t="s">
        <v>23</v>
      </c>
      <c r="AW366" s="13" t="s">
        <v>48</v>
      </c>
      <c r="AX366" s="13" t="s">
        <v>91</v>
      </c>
      <c r="AY366" s="257" t="s">
        <v>143</v>
      </c>
    </row>
    <row r="367" s="14" customFormat="1">
      <c r="A367" s="14"/>
      <c r="B367" s="258"/>
      <c r="C367" s="259"/>
      <c r="D367" s="241" t="s">
        <v>157</v>
      </c>
      <c r="E367" s="260" t="s">
        <v>1</v>
      </c>
      <c r="F367" s="261" t="s">
        <v>460</v>
      </c>
      <c r="G367" s="259"/>
      <c r="H367" s="262">
        <v>6.7000000000000002</v>
      </c>
      <c r="I367" s="263"/>
      <c r="J367" s="259"/>
      <c r="K367" s="259"/>
      <c r="L367" s="264"/>
      <c r="M367" s="265"/>
      <c r="N367" s="266"/>
      <c r="O367" s="266"/>
      <c r="P367" s="266"/>
      <c r="Q367" s="266"/>
      <c r="R367" s="266"/>
      <c r="S367" s="266"/>
      <c r="T367" s="267"/>
      <c r="U367" s="14"/>
      <c r="V367" s="14"/>
      <c r="W367" s="14"/>
      <c r="X367" s="14"/>
      <c r="Y367" s="14"/>
      <c r="Z367" s="14"/>
      <c r="AA367" s="14"/>
      <c r="AB367" s="14"/>
      <c r="AC367" s="14"/>
      <c r="AD367" s="14"/>
      <c r="AE367" s="14"/>
      <c r="AT367" s="268" t="s">
        <v>157</v>
      </c>
      <c r="AU367" s="268" t="s">
        <v>99</v>
      </c>
      <c r="AV367" s="14" t="s">
        <v>99</v>
      </c>
      <c r="AW367" s="14" t="s">
        <v>48</v>
      </c>
      <c r="AX367" s="14" t="s">
        <v>91</v>
      </c>
      <c r="AY367" s="268" t="s">
        <v>143</v>
      </c>
    </row>
    <row r="368" s="2" customFormat="1" ht="16.5" customHeight="1">
      <c r="A368" s="40"/>
      <c r="B368" s="41"/>
      <c r="C368" s="228" t="s">
        <v>461</v>
      </c>
      <c r="D368" s="228" t="s">
        <v>146</v>
      </c>
      <c r="E368" s="229" t="s">
        <v>462</v>
      </c>
      <c r="F368" s="230" t="s">
        <v>463</v>
      </c>
      <c r="G368" s="231" t="s">
        <v>170</v>
      </c>
      <c r="H368" s="232">
        <v>4.1600000000000001</v>
      </c>
      <c r="I368" s="233"/>
      <c r="J368" s="234">
        <f>ROUND(I368*H368,2)</f>
        <v>0</v>
      </c>
      <c r="K368" s="230" t="s">
        <v>150</v>
      </c>
      <c r="L368" s="46"/>
      <c r="M368" s="235" t="s">
        <v>1</v>
      </c>
      <c r="N368" s="236" t="s">
        <v>56</v>
      </c>
      <c r="O368" s="93"/>
      <c r="P368" s="237">
        <f>O368*H368</f>
        <v>0</v>
      </c>
      <c r="Q368" s="237">
        <v>0</v>
      </c>
      <c r="R368" s="237">
        <f>Q368*H368</f>
        <v>0</v>
      </c>
      <c r="S368" s="237">
        <v>2</v>
      </c>
      <c r="T368" s="238">
        <f>S368*H368</f>
        <v>8.3200000000000003</v>
      </c>
      <c r="U368" s="40"/>
      <c r="V368" s="40"/>
      <c r="W368" s="40"/>
      <c r="X368" s="40"/>
      <c r="Y368" s="40"/>
      <c r="Z368" s="40"/>
      <c r="AA368" s="40"/>
      <c r="AB368" s="40"/>
      <c r="AC368" s="40"/>
      <c r="AD368" s="40"/>
      <c r="AE368" s="40"/>
      <c r="AR368" s="239" t="s">
        <v>151</v>
      </c>
      <c r="AT368" s="239" t="s">
        <v>146</v>
      </c>
      <c r="AU368" s="239" t="s">
        <v>99</v>
      </c>
      <c r="AY368" s="18" t="s">
        <v>143</v>
      </c>
      <c r="BE368" s="240">
        <f>IF(N368="základní",J368,0)</f>
        <v>0</v>
      </c>
      <c r="BF368" s="240">
        <f>IF(N368="snížená",J368,0)</f>
        <v>0</v>
      </c>
      <c r="BG368" s="240">
        <f>IF(N368="zákl. přenesená",J368,0)</f>
        <v>0</v>
      </c>
      <c r="BH368" s="240">
        <f>IF(N368="sníž. přenesená",J368,0)</f>
        <v>0</v>
      </c>
      <c r="BI368" s="240">
        <f>IF(N368="nulová",J368,0)</f>
        <v>0</v>
      </c>
      <c r="BJ368" s="18" t="s">
        <v>23</v>
      </c>
      <c r="BK368" s="240">
        <f>ROUND(I368*H368,2)</f>
        <v>0</v>
      </c>
      <c r="BL368" s="18" t="s">
        <v>151</v>
      </c>
      <c r="BM368" s="239" t="s">
        <v>464</v>
      </c>
    </row>
    <row r="369" s="2" customFormat="1">
      <c r="A369" s="40"/>
      <c r="B369" s="41"/>
      <c r="C369" s="42"/>
      <c r="D369" s="241" t="s">
        <v>153</v>
      </c>
      <c r="E369" s="42"/>
      <c r="F369" s="242" t="s">
        <v>465</v>
      </c>
      <c r="G369" s="42"/>
      <c r="H369" s="42"/>
      <c r="I369" s="243"/>
      <c r="J369" s="42"/>
      <c r="K369" s="42"/>
      <c r="L369" s="46"/>
      <c r="M369" s="244"/>
      <c r="N369" s="245"/>
      <c r="O369" s="93"/>
      <c r="P369" s="93"/>
      <c r="Q369" s="93"/>
      <c r="R369" s="93"/>
      <c r="S369" s="93"/>
      <c r="T369" s="94"/>
      <c r="U369" s="40"/>
      <c r="V369" s="40"/>
      <c r="W369" s="40"/>
      <c r="X369" s="40"/>
      <c r="Y369" s="40"/>
      <c r="Z369" s="40"/>
      <c r="AA369" s="40"/>
      <c r="AB369" s="40"/>
      <c r="AC369" s="40"/>
      <c r="AD369" s="40"/>
      <c r="AE369" s="40"/>
      <c r="AT369" s="18" t="s">
        <v>153</v>
      </c>
      <c r="AU369" s="18" t="s">
        <v>99</v>
      </c>
    </row>
    <row r="370" s="2" customFormat="1">
      <c r="A370" s="40"/>
      <c r="B370" s="41"/>
      <c r="C370" s="42"/>
      <c r="D370" s="246" t="s">
        <v>155</v>
      </c>
      <c r="E370" s="42"/>
      <c r="F370" s="247" t="s">
        <v>466</v>
      </c>
      <c r="G370" s="42"/>
      <c r="H370" s="42"/>
      <c r="I370" s="243"/>
      <c r="J370" s="42"/>
      <c r="K370" s="42"/>
      <c r="L370" s="46"/>
      <c r="M370" s="244"/>
      <c r="N370" s="245"/>
      <c r="O370" s="93"/>
      <c r="P370" s="93"/>
      <c r="Q370" s="93"/>
      <c r="R370" s="93"/>
      <c r="S370" s="93"/>
      <c r="T370" s="94"/>
      <c r="U370" s="40"/>
      <c r="V370" s="40"/>
      <c r="W370" s="40"/>
      <c r="X370" s="40"/>
      <c r="Y370" s="40"/>
      <c r="Z370" s="40"/>
      <c r="AA370" s="40"/>
      <c r="AB370" s="40"/>
      <c r="AC370" s="40"/>
      <c r="AD370" s="40"/>
      <c r="AE370" s="40"/>
      <c r="AT370" s="18" t="s">
        <v>155</v>
      </c>
      <c r="AU370" s="18" t="s">
        <v>99</v>
      </c>
    </row>
    <row r="371" s="13" customFormat="1">
      <c r="A371" s="13"/>
      <c r="B371" s="248"/>
      <c r="C371" s="249"/>
      <c r="D371" s="241" t="s">
        <v>157</v>
      </c>
      <c r="E371" s="250" t="s">
        <v>1</v>
      </c>
      <c r="F371" s="251" t="s">
        <v>467</v>
      </c>
      <c r="G371" s="249"/>
      <c r="H371" s="250" t="s">
        <v>1</v>
      </c>
      <c r="I371" s="252"/>
      <c r="J371" s="249"/>
      <c r="K371" s="249"/>
      <c r="L371" s="253"/>
      <c r="M371" s="254"/>
      <c r="N371" s="255"/>
      <c r="O371" s="255"/>
      <c r="P371" s="255"/>
      <c r="Q371" s="255"/>
      <c r="R371" s="255"/>
      <c r="S371" s="255"/>
      <c r="T371" s="256"/>
      <c r="U371" s="13"/>
      <c r="V371" s="13"/>
      <c r="W371" s="13"/>
      <c r="X371" s="13"/>
      <c r="Y371" s="13"/>
      <c r="Z371" s="13"/>
      <c r="AA371" s="13"/>
      <c r="AB371" s="13"/>
      <c r="AC371" s="13"/>
      <c r="AD371" s="13"/>
      <c r="AE371" s="13"/>
      <c r="AT371" s="257" t="s">
        <v>157</v>
      </c>
      <c r="AU371" s="257" t="s">
        <v>99</v>
      </c>
      <c r="AV371" s="13" t="s">
        <v>23</v>
      </c>
      <c r="AW371" s="13" t="s">
        <v>48</v>
      </c>
      <c r="AX371" s="13" t="s">
        <v>91</v>
      </c>
      <c r="AY371" s="257" t="s">
        <v>143</v>
      </c>
    </row>
    <row r="372" s="14" customFormat="1">
      <c r="A372" s="14"/>
      <c r="B372" s="258"/>
      <c r="C372" s="259"/>
      <c r="D372" s="241" t="s">
        <v>157</v>
      </c>
      <c r="E372" s="260" t="s">
        <v>1</v>
      </c>
      <c r="F372" s="261" t="s">
        <v>151</v>
      </c>
      <c r="G372" s="259"/>
      <c r="H372" s="262">
        <v>4</v>
      </c>
      <c r="I372" s="263"/>
      <c r="J372" s="259"/>
      <c r="K372" s="259"/>
      <c r="L372" s="264"/>
      <c r="M372" s="265"/>
      <c r="N372" s="266"/>
      <c r="O372" s="266"/>
      <c r="P372" s="266"/>
      <c r="Q372" s="266"/>
      <c r="R372" s="266"/>
      <c r="S372" s="266"/>
      <c r="T372" s="267"/>
      <c r="U372" s="14"/>
      <c r="V372" s="14"/>
      <c r="W372" s="14"/>
      <c r="X372" s="14"/>
      <c r="Y372" s="14"/>
      <c r="Z372" s="14"/>
      <c r="AA372" s="14"/>
      <c r="AB372" s="14"/>
      <c r="AC372" s="14"/>
      <c r="AD372" s="14"/>
      <c r="AE372" s="14"/>
      <c r="AT372" s="268" t="s">
        <v>157</v>
      </c>
      <c r="AU372" s="268" t="s">
        <v>99</v>
      </c>
      <c r="AV372" s="14" t="s">
        <v>99</v>
      </c>
      <c r="AW372" s="14" t="s">
        <v>48</v>
      </c>
      <c r="AX372" s="14" t="s">
        <v>91</v>
      </c>
      <c r="AY372" s="268" t="s">
        <v>143</v>
      </c>
    </row>
    <row r="373" s="13" customFormat="1">
      <c r="A373" s="13"/>
      <c r="B373" s="248"/>
      <c r="C373" s="249"/>
      <c r="D373" s="241" t="s">
        <v>157</v>
      </c>
      <c r="E373" s="250" t="s">
        <v>1</v>
      </c>
      <c r="F373" s="251" t="s">
        <v>468</v>
      </c>
      <c r="G373" s="249"/>
      <c r="H373" s="250" t="s">
        <v>1</v>
      </c>
      <c r="I373" s="252"/>
      <c r="J373" s="249"/>
      <c r="K373" s="249"/>
      <c r="L373" s="253"/>
      <c r="M373" s="254"/>
      <c r="N373" s="255"/>
      <c r="O373" s="255"/>
      <c r="P373" s="255"/>
      <c r="Q373" s="255"/>
      <c r="R373" s="255"/>
      <c r="S373" s="255"/>
      <c r="T373" s="256"/>
      <c r="U373" s="13"/>
      <c r="V373" s="13"/>
      <c r="W373" s="13"/>
      <c r="X373" s="13"/>
      <c r="Y373" s="13"/>
      <c r="Z373" s="13"/>
      <c r="AA373" s="13"/>
      <c r="AB373" s="13"/>
      <c r="AC373" s="13"/>
      <c r="AD373" s="13"/>
      <c r="AE373" s="13"/>
      <c r="AT373" s="257" t="s">
        <v>157</v>
      </c>
      <c r="AU373" s="257" t="s">
        <v>99</v>
      </c>
      <c r="AV373" s="13" t="s">
        <v>23</v>
      </c>
      <c r="AW373" s="13" t="s">
        <v>48</v>
      </c>
      <c r="AX373" s="13" t="s">
        <v>91</v>
      </c>
      <c r="AY373" s="257" t="s">
        <v>143</v>
      </c>
    </row>
    <row r="374" s="14" customFormat="1">
      <c r="A374" s="14"/>
      <c r="B374" s="258"/>
      <c r="C374" s="259"/>
      <c r="D374" s="241" t="s">
        <v>157</v>
      </c>
      <c r="E374" s="260" t="s">
        <v>1</v>
      </c>
      <c r="F374" s="261" t="s">
        <v>469</v>
      </c>
      <c r="G374" s="259"/>
      <c r="H374" s="262">
        <v>0.16</v>
      </c>
      <c r="I374" s="263"/>
      <c r="J374" s="259"/>
      <c r="K374" s="259"/>
      <c r="L374" s="264"/>
      <c r="M374" s="265"/>
      <c r="N374" s="266"/>
      <c r="O374" s="266"/>
      <c r="P374" s="266"/>
      <c r="Q374" s="266"/>
      <c r="R374" s="266"/>
      <c r="S374" s="266"/>
      <c r="T374" s="267"/>
      <c r="U374" s="14"/>
      <c r="V374" s="14"/>
      <c r="W374" s="14"/>
      <c r="X374" s="14"/>
      <c r="Y374" s="14"/>
      <c r="Z374" s="14"/>
      <c r="AA374" s="14"/>
      <c r="AB374" s="14"/>
      <c r="AC374" s="14"/>
      <c r="AD374" s="14"/>
      <c r="AE374" s="14"/>
      <c r="AT374" s="268" t="s">
        <v>157</v>
      </c>
      <c r="AU374" s="268" t="s">
        <v>99</v>
      </c>
      <c r="AV374" s="14" t="s">
        <v>99</v>
      </c>
      <c r="AW374" s="14" t="s">
        <v>48</v>
      </c>
      <c r="AX374" s="14" t="s">
        <v>91</v>
      </c>
      <c r="AY374" s="268" t="s">
        <v>143</v>
      </c>
    </row>
    <row r="375" s="2" customFormat="1" ht="24.15" customHeight="1">
      <c r="A375" s="40"/>
      <c r="B375" s="41"/>
      <c r="C375" s="228" t="s">
        <v>470</v>
      </c>
      <c r="D375" s="228" t="s">
        <v>146</v>
      </c>
      <c r="E375" s="229" t="s">
        <v>471</v>
      </c>
      <c r="F375" s="230" t="s">
        <v>472</v>
      </c>
      <c r="G375" s="231" t="s">
        <v>149</v>
      </c>
      <c r="H375" s="232">
        <v>10.199999999999999</v>
      </c>
      <c r="I375" s="233"/>
      <c r="J375" s="234">
        <f>ROUND(I375*H375,2)</f>
        <v>0</v>
      </c>
      <c r="K375" s="230" t="s">
        <v>150</v>
      </c>
      <c r="L375" s="46"/>
      <c r="M375" s="235" t="s">
        <v>1</v>
      </c>
      <c r="N375" s="236" t="s">
        <v>56</v>
      </c>
      <c r="O375" s="93"/>
      <c r="P375" s="237">
        <f>O375*H375</f>
        <v>0</v>
      </c>
      <c r="Q375" s="237">
        <v>0</v>
      </c>
      <c r="R375" s="237">
        <f>Q375*H375</f>
        <v>0</v>
      </c>
      <c r="S375" s="237">
        <v>0.38800000000000001</v>
      </c>
      <c r="T375" s="238">
        <f>S375*H375</f>
        <v>3.9575999999999998</v>
      </c>
      <c r="U375" s="40"/>
      <c r="V375" s="40"/>
      <c r="W375" s="40"/>
      <c r="X375" s="40"/>
      <c r="Y375" s="40"/>
      <c r="Z375" s="40"/>
      <c r="AA375" s="40"/>
      <c r="AB375" s="40"/>
      <c r="AC375" s="40"/>
      <c r="AD375" s="40"/>
      <c r="AE375" s="40"/>
      <c r="AR375" s="239" t="s">
        <v>151</v>
      </c>
      <c r="AT375" s="239" t="s">
        <v>146</v>
      </c>
      <c r="AU375" s="239" t="s">
        <v>99</v>
      </c>
      <c r="AY375" s="18" t="s">
        <v>143</v>
      </c>
      <c r="BE375" s="240">
        <f>IF(N375="základní",J375,0)</f>
        <v>0</v>
      </c>
      <c r="BF375" s="240">
        <f>IF(N375="snížená",J375,0)</f>
        <v>0</v>
      </c>
      <c r="BG375" s="240">
        <f>IF(N375="zákl. přenesená",J375,0)</f>
        <v>0</v>
      </c>
      <c r="BH375" s="240">
        <f>IF(N375="sníž. přenesená",J375,0)</f>
        <v>0</v>
      </c>
      <c r="BI375" s="240">
        <f>IF(N375="nulová",J375,0)</f>
        <v>0</v>
      </c>
      <c r="BJ375" s="18" t="s">
        <v>23</v>
      </c>
      <c r="BK375" s="240">
        <f>ROUND(I375*H375,2)</f>
        <v>0</v>
      </c>
      <c r="BL375" s="18" t="s">
        <v>151</v>
      </c>
      <c r="BM375" s="239" t="s">
        <v>473</v>
      </c>
    </row>
    <row r="376" s="2" customFormat="1">
      <c r="A376" s="40"/>
      <c r="B376" s="41"/>
      <c r="C376" s="42"/>
      <c r="D376" s="241" t="s">
        <v>153</v>
      </c>
      <c r="E376" s="42"/>
      <c r="F376" s="242" t="s">
        <v>474</v>
      </c>
      <c r="G376" s="42"/>
      <c r="H376" s="42"/>
      <c r="I376" s="243"/>
      <c r="J376" s="42"/>
      <c r="K376" s="42"/>
      <c r="L376" s="46"/>
      <c r="M376" s="244"/>
      <c r="N376" s="245"/>
      <c r="O376" s="93"/>
      <c r="P376" s="93"/>
      <c r="Q376" s="93"/>
      <c r="R376" s="93"/>
      <c r="S376" s="93"/>
      <c r="T376" s="94"/>
      <c r="U376" s="40"/>
      <c r="V376" s="40"/>
      <c r="W376" s="40"/>
      <c r="X376" s="40"/>
      <c r="Y376" s="40"/>
      <c r="Z376" s="40"/>
      <c r="AA376" s="40"/>
      <c r="AB376" s="40"/>
      <c r="AC376" s="40"/>
      <c r="AD376" s="40"/>
      <c r="AE376" s="40"/>
      <c r="AT376" s="18" t="s">
        <v>153</v>
      </c>
      <c r="AU376" s="18" t="s">
        <v>99</v>
      </c>
    </row>
    <row r="377" s="2" customFormat="1">
      <c r="A377" s="40"/>
      <c r="B377" s="41"/>
      <c r="C377" s="42"/>
      <c r="D377" s="246" t="s">
        <v>155</v>
      </c>
      <c r="E377" s="42"/>
      <c r="F377" s="247" t="s">
        <v>475</v>
      </c>
      <c r="G377" s="42"/>
      <c r="H377" s="42"/>
      <c r="I377" s="243"/>
      <c r="J377" s="42"/>
      <c r="K377" s="42"/>
      <c r="L377" s="46"/>
      <c r="M377" s="244"/>
      <c r="N377" s="245"/>
      <c r="O377" s="93"/>
      <c r="P377" s="93"/>
      <c r="Q377" s="93"/>
      <c r="R377" s="93"/>
      <c r="S377" s="93"/>
      <c r="T377" s="94"/>
      <c r="U377" s="40"/>
      <c r="V377" s="40"/>
      <c r="W377" s="40"/>
      <c r="X377" s="40"/>
      <c r="Y377" s="40"/>
      <c r="Z377" s="40"/>
      <c r="AA377" s="40"/>
      <c r="AB377" s="40"/>
      <c r="AC377" s="40"/>
      <c r="AD377" s="40"/>
      <c r="AE377" s="40"/>
      <c r="AT377" s="18" t="s">
        <v>155</v>
      </c>
      <c r="AU377" s="18" t="s">
        <v>99</v>
      </c>
    </row>
    <row r="378" s="13" customFormat="1">
      <c r="A378" s="13"/>
      <c r="B378" s="248"/>
      <c r="C378" s="249"/>
      <c r="D378" s="241" t="s">
        <v>157</v>
      </c>
      <c r="E378" s="250" t="s">
        <v>1</v>
      </c>
      <c r="F378" s="251" t="s">
        <v>336</v>
      </c>
      <c r="G378" s="249"/>
      <c r="H378" s="250" t="s">
        <v>1</v>
      </c>
      <c r="I378" s="252"/>
      <c r="J378" s="249"/>
      <c r="K378" s="249"/>
      <c r="L378" s="253"/>
      <c r="M378" s="254"/>
      <c r="N378" s="255"/>
      <c r="O378" s="255"/>
      <c r="P378" s="255"/>
      <c r="Q378" s="255"/>
      <c r="R378" s="255"/>
      <c r="S378" s="255"/>
      <c r="T378" s="256"/>
      <c r="U378" s="13"/>
      <c r="V378" s="13"/>
      <c r="W378" s="13"/>
      <c r="X378" s="13"/>
      <c r="Y378" s="13"/>
      <c r="Z378" s="13"/>
      <c r="AA378" s="13"/>
      <c r="AB378" s="13"/>
      <c r="AC378" s="13"/>
      <c r="AD378" s="13"/>
      <c r="AE378" s="13"/>
      <c r="AT378" s="257" t="s">
        <v>157</v>
      </c>
      <c r="AU378" s="257" t="s">
        <v>99</v>
      </c>
      <c r="AV378" s="13" t="s">
        <v>23</v>
      </c>
      <c r="AW378" s="13" t="s">
        <v>48</v>
      </c>
      <c r="AX378" s="13" t="s">
        <v>91</v>
      </c>
      <c r="AY378" s="257" t="s">
        <v>143</v>
      </c>
    </row>
    <row r="379" s="14" customFormat="1">
      <c r="A379" s="14"/>
      <c r="B379" s="258"/>
      <c r="C379" s="259"/>
      <c r="D379" s="241" t="s">
        <v>157</v>
      </c>
      <c r="E379" s="260" t="s">
        <v>1</v>
      </c>
      <c r="F379" s="261" t="s">
        <v>337</v>
      </c>
      <c r="G379" s="259"/>
      <c r="H379" s="262">
        <v>10.199999999999999</v>
      </c>
      <c r="I379" s="263"/>
      <c r="J379" s="259"/>
      <c r="K379" s="259"/>
      <c r="L379" s="264"/>
      <c r="M379" s="265"/>
      <c r="N379" s="266"/>
      <c r="O379" s="266"/>
      <c r="P379" s="266"/>
      <c r="Q379" s="266"/>
      <c r="R379" s="266"/>
      <c r="S379" s="266"/>
      <c r="T379" s="267"/>
      <c r="U379" s="14"/>
      <c r="V379" s="14"/>
      <c r="W379" s="14"/>
      <c r="X379" s="14"/>
      <c r="Y379" s="14"/>
      <c r="Z379" s="14"/>
      <c r="AA379" s="14"/>
      <c r="AB379" s="14"/>
      <c r="AC379" s="14"/>
      <c r="AD379" s="14"/>
      <c r="AE379" s="14"/>
      <c r="AT379" s="268" t="s">
        <v>157</v>
      </c>
      <c r="AU379" s="268" t="s">
        <v>99</v>
      </c>
      <c r="AV379" s="14" t="s">
        <v>99</v>
      </c>
      <c r="AW379" s="14" t="s">
        <v>48</v>
      </c>
      <c r="AX379" s="14" t="s">
        <v>91</v>
      </c>
      <c r="AY379" s="268" t="s">
        <v>143</v>
      </c>
    </row>
    <row r="380" s="2" customFormat="1" ht="24.15" customHeight="1">
      <c r="A380" s="40"/>
      <c r="B380" s="41"/>
      <c r="C380" s="228" t="s">
        <v>476</v>
      </c>
      <c r="D380" s="228" t="s">
        <v>146</v>
      </c>
      <c r="E380" s="229" t="s">
        <v>477</v>
      </c>
      <c r="F380" s="230" t="s">
        <v>478</v>
      </c>
      <c r="G380" s="231" t="s">
        <v>149</v>
      </c>
      <c r="H380" s="232">
        <v>1.52</v>
      </c>
      <c r="I380" s="233"/>
      <c r="J380" s="234">
        <f>ROUND(I380*H380,2)</f>
        <v>0</v>
      </c>
      <c r="K380" s="230" t="s">
        <v>150</v>
      </c>
      <c r="L380" s="46"/>
      <c r="M380" s="235" t="s">
        <v>1</v>
      </c>
      <c r="N380" s="236" t="s">
        <v>56</v>
      </c>
      <c r="O380" s="93"/>
      <c r="P380" s="237">
        <f>O380*H380</f>
        <v>0</v>
      </c>
      <c r="Q380" s="237">
        <v>0</v>
      </c>
      <c r="R380" s="237">
        <f>Q380*H380</f>
        <v>0</v>
      </c>
      <c r="S380" s="237">
        <v>0</v>
      </c>
      <c r="T380" s="238">
        <f>S380*H380</f>
        <v>0</v>
      </c>
      <c r="U380" s="40"/>
      <c r="V380" s="40"/>
      <c r="W380" s="40"/>
      <c r="X380" s="40"/>
      <c r="Y380" s="40"/>
      <c r="Z380" s="40"/>
      <c r="AA380" s="40"/>
      <c r="AB380" s="40"/>
      <c r="AC380" s="40"/>
      <c r="AD380" s="40"/>
      <c r="AE380" s="40"/>
      <c r="AR380" s="239" t="s">
        <v>151</v>
      </c>
      <c r="AT380" s="239" t="s">
        <v>146</v>
      </c>
      <c r="AU380" s="239" t="s">
        <v>99</v>
      </c>
      <c r="AY380" s="18" t="s">
        <v>143</v>
      </c>
      <c r="BE380" s="240">
        <f>IF(N380="základní",J380,0)</f>
        <v>0</v>
      </c>
      <c r="BF380" s="240">
        <f>IF(N380="snížená",J380,0)</f>
        <v>0</v>
      </c>
      <c r="BG380" s="240">
        <f>IF(N380="zákl. přenesená",J380,0)</f>
        <v>0</v>
      </c>
      <c r="BH380" s="240">
        <f>IF(N380="sníž. přenesená",J380,0)</f>
        <v>0</v>
      </c>
      <c r="BI380" s="240">
        <f>IF(N380="nulová",J380,0)</f>
        <v>0</v>
      </c>
      <c r="BJ380" s="18" t="s">
        <v>23</v>
      </c>
      <c r="BK380" s="240">
        <f>ROUND(I380*H380,2)</f>
        <v>0</v>
      </c>
      <c r="BL380" s="18" t="s">
        <v>151</v>
      </c>
      <c r="BM380" s="239" t="s">
        <v>479</v>
      </c>
    </row>
    <row r="381" s="2" customFormat="1">
      <c r="A381" s="40"/>
      <c r="B381" s="41"/>
      <c r="C381" s="42"/>
      <c r="D381" s="241" t="s">
        <v>153</v>
      </c>
      <c r="E381" s="42"/>
      <c r="F381" s="242" t="s">
        <v>480</v>
      </c>
      <c r="G381" s="42"/>
      <c r="H381" s="42"/>
      <c r="I381" s="243"/>
      <c r="J381" s="42"/>
      <c r="K381" s="42"/>
      <c r="L381" s="46"/>
      <c r="M381" s="244"/>
      <c r="N381" s="245"/>
      <c r="O381" s="93"/>
      <c r="P381" s="93"/>
      <c r="Q381" s="93"/>
      <c r="R381" s="93"/>
      <c r="S381" s="93"/>
      <c r="T381" s="94"/>
      <c r="U381" s="40"/>
      <c r="V381" s="40"/>
      <c r="W381" s="40"/>
      <c r="X381" s="40"/>
      <c r="Y381" s="40"/>
      <c r="Z381" s="40"/>
      <c r="AA381" s="40"/>
      <c r="AB381" s="40"/>
      <c r="AC381" s="40"/>
      <c r="AD381" s="40"/>
      <c r="AE381" s="40"/>
      <c r="AT381" s="18" t="s">
        <v>153</v>
      </c>
      <c r="AU381" s="18" t="s">
        <v>99</v>
      </c>
    </row>
    <row r="382" s="2" customFormat="1">
      <c r="A382" s="40"/>
      <c r="B382" s="41"/>
      <c r="C382" s="42"/>
      <c r="D382" s="246" t="s">
        <v>155</v>
      </c>
      <c r="E382" s="42"/>
      <c r="F382" s="247" t="s">
        <v>481</v>
      </c>
      <c r="G382" s="42"/>
      <c r="H382" s="42"/>
      <c r="I382" s="243"/>
      <c r="J382" s="42"/>
      <c r="K382" s="42"/>
      <c r="L382" s="46"/>
      <c r="M382" s="244"/>
      <c r="N382" s="245"/>
      <c r="O382" s="93"/>
      <c r="P382" s="93"/>
      <c r="Q382" s="93"/>
      <c r="R382" s="93"/>
      <c r="S382" s="93"/>
      <c r="T382" s="94"/>
      <c r="U382" s="40"/>
      <c r="V382" s="40"/>
      <c r="W382" s="40"/>
      <c r="X382" s="40"/>
      <c r="Y382" s="40"/>
      <c r="Z382" s="40"/>
      <c r="AA382" s="40"/>
      <c r="AB382" s="40"/>
      <c r="AC382" s="40"/>
      <c r="AD382" s="40"/>
      <c r="AE382" s="40"/>
      <c r="AT382" s="18" t="s">
        <v>155</v>
      </c>
      <c r="AU382" s="18" t="s">
        <v>99</v>
      </c>
    </row>
    <row r="383" s="13" customFormat="1">
      <c r="A383" s="13"/>
      <c r="B383" s="248"/>
      <c r="C383" s="249"/>
      <c r="D383" s="241" t="s">
        <v>157</v>
      </c>
      <c r="E383" s="250" t="s">
        <v>1</v>
      </c>
      <c r="F383" s="251" t="s">
        <v>482</v>
      </c>
      <c r="G383" s="249"/>
      <c r="H383" s="250" t="s">
        <v>1</v>
      </c>
      <c r="I383" s="252"/>
      <c r="J383" s="249"/>
      <c r="K383" s="249"/>
      <c r="L383" s="253"/>
      <c r="M383" s="254"/>
      <c r="N383" s="255"/>
      <c r="O383" s="255"/>
      <c r="P383" s="255"/>
      <c r="Q383" s="255"/>
      <c r="R383" s="255"/>
      <c r="S383" s="255"/>
      <c r="T383" s="256"/>
      <c r="U383" s="13"/>
      <c r="V383" s="13"/>
      <c r="W383" s="13"/>
      <c r="X383" s="13"/>
      <c r="Y383" s="13"/>
      <c r="Z383" s="13"/>
      <c r="AA383" s="13"/>
      <c r="AB383" s="13"/>
      <c r="AC383" s="13"/>
      <c r="AD383" s="13"/>
      <c r="AE383" s="13"/>
      <c r="AT383" s="257" t="s">
        <v>157</v>
      </c>
      <c r="AU383" s="257" t="s">
        <v>99</v>
      </c>
      <c r="AV383" s="13" t="s">
        <v>23</v>
      </c>
      <c r="AW383" s="13" t="s">
        <v>48</v>
      </c>
      <c r="AX383" s="13" t="s">
        <v>91</v>
      </c>
      <c r="AY383" s="257" t="s">
        <v>143</v>
      </c>
    </row>
    <row r="384" s="14" customFormat="1">
      <c r="A384" s="14"/>
      <c r="B384" s="258"/>
      <c r="C384" s="259"/>
      <c r="D384" s="241" t="s">
        <v>157</v>
      </c>
      <c r="E384" s="260" t="s">
        <v>1</v>
      </c>
      <c r="F384" s="261" t="s">
        <v>483</v>
      </c>
      <c r="G384" s="259"/>
      <c r="H384" s="262">
        <v>1.52</v>
      </c>
      <c r="I384" s="263"/>
      <c r="J384" s="259"/>
      <c r="K384" s="259"/>
      <c r="L384" s="264"/>
      <c r="M384" s="265"/>
      <c r="N384" s="266"/>
      <c r="O384" s="266"/>
      <c r="P384" s="266"/>
      <c r="Q384" s="266"/>
      <c r="R384" s="266"/>
      <c r="S384" s="266"/>
      <c r="T384" s="267"/>
      <c r="U384" s="14"/>
      <c r="V384" s="14"/>
      <c r="W384" s="14"/>
      <c r="X384" s="14"/>
      <c r="Y384" s="14"/>
      <c r="Z384" s="14"/>
      <c r="AA384" s="14"/>
      <c r="AB384" s="14"/>
      <c r="AC384" s="14"/>
      <c r="AD384" s="14"/>
      <c r="AE384" s="14"/>
      <c r="AT384" s="268" t="s">
        <v>157</v>
      </c>
      <c r="AU384" s="268" t="s">
        <v>99</v>
      </c>
      <c r="AV384" s="14" t="s">
        <v>99</v>
      </c>
      <c r="AW384" s="14" t="s">
        <v>48</v>
      </c>
      <c r="AX384" s="14" t="s">
        <v>91</v>
      </c>
      <c r="AY384" s="268" t="s">
        <v>143</v>
      </c>
    </row>
    <row r="385" s="2" customFormat="1" ht="21.75" customHeight="1">
      <c r="A385" s="40"/>
      <c r="B385" s="41"/>
      <c r="C385" s="228" t="s">
        <v>484</v>
      </c>
      <c r="D385" s="228" t="s">
        <v>146</v>
      </c>
      <c r="E385" s="229" t="s">
        <v>485</v>
      </c>
      <c r="F385" s="230" t="s">
        <v>486</v>
      </c>
      <c r="G385" s="231" t="s">
        <v>320</v>
      </c>
      <c r="H385" s="232">
        <v>9</v>
      </c>
      <c r="I385" s="233"/>
      <c r="J385" s="234">
        <f>ROUND(I385*H385,2)</f>
        <v>0</v>
      </c>
      <c r="K385" s="230" t="s">
        <v>150</v>
      </c>
      <c r="L385" s="46"/>
      <c r="M385" s="235" t="s">
        <v>1</v>
      </c>
      <c r="N385" s="236" t="s">
        <v>56</v>
      </c>
      <c r="O385" s="93"/>
      <c r="P385" s="237">
        <f>O385*H385</f>
        <v>0</v>
      </c>
      <c r="Q385" s="237">
        <v>0</v>
      </c>
      <c r="R385" s="237">
        <f>Q385*H385</f>
        <v>0</v>
      </c>
      <c r="S385" s="237">
        <v>0</v>
      </c>
      <c r="T385" s="238">
        <f>S385*H385</f>
        <v>0</v>
      </c>
      <c r="U385" s="40"/>
      <c r="V385" s="40"/>
      <c r="W385" s="40"/>
      <c r="X385" s="40"/>
      <c r="Y385" s="40"/>
      <c r="Z385" s="40"/>
      <c r="AA385" s="40"/>
      <c r="AB385" s="40"/>
      <c r="AC385" s="40"/>
      <c r="AD385" s="40"/>
      <c r="AE385" s="40"/>
      <c r="AR385" s="239" t="s">
        <v>151</v>
      </c>
      <c r="AT385" s="239" t="s">
        <v>146</v>
      </c>
      <c r="AU385" s="239" t="s">
        <v>99</v>
      </c>
      <c r="AY385" s="18" t="s">
        <v>143</v>
      </c>
      <c r="BE385" s="240">
        <f>IF(N385="základní",J385,0)</f>
        <v>0</v>
      </c>
      <c r="BF385" s="240">
        <f>IF(N385="snížená",J385,0)</f>
        <v>0</v>
      </c>
      <c r="BG385" s="240">
        <f>IF(N385="zákl. přenesená",J385,0)</f>
        <v>0</v>
      </c>
      <c r="BH385" s="240">
        <f>IF(N385="sníž. přenesená",J385,0)</f>
        <v>0</v>
      </c>
      <c r="BI385" s="240">
        <f>IF(N385="nulová",J385,0)</f>
        <v>0</v>
      </c>
      <c r="BJ385" s="18" t="s">
        <v>23</v>
      </c>
      <c r="BK385" s="240">
        <f>ROUND(I385*H385,2)</f>
        <v>0</v>
      </c>
      <c r="BL385" s="18" t="s">
        <v>151</v>
      </c>
      <c r="BM385" s="239" t="s">
        <v>487</v>
      </c>
    </row>
    <row r="386" s="2" customFormat="1">
      <c r="A386" s="40"/>
      <c r="B386" s="41"/>
      <c r="C386" s="42"/>
      <c r="D386" s="241" t="s">
        <v>153</v>
      </c>
      <c r="E386" s="42"/>
      <c r="F386" s="242" t="s">
        <v>488</v>
      </c>
      <c r="G386" s="42"/>
      <c r="H386" s="42"/>
      <c r="I386" s="243"/>
      <c r="J386" s="42"/>
      <c r="K386" s="42"/>
      <c r="L386" s="46"/>
      <c r="M386" s="244"/>
      <c r="N386" s="245"/>
      <c r="O386" s="93"/>
      <c r="P386" s="93"/>
      <c r="Q386" s="93"/>
      <c r="R386" s="93"/>
      <c r="S386" s="93"/>
      <c r="T386" s="94"/>
      <c r="U386" s="40"/>
      <c r="V386" s="40"/>
      <c r="W386" s="40"/>
      <c r="X386" s="40"/>
      <c r="Y386" s="40"/>
      <c r="Z386" s="40"/>
      <c r="AA386" s="40"/>
      <c r="AB386" s="40"/>
      <c r="AC386" s="40"/>
      <c r="AD386" s="40"/>
      <c r="AE386" s="40"/>
      <c r="AT386" s="18" t="s">
        <v>153</v>
      </c>
      <c r="AU386" s="18" t="s">
        <v>99</v>
      </c>
    </row>
    <row r="387" s="2" customFormat="1">
      <c r="A387" s="40"/>
      <c r="B387" s="41"/>
      <c r="C387" s="42"/>
      <c r="D387" s="246" t="s">
        <v>155</v>
      </c>
      <c r="E387" s="42"/>
      <c r="F387" s="247" t="s">
        <v>489</v>
      </c>
      <c r="G387" s="42"/>
      <c r="H387" s="42"/>
      <c r="I387" s="243"/>
      <c r="J387" s="42"/>
      <c r="K387" s="42"/>
      <c r="L387" s="46"/>
      <c r="M387" s="244"/>
      <c r="N387" s="245"/>
      <c r="O387" s="93"/>
      <c r="P387" s="93"/>
      <c r="Q387" s="93"/>
      <c r="R387" s="93"/>
      <c r="S387" s="93"/>
      <c r="T387" s="94"/>
      <c r="U387" s="40"/>
      <c r="V387" s="40"/>
      <c r="W387" s="40"/>
      <c r="X387" s="40"/>
      <c r="Y387" s="40"/>
      <c r="Z387" s="40"/>
      <c r="AA387" s="40"/>
      <c r="AB387" s="40"/>
      <c r="AC387" s="40"/>
      <c r="AD387" s="40"/>
      <c r="AE387" s="40"/>
      <c r="AT387" s="18" t="s">
        <v>155</v>
      </c>
      <c r="AU387" s="18" t="s">
        <v>99</v>
      </c>
    </row>
    <row r="388" s="13" customFormat="1">
      <c r="A388" s="13"/>
      <c r="B388" s="248"/>
      <c r="C388" s="249"/>
      <c r="D388" s="241" t="s">
        <v>157</v>
      </c>
      <c r="E388" s="250" t="s">
        <v>1</v>
      </c>
      <c r="F388" s="251" t="s">
        <v>490</v>
      </c>
      <c r="G388" s="249"/>
      <c r="H388" s="250" t="s">
        <v>1</v>
      </c>
      <c r="I388" s="252"/>
      <c r="J388" s="249"/>
      <c r="K388" s="249"/>
      <c r="L388" s="253"/>
      <c r="M388" s="254"/>
      <c r="N388" s="255"/>
      <c r="O388" s="255"/>
      <c r="P388" s="255"/>
      <c r="Q388" s="255"/>
      <c r="R388" s="255"/>
      <c r="S388" s="255"/>
      <c r="T388" s="256"/>
      <c r="U388" s="13"/>
      <c r="V388" s="13"/>
      <c r="W388" s="13"/>
      <c r="X388" s="13"/>
      <c r="Y388" s="13"/>
      <c r="Z388" s="13"/>
      <c r="AA388" s="13"/>
      <c r="AB388" s="13"/>
      <c r="AC388" s="13"/>
      <c r="AD388" s="13"/>
      <c r="AE388" s="13"/>
      <c r="AT388" s="257" t="s">
        <v>157</v>
      </c>
      <c r="AU388" s="257" t="s">
        <v>99</v>
      </c>
      <c r="AV388" s="13" t="s">
        <v>23</v>
      </c>
      <c r="AW388" s="13" t="s">
        <v>48</v>
      </c>
      <c r="AX388" s="13" t="s">
        <v>91</v>
      </c>
      <c r="AY388" s="257" t="s">
        <v>143</v>
      </c>
    </row>
    <row r="389" s="14" customFormat="1">
      <c r="A389" s="14"/>
      <c r="B389" s="258"/>
      <c r="C389" s="259"/>
      <c r="D389" s="241" t="s">
        <v>157</v>
      </c>
      <c r="E389" s="260" t="s">
        <v>1</v>
      </c>
      <c r="F389" s="261" t="s">
        <v>213</v>
      </c>
      <c r="G389" s="259"/>
      <c r="H389" s="262">
        <v>9</v>
      </c>
      <c r="I389" s="263"/>
      <c r="J389" s="259"/>
      <c r="K389" s="259"/>
      <c r="L389" s="264"/>
      <c r="M389" s="265"/>
      <c r="N389" s="266"/>
      <c r="O389" s="266"/>
      <c r="P389" s="266"/>
      <c r="Q389" s="266"/>
      <c r="R389" s="266"/>
      <c r="S389" s="266"/>
      <c r="T389" s="267"/>
      <c r="U389" s="14"/>
      <c r="V389" s="14"/>
      <c r="W389" s="14"/>
      <c r="X389" s="14"/>
      <c r="Y389" s="14"/>
      <c r="Z389" s="14"/>
      <c r="AA389" s="14"/>
      <c r="AB389" s="14"/>
      <c r="AC389" s="14"/>
      <c r="AD389" s="14"/>
      <c r="AE389" s="14"/>
      <c r="AT389" s="268" t="s">
        <v>157</v>
      </c>
      <c r="AU389" s="268" t="s">
        <v>99</v>
      </c>
      <c r="AV389" s="14" t="s">
        <v>99</v>
      </c>
      <c r="AW389" s="14" t="s">
        <v>48</v>
      </c>
      <c r="AX389" s="14" t="s">
        <v>91</v>
      </c>
      <c r="AY389" s="268" t="s">
        <v>143</v>
      </c>
    </row>
    <row r="390" s="2" customFormat="1" ht="24.15" customHeight="1">
      <c r="A390" s="40"/>
      <c r="B390" s="41"/>
      <c r="C390" s="228" t="s">
        <v>491</v>
      </c>
      <c r="D390" s="228" t="s">
        <v>146</v>
      </c>
      <c r="E390" s="229" t="s">
        <v>492</v>
      </c>
      <c r="F390" s="230" t="s">
        <v>493</v>
      </c>
      <c r="G390" s="231" t="s">
        <v>149</v>
      </c>
      <c r="H390" s="232">
        <v>10.199999999999999</v>
      </c>
      <c r="I390" s="233"/>
      <c r="J390" s="234">
        <f>ROUND(I390*H390,2)</f>
        <v>0</v>
      </c>
      <c r="K390" s="230" t="s">
        <v>150</v>
      </c>
      <c r="L390" s="46"/>
      <c r="M390" s="235" t="s">
        <v>1</v>
      </c>
      <c r="N390" s="236" t="s">
        <v>56</v>
      </c>
      <c r="O390" s="93"/>
      <c r="P390" s="237">
        <f>O390*H390</f>
        <v>0</v>
      </c>
      <c r="Q390" s="237">
        <v>0</v>
      </c>
      <c r="R390" s="237">
        <f>Q390*H390</f>
        <v>0</v>
      </c>
      <c r="S390" s="237">
        <v>0</v>
      </c>
      <c r="T390" s="238">
        <f>S390*H390</f>
        <v>0</v>
      </c>
      <c r="U390" s="40"/>
      <c r="V390" s="40"/>
      <c r="W390" s="40"/>
      <c r="X390" s="40"/>
      <c r="Y390" s="40"/>
      <c r="Z390" s="40"/>
      <c r="AA390" s="40"/>
      <c r="AB390" s="40"/>
      <c r="AC390" s="40"/>
      <c r="AD390" s="40"/>
      <c r="AE390" s="40"/>
      <c r="AR390" s="239" t="s">
        <v>151</v>
      </c>
      <c r="AT390" s="239" t="s">
        <v>146</v>
      </c>
      <c r="AU390" s="239" t="s">
        <v>99</v>
      </c>
      <c r="AY390" s="18" t="s">
        <v>143</v>
      </c>
      <c r="BE390" s="240">
        <f>IF(N390="základní",J390,0)</f>
        <v>0</v>
      </c>
      <c r="BF390" s="240">
        <f>IF(N390="snížená",J390,0)</f>
        <v>0</v>
      </c>
      <c r="BG390" s="240">
        <f>IF(N390="zákl. přenesená",J390,0)</f>
        <v>0</v>
      </c>
      <c r="BH390" s="240">
        <f>IF(N390="sníž. přenesená",J390,0)</f>
        <v>0</v>
      </c>
      <c r="BI390" s="240">
        <f>IF(N390="nulová",J390,0)</f>
        <v>0</v>
      </c>
      <c r="BJ390" s="18" t="s">
        <v>23</v>
      </c>
      <c r="BK390" s="240">
        <f>ROUND(I390*H390,2)</f>
        <v>0</v>
      </c>
      <c r="BL390" s="18" t="s">
        <v>151</v>
      </c>
      <c r="BM390" s="239" t="s">
        <v>494</v>
      </c>
    </row>
    <row r="391" s="2" customFormat="1">
      <c r="A391" s="40"/>
      <c r="B391" s="41"/>
      <c r="C391" s="42"/>
      <c r="D391" s="241" t="s">
        <v>153</v>
      </c>
      <c r="E391" s="42"/>
      <c r="F391" s="242" t="s">
        <v>495</v>
      </c>
      <c r="G391" s="42"/>
      <c r="H391" s="42"/>
      <c r="I391" s="243"/>
      <c r="J391" s="42"/>
      <c r="K391" s="42"/>
      <c r="L391" s="46"/>
      <c r="M391" s="244"/>
      <c r="N391" s="245"/>
      <c r="O391" s="93"/>
      <c r="P391" s="93"/>
      <c r="Q391" s="93"/>
      <c r="R391" s="93"/>
      <c r="S391" s="93"/>
      <c r="T391" s="94"/>
      <c r="U391" s="40"/>
      <c r="V391" s="40"/>
      <c r="W391" s="40"/>
      <c r="X391" s="40"/>
      <c r="Y391" s="40"/>
      <c r="Z391" s="40"/>
      <c r="AA391" s="40"/>
      <c r="AB391" s="40"/>
      <c r="AC391" s="40"/>
      <c r="AD391" s="40"/>
      <c r="AE391" s="40"/>
      <c r="AT391" s="18" t="s">
        <v>153</v>
      </c>
      <c r="AU391" s="18" t="s">
        <v>99</v>
      </c>
    </row>
    <row r="392" s="2" customFormat="1">
      <c r="A392" s="40"/>
      <c r="B392" s="41"/>
      <c r="C392" s="42"/>
      <c r="D392" s="246" t="s">
        <v>155</v>
      </c>
      <c r="E392" s="42"/>
      <c r="F392" s="247" t="s">
        <v>496</v>
      </c>
      <c r="G392" s="42"/>
      <c r="H392" s="42"/>
      <c r="I392" s="243"/>
      <c r="J392" s="42"/>
      <c r="K392" s="42"/>
      <c r="L392" s="46"/>
      <c r="M392" s="244"/>
      <c r="N392" s="245"/>
      <c r="O392" s="93"/>
      <c r="P392" s="93"/>
      <c r="Q392" s="93"/>
      <c r="R392" s="93"/>
      <c r="S392" s="93"/>
      <c r="T392" s="94"/>
      <c r="U392" s="40"/>
      <c r="V392" s="40"/>
      <c r="W392" s="40"/>
      <c r="X392" s="40"/>
      <c r="Y392" s="40"/>
      <c r="Z392" s="40"/>
      <c r="AA392" s="40"/>
      <c r="AB392" s="40"/>
      <c r="AC392" s="40"/>
      <c r="AD392" s="40"/>
      <c r="AE392" s="40"/>
      <c r="AT392" s="18" t="s">
        <v>155</v>
      </c>
      <c r="AU392" s="18" t="s">
        <v>99</v>
      </c>
    </row>
    <row r="393" s="2" customFormat="1">
      <c r="A393" s="40"/>
      <c r="B393" s="41"/>
      <c r="C393" s="42"/>
      <c r="D393" s="241" t="s">
        <v>174</v>
      </c>
      <c r="E393" s="42"/>
      <c r="F393" s="269" t="s">
        <v>497</v>
      </c>
      <c r="G393" s="42"/>
      <c r="H393" s="42"/>
      <c r="I393" s="243"/>
      <c r="J393" s="42"/>
      <c r="K393" s="42"/>
      <c r="L393" s="46"/>
      <c r="M393" s="244"/>
      <c r="N393" s="245"/>
      <c r="O393" s="93"/>
      <c r="P393" s="93"/>
      <c r="Q393" s="93"/>
      <c r="R393" s="93"/>
      <c r="S393" s="93"/>
      <c r="T393" s="94"/>
      <c r="U393" s="40"/>
      <c r="V393" s="40"/>
      <c r="W393" s="40"/>
      <c r="X393" s="40"/>
      <c r="Y393" s="40"/>
      <c r="Z393" s="40"/>
      <c r="AA393" s="40"/>
      <c r="AB393" s="40"/>
      <c r="AC393" s="40"/>
      <c r="AD393" s="40"/>
      <c r="AE393" s="40"/>
      <c r="AT393" s="18" t="s">
        <v>174</v>
      </c>
      <c r="AU393" s="18" t="s">
        <v>99</v>
      </c>
    </row>
    <row r="394" s="13" customFormat="1">
      <c r="A394" s="13"/>
      <c r="B394" s="248"/>
      <c r="C394" s="249"/>
      <c r="D394" s="241" t="s">
        <v>157</v>
      </c>
      <c r="E394" s="250" t="s">
        <v>1</v>
      </c>
      <c r="F394" s="251" t="s">
        <v>336</v>
      </c>
      <c r="G394" s="249"/>
      <c r="H394" s="250" t="s">
        <v>1</v>
      </c>
      <c r="I394" s="252"/>
      <c r="J394" s="249"/>
      <c r="K394" s="249"/>
      <c r="L394" s="253"/>
      <c r="M394" s="254"/>
      <c r="N394" s="255"/>
      <c r="O394" s="255"/>
      <c r="P394" s="255"/>
      <c r="Q394" s="255"/>
      <c r="R394" s="255"/>
      <c r="S394" s="255"/>
      <c r="T394" s="256"/>
      <c r="U394" s="13"/>
      <c r="V394" s="13"/>
      <c r="W394" s="13"/>
      <c r="X394" s="13"/>
      <c r="Y394" s="13"/>
      <c r="Z394" s="13"/>
      <c r="AA394" s="13"/>
      <c r="AB394" s="13"/>
      <c r="AC394" s="13"/>
      <c r="AD394" s="13"/>
      <c r="AE394" s="13"/>
      <c r="AT394" s="257" t="s">
        <v>157</v>
      </c>
      <c r="AU394" s="257" t="s">
        <v>99</v>
      </c>
      <c r="AV394" s="13" t="s">
        <v>23</v>
      </c>
      <c r="AW394" s="13" t="s">
        <v>48</v>
      </c>
      <c r="AX394" s="13" t="s">
        <v>91</v>
      </c>
      <c r="AY394" s="257" t="s">
        <v>143</v>
      </c>
    </row>
    <row r="395" s="14" customFormat="1">
      <c r="A395" s="14"/>
      <c r="B395" s="258"/>
      <c r="C395" s="259"/>
      <c r="D395" s="241" t="s">
        <v>157</v>
      </c>
      <c r="E395" s="260" t="s">
        <v>1</v>
      </c>
      <c r="F395" s="261" t="s">
        <v>498</v>
      </c>
      <c r="G395" s="259"/>
      <c r="H395" s="262">
        <v>10.199999999999999</v>
      </c>
      <c r="I395" s="263"/>
      <c r="J395" s="259"/>
      <c r="K395" s="259"/>
      <c r="L395" s="264"/>
      <c r="M395" s="265"/>
      <c r="N395" s="266"/>
      <c r="O395" s="266"/>
      <c r="P395" s="266"/>
      <c r="Q395" s="266"/>
      <c r="R395" s="266"/>
      <c r="S395" s="266"/>
      <c r="T395" s="267"/>
      <c r="U395" s="14"/>
      <c r="V395" s="14"/>
      <c r="W395" s="14"/>
      <c r="X395" s="14"/>
      <c r="Y395" s="14"/>
      <c r="Z395" s="14"/>
      <c r="AA395" s="14"/>
      <c r="AB395" s="14"/>
      <c r="AC395" s="14"/>
      <c r="AD395" s="14"/>
      <c r="AE395" s="14"/>
      <c r="AT395" s="268" t="s">
        <v>157</v>
      </c>
      <c r="AU395" s="268" t="s">
        <v>99</v>
      </c>
      <c r="AV395" s="14" t="s">
        <v>99</v>
      </c>
      <c r="AW395" s="14" t="s">
        <v>48</v>
      </c>
      <c r="AX395" s="14" t="s">
        <v>91</v>
      </c>
      <c r="AY395" s="268" t="s">
        <v>143</v>
      </c>
    </row>
    <row r="396" s="2" customFormat="1" ht="24.15" customHeight="1">
      <c r="A396" s="40"/>
      <c r="B396" s="41"/>
      <c r="C396" s="228" t="s">
        <v>499</v>
      </c>
      <c r="D396" s="228" t="s">
        <v>146</v>
      </c>
      <c r="E396" s="229" t="s">
        <v>500</v>
      </c>
      <c r="F396" s="230" t="s">
        <v>501</v>
      </c>
      <c r="G396" s="231" t="s">
        <v>149</v>
      </c>
      <c r="H396" s="232">
        <v>170</v>
      </c>
      <c r="I396" s="233"/>
      <c r="J396" s="234">
        <f>ROUND(I396*H396,2)</f>
        <v>0</v>
      </c>
      <c r="K396" s="230" t="s">
        <v>150</v>
      </c>
      <c r="L396" s="46"/>
      <c r="M396" s="235" t="s">
        <v>1</v>
      </c>
      <c r="N396" s="236" t="s">
        <v>56</v>
      </c>
      <c r="O396" s="93"/>
      <c r="P396" s="237">
        <f>O396*H396</f>
        <v>0</v>
      </c>
      <c r="Q396" s="237">
        <v>0</v>
      </c>
      <c r="R396" s="237">
        <f>Q396*H396</f>
        <v>0</v>
      </c>
      <c r="S396" s="237">
        <v>0.098000000000000004</v>
      </c>
      <c r="T396" s="238">
        <f>S396*H396</f>
        <v>16.66</v>
      </c>
      <c r="U396" s="40"/>
      <c r="V396" s="40"/>
      <c r="W396" s="40"/>
      <c r="X396" s="40"/>
      <c r="Y396" s="40"/>
      <c r="Z396" s="40"/>
      <c r="AA396" s="40"/>
      <c r="AB396" s="40"/>
      <c r="AC396" s="40"/>
      <c r="AD396" s="40"/>
      <c r="AE396" s="40"/>
      <c r="AR396" s="239" t="s">
        <v>151</v>
      </c>
      <c r="AT396" s="239" t="s">
        <v>146</v>
      </c>
      <c r="AU396" s="239" t="s">
        <v>99</v>
      </c>
      <c r="AY396" s="18" t="s">
        <v>143</v>
      </c>
      <c r="BE396" s="240">
        <f>IF(N396="základní",J396,0)</f>
        <v>0</v>
      </c>
      <c r="BF396" s="240">
        <f>IF(N396="snížená",J396,0)</f>
        <v>0</v>
      </c>
      <c r="BG396" s="240">
        <f>IF(N396="zákl. přenesená",J396,0)</f>
        <v>0</v>
      </c>
      <c r="BH396" s="240">
        <f>IF(N396="sníž. přenesená",J396,0)</f>
        <v>0</v>
      </c>
      <c r="BI396" s="240">
        <f>IF(N396="nulová",J396,0)</f>
        <v>0</v>
      </c>
      <c r="BJ396" s="18" t="s">
        <v>23</v>
      </c>
      <c r="BK396" s="240">
        <f>ROUND(I396*H396,2)</f>
        <v>0</v>
      </c>
      <c r="BL396" s="18" t="s">
        <v>151</v>
      </c>
      <c r="BM396" s="239" t="s">
        <v>502</v>
      </c>
    </row>
    <row r="397" s="2" customFormat="1">
      <c r="A397" s="40"/>
      <c r="B397" s="41"/>
      <c r="C397" s="42"/>
      <c r="D397" s="241" t="s">
        <v>153</v>
      </c>
      <c r="E397" s="42"/>
      <c r="F397" s="242" t="s">
        <v>503</v>
      </c>
      <c r="G397" s="42"/>
      <c r="H397" s="42"/>
      <c r="I397" s="243"/>
      <c r="J397" s="42"/>
      <c r="K397" s="42"/>
      <c r="L397" s="46"/>
      <c r="M397" s="244"/>
      <c r="N397" s="245"/>
      <c r="O397" s="93"/>
      <c r="P397" s="93"/>
      <c r="Q397" s="93"/>
      <c r="R397" s="93"/>
      <c r="S397" s="93"/>
      <c r="T397" s="94"/>
      <c r="U397" s="40"/>
      <c r="V397" s="40"/>
      <c r="W397" s="40"/>
      <c r="X397" s="40"/>
      <c r="Y397" s="40"/>
      <c r="Z397" s="40"/>
      <c r="AA397" s="40"/>
      <c r="AB397" s="40"/>
      <c r="AC397" s="40"/>
      <c r="AD397" s="40"/>
      <c r="AE397" s="40"/>
      <c r="AT397" s="18" t="s">
        <v>153</v>
      </c>
      <c r="AU397" s="18" t="s">
        <v>99</v>
      </c>
    </row>
    <row r="398" s="2" customFormat="1">
      <c r="A398" s="40"/>
      <c r="B398" s="41"/>
      <c r="C398" s="42"/>
      <c r="D398" s="246" t="s">
        <v>155</v>
      </c>
      <c r="E398" s="42"/>
      <c r="F398" s="247" t="s">
        <v>504</v>
      </c>
      <c r="G398" s="42"/>
      <c r="H398" s="42"/>
      <c r="I398" s="243"/>
      <c r="J398" s="42"/>
      <c r="K398" s="42"/>
      <c r="L398" s="46"/>
      <c r="M398" s="244"/>
      <c r="N398" s="245"/>
      <c r="O398" s="93"/>
      <c r="P398" s="93"/>
      <c r="Q398" s="93"/>
      <c r="R398" s="93"/>
      <c r="S398" s="93"/>
      <c r="T398" s="94"/>
      <c r="U398" s="40"/>
      <c r="V398" s="40"/>
      <c r="W398" s="40"/>
      <c r="X398" s="40"/>
      <c r="Y398" s="40"/>
      <c r="Z398" s="40"/>
      <c r="AA398" s="40"/>
      <c r="AB398" s="40"/>
      <c r="AC398" s="40"/>
      <c r="AD398" s="40"/>
      <c r="AE398" s="40"/>
      <c r="AT398" s="18" t="s">
        <v>155</v>
      </c>
      <c r="AU398" s="18" t="s">
        <v>99</v>
      </c>
    </row>
    <row r="399" s="13" customFormat="1">
      <c r="A399" s="13"/>
      <c r="B399" s="248"/>
      <c r="C399" s="249"/>
      <c r="D399" s="241" t="s">
        <v>157</v>
      </c>
      <c r="E399" s="250" t="s">
        <v>1</v>
      </c>
      <c r="F399" s="251" t="s">
        <v>505</v>
      </c>
      <c r="G399" s="249"/>
      <c r="H399" s="250" t="s">
        <v>1</v>
      </c>
      <c r="I399" s="252"/>
      <c r="J399" s="249"/>
      <c r="K399" s="249"/>
      <c r="L399" s="253"/>
      <c r="M399" s="254"/>
      <c r="N399" s="255"/>
      <c r="O399" s="255"/>
      <c r="P399" s="255"/>
      <c r="Q399" s="255"/>
      <c r="R399" s="255"/>
      <c r="S399" s="255"/>
      <c r="T399" s="256"/>
      <c r="U399" s="13"/>
      <c r="V399" s="13"/>
      <c r="W399" s="13"/>
      <c r="X399" s="13"/>
      <c r="Y399" s="13"/>
      <c r="Z399" s="13"/>
      <c r="AA399" s="13"/>
      <c r="AB399" s="13"/>
      <c r="AC399" s="13"/>
      <c r="AD399" s="13"/>
      <c r="AE399" s="13"/>
      <c r="AT399" s="257" t="s">
        <v>157</v>
      </c>
      <c r="AU399" s="257" t="s">
        <v>99</v>
      </c>
      <c r="AV399" s="13" t="s">
        <v>23</v>
      </c>
      <c r="AW399" s="13" t="s">
        <v>48</v>
      </c>
      <c r="AX399" s="13" t="s">
        <v>91</v>
      </c>
      <c r="AY399" s="257" t="s">
        <v>143</v>
      </c>
    </row>
    <row r="400" s="14" customFormat="1">
      <c r="A400" s="14"/>
      <c r="B400" s="258"/>
      <c r="C400" s="259"/>
      <c r="D400" s="241" t="s">
        <v>157</v>
      </c>
      <c r="E400" s="260" t="s">
        <v>1</v>
      </c>
      <c r="F400" s="261" t="s">
        <v>434</v>
      </c>
      <c r="G400" s="259"/>
      <c r="H400" s="262">
        <v>170</v>
      </c>
      <c r="I400" s="263"/>
      <c r="J400" s="259"/>
      <c r="K400" s="259"/>
      <c r="L400" s="264"/>
      <c r="M400" s="265"/>
      <c r="N400" s="266"/>
      <c r="O400" s="266"/>
      <c r="P400" s="266"/>
      <c r="Q400" s="266"/>
      <c r="R400" s="266"/>
      <c r="S400" s="266"/>
      <c r="T400" s="267"/>
      <c r="U400" s="14"/>
      <c r="V400" s="14"/>
      <c r="W400" s="14"/>
      <c r="X400" s="14"/>
      <c r="Y400" s="14"/>
      <c r="Z400" s="14"/>
      <c r="AA400" s="14"/>
      <c r="AB400" s="14"/>
      <c r="AC400" s="14"/>
      <c r="AD400" s="14"/>
      <c r="AE400" s="14"/>
      <c r="AT400" s="268" t="s">
        <v>157</v>
      </c>
      <c r="AU400" s="268" t="s">
        <v>99</v>
      </c>
      <c r="AV400" s="14" t="s">
        <v>99</v>
      </c>
      <c r="AW400" s="14" t="s">
        <v>48</v>
      </c>
      <c r="AX400" s="14" t="s">
        <v>91</v>
      </c>
      <c r="AY400" s="268" t="s">
        <v>143</v>
      </c>
    </row>
    <row r="401" s="2" customFormat="1" ht="24.15" customHeight="1">
      <c r="A401" s="40"/>
      <c r="B401" s="41"/>
      <c r="C401" s="228" t="s">
        <v>506</v>
      </c>
      <c r="D401" s="228" t="s">
        <v>146</v>
      </c>
      <c r="E401" s="229" t="s">
        <v>507</v>
      </c>
      <c r="F401" s="230" t="s">
        <v>508</v>
      </c>
      <c r="G401" s="231" t="s">
        <v>149</v>
      </c>
      <c r="H401" s="232">
        <v>22.5</v>
      </c>
      <c r="I401" s="233"/>
      <c r="J401" s="234">
        <f>ROUND(I401*H401,2)</f>
        <v>0</v>
      </c>
      <c r="K401" s="230" t="s">
        <v>150</v>
      </c>
      <c r="L401" s="46"/>
      <c r="M401" s="235" t="s">
        <v>1</v>
      </c>
      <c r="N401" s="236" t="s">
        <v>56</v>
      </c>
      <c r="O401" s="93"/>
      <c r="P401" s="237">
        <f>O401*H401</f>
        <v>0</v>
      </c>
      <c r="Q401" s="237">
        <v>0</v>
      </c>
      <c r="R401" s="237">
        <f>Q401*H401</f>
        <v>0</v>
      </c>
      <c r="S401" s="237">
        <v>0.098000000000000004</v>
      </c>
      <c r="T401" s="238">
        <f>S401*H401</f>
        <v>2.2050000000000001</v>
      </c>
      <c r="U401" s="40"/>
      <c r="V401" s="40"/>
      <c r="W401" s="40"/>
      <c r="X401" s="40"/>
      <c r="Y401" s="40"/>
      <c r="Z401" s="40"/>
      <c r="AA401" s="40"/>
      <c r="AB401" s="40"/>
      <c r="AC401" s="40"/>
      <c r="AD401" s="40"/>
      <c r="AE401" s="40"/>
      <c r="AR401" s="239" t="s">
        <v>151</v>
      </c>
      <c r="AT401" s="239" t="s">
        <v>146</v>
      </c>
      <c r="AU401" s="239" t="s">
        <v>99</v>
      </c>
      <c r="AY401" s="18" t="s">
        <v>143</v>
      </c>
      <c r="BE401" s="240">
        <f>IF(N401="základní",J401,0)</f>
        <v>0</v>
      </c>
      <c r="BF401" s="240">
        <f>IF(N401="snížená",J401,0)</f>
        <v>0</v>
      </c>
      <c r="BG401" s="240">
        <f>IF(N401="zákl. přenesená",J401,0)</f>
        <v>0</v>
      </c>
      <c r="BH401" s="240">
        <f>IF(N401="sníž. přenesená",J401,0)</f>
        <v>0</v>
      </c>
      <c r="BI401" s="240">
        <f>IF(N401="nulová",J401,0)</f>
        <v>0</v>
      </c>
      <c r="BJ401" s="18" t="s">
        <v>23</v>
      </c>
      <c r="BK401" s="240">
        <f>ROUND(I401*H401,2)</f>
        <v>0</v>
      </c>
      <c r="BL401" s="18" t="s">
        <v>151</v>
      </c>
      <c r="BM401" s="239" t="s">
        <v>509</v>
      </c>
    </row>
    <row r="402" s="2" customFormat="1">
      <c r="A402" s="40"/>
      <c r="B402" s="41"/>
      <c r="C402" s="42"/>
      <c r="D402" s="241" t="s">
        <v>153</v>
      </c>
      <c r="E402" s="42"/>
      <c r="F402" s="242" t="s">
        <v>510</v>
      </c>
      <c r="G402" s="42"/>
      <c r="H402" s="42"/>
      <c r="I402" s="243"/>
      <c r="J402" s="42"/>
      <c r="K402" s="42"/>
      <c r="L402" s="46"/>
      <c r="M402" s="244"/>
      <c r="N402" s="245"/>
      <c r="O402" s="93"/>
      <c r="P402" s="93"/>
      <c r="Q402" s="93"/>
      <c r="R402" s="93"/>
      <c r="S402" s="93"/>
      <c r="T402" s="94"/>
      <c r="U402" s="40"/>
      <c r="V402" s="40"/>
      <c r="W402" s="40"/>
      <c r="X402" s="40"/>
      <c r="Y402" s="40"/>
      <c r="Z402" s="40"/>
      <c r="AA402" s="40"/>
      <c r="AB402" s="40"/>
      <c r="AC402" s="40"/>
      <c r="AD402" s="40"/>
      <c r="AE402" s="40"/>
      <c r="AT402" s="18" t="s">
        <v>153</v>
      </c>
      <c r="AU402" s="18" t="s">
        <v>99</v>
      </c>
    </row>
    <row r="403" s="2" customFormat="1">
      <c r="A403" s="40"/>
      <c r="B403" s="41"/>
      <c r="C403" s="42"/>
      <c r="D403" s="246" t="s">
        <v>155</v>
      </c>
      <c r="E403" s="42"/>
      <c r="F403" s="247" t="s">
        <v>511</v>
      </c>
      <c r="G403" s="42"/>
      <c r="H403" s="42"/>
      <c r="I403" s="243"/>
      <c r="J403" s="42"/>
      <c r="K403" s="42"/>
      <c r="L403" s="46"/>
      <c r="M403" s="244"/>
      <c r="N403" s="245"/>
      <c r="O403" s="93"/>
      <c r="P403" s="93"/>
      <c r="Q403" s="93"/>
      <c r="R403" s="93"/>
      <c r="S403" s="93"/>
      <c r="T403" s="94"/>
      <c r="U403" s="40"/>
      <c r="V403" s="40"/>
      <c r="W403" s="40"/>
      <c r="X403" s="40"/>
      <c r="Y403" s="40"/>
      <c r="Z403" s="40"/>
      <c r="AA403" s="40"/>
      <c r="AB403" s="40"/>
      <c r="AC403" s="40"/>
      <c r="AD403" s="40"/>
      <c r="AE403" s="40"/>
      <c r="AT403" s="18" t="s">
        <v>155</v>
      </c>
      <c r="AU403" s="18" t="s">
        <v>99</v>
      </c>
    </row>
    <row r="404" s="13" customFormat="1">
      <c r="A404" s="13"/>
      <c r="B404" s="248"/>
      <c r="C404" s="249"/>
      <c r="D404" s="241" t="s">
        <v>157</v>
      </c>
      <c r="E404" s="250" t="s">
        <v>1</v>
      </c>
      <c r="F404" s="251" t="s">
        <v>512</v>
      </c>
      <c r="G404" s="249"/>
      <c r="H404" s="250" t="s">
        <v>1</v>
      </c>
      <c r="I404" s="252"/>
      <c r="J404" s="249"/>
      <c r="K404" s="249"/>
      <c r="L404" s="253"/>
      <c r="M404" s="254"/>
      <c r="N404" s="255"/>
      <c r="O404" s="255"/>
      <c r="P404" s="255"/>
      <c r="Q404" s="255"/>
      <c r="R404" s="255"/>
      <c r="S404" s="255"/>
      <c r="T404" s="256"/>
      <c r="U404" s="13"/>
      <c r="V404" s="13"/>
      <c r="W404" s="13"/>
      <c r="X404" s="13"/>
      <c r="Y404" s="13"/>
      <c r="Z404" s="13"/>
      <c r="AA404" s="13"/>
      <c r="AB404" s="13"/>
      <c r="AC404" s="13"/>
      <c r="AD404" s="13"/>
      <c r="AE404" s="13"/>
      <c r="AT404" s="257" t="s">
        <v>157</v>
      </c>
      <c r="AU404" s="257" t="s">
        <v>99</v>
      </c>
      <c r="AV404" s="13" t="s">
        <v>23</v>
      </c>
      <c r="AW404" s="13" t="s">
        <v>48</v>
      </c>
      <c r="AX404" s="13" t="s">
        <v>91</v>
      </c>
      <c r="AY404" s="257" t="s">
        <v>143</v>
      </c>
    </row>
    <row r="405" s="14" customFormat="1">
      <c r="A405" s="14"/>
      <c r="B405" s="258"/>
      <c r="C405" s="259"/>
      <c r="D405" s="241" t="s">
        <v>157</v>
      </c>
      <c r="E405" s="260" t="s">
        <v>1</v>
      </c>
      <c r="F405" s="261" t="s">
        <v>426</v>
      </c>
      <c r="G405" s="259"/>
      <c r="H405" s="262">
        <v>22.5</v>
      </c>
      <c r="I405" s="263"/>
      <c r="J405" s="259"/>
      <c r="K405" s="259"/>
      <c r="L405" s="264"/>
      <c r="M405" s="265"/>
      <c r="N405" s="266"/>
      <c r="O405" s="266"/>
      <c r="P405" s="266"/>
      <c r="Q405" s="266"/>
      <c r="R405" s="266"/>
      <c r="S405" s="266"/>
      <c r="T405" s="267"/>
      <c r="U405" s="14"/>
      <c r="V405" s="14"/>
      <c r="W405" s="14"/>
      <c r="X405" s="14"/>
      <c r="Y405" s="14"/>
      <c r="Z405" s="14"/>
      <c r="AA405" s="14"/>
      <c r="AB405" s="14"/>
      <c r="AC405" s="14"/>
      <c r="AD405" s="14"/>
      <c r="AE405" s="14"/>
      <c r="AT405" s="268" t="s">
        <v>157</v>
      </c>
      <c r="AU405" s="268" t="s">
        <v>99</v>
      </c>
      <c r="AV405" s="14" t="s">
        <v>99</v>
      </c>
      <c r="AW405" s="14" t="s">
        <v>48</v>
      </c>
      <c r="AX405" s="14" t="s">
        <v>91</v>
      </c>
      <c r="AY405" s="268" t="s">
        <v>143</v>
      </c>
    </row>
    <row r="406" s="2" customFormat="1" ht="16.5" customHeight="1">
      <c r="A406" s="40"/>
      <c r="B406" s="41"/>
      <c r="C406" s="228" t="s">
        <v>513</v>
      </c>
      <c r="D406" s="228" t="s">
        <v>146</v>
      </c>
      <c r="E406" s="229" t="s">
        <v>514</v>
      </c>
      <c r="F406" s="230" t="s">
        <v>515</v>
      </c>
      <c r="G406" s="231" t="s">
        <v>320</v>
      </c>
      <c r="H406" s="232">
        <v>9</v>
      </c>
      <c r="I406" s="233"/>
      <c r="J406" s="234">
        <f>ROUND(I406*H406,2)</f>
        <v>0</v>
      </c>
      <c r="K406" s="230" t="s">
        <v>150</v>
      </c>
      <c r="L406" s="46"/>
      <c r="M406" s="235" t="s">
        <v>1</v>
      </c>
      <c r="N406" s="236" t="s">
        <v>56</v>
      </c>
      <c r="O406" s="93"/>
      <c r="P406" s="237">
        <f>O406*H406</f>
        <v>0</v>
      </c>
      <c r="Q406" s="237">
        <v>0</v>
      </c>
      <c r="R406" s="237">
        <f>Q406*H406</f>
        <v>0</v>
      </c>
      <c r="S406" s="237">
        <v>0.28999999999999998</v>
      </c>
      <c r="T406" s="238">
        <f>S406*H406</f>
        <v>2.6099999999999999</v>
      </c>
      <c r="U406" s="40"/>
      <c r="V406" s="40"/>
      <c r="W406" s="40"/>
      <c r="X406" s="40"/>
      <c r="Y406" s="40"/>
      <c r="Z406" s="40"/>
      <c r="AA406" s="40"/>
      <c r="AB406" s="40"/>
      <c r="AC406" s="40"/>
      <c r="AD406" s="40"/>
      <c r="AE406" s="40"/>
      <c r="AR406" s="239" t="s">
        <v>151</v>
      </c>
      <c r="AT406" s="239" t="s">
        <v>146</v>
      </c>
      <c r="AU406" s="239" t="s">
        <v>99</v>
      </c>
      <c r="AY406" s="18" t="s">
        <v>143</v>
      </c>
      <c r="BE406" s="240">
        <f>IF(N406="základní",J406,0)</f>
        <v>0</v>
      </c>
      <c r="BF406" s="240">
        <f>IF(N406="snížená",J406,0)</f>
        <v>0</v>
      </c>
      <c r="BG406" s="240">
        <f>IF(N406="zákl. přenesená",J406,0)</f>
        <v>0</v>
      </c>
      <c r="BH406" s="240">
        <f>IF(N406="sníž. přenesená",J406,0)</f>
        <v>0</v>
      </c>
      <c r="BI406" s="240">
        <f>IF(N406="nulová",J406,0)</f>
        <v>0</v>
      </c>
      <c r="BJ406" s="18" t="s">
        <v>23</v>
      </c>
      <c r="BK406" s="240">
        <f>ROUND(I406*H406,2)</f>
        <v>0</v>
      </c>
      <c r="BL406" s="18" t="s">
        <v>151</v>
      </c>
      <c r="BM406" s="239" t="s">
        <v>516</v>
      </c>
    </row>
    <row r="407" s="2" customFormat="1">
      <c r="A407" s="40"/>
      <c r="B407" s="41"/>
      <c r="C407" s="42"/>
      <c r="D407" s="241" t="s">
        <v>153</v>
      </c>
      <c r="E407" s="42"/>
      <c r="F407" s="242" t="s">
        <v>517</v>
      </c>
      <c r="G407" s="42"/>
      <c r="H407" s="42"/>
      <c r="I407" s="243"/>
      <c r="J407" s="42"/>
      <c r="K407" s="42"/>
      <c r="L407" s="46"/>
      <c r="M407" s="244"/>
      <c r="N407" s="245"/>
      <c r="O407" s="93"/>
      <c r="P407" s="93"/>
      <c r="Q407" s="93"/>
      <c r="R407" s="93"/>
      <c r="S407" s="93"/>
      <c r="T407" s="94"/>
      <c r="U407" s="40"/>
      <c r="V407" s="40"/>
      <c r="W407" s="40"/>
      <c r="X407" s="40"/>
      <c r="Y407" s="40"/>
      <c r="Z407" s="40"/>
      <c r="AA407" s="40"/>
      <c r="AB407" s="40"/>
      <c r="AC407" s="40"/>
      <c r="AD407" s="40"/>
      <c r="AE407" s="40"/>
      <c r="AT407" s="18" t="s">
        <v>153</v>
      </c>
      <c r="AU407" s="18" t="s">
        <v>99</v>
      </c>
    </row>
    <row r="408" s="2" customFormat="1">
      <c r="A408" s="40"/>
      <c r="B408" s="41"/>
      <c r="C408" s="42"/>
      <c r="D408" s="246" t="s">
        <v>155</v>
      </c>
      <c r="E408" s="42"/>
      <c r="F408" s="247" t="s">
        <v>518</v>
      </c>
      <c r="G408" s="42"/>
      <c r="H408" s="42"/>
      <c r="I408" s="243"/>
      <c r="J408" s="42"/>
      <c r="K408" s="42"/>
      <c r="L408" s="46"/>
      <c r="M408" s="244"/>
      <c r="N408" s="245"/>
      <c r="O408" s="93"/>
      <c r="P408" s="93"/>
      <c r="Q408" s="93"/>
      <c r="R408" s="93"/>
      <c r="S408" s="93"/>
      <c r="T408" s="94"/>
      <c r="U408" s="40"/>
      <c r="V408" s="40"/>
      <c r="W408" s="40"/>
      <c r="X408" s="40"/>
      <c r="Y408" s="40"/>
      <c r="Z408" s="40"/>
      <c r="AA408" s="40"/>
      <c r="AB408" s="40"/>
      <c r="AC408" s="40"/>
      <c r="AD408" s="40"/>
      <c r="AE408" s="40"/>
      <c r="AT408" s="18" t="s">
        <v>155</v>
      </c>
      <c r="AU408" s="18" t="s">
        <v>99</v>
      </c>
    </row>
    <row r="409" s="13" customFormat="1">
      <c r="A409" s="13"/>
      <c r="B409" s="248"/>
      <c r="C409" s="249"/>
      <c r="D409" s="241" t="s">
        <v>157</v>
      </c>
      <c r="E409" s="250" t="s">
        <v>1</v>
      </c>
      <c r="F409" s="251" t="s">
        <v>490</v>
      </c>
      <c r="G409" s="249"/>
      <c r="H409" s="250" t="s">
        <v>1</v>
      </c>
      <c r="I409" s="252"/>
      <c r="J409" s="249"/>
      <c r="K409" s="249"/>
      <c r="L409" s="253"/>
      <c r="M409" s="254"/>
      <c r="N409" s="255"/>
      <c r="O409" s="255"/>
      <c r="P409" s="255"/>
      <c r="Q409" s="255"/>
      <c r="R409" s="255"/>
      <c r="S409" s="255"/>
      <c r="T409" s="256"/>
      <c r="U409" s="13"/>
      <c r="V409" s="13"/>
      <c r="W409" s="13"/>
      <c r="X409" s="13"/>
      <c r="Y409" s="13"/>
      <c r="Z409" s="13"/>
      <c r="AA409" s="13"/>
      <c r="AB409" s="13"/>
      <c r="AC409" s="13"/>
      <c r="AD409" s="13"/>
      <c r="AE409" s="13"/>
      <c r="AT409" s="257" t="s">
        <v>157</v>
      </c>
      <c r="AU409" s="257" t="s">
        <v>99</v>
      </c>
      <c r="AV409" s="13" t="s">
        <v>23</v>
      </c>
      <c r="AW409" s="13" t="s">
        <v>48</v>
      </c>
      <c r="AX409" s="13" t="s">
        <v>91</v>
      </c>
      <c r="AY409" s="257" t="s">
        <v>143</v>
      </c>
    </row>
    <row r="410" s="14" customFormat="1">
      <c r="A410" s="14"/>
      <c r="B410" s="258"/>
      <c r="C410" s="259"/>
      <c r="D410" s="241" t="s">
        <v>157</v>
      </c>
      <c r="E410" s="260" t="s">
        <v>1</v>
      </c>
      <c r="F410" s="261" t="s">
        <v>213</v>
      </c>
      <c r="G410" s="259"/>
      <c r="H410" s="262">
        <v>9</v>
      </c>
      <c r="I410" s="263"/>
      <c r="J410" s="259"/>
      <c r="K410" s="259"/>
      <c r="L410" s="264"/>
      <c r="M410" s="265"/>
      <c r="N410" s="266"/>
      <c r="O410" s="266"/>
      <c r="P410" s="266"/>
      <c r="Q410" s="266"/>
      <c r="R410" s="266"/>
      <c r="S410" s="266"/>
      <c r="T410" s="267"/>
      <c r="U410" s="14"/>
      <c r="V410" s="14"/>
      <c r="W410" s="14"/>
      <c r="X410" s="14"/>
      <c r="Y410" s="14"/>
      <c r="Z410" s="14"/>
      <c r="AA410" s="14"/>
      <c r="AB410" s="14"/>
      <c r="AC410" s="14"/>
      <c r="AD410" s="14"/>
      <c r="AE410" s="14"/>
      <c r="AT410" s="268" t="s">
        <v>157</v>
      </c>
      <c r="AU410" s="268" t="s">
        <v>99</v>
      </c>
      <c r="AV410" s="14" t="s">
        <v>99</v>
      </c>
      <c r="AW410" s="14" t="s">
        <v>48</v>
      </c>
      <c r="AX410" s="14" t="s">
        <v>91</v>
      </c>
      <c r="AY410" s="268" t="s">
        <v>143</v>
      </c>
    </row>
    <row r="411" s="2" customFormat="1" ht="16.5" customHeight="1">
      <c r="A411" s="40"/>
      <c r="B411" s="41"/>
      <c r="C411" s="228" t="s">
        <v>519</v>
      </c>
      <c r="D411" s="228" t="s">
        <v>146</v>
      </c>
      <c r="E411" s="229" t="s">
        <v>520</v>
      </c>
      <c r="F411" s="230" t="s">
        <v>521</v>
      </c>
      <c r="G411" s="231" t="s">
        <v>320</v>
      </c>
      <c r="H411" s="232">
        <v>15.199999999999999</v>
      </c>
      <c r="I411" s="233"/>
      <c r="J411" s="234">
        <f>ROUND(I411*H411,2)</f>
        <v>0</v>
      </c>
      <c r="K411" s="230" t="s">
        <v>150</v>
      </c>
      <c r="L411" s="46"/>
      <c r="M411" s="235" t="s">
        <v>1</v>
      </c>
      <c r="N411" s="236" t="s">
        <v>56</v>
      </c>
      <c r="O411" s="93"/>
      <c r="P411" s="237">
        <f>O411*H411</f>
        <v>0</v>
      </c>
      <c r="Q411" s="237">
        <v>0</v>
      </c>
      <c r="R411" s="237">
        <f>Q411*H411</f>
        <v>0</v>
      </c>
      <c r="S411" s="237">
        <v>0.11500000000000001</v>
      </c>
      <c r="T411" s="238">
        <f>S411*H411</f>
        <v>1.748</v>
      </c>
      <c r="U411" s="40"/>
      <c r="V411" s="40"/>
      <c r="W411" s="40"/>
      <c r="X411" s="40"/>
      <c r="Y411" s="40"/>
      <c r="Z411" s="40"/>
      <c r="AA411" s="40"/>
      <c r="AB411" s="40"/>
      <c r="AC411" s="40"/>
      <c r="AD411" s="40"/>
      <c r="AE411" s="40"/>
      <c r="AR411" s="239" t="s">
        <v>151</v>
      </c>
      <c r="AT411" s="239" t="s">
        <v>146</v>
      </c>
      <c r="AU411" s="239" t="s">
        <v>99</v>
      </c>
      <c r="AY411" s="18" t="s">
        <v>143</v>
      </c>
      <c r="BE411" s="240">
        <f>IF(N411="základní",J411,0)</f>
        <v>0</v>
      </c>
      <c r="BF411" s="240">
        <f>IF(N411="snížená",J411,0)</f>
        <v>0</v>
      </c>
      <c r="BG411" s="240">
        <f>IF(N411="zákl. přenesená",J411,0)</f>
        <v>0</v>
      </c>
      <c r="BH411" s="240">
        <f>IF(N411="sníž. přenesená",J411,0)</f>
        <v>0</v>
      </c>
      <c r="BI411" s="240">
        <f>IF(N411="nulová",J411,0)</f>
        <v>0</v>
      </c>
      <c r="BJ411" s="18" t="s">
        <v>23</v>
      </c>
      <c r="BK411" s="240">
        <f>ROUND(I411*H411,2)</f>
        <v>0</v>
      </c>
      <c r="BL411" s="18" t="s">
        <v>151</v>
      </c>
      <c r="BM411" s="239" t="s">
        <v>522</v>
      </c>
    </row>
    <row r="412" s="2" customFormat="1">
      <c r="A412" s="40"/>
      <c r="B412" s="41"/>
      <c r="C412" s="42"/>
      <c r="D412" s="241" t="s">
        <v>153</v>
      </c>
      <c r="E412" s="42"/>
      <c r="F412" s="242" t="s">
        <v>523</v>
      </c>
      <c r="G412" s="42"/>
      <c r="H412" s="42"/>
      <c r="I412" s="243"/>
      <c r="J412" s="42"/>
      <c r="K412" s="42"/>
      <c r="L412" s="46"/>
      <c r="M412" s="244"/>
      <c r="N412" s="245"/>
      <c r="O412" s="93"/>
      <c r="P412" s="93"/>
      <c r="Q412" s="93"/>
      <c r="R412" s="93"/>
      <c r="S412" s="93"/>
      <c r="T412" s="94"/>
      <c r="U412" s="40"/>
      <c r="V412" s="40"/>
      <c r="W412" s="40"/>
      <c r="X412" s="40"/>
      <c r="Y412" s="40"/>
      <c r="Z412" s="40"/>
      <c r="AA412" s="40"/>
      <c r="AB412" s="40"/>
      <c r="AC412" s="40"/>
      <c r="AD412" s="40"/>
      <c r="AE412" s="40"/>
      <c r="AT412" s="18" t="s">
        <v>153</v>
      </c>
      <c r="AU412" s="18" t="s">
        <v>99</v>
      </c>
    </row>
    <row r="413" s="2" customFormat="1">
      <c r="A413" s="40"/>
      <c r="B413" s="41"/>
      <c r="C413" s="42"/>
      <c r="D413" s="246" t="s">
        <v>155</v>
      </c>
      <c r="E413" s="42"/>
      <c r="F413" s="247" t="s">
        <v>524</v>
      </c>
      <c r="G413" s="42"/>
      <c r="H413" s="42"/>
      <c r="I413" s="243"/>
      <c r="J413" s="42"/>
      <c r="K413" s="42"/>
      <c r="L413" s="46"/>
      <c r="M413" s="244"/>
      <c r="N413" s="245"/>
      <c r="O413" s="93"/>
      <c r="P413" s="93"/>
      <c r="Q413" s="93"/>
      <c r="R413" s="93"/>
      <c r="S413" s="93"/>
      <c r="T413" s="94"/>
      <c r="U413" s="40"/>
      <c r="V413" s="40"/>
      <c r="W413" s="40"/>
      <c r="X413" s="40"/>
      <c r="Y413" s="40"/>
      <c r="Z413" s="40"/>
      <c r="AA413" s="40"/>
      <c r="AB413" s="40"/>
      <c r="AC413" s="40"/>
      <c r="AD413" s="40"/>
      <c r="AE413" s="40"/>
      <c r="AT413" s="18" t="s">
        <v>155</v>
      </c>
      <c r="AU413" s="18" t="s">
        <v>99</v>
      </c>
    </row>
    <row r="414" s="13" customFormat="1">
      <c r="A414" s="13"/>
      <c r="B414" s="248"/>
      <c r="C414" s="249"/>
      <c r="D414" s="241" t="s">
        <v>157</v>
      </c>
      <c r="E414" s="250" t="s">
        <v>1</v>
      </c>
      <c r="F414" s="251" t="s">
        <v>482</v>
      </c>
      <c r="G414" s="249"/>
      <c r="H414" s="250" t="s">
        <v>1</v>
      </c>
      <c r="I414" s="252"/>
      <c r="J414" s="249"/>
      <c r="K414" s="249"/>
      <c r="L414" s="253"/>
      <c r="M414" s="254"/>
      <c r="N414" s="255"/>
      <c r="O414" s="255"/>
      <c r="P414" s="255"/>
      <c r="Q414" s="255"/>
      <c r="R414" s="255"/>
      <c r="S414" s="255"/>
      <c r="T414" s="256"/>
      <c r="U414" s="13"/>
      <c r="V414" s="13"/>
      <c r="W414" s="13"/>
      <c r="X414" s="13"/>
      <c r="Y414" s="13"/>
      <c r="Z414" s="13"/>
      <c r="AA414" s="13"/>
      <c r="AB414" s="13"/>
      <c r="AC414" s="13"/>
      <c r="AD414" s="13"/>
      <c r="AE414" s="13"/>
      <c r="AT414" s="257" t="s">
        <v>157</v>
      </c>
      <c r="AU414" s="257" t="s">
        <v>99</v>
      </c>
      <c r="AV414" s="13" t="s">
        <v>23</v>
      </c>
      <c r="AW414" s="13" t="s">
        <v>48</v>
      </c>
      <c r="AX414" s="13" t="s">
        <v>91</v>
      </c>
      <c r="AY414" s="257" t="s">
        <v>143</v>
      </c>
    </row>
    <row r="415" s="14" customFormat="1">
      <c r="A415" s="14"/>
      <c r="B415" s="258"/>
      <c r="C415" s="259"/>
      <c r="D415" s="241" t="s">
        <v>157</v>
      </c>
      <c r="E415" s="260" t="s">
        <v>1</v>
      </c>
      <c r="F415" s="261" t="s">
        <v>525</v>
      </c>
      <c r="G415" s="259"/>
      <c r="H415" s="262">
        <v>15.199999999999999</v>
      </c>
      <c r="I415" s="263"/>
      <c r="J415" s="259"/>
      <c r="K415" s="259"/>
      <c r="L415" s="264"/>
      <c r="M415" s="265"/>
      <c r="N415" s="266"/>
      <c r="O415" s="266"/>
      <c r="P415" s="266"/>
      <c r="Q415" s="266"/>
      <c r="R415" s="266"/>
      <c r="S415" s="266"/>
      <c r="T415" s="267"/>
      <c r="U415" s="14"/>
      <c r="V415" s="14"/>
      <c r="W415" s="14"/>
      <c r="X415" s="14"/>
      <c r="Y415" s="14"/>
      <c r="Z415" s="14"/>
      <c r="AA415" s="14"/>
      <c r="AB415" s="14"/>
      <c r="AC415" s="14"/>
      <c r="AD415" s="14"/>
      <c r="AE415" s="14"/>
      <c r="AT415" s="268" t="s">
        <v>157</v>
      </c>
      <c r="AU415" s="268" t="s">
        <v>99</v>
      </c>
      <c r="AV415" s="14" t="s">
        <v>99</v>
      </c>
      <c r="AW415" s="14" t="s">
        <v>48</v>
      </c>
      <c r="AX415" s="14" t="s">
        <v>91</v>
      </c>
      <c r="AY415" s="268" t="s">
        <v>143</v>
      </c>
    </row>
    <row r="416" s="2" customFormat="1" ht="16.5" customHeight="1">
      <c r="A416" s="40"/>
      <c r="B416" s="41"/>
      <c r="C416" s="228" t="s">
        <v>526</v>
      </c>
      <c r="D416" s="228" t="s">
        <v>146</v>
      </c>
      <c r="E416" s="229" t="s">
        <v>527</v>
      </c>
      <c r="F416" s="230" t="s">
        <v>528</v>
      </c>
      <c r="G416" s="231" t="s">
        <v>320</v>
      </c>
      <c r="H416" s="232">
        <v>41</v>
      </c>
      <c r="I416" s="233"/>
      <c r="J416" s="234">
        <f>ROUND(I416*H416,2)</f>
        <v>0</v>
      </c>
      <c r="K416" s="230" t="s">
        <v>150</v>
      </c>
      <c r="L416" s="46"/>
      <c r="M416" s="235" t="s">
        <v>1</v>
      </c>
      <c r="N416" s="236" t="s">
        <v>56</v>
      </c>
      <c r="O416" s="93"/>
      <c r="P416" s="237">
        <f>O416*H416</f>
        <v>0</v>
      </c>
      <c r="Q416" s="237">
        <v>0</v>
      </c>
      <c r="R416" s="237">
        <f>Q416*H416</f>
        <v>0</v>
      </c>
      <c r="S416" s="237">
        <v>0.040000000000000001</v>
      </c>
      <c r="T416" s="238">
        <f>S416*H416</f>
        <v>1.6400000000000001</v>
      </c>
      <c r="U416" s="40"/>
      <c r="V416" s="40"/>
      <c r="W416" s="40"/>
      <c r="X416" s="40"/>
      <c r="Y416" s="40"/>
      <c r="Z416" s="40"/>
      <c r="AA416" s="40"/>
      <c r="AB416" s="40"/>
      <c r="AC416" s="40"/>
      <c r="AD416" s="40"/>
      <c r="AE416" s="40"/>
      <c r="AR416" s="239" t="s">
        <v>151</v>
      </c>
      <c r="AT416" s="239" t="s">
        <v>146</v>
      </c>
      <c r="AU416" s="239" t="s">
        <v>99</v>
      </c>
      <c r="AY416" s="18" t="s">
        <v>143</v>
      </c>
      <c r="BE416" s="240">
        <f>IF(N416="základní",J416,0)</f>
        <v>0</v>
      </c>
      <c r="BF416" s="240">
        <f>IF(N416="snížená",J416,0)</f>
        <v>0</v>
      </c>
      <c r="BG416" s="240">
        <f>IF(N416="zákl. přenesená",J416,0)</f>
        <v>0</v>
      </c>
      <c r="BH416" s="240">
        <f>IF(N416="sníž. přenesená",J416,0)</f>
        <v>0</v>
      </c>
      <c r="BI416" s="240">
        <f>IF(N416="nulová",J416,0)</f>
        <v>0</v>
      </c>
      <c r="BJ416" s="18" t="s">
        <v>23</v>
      </c>
      <c r="BK416" s="240">
        <f>ROUND(I416*H416,2)</f>
        <v>0</v>
      </c>
      <c r="BL416" s="18" t="s">
        <v>151</v>
      </c>
      <c r="BM416" s="239" t="s">
        <v>529</v>
      </c>
    </row>
    <row r="417" s="2" customFormat="1">
      <c r="A417" s="40"/>
      <c r="B417" s="41"/>
      <c r="C417" s="42"/>
      <c r="D417" s="241" t="s">
        <v>153</v>
      </c>
      <c r="E417" s="42"/>
      <c r="F417" s="242" t="s">
        <v>530</v>
      </c>
      <c r="G417" s="42"/>
      <c r="H417" s="42"/>
      <c r="I417" s="243"/>
      <c r="J417" s="42"/>
      <c r="K417" s="42"/>
      <c r="L417" s="46"/>
      <c r="M417" s="244"/>
      <c r="N417" s="245"/>
      <c r="O417" s="93"/>
      <c r="P417" s="93"/>
      <c r="Q417" s="93"/>
      <c r="R417" s="93"/>
      <c r="S417" s="93"/>
      <c r="T417" s="94"/>
      <c r="U417" s="40"/>
      <c r="V417" s="40"/>
      <c r="W417" s="40"/>
      <c r="X417" s="40"/>
      <c r="Y417" s="40"/>
      <c r="Z417" s="40"/>
      <c r="AA417" s="40"/>
      <c r="AB417" s="40"/>
      <c r="AC417" s="40"/>
      <c r="AD417" s="40"/>
      <c r="AE417" s="40"/>
      <c r="AT417" s="18" t="s">
        <v>153</v>
      </c>
      <c r="AU417" s="18" t="s">
        <v>99</v>
      </c>
    </row>
    <row r="418" s="2" customFormat="1">
      <c r="A418" s="40"/>
      <c r="B418" s="41"/>
      <c r="C418" s="42"/>
      <c r="D418" s="246" t="s">
        <v>155</v>
      </c>
      <c r="E418" s="42"/>
      <c r="F418" s="247" t="s">
        <v>531</v>
      </c>
      <c r="G418" s="42"/>
      <c r="H418" s="42"/>
      <c r="I418" s="243"/>
      <c r="J418" s="42"/>
      <c r="K418" s="42"/>
      <c r="L418" s="46"/>
      <c r="M418" s="244"/>
      <c r="N418" s="245"/>
      <c r="O418" s="93"/>
      <c r="P418" s="93"/>
      <c r="Q418" s="93"/>
      <c r="R418" s="93"/>
      <c r="S418" s="93"/>
      <c r="T418" s="94"/>
      <c r="U418" s="40"/>
      <c r="V418" s="40"/>
      <c r="W418" s="40"/>
      <c r="X418" s="40"/>
      <c r="Y418" s="40"/>
      <c r="Z418" s="40"/>
      <c r="AA418" s="40"/>
      <c r="AB418" s="40"/>
      <c r="AC418" s="40"/>
      <c r="AD418" s="40"/>
      <c r="AE418" s="40"/>
      <c r="AT418" s="18" t="s">
        <v>155</v>
      </c>
      <c r="AU418" s="18" t="s">
        <v>99</v>
      </c>
    </row>
    <row r="419" s="13" customFormat="1">
      <c r="A419" s="13"/>
      <c r="B419" s="248"/>
      <c r="C419" s="249"/>
      <c r="D419" s="241" t="s">
        <v>157</v>
      </c>
      <c r="E419" s="250" t="s">
        <v>1</v>
      </c>
      <c r="F419" s="251" t="s">
        <v>532</v>
      </c>
      <c r="G419" s="249"/>
      <c r="H419" s="250" t="s">
        <v>1</v>
      </c>
      <c r="I419" s="252"/>
      <c r="J419" s="249"/>
      <c r="K419" s="249"/>
      <c r="L419" s="253"/>
      <c r="M419" s="254"/>
      <c r="N419" s="255"/>
      <c r="O419" s="255"/>
      <c r="P419" s="255"/>
      <c r="Q419" s="255"/>
      <c r="R419" s="255"/>
      <c r="S419" s="255"/>
      <c r="T419" s="256"/>
      <c r="U419" s="13"/>
      <c r="V419" s="13"/>
      <c r="W419" s="13"/>
      <c r="X419" s="13"/>
      <c r="Y419" s="13"/>
      <c r="Z419" s="13"/>
      <c r="AA419" s="13"/>
      <c r="AB419" s="13"/>
      <c r="AC419" s="13"/>
      <c r="AD419" s="13"/>
      <c r="AE419" s="13"/>
      <c r="AT419" s="257" t="s">
        <v>157</v>
      </c>
      <c r="AU419" s="257" t="s">
        <v>99</v>
      </c>
      <c r="AV419" s="13" t="s">
        <v>23</v>
      </c>
      <c r="AW419" s="13" t="s">
        <v>48</v>
      </c>
      <c r="AX419" s="13" t="s">
        <v>91</v>
      </c>
      <c r="AY419" s="257" t="s">
        <v>143</v>
      </c>
    </row>
    <row r="420" s="14" customFormat="1">
      <c r="A420" s="14"/>
      <c r="B420" s="258"/>
      <c r="C420" s="259"/>
      <c r="D420" s="241" t="s">
        <v>157</v>
      </c>
      <c r="E420" s="260" t="s">
        <v>1</v>
      </c>
      <c r="F420" s="261" t="s">
        <v>453</v>
      </c>
      <c r="G420" s="259"/>
      <c r="H420" s="262">
        <v>41</v>
      </c>
      <c r="I420" s="263"/>
      <c r="J420" s="259"/>
      <c r="K420" s="259"/>
      <c r="L420" s="264"/>
      <c r="M420" s="265"/>
      <c r="N420" s="266"/>
      <c r="O420" s="266"/>
      <c r="P420" s="266"/>
      <c r="Q420" s="266"/>
      <c r="R420" s="266"/>
      <c r="S420" s="266"/>
      <c r="T420" s="267"/>
      <c r="U420" s="14"/>
      <c r="V420" s="14"/>
      <c r="W420" s="14"/>
      <c r="X420" s="14"/>
      <c r="Y420" s="14"/>
      <c r="Z420" s="14"/>
      <c r="AA420" s="14"/>
      <c r="AB420" s="14"/>
      <c r="AC420" s="14"/>
      <c r="AD420" s="14"/>
      <c r="AE420" s="14"/>
      <c r="AT420" s="268" t="s">
        <v>157</v>
      </c>
      <c r="AU420" s="268" t="s">
        <v>99</v>
      </c>
      <c r="AV420" s="14" t="s">
        <v>99</v>
      </c>
      <c r="AW420" s="14" t="s">
        <v>48</v>
      </c>
      <c r="AX420" s="14" t="s">
        <v>91</v>
      </c>
      <c r="AY420" s="268" t="s">
        <v>143</v>
      </c>
    </row>
    <row r="421" s="2" customFormat="1" ht="24.15" customHeight="1">
      <c r="A421" s="40"/>
      <c r="B421" s="41"/>
      <c r="C421" s="228" t="s">
        <v>533</v>
      </c>
      <c r="D421" s="228" t="s">
        <v>146</v>
      </c>
      <c r="E421" s="229" t="s">
        <v>534</v>
      </c>
      <c r="F421" s="230" t="s">
        <v>535</v>
      </c>
      <c r="G421" s="231" t="s">
        <v>149</v>
      </c>
      <c r="H421" s="232">
        <v>14.08</v>
      </c>
      <c r="I421" s="233"/>
      <c r="J421" s="234">
        <f>ROUND(I421*H421,2)</f>
        <v>0</v>
      </c>
      <c r="K421" s="230" t="s">
        <v>150</v>
      </c>
      <c r="L421" s="46"/>
      <c r="M421" s="235" t="s">
        <v>1</v>
      </c>
      <c r="N421" s="236" t="s">
        <v>56</v>
      </c>
      <c r="O421" s="93"/>
      <c r="P421" s="237">
        <f>O421*H421</f>
        <v>0</v>
      </c>
      <c r="Q421" s="237">
        <v>0</v>
      </c>
      <c r="R421" s="237">
        <f>Q421*H421</f>
        <v>0</v>
      </c>
      <c r="S421" s="237">
        <v>0.23999999999999999</v>
      </c>
      <c r="T421" s="238">
        <f>S421*H421</f>
        <v>3.3792</v>
      </c>
      <c r="U421" s="40"/>
      <c r="V421" s="40"/>
      <c r="W421" s="40"/>
      <c r="X421" s="40"/>
      <c r="Y421" s="40"/>
      <c r="Z421" s="40"/>
      <c r="AA421" s="40"/>
      <c r="AB421" s="40"/>
      <c r="AC421" s="40"/>
      <c r="AD421" s="40"/>
      <c r="AE421" s="40"/>
      <c r="AR421" s="239" t="s">
        <v>151</v>
      </c>
      <c r="AT421" s="239" t="s">
        <v>146</v>
      </c>
      <c r="AU421" s="239" t="s">
        <v>99</v>
      </c>
      <c r="AY421" s="18" t="s">
        <v>143</v>
      </c>
      <c r="BE421" s="240">
        <f>IF(N421="základní",J421,0)</f>
        <v>0</v>
      </c>
      <c r="BF421" s="240">
        <f>IF(N421="snížená",J421,0)</f>
        <v>0</v>
      </c>
      <c r="BG421" s="240">
        <f>IF(N421="zákl. přenesená",J421,0)</f>
        <v>0</v>
      </c>
      <c r="BH421" s="240">
        <f>IF(N421="sníž. přenesená",J421,0)</f>
        <v>0</v>
      </c>
      <c r="BI421" s="240">
        <f>IF(N421="nulová",J421,0)</f>
        <v>0</v>
      </c>
      <c r="BJ421" s="18" t="s">
        <v>23</v>
      </c>
      <c r="BK421" s="240">
        <f>ROUND(I421*H421,2)</f>
        <v>0</v>
      </c>
      <c r="BL421" s="18" t="s">
        <v>151</v>
      </c>
      <c r="BM421" s="239" t="s">
        <v>536</v>
      </c>
    </row>
    <row r="422" s="2" customFormat="1">
      <c r="A422" s="40"/>
      <c r="B422" s="41"/>
      <c r="C422" s="42"/>
      <c r="D422" s="241" t="s">
        <v>153</v>
      </c>
      <c r="E422" s="42"/>
      <c r="F422" s="242" t="s">
        <v>537</v>
      </c>
      <c r="G422" s="42"/>
      <c r="H422" s="42"/>
      <c r="I422" s="243"/>
      <c r="J422" s="42"/>
      <c r="K422" s="42"/>
      <c r="L422" s="46"/>
      <c r="M422" s="244"/>
      <c r="N422" s="245"/>
      <c r="O422" s="93"/>
      <c r="P422" s="93"/>
      <c r="Q422" s="93"/>
      <c r="R422" s="93"/>
      <c r="S422" s="93"/>
      <c r="T422" s="94"/>
      <c r="U422" s="40"/>
      <c r="V422" s="40"/>
      <c r="W422" s="40"/>
      <c r="X422" s="40"/>
      <c r="Y422" s="40"/>
      <c r="Z422" s="40"/>
      <c r="AA422" s="40"/>
      <c r="AB422" s="40"/>
      <c r="AC422" s="40"/>
      <c r="AD422" s="40"/>
      <c r="AE422" s="40"/>
      <c r="AT422" s="18" t="s">
        <v>153</v>
      </c>
      <c r="AU422" s="18" t="s">
        <v>99</v>
      </c>
    </row>
    <row r="423" s="2" customFormat="1">
      <c r="A423" s="40"/>
      <c r="B423" s="41"/>
      <c r="C423" s="42"/>
      <c r="D423" s="246" t="s">
        <v>155</v>
      </c>
      <c r="E423" s="42"/>
      <c r="F423" s="247" t="s">
        <v>538</v>
      </c>
      <c r="G423" s="42"/>
      <c r="H423" s="42"/>
      <c r="I423" s="243"/>
      <c r="J423" s="42"/>
      <c r="K423" s="42"/>
      <c r="L423" s="46"/>
      <c r="M423" s="244"/>
      <c r="N423" s="245"/>
      <c r="O423" s="93"/>
      <c r="P423" s="93"/>
      <c r="Q423" s="93"/>
      <c r="R423" s="93"/>
      <c r="S423" s="93"/>
      <c r="T423" s="94"/>
      <c r="U423" s="40"/>
      <c r="V423" s="40"/>
      <c r="W423" s="40"/>
      <c r="X423" s="40"/>
      <c r="Y423" s="40"/>
      <c r="Z423" s="40"/>
      <c r="AA423" s="40"/>
      <c r="AB423" s="40"/>
      <c r="AC423" s="40"/>
      <c r="AD423" s="40"/>
      <c r="AE423" s="40"/>
      <c r="AT423" s="18" t="s">
        <v>155</v>
      </c>
      <c r="AU423" s="18" t="s">
        <v>99</v>
      </c>
    </row>
    <row r="424" s="2" customFormat="1">
      <c r="A424" s="40"/>
      <c r="B424" s="41"/>
      <c r="C424" s="42"/>
      <c r="D424" s="241" t="s">
        <v>174</v>
      </c>
      <c r="E424" s="42"/>
      <c r="F424" s="269" t="s">
        <v>539</v>
      </c>
      <c r="G424" s="42"/>
      <c r="H424" s="42"/>
      <c r="I424" s="243"/>
      <c r="J424" s="42"/>
      <c r="K424" s="42"/>
      <c r="L424" s="46"/>
      <c r="M424" s="244"/>
      <c r="N424" s="245"/>
      <c r="O424" s="93"/>
      <c r="P424" s="93"/>
      <c r="Q424" s="93"/>
      <c r="R424" s="93"/>
      <c r="S424" s="93"/>
      <c r="T424" s="94"/>
      <c r="U424" s="40"/>
      <c r="V424" s="40"/>
      <c r="W424" s="40"/>
      <c r="X424" s="40"/>
      <c r="Y424" s="40"/>
      <c r="Z424" s="40"/>
      <c r="AA424" s="40"/>
      <c r="AB424" s="40"/>
      <c r="AC424" s="40"/>
      <c r="AD424" s="40"/>
      <c r="AE424" s="40"/>
      <c r="AT424" s="18" t="s">
        <v>174</v>
      </c>
      <c r="AU424" s="18" t="s">
        <v>99</v>
      </c>
    </row>
    <row r="425" s="13" customFormat="1">
      <c r="A425" s="13"/>
      <c r="B425" s="248"/>
      <c r="C425" s="249"/>
      <c r="D425" s="241" t="s">
        <v>157</v>
      </c>
      <c r="E425" s="250" t="s">
        <v>1</v>
      </c>
      <c r="F425" s="251" t="s">
        <v>512</v>
      </c>
      <c r="G425" s="249"/>
      <c r="H425" s="250" t="s">
        <v>1</v>
      </c>
      <c r="I425" s="252"/>
      <c r="J425" s="249"/>
      <c r="K425" s="249"/>
      <c r="L425" s="253"/>
      <c r="M425" s="254"/>
      <c r="N425" s="255"/>
      <c r="O425" s="255"/>
      <c r="P425" s="255"/>
      <c r="Q425" s="255"/>
      <c r="R425" s="255"/>
      <c r="S425" s="255"/>
      <c r="T425" s="256"/>
      <c r="U425" s="13"/>
      <c r="V425" s="13"/>
      <c r="W425" s="13"/>
      <c r="X425" s="13"/>
      <c r="Y425" s="13"/>
      <c r="Z425" s="13"/>
      <c r="AA425" s="13"/>
      <c r="AB425" s="13"/>
      <c r="AC425" s="13"/>
      <c r="AD425" s="13"/>
      <c r="AE425" s="13"/>
      <c r="AT425" s="257" t="s">
        <v>157</v>
      </c>
      <c r="AU425" s="257" t="s">
        <v>99</v>
      </c>
      <c r="AV425" s="13" t="s">
        <v>23</v>
      </c>
      <c r="AW425" s="13" t="s">
        <v>48</v>
      </c>
      <c r="AX425" s="13" t="s">
        <v>91</v>
      </c>
      <c r="AY425" s="257" t="s">
        <v>143</v>
      </c>
    </row>
    <row r="426" s="14" customFormat="1">
      <c r="A426" s="14"/>
      <c r="B426" s="258"/>
      <c r="C426" s="259"/>
      <c r="D426" s="241" t="s">
        <v>157</v>
      </c>
      <c r="E426" s="260" t="s">
        <v>1</v>
      </c>
      <c r="F426" s="261" t="s">
        <v>540</v>
      </c>
      <c r="G426" s="259"/>
      <c r="H426" s="262">
        <v>8.1999999999999993</v>
      </c>
      <c r="I426" s="263"/>
      <c r="J426" s="259"/>
      <c r="K426" s="259"/>
      <c r="L426" s="264"/>
      <c r="M426" s="265"/>
      <c r="N426" s="266"/>
      <c r="O426" s="266"/>
      <c r="P426" s="266"/>
      <c r="Q426" s="266"/>
      <c r="R426" s="266"/>
      <c r="S426" s="266"/>
      <c r="T426" s="267"/>
      <c r="U426" s="14"/>
      <c r="V426" s="14"/>
      <c r="W426" s="14"/>
      <c r="X426" s="14"/>
      <c r="Y426" s="14"/>
      <c r="Z426" s="14"/>
      <c r="AA426" s="14"/>
      <c r="AB426" s="14"/>
      <c r="AC426" s="14"/>
      <c r="AD426" s="14"/>
      <c r="AE426" s="14"/>
      <c r="AT426" s="268" t="s">
        <v>157</v>
      </c>
      <c r="AU426" s="268" t="s">
        <v>99</v>
      </c>
      <c r="AV426" s="14" t="s">
        <v>99</v>
      </c>
      <c r="AW426" s="14" t="s">
        <v>48</v>
      </c>
      <c r="AX426" s="14" t="s">
        <v>91</v>
      </c>
      <c r="AY426" s="268" t="s">
        <v>143</v>
      </c>
    </row>
    <row r="427" s="13" customFormat="1">
      <c r="A427" s="13"/>
      <c r="B427" s="248"/>
      <c r="C427" s="249"/>
      <c r="D427" s="241" t="s">
        <v>157</v>
      </c>
      <c r="E427" s="250" t="s">
        <v>1</v>
      </c>
      <c r="F427" s="251" t="s">
        <v>482</v>
      </c>
      <c r="G427" s="249"/>
      <c r="H427" s="250" t="s">
        <v>1</v>
      </c>
      <c r="I427" s="252"/>
      <c r="J427" s="249"/>
      <c r="K427" s="249"/>
      <c r="L427" s="253"/>
      <c r="M427" s="254"/>
      <c r="N427" s="255"/>
      <c r="O427" s="255"/>
      <c r="P427" s="255"/>
      <c r="Q427" s="255"/>
      <c r="R427" s="255"/>
      <c r="S427" s="255"/>
      <c r="T427" s="256"/>
      <c r="U427" s="13"/>
      <c r="V427" s="13"/>
      <c r="W427" s="13"/>
      <c r="X427" s="13"/>
      <c r="Y427" s="13"/>
      <c r="Z427" s="13"/>
      <c r="AA427" s="13"/>
      <c r="AB427" s="13"/>
      <c r="AC427" s="13"/>
      <c r="AD427" s="13"/>
      <c r="AE427" s="13"/>
      <c r="AT427" s="257" t="s">
        <v>157</v>
      </c>
      <c r="AU427" s="257" t="s">
        <v>99</v>
      </c>
      <c r="AV427" s="13" t="s">
        <v>23</v>
      </c>
      <c r="AW427" s="13" t="s">
        <v>48</v>
      </c>
      <c r="AX427" s="13" t="s">
        <v>91</v>
      </c>
      <c r="AY427" s="257" t="s">
        <v>143</v>
      </c>
    </row>
    <row r="428" s="14" customFormat="1">
      <c r="A428" s="14"/>
      <c r="B428" s="258"/>
      <c r="C428" s="259"/>
      <c r="D428" s="241" t="s">
        <v>157</v>
      </c>
      <c r="E428" s="260" t="s">
        <v>1</v>
      </c>
      <c r="F428" s="261" t="s">
        <v>541</v>
      </c>
      <c r="G428" s="259"/>
      <c r="H428" s="262">
        <v>2.2799999999999998</v>
      </c>
      <c r="I428" s="263"/>
      <c r="J428" s="259"/>
      <c r="K428" s="259"/>
      <c r="L428" s="264"/>
      <c r="M428" s="265"/>
      <c r="N428" s="266"/>
      <c r="O428" s="266"/>
      <c r="P428" s="266"/>
      <c r="Q428" s="266"/>
      <c r="R428" s="266"/>
      <c r="S428" s="266"/>
      <c r="T428" s="267"/>
      <c r="U428" s="14"/>
      <c r="V428" s="14"/>
      <c r="W428" s="14"/>
      <c r="X428" s="14"/>
      <c r="Y428" s="14"/>
      <c r="Z428" s="14"/>
      <c r="AA428" s="14"/>
      <c r="AB428" s="14"/>
      <c r="AC428" s="14"/>
      <c r="AD428" s="14"/>
      <c r="AE428" s="14"/>
      <c r="AT428" s="268" t="s">
        <v>157</v>
      </c>
      <c r="AU428" s="268" t="s">
        <v>99</v>
      </c>
      <c r="AV428" s="14" t="s">
        <v>99</v>
      </c>
      <c r="AW428" s="14" t="s">
        <v>48</v>
      </c>
      <c r="AX428" s="14" t="s">
        <v>91</v>
      </c>
      <c r="AY428" s="268" t="s">
        <v>143</v>
      </c>
    </row>
    <row r="429" s="13" customFormat="1">
      <c r="A429" s="13"/>
      <c r="B429" s="248"/>
      <c r="C429" s="249"/>
      <c r="D429" s="241" t="s">
        <v>157</v>
      </c>
      <c r="E429" s="250" t="s">
        <v>1</v>
      </c>
      <c r="F429" s="251" t="s">
        <v>490</v>
      </c>
      <c r="G429" s="249"/>
      <c r="H429" s="250" t="s">
        <v>1</v>
      </c>
      <c r="I429" s="252"/>
      <c r="J429" s="249"/>
      <c r="K429" s="249"/>
      <c r="L429" s="253"/>
      <c r="M429" s="254"/>
      <c r="N429" s="255"/>
      <c r="O429" s="255"/>
      <c r="P429" s="255"/>
      <c r="Q429" s="255"/>
      <c r="R429" s="255"/>
      <c r="S429" s="255"/>
      <c r="T429" s="256"/>
      <c r="U429" s="13"/>
      <c r="V429" s="13"/>
      <c r="W429" s="13"/>
      <c r="X429" s="13"/>
      <c r="Y429" s="13"/>
      <c r="Z429" s="13"/>
      <c r="AA429" s="13"/>
      <c r="AB429" s="13"/>
      <c r="AC429" s="13"/>
      <c r="AD429" s="13"/>
      <c r="AE429" s="13"/>
      <c r="AT429" s="257" t="s">
        <v>157</v>
      </c>
      <c r="AU429" s="257" t="s">
        <v>99</v>
      </c>
      <c r="AV429" s="13" t="s">
        <v>23</v>
      </c>
      <c r="AW429" s="13" t="s">
        <v>48</v>
      </c>
      <c r="AX429" s="13" t="s">
        <v>91</v>
      </c>
      <c r="AY429" s="257" t="s">
        <v>143</v>
      </c>
    </row>
    <row r="430" s="14" customFormat="1">
      <c r="A430" s="14"/>
      <c r="B430" s="258"/>
      <c r="C430" s="259"/>
      <c r="D430" s="241" t="s">
        <v>157</v>
      </c>
      <c r="E430" s="260" t="s">
        <v>1</v>
      </c>
      <c r="F430" s="261" t="s">
        <v>542</v>
      </c>
      <c r="G430" s="259"/>
      <c r="H430" s="262">
        <v>3.6000000000000001</v>
      </c>
      <c r="I430" s="263"/>
      <c r="J430" s="259"/>
      <c r="K430" s="259"/>
      <c r="L430" s="264"/>
      <c r="M430" s="265"/>
      <c r="N430" s="266"/>
      <c r="O430" s="266"/>
      <c r="P430" s="266"/>
      <c r="Q430" s="266"/>
      <c r="R430" s="266"/>
      <c r="S430" s="266"/>
      <c r="T430" s="267"/>
      <c r="U430" s="14"/>
      <c r="V430" s="14"/>
      <c r="W430" s="14"/>
      <c r="X430" s="14"/>
      <c r="Y430" s="14"/>
      <c r="Z430" s="14"/>
      <c r="AA430" s="14"/>
      <c r="AB430" s="14"/>
      <c r="AC430" s="14"/>
      <c r="AD430" s="14"/>
      <c r="AE430" s="14"/>
      <c r="AT430" s="268" t="s">
        <v>157</v>
      </c>
      <c r="AU430" s="268" t="s">
        <v>99</v>
      </c>
      <c r="AV430" s="14" t="s">
        <v>99</v>
      </c>
      <c r="AW430" s="14" t="s">
        <v>48</v>
      </c>
      <c r="AX430" s="14" t="s">
        <v>91</v>
      </c>
      <c r="AY430" s="268" t="s">
        <v>143</v>
      </c>
    </row>
    <row r="431" s="2" customFormat="1" ht="24.15" customHeight="1">
      <c r="A431" s="40"/>
      <c r="B431" s="41"/>
      <c r="C431" s="228" t="s">
        <v>543</v>
      </c>
      <c r="D431" s="228" t="s">
        <v>146</v>
      </c>
      <c r="E431" s="229" t="s">
        <v>544</v>
      </c>
      <c r="F431" s="230" t="s">
        <v>545</v>
      </c>
      <c r="G431" s="231" t="s">
        <v>217</v>
      </c>
      <c r="H431" s="232">
        <v>57.731000000000002</v>
      </c>
      <c r="I431" s="233"/>
      <c r="J431" s="234">
        <f>ROUND(I431*H431,2)</f>
        <v>0</v>
      </c>
      <c r="K431" s="230" t="s">
        <v>150</v>
      </c>
      <c r="L431" s="46"/>
      <c r="M431" s="235" t="s">
        <v>1</v>
      </c>
      <c r="N431" s="236" t="s">
        <v>56</v>
      </c>
      <c r="O431" s="93"/>
      <c r="P431" s="237">
        <f>O431*H431</f>
        <v>0</v>
      </c>
      <c r="Q431" s="237">
        <v>0</v>
      </c>
      <c r="R431" s="237">
        <f>Q431*H431</f>
        <v>0</v>
      </c>
      <c r="S431" s="237">
        <v>0</v>
      </c>
      <c r="T431" s="238">
        <f>S431*H431</f>
        <v>0</v>
      </c>
      <c r="U431" s="40"/>
      <c r="V431" s="40"/>
      <c r="W431" s="40"/>
      <c r="X431" s="40"/>
      <c r="Y431" s="40"/>
      <c r="Z431" s="40"/>
      <c r="AA431" s="40"/>
      <c r="AB431" s="40"/>
      <c r="AC431" s="40"/>
      <c r="AD431" s="40"/>
      <c r="AE431" s="40"/>
      <c r="AR431" s="239" t="s">
        <v>151</v>
      </c>
      <c r="AT431" s="239" t="s">
        <v>146</v>
      </c>
      <c r="AU431" s="239" t="s">
        <v>99</v>
      </c>
      <c r="AY431" s="18" t="s">
        <v>143</v>
      </c>
      <c r="BE431" s="240">
        <f>IF(N431="základní",J431,0)</f>
        <v>0</v>
      </c>
      <c r="BF431" s="240">
        <f>IF(N431="snížená",J431,0)</f>
        <v>0</v>
      </c>
      <c r="BG431" s="240">
        <f>IF(N431="zákl. přenesená",J431,0)</f>
        <v>0</v>
      </c>
      <c r="BH431" s="240">
        <f>IF(N431="sníž. přenesená",J431,0)</f>
        <v>0</v>
      </c>
      <c r="BI431" s="240">
        <f>IF(N431="nulová",J431,0)</f>
        <v>0</v>
      </c>
      <c r="BJ431" s="18" t="s">
        <v>23</v>
      </c>
      <c r="BK431" s="240">
        <f>ROUND(I431*H431,2)</f>
        <v>0</v>
      </c>
      <c r="BL431" s="18" t="s">
        <v>151</v>
      </c>
      <c r="BM431" s="239" t="s">
        <v>546</v>
      </c>
    </row>
    <row r="432" s="2" customFormat="1">
      <c r="A432" s="40"/>
      <c r="B432" s="41"/>
      <c r="C432" s="42"/>
      <c r="D432" s="241" t="s">
        <v>153</v>
      </c>
      <c r="E432" s="42"/>
      <c r="F432" s="242" t="s">
        <v>547</v>
      </c>
      <c r="G432" s="42"/>
      <c r="H432" s="42"/>
      <c r="I432" s="243"/>
      <c r="J432" s="42"/>
      <c r="K432" s="42"/>
      <c r="L432" s="46"/>
      <c r="M432" s="244"/>
      <c r="N432" s="245"/>
      <c r="O432" s="93"/>
      <c r="P432" s="93"/>
      <c r="Q432" s="93"/>
      <c r="R432" s="93"/>
      <c r="S432" s="93"/>
      <c r="T432" s="94"/>
      <c r="U432" s="40"/>
      <c r="V432" s="40"/>
      <c r="W432" s="40"/>
      <c r="X432" s="40"/>
      <c r="Y432" s="40"/>
      <c r="Z432" s="40"/>
      <c r="AA432" s="40"/>
      <c r="AB432" s="40"/>
      <c r="AC432" s="40"/>
      <c r="AD432" s="40"/>
      <c r="AE432" s="40"/>
      <c r="AT432" s="18" t="s">
        <v>153</v>
      </c>
      <c r="AU432" s="18" t="s">
        <v>99</v>
      </c>
    </row>
    <row r="433" s="2" customFormat="1">
      <c r="A433" s="40"/>
      <c r="B433" s="41"/>
      <c r="C433" s="42"/>
      <c r="D433" s="246" t="s">
        <v>155</v>
      </c>
      <c r="E433" s="42"/>
      <c r="F433" s="247" t="s">
        <v>548</v>
      </c>
      <c r="G433" s="42"/>
      <c r="H433" s="42"/>
      <c r="I433" s="243"/>
      <c r="J433" s="42"/>
      <c r="K433" s="42"/>
      <c r="L433" s="46"/>
      <c r="M433" s="244"/>
      <c r="N433" s="245"/>
      <c r="O433" s="93"/>
      <c r="P433" s="93"/>
      <c r="Q433" s="93"/>
      <c r="R433" s="93"/>
      <c r="S433" s="93"/>
      <c r="T433" s="94"/>
      <c r="U433" s="40"/>
      <c r="V433" s="40"/>
      <c r="W433" s="40"/>
      <c r="X433" s="40"/>
      <c r="Y433" s="40"/>
      <c r="Z433" s="40"/>
      <c r="AA433" s="40"/>
      <c r="AB433" s="40"/>
      <c r="AC433" s="40"/>
      <c r="AD433" s="40"/>
      <c r="AE433" s="40"/>
      <c r="AT433" s="18" t="s">
        <v>155</v>
      </c>
      <c r="AU433" s="18" t="s">
        <v>99</v>
      </c>
    </row>
    <row r="434" s="2" customFormat="1">
      <c r="A434" s="40"/>
      <c r="B434" s="41"/>
      <c r="C434" s="42"/>
      <c r="D434" s="241" t="s">
        <v>174</v>
      </c>
      <c r="E434" s="42"/>
      <c r="F434" s="269" t="s">
        <v>549</v>
      </c>
      <c r="G434" s="42"/>
      <c r="H434" s="42"/>
      <c r="I434" s="243"/>
      <c r="J434" s="42"/>
      <c r="K434" s="42"/>
      <c r="L434" s="46"/>
      <c r="M434" s="244"/>
      <c r="N434" s="245"/>
      <c r="O434" s="93"/>
      <c r="P434" s="93"/>
      <c r="Q434" s="93"/>
      <c r="R434" s="93"/>
      <c r="S434" s="93"/>
      <c r="T434" s="94"/>
      <c r="U434" s="40"/>
      <c r="V434" s="40"/>
      <c r="W434" s="40"/>
      <c r="X434" s="40"/>
      <c r="Y434" s="40"/>
      <c r="Z434" s="40"/>
      <c r="AA434" s="40"/>
      <c r="AB434" s="40"/>
      <c r="AC434" s="40"/>
      <c r="AD434" s="40"/>
      <c r="AE434" s="40"/>
      <c r="AT434" s="18" t="s">
        <v>174</v>
      </c>
      <c r="AU434" s="18" t="s">
        <v>99</v>
      </c>
    </row>
    <row r="435" s="13" customFormat="1">
      <c r="A435" s="13"/>
      <c r="B435" s="248"/>
      <c r="C435" s="249"/>
      <c r="D435" s="241" t="s">
        <v>157</v>
      </c>
      <c r="E435" s="250" t="s">
        <v>1</v>
      </c>
      <c r="F435" s="251" t="s">
        <v>505</v>
      </c>
      <c r="G435" s="249"/>
      <c r="H435" s="250" t="s">
        <v>1</v>
      </c>
      <c r="I435" s="252"/>
      <c r="J435" s="249"/>
      <c r="K435" s="249"/>
      <c r="L435" s="253"/>
      <c r="M435" s="254"/>
      <c r="N435" s="255"/>
      <c r="O435" s="255"/>
      <c r="P435" s="255"/>
      <c r="Q435" s="255"/>
      <c r="R435" s="255"/>
      <c r="S435" s="255"/>
      <c r="T435" s="256"/>
      <c r="U435" s="13"/>
      <c r="V435" s="13"/>
      <c r="W435" s="13"/>
      <c r="X435" s="13"/>
      <c r="Y435" s="13"/>
      <c r="Z435" s="13"/>
      <c r="AA435" s="13"/>
      <c r="AB435" s="13"/>
      <c r="AC435" s="13"/>
      <c r="AD435" s="13"/>
      <c r="AE435" s="13"/>
      <c r="AT435" s="257" t="s">
        <v>157</v>
      </c>
      <c r="AU435" s="257" t="s">
        <v>99</v>
      </c>
      <c r="AV435" s="13" t="s">
        <v>23</v>
      </c>
      <c r="AW435" s="13" t="s">
        <v>48</v>
      </c>
      <c r="AX435" s="13" t="s">
        <v>91</v>
      </c>
      <c r="AY435" s="257" t="s">
        <v>143</v>
      </c>
    </row>
    <row r="436" s="14" customFormat="1">
      <c r="A436" s="14"/>
      <c r="B436" s="258"/>
      <c r="C436" s="259"/>
      <c r="D436" s="241" t="s">
        <v>157</v>
      </c>
      <c r="E436" s="260" t="s">
        <v>1</v>
      </c>
      <c r="F436" s="261" t="s">
        <v>550</v>
      </c>
      <c r="G436" s="259"/>
      <c r="H436" s="262">
        <v>16.66</v>
      </c>
      <c r="I436" s="263"/>
      <c r="J436" s="259"/>
      <c r="K436" s="259"/>
      <c r="L436" s="264"/>
      <c r="M436" s="265"/>
      <c r="N436" s="266"/>
      <c r="O436" s="266"/>
      <c r="P436" s="266"/>
      <c r="Q436" s="266"/>
      <c r="R436" s="266"/>
      <c r="S436" s="266"/>
      <c r="T436" s="267"/>
      <c r="U436" s="14"/>
      <c r="V436" s="14"/>
      <c r="W436" s="14"/>
      <c r="X436" s="14"/>
      <c r="Y436" s="14"/>
      <c r="Z436" s="14"/>
      <c r="AA436" s="14"/>
      <c r="AB436" s="14"/>
      <c r="AC436" s="14"/>
      <c r="AD436" s="14"/>
      <c r="AE436" s="14"/>
      <c r="AT436" s="268" t="s">
        <v>157</v>
      </c>
      <c r="AU436" s="268" t="s">
        <v>99</v>
      </c>
      <c r="AV436" s="14" t="s">
        <v>99</v>
      </c>
      <c r="AW436" s="14" t="s">
        <v>48</v>
      </c>
      <c r="AX436" s="14" t="s">
        <v>91</v>
      </c>
      <c r="AY436" s="268" t="s">
        <v>143</v>
      </c>
    </row>
    <row r="437" s="13" customFormat="1">
      <c r="A437" s="13"/>
      <c r="B437" s="248"/>
      <c r="C437" s="249"/>
      <c r="D437" s="241" t="s">
        <v>157</v>
      </c>
      <c r="E437" s="250" t="s">
        <v>1</v>
      </c>
      <c r="F437" s="251" t="s">
        <v>512</v>
      </c>
      <c r="G437" s="249"/>
      <c r="H437" s="250" t="s">
        <v>1</v>
      </c>
      <c r="I437" s="252"/>
      <c r="J437" s="249"/>
      <c r="K437" s="249"/>
      <c r="L437" s="253"/>
      <c r="M437" s="254"/>
      <c r="N437" s="255"/>
      <c r="O437" s="255"/>
      <c r="P437" s="255"/>
      <c r="Q437" s="255"/>
      <c r="R437" s="255"/>
      <c r="S437" s="255"/>
      <c r="T437" s="256"/>
      <c r="U437" s="13"/>
      <c r="V437" s="13"/>
      <c r="W437" s="13"/>
      <c r="X437" s="13"/>
      <c r="Y437" s="13"/>
      <c r="Z437" s="13"/>
      <c r="AA437" s="13"/>
      <c r="AB437" s="13"/>
      <c r="AC437" s="13"/>
      <c r="AD437" s="13"/>
      <c r="AE437" s="13"/>
      <c r="AT437" s="257" t="s">
        <v>157</v>
      </c>
      <c r="AU437" s="257" t="s">
        <v>99</v>
      </c>
      <c r="AV437" s="13" t="s">
        <v>23</v>
      </c>
      <c r="AW437" s="13" t="s">
        <v>48</v>
      </c>
      <c r="AX437" s="13" t="s">
        <v>91</v>
      </c>
      <c r="AY437" s="257" t="s">
        <v>143</v>
      </c>
    </row>
    <row r="438" s="14" customFormat="1">
      <c r="A438" s="14"/>
      <c r="B438" s="258"/>
      <c r="C438" s="259"/>
      <c r="D438" s="241" t="s">
        <v>157</v>
      </c>
      <c r="E438" s="260" t="s">
        <v>1</v>
      </c>
      <c r="F438" s="261" t="s">
        <v>551</v>
      </c>
      <c r="G438" s="259"/>
      <c r="H438" s="262">
        <v>2.2050000000000001</v>
      </c>
      <c r="I438" s="263"/>
      <c r="J438" s="259"/>
      <c r="K438" s="259"/>
      <c r="L438" s="264"/>
      <c r="M438" s="265"/>
      <c r="N438" s="266"/>
      <c r="O438" s="266"/>
      <c r="P438" s="266"/>
      <c r="Q438" s="266"/>
      <c r="R438" s="266"/>
      <c r="S438" s="266"/>
      <c r="T438" s="267"/>
      <c r="U438" s="14"/>
      <c r="V438" s="14"/>
      <c r="W438" s="14"/>
      <c r="X438" s="14"/>
      <c r="Y438" s="14"/>
      <c r="Z438" s="14"/>
      <c r="AA438" s="14"/>
      <c r="AB438" s="14"/>
      <c r="AC438" s="14"/>
      <c r="AD438" s="14"/>
      <c r="AE438" s="14"/>
      <c r="AT438" s="268" t="s">
        <v>157</v>
      </c>
      <c r="AU438" s="268" t="s">
        <v>99</v>
      </c>
      <c r="AV438" s="14" t="s">
        <v>99</v>
      </c>
      <c r="AW438" s="14" t="s">
        <v>48</v>
      </c>
      <c r="AX438" s="14" t="s">
        <v>91</v>
      </c>
      <c r="AY438" s="268" t="s">
        <v>143</v>
      </c>
    </row>
    <row r="439" s="13" customFormat="1">
      <c r="A439" s="13"/>
      <c r="B439" s="248"/>
      <c r="C439" s="249"/>
      <c r="D439" s="241" t="s">
        <v>157</v>
      </c>
      <c r="E439" s="250" t="s">
        <v>1</v>
      </c>
      <c r="F439" s="251" t="s">
        <v>532</v>
      </c>
      <c r="G439" s="249"/>
      <c r="H439" s="250" t="s">
        <v>1</v>
      </c>
      <c r="I439" s="252"/>
      <c r="J439" s="249"/>
      <c r="K439" s="249"/>
      <c r="L439" s="253"/>
      <c r="M439" s="254"/>
      <c r="N439" s="255"/>
      <c r="O439" s="255"/>
      <c r="P439" s="255"/>
      <c r="Q439" s="255"/>
      <c r="R439" s="255"/>
      <c r="S439" s="255"/>
      <c r="T439" s="256"/>
      <c r="U439" s="13"/>
      <c r="V439" s="13"/>
      <c r="W439" s="13"/>
      <c r="X439" s="13"/>
      <c r="Y439" s="13"/>
      <c r="Z439" s="13"/>
      <c r="AA439" s="13"/>
      <c r="AB439" s="13"/>
      <c r="AC439" s="13"/>
      <c r="AD439" s="13"/>
      <c r="AE439" s="13"/>
      <c r="AT439" s="257" t="s">
        <v>157</v>
      </c>
      <c r="AU439" s="257" t="s">
        <v>99</v>
      </c>
      <c r="AV439" s="13" t="s">
        <v>23</v>
      </c>
      <c r="AW439" s="13" t="s">
        <v>48</v>
      </c>
      <c r="AX439" s="13" t="s">
        <v>91</v>
      </c>
      <c r="AY439" s="257" t="s">
        <v>143</v>
      </c>
    </row>
    <row r="440" s="14" customFormat="1">
      <c r="A440" s="14"/>
      <c r="B440" s="258"/>
      <c r="C440" s="259"/>
      <c r="D440" s="241" t="s">
        <v>157</v>
      </c>
      <c r="E440" s="260" t="s">
        <v>1</v>
      </c>
      <c r="F440" s="261" t="s">
        <v>552</v>
      </c>
      <c r="G440" s="259"/>
      <c r="H440" s="262">
        <v>1.6399999999999999</v>
      </c>
      <c r="I440" s="263"/>
      <c r="J440" s="259"/>
      <c r="K440" s="259"/>
      <c r="L440" s="264"/>
      <c r="M440" s="265"/>
      <c r="N440" s="266"/>
      <c r="O440" s="266"/>
      <c r="P440" s="266"/>
      <c r="Q440" s="266"/>
      <c r="R440" s="266"/>
      <c r="S440" s="266"/>
      <c r="T440" s="267"/>
      <c r="U440" s="14"/>
      <c r="V440" s="14"/>
      <c r="W440" s="14"/>
      <c r="X440" s="14"/>
      <c r="Y440" s="14"/>
      <c r="Z440" s="14"/>
      <c r="AA440" s="14"/>
      <c r="AB440" s="14"/>
      <c r="AC440" s="14"/>
      <c r="AD440" s="14"/>
      <c r="AE440" s="14"/>
      <c r="AT440" s="268" t="s">
        <v>157</v>
      </c>
      <c r="AU440" s="268" t="s">
        <v>99</v>
      </c>
      <c r="AV440" s="14" t="s">
        <v>99</v>
      </c>
      <c r="AW440" s="14" t="s">
        <v>48</v>
      </c>
      <c r="AX440" s="14" t="s">
        <v>91</v>
      </c>
      <c r="AY440" s="268" t="s">
        <v>143</v>
      </c>
    </row>
    <row r="441" s="14" customFormat="1">
      <c r="A441" s="14"/>
      <c r="B441" s="258"/>
      <c r="C441" s="259"/>
      <c r="D441" s="241" t="s">
        <v>157</v>
      </c>
      <c r="E441" s="260" t="s">
        <v>1</v>
      </c>
      <c r="F441" s="261" t="s">
        <v>553</v>
      </c>
      <c r="G441" s="259"/>
      <c r="H441" s="262">
        <v>1.968</v>
      </c>
      <c r="I441" s="263"/>
      <c r="J441" s="259"/>
      <c r="K441" s="259"/>
      <c r="L441" s="264"/>
      <c r="M441" s="265"/>
      <c r="N441" s="266"/>
      <c r="O441" s="266"/>
      <c r="P441" s="266"/>
      <c r="Q441" s="266"/>
      <c r="R441" s="266"/>
      <c r="S441" s="266"/>
      <c r="T441" s="267"/>
      <c r="U441" s="14"/>
      <c r="V441" s="14"/>
      <c r="W441" s="14"/>
      <c r="X441" s="14"/>
      <c r="Y441" s="14"/>
      <c r="Z441" s="14"/>
      <c r="AA441" s="14"/>
      <c r="AB441" s="14"/>
      <c r="AC441" s="14"/>
      <c r="AD441" s="14"/>
      <c r="AE441" s="14"/>
      <c r="AT441" s="268" t="s">
        <v>157</v>
      </c>
      <c r="AU441" s="268" t="s">
        <v>99</v>
      </c>
      <c r="AV441" s="14" t="s">
        <v>99</v>
      </c>
      <c r="AW441" s="14" t="s">
        <v>48</v>
      </c>
      <c r="AX441" s="14" t="s">
        <v>91</v>
      </c>
      <c r="AY441" s="268" t="s">
        <v>143</v>
      </c>
    </row>
    <row r="442" s="13" customFormat="1">
      <c r="A442" s="13"/>
      <c r="B442" s="248"/>
      <c r="C442" s="249"/>
      <c r="D442" s="241" t="s">
        <v>157</v>
      </c>
      <c r="E442" s="250" t="s">
        <v>1</v>
      </c>
      <c r="F442" s="251" t="s">
        <v>459</v>
      </c>
      <c r="G442" s="249"/>
      <c r="H442" s="250" t="s">
        <v>1</v>
      </c>
      <c r="I442" s="252"/>
      <c r="J442" s="249"/>
      <c r="K442" s="249"/>
      <c r="L442" s="253"/>
      <c r="M442" s="254"/>
      <c r="N442" s="255"/>
      <c r="O442" s="255"/>
      <c r="P442" s="255"/>
      <c r="Q442" s="255"/>
      <c r="R442" s="255"/>
      <c r="S442" s="255"/>
      <c r="T442" s="256"/>
      <c r="U442" s="13"/>
      <c r="V442" s="13"/>
      <c r="W442" s="13"/>
      <c r="X442" s="13"/>
      <c r="Y442" s="13"/>
      <c r="Z442" s="13"/>
      <c r="AA442" s="13"/>
      <c r="AB442" s="13"/>
      <c r="AC442" s="13"/>
      <c r="AD442" s="13"/>
      <c r="AE442" s="13"/>
      <c r="AT442" s="257" t="s">
        <v>157</v>
      </c>
      <c r="AU442" s="257" t="s">
        <v>99</v>
      </c>
      <c r="AV442" s="13" t="s">
        <v>23</v>
      </c>
      <c r="AW442" s="13" t="s">
        <v>48</v>
      </c>
      <c r="AX442" s="13" t="s">
        <v>91</v>
      </c>
      <c r="AY442" s="257" t="s">
        <v>143</v>
      </c>
    </row>
    <row r="443" s="14" customFormat="1">
      <c r="A443" s="14"/>
      <c r="B443" s="258"/>
      <c r="C443" s="259"/>
      <c r="D443" s="241" t="s">
        <v>157</v>
      </c>
      <c r="E443" s="260" t="s">
        <v>1</v>
      </c>
      <c r="F443" s="261" t="s">
        <v>554</v>
      </c>
      <c r="G443" s="259"/>
      <c r="H443" s="262">
        <v>14.74</v>
      </c>
      <c r="I443" s="263"/>
      <c r="J443" s="259"/>
      <c r="K443" s="259"/>
      <c r="L443" s="264"/>
      <c r="M443" s="265"/>
      <c r="N443" s="266"/>
      <c r="O443" s="266"/>
      <c r="P443" s="266"/>
      <c r="Q443" s="266"/>
      <c r="R443" s="266"/>
      <c r="S443" s="266"/>
      <c r="T443" s="267"/>
      <c r="U443" s="14"/>
      <c r="V443" s="14"/>
      <c r="W443" s="14"/>
      <c r="X443" s="14"/>
      <c r="Y443" s="14"/>
      <c r="Z443" s="14"/>
      <c r="AA443" s="14"/>
      <c r="AB443" s="14"/>
      <c r="AC443" s="14"/>
      <c r="AD443" s="14"/>
      <c r="AE443" s="14"/>
      <c r="AT443" s="268" t="s">
        <v>157</v>
      </c>
      <c r="AU443" s="268" t="s">
        <v>99</v>
      </c>
      <c r="AV443" s="14" t="s">
        <v>99</v>
      </c>
      <c r="AW443" s="14" t="s">
        <v>48</v>
      </c>
      <c r="AX443" s="14" t="s">
        <v>91</v>
      </c>
      <c r="AY443" s="268" t="s">
        <v>143</v>
      </c>
    </row>
    <row r="444" s="13" customFormat="1">
      <c r="A444" s="13"/>
      <c r="B444" s="248"/>
      <c r="C444" s="249"/>
      <c r="D444" s="241" t="s">
        <v>157</v>
      </c>
      <c r="E444" s="250" t="s">
        <v>1</v>
      </c>
      <c r="F444" s="251" t="s">
        <v>467</v>
      </c>
      <c r="G444" s="249"/>
      <c r="H444" s="250" t="s">
        <v>1</v>
      </c>
      <c r="I444" s="252"/>
      <c r="J444" s="249"/>
      <c r="K444" s="249"/>
      <c r="L444" s="253"/>
      <c r="M444" s="254"/>
      <c r="N444" s="255"/>
      <c r="O444" s="255"/>
      <c r="P444" s="255"/>
      <c r="Q444" s="255"/>
      <c r="R444" s="255"/>
      <c r="S444" s="255"/>
      <c r="T444" s="256"/>
      <c r="U444" s="13"/>
      <c r="V444" s="13"/>
      <c r="W444" s="13"/>
      <c r="X444" s="13"/>
      <c r="Y444" s="13"/>
      <c r="Z444" s="13"/>
      <c r="AA444" s="13"/>
      <c r="AB444" s="13"/>
      <c r="AC444" s="13"/>
      <c r="AD444" s="13"/>
      <c r="AE444" s="13"/>
      <c r="AT444" s="257" t="s">
        <v>157</v>
      </c>
      <c r="AU444" s="257" t="s">
        <v>99</v>
      </c>
      <c r="AV444" s="13" t="s">
        <v>23</v>
      </c>
      <c r="AW444" s="13" t="s">
        <v>48</v>
      </c>
      <c r="AX444" s="13" t="s">
        <v>91</v>
      </c>
      <c r="AY444" s="257" t="s">
        <v>143</v>
      </c>
    </row>
    <row r="445" s="14" customFormat="1">
      <c r="A445" s="14"/>
      <c r="B445" s="258"/>
      <c r="C445" s="259"/>
      <c r="D445" s="241" t="s">
        <v>157</v>
      </c>
      <c r="E445" s="260" t="s">
        <v>1</v>
      </c>
      <c r="F445" s="261" t="s">
        <v>555</v>
      </c>
      <c r="G445" s="259"/>
      <c r="H445" s="262">
        <v>8</v>
      </c>
      <c r="I445" s="263"/>
      <c r="J445" s="259"/>
      <c r="K445" s="259"/>
      <c r="L445" s="264"/>
      <c r="M445" s="265"/>
      <c r="N445" s="266"/>
      <c r="O445" s="266"/>
      <c r="P445" s="266"/>
      <c r="Q445" s="266"/>
      <c r="R445" s="266"/>
      <c r="S445" s="266"/>
      <c r="T445" s="267"/>
      <c r="U445" s="14"/>
      <c r="V445" s="14"/>
      <c r="W445" s="14"/>
      <c r="X445" s="14"/>
      <c r="Y445" s="14"/>
      <c r="Z445" s="14"/>
      <c r="AA445" s="14"/>
      <c r="AB445" s="14"/>
      <c r="AC445" s="14"/>
      <c r="AD445" s="14"/>
      <c r="AE445" s="14"/>
      <c r="AT445" s="268" t="s">
        <v>157</v>
      </c>
      <c r="AU445" s="268" t="s">
        <v>99</v>
      </c>
      <c r="AV445" s="14" t="s">
        <v>99</v>
      </c>
      <c r="AW445" s="14" t="s">
        <v>48</v>
      </c>
      <c r="AX445" s="14" t="s">
        <v>91</v>
      </c>
      <c r="AY445" s="268" t="s">
        <v>143</v>
      </c>
    </row>
    <row r="446" s="13" customFormat="1">
      <c r="A446" s="13"/>
      <c r="B446" s="248"/>
      <c r="C446" s="249"/>
      <c r="D446" s="241" t="s">
        <v>157</v>
      </c>
      <c r="E446" s="250" t="s">
        <v>1</v>
      </c>
      <c r="F446" s="251" t="s">
        <v>482</v>
      </c>
      <c r="G446" s="249"/>
      <c r="H446" s="250" t="s">
        <v>1</v>
      </c>
      <c r="I446" s="252"/>
      <c r="J446" s="249"/>
      <c r="K446" s="249"/>
      <c r="L446" s="253"/>
      <c r="M446" s="254"/>
      <c r="N446" s="255"/>
      <c r="O446" s="255"/>
      <c r="P446" s="255"/>
      <c r="Q446" s="255"/>
      <c r="R446" s="255"/>
      <c r="S446" s="255"/>
      <c r="T446" s="256"/>
      <c r="U446" s="13"/>
      <c r="V446" s="13"/>
      <c r="W446" s="13"/>
      <c r="X446" s="13"/>
      <c r="Y446" s="13"/>
      <c r="Z446" s="13"/>
      <c r="AA446" s="13"/>
      <c r="AB446" s="13"/>
      <c r="AC446" s="13"/>
      <c r="AD446" s="13"/>
      <c r="AE446" s="13"/>
      <c r="AT446" s="257" t="s">
        <v>157</v>
      </c>
      <c r="AU446" s="257" t="s">
        <v>99</v>
      </c>
      <c r="AV446" s="13" t="s">
        <v>23</v>
      </c>
      <c r="AW446" s="13" t="s">
        <v>48</v>
      </c>
      <c r="AX446" s="13" t="s">
        <v>91</v>
      </c>
      <c r="AY446" s="257" t="s">
        <v>143</v>
      </c>
    </row>
    <row r="447" s="14" customFormat="1">
      <c r="A447" s="14"/>
      <c r="B447" s="258"/>
      <c r="C447" s="259"/>
      <c r="D447" s="241" t="s">
        <v>157</v>
      </c>
      <c r="E447" s="260" t="s">
        <v>1</v>
      </c>
      <c r="F447" s="261" t="s">
        <v>556</v>
      </c>
      <c r="G447" s="259"/>
      <c r="H447" s="262">
        <v>1.748</v>
      </c>
      <c r="I447" s="263"/>
      <c r="J447" s="259"/>
      <c r="K447" s="259"/>
      <c r="L447" s="264"/>
      <c r="M447" s="265"/>
      <c r="N447" s="266"/>
      <c r="O447" s="266"/>
      <c r="P447" s="266"/>
      <c r="Q447" s="266"/>
      <c r="R447" s="266"/>
      <c r="S447" s="266"/>
      <c r="T447" s="267"/>
      <c r="U447" s="14"/>
      <c r="V447" s="14"/>
      <c r="W447" s="14"/>
      <c r="X447" s="14"/>
      <c r="Y447" s="14"/>
      <c r="Z447" s="14"/>
      <c r="AA447" s="14"/>
      <c r="AB447" s="14"/>
      <c r="AC447" s="14"/>
      <c r="AD447" s="14"/>
      <c r="AE447" s="14"/>
      <c r="AT447" s="268" t="s">
        <v>157</v>
      </c>
      <c r="AU447" s="268" t="s">
        <v>99</v>
      </c>
      <c r="AV447" s="14" t="s">
        <v>99</v>
      </c>
      <c r="AW447" s="14" t="s">
        <v>48</v>
      </c>
      <c r="AX447" s="14" t="s">
        <v>91</v>
      </c>
      <c r="AY447" s="268" t="s">
        <v>143</v>
      </c>
    </row>
    <row r="448" s="14" customFormat="1">
      <c r="A448" s="14"/>
      <c r="B448" s="258"/>
      <c r="C448" s="259"/>
      <c r="D448" s="241" t="s">
        <v>157</v>
      </c>
      <c r="E448" s="260" t="s">
        <v>1</v>
      </c>
      <c r="F448" s="261" t="s">
        <v>557</v>
      </c>
      <c r="G448" s="259"/>
      <c r="H448" s="262">
        <v>0.54720000000000002</v>
      </c>
      <c r="I448" s="263"/>
      <c r="J448" s="259"/>
      <c r="K448" s="259"/>
      <c r="L448" s="264"/>
      <c r="M448" s="265"/>
      <c r="N448" s="266"/>
      <c r="O448" s="266"/>
      <c r="P448" s="266"/>
      <c r="Q448" s="266"/>
      <c r="R448" s="266"/>
      <c r="S448" s="266"/>
      <c r="T448" s="267"/>
      <c r="U448" s="14"/>
      <c r="V448" s="14"/>
      <c r="W448" s="14"/>
      <c r="X448" s="14"/>
      <c r="Y448" s="14"/>
      <c r="Z448" s="14"/>
      <c r="AA448" s="14"/>
      <c r="AB448" s="14"/>
      <c r="AC448" s="14"/>
      <c r="AD448" s="14"/>
      <c r="AE448" s="14"/>
      <c r="AT448" s="268" t="s">
        <v>157</v>
      </c>
      <c r="AU448" s="268" t="s">
        <v>99</v>
      </c>
      <c r="AV448" s="14" t="s">
        <v>99</v>
      </c>
      <c r="AW448" s="14" t="s">
        <v>48</v>
      </c>
      <c r="AX448" s="14" t="s">
        <v>91</v>
      </c>
      <c r="AY448" s="268" t="s">
        <v>143</v>
      </c>
    </row>
    <row r="449" s="13" customFormat="1">
      <c r="A449" s="13"/>
      <c r="B449" s="248"/>
      <c r="C449" s="249"/>
      <c r="D449" s="241" t="s">
        <v>157</v>
      </c>
      <c r="E449" s="250" t="s">
        <v>1</v>
      </c>
      <c r="F449" s="251" t="s">
        <v>490</v>
      </c>
      <c r="G449" s="249"/>
      <c r="H449" s="250" t="s">
        <v>1</v>
      </c>
      <c r="I449" s="252"/>
      <c r="J449" s="249"/>
      <c r="K449" s="249"/>
      <c r="L449" s="253"/>
      <c r="M449" s="254"/>
      <c r="N449" s="255"/>
      <c r="O449" s="255"/>
      <c r="P449" s="255"/>
      <c r="Q449" s="255"/>
      <c r="R449" s="255"/>
      <c r="S449" s="255"/>
      <c r="T449" s="256"/>
      <c r="U449" s="13"/>
      <c r="V449" s="13"/>
      <c r="W449" s="13"/>
      <c r="X449" s="13"/>
      <c r="Y449" s="13"/>
      <c r="Z449" s="13"/>
      <c r="AA449" s="13"/>
      <c r="AB449" s="13"/>
      <c r="AC449" s="13"/>
      <c r="AD449" s="13"/>
      <c r="AE449" s="13"/>
      <c r="AT449" s="257" t="s">
        <v>157</v>
      </c>
      <c r="AU449" s="257" t="s">
        <v>99</v>
      </c>
      <c r="AV449" s="13" t="s">
        <v>23</v>
      </c>
      <c r="AW449" s="13" t="s">
        <v>48</v>
      </c>
      <c r="AX449" s="13" t="s">
        <v>91</v>
      </c>
      <c r="AY449" s="257" t="s">
        <v>143</v>
      </c>
    </row>
    <row r="450" s="14" customFormat="1">
      <c r="A450" s="14"/>
      <c r="B450" s="258"/>
      <c r="C450" s="259"/>
      <c r="D450" s="241" t="s">
        <v>157</v>
      </c>
      <c r="E450" s="260" t="s">
        <v>1</v>
      </c>
      <c r="F450" s="261" t="s">
        <v>558</v>
      </c>
      <c r="G450" s="259"/>
      <c r="H450" s="262">
        <v>2.6099999999999999</v>
      </c>
      <c r="I450" s="263"/>
      <c r="J450" s="259"/>
      <c r="K450" s="259"/>
      <c r="L450" s="264"/>
      <c r="M450" s="265"/>
      <c r="N450" s="266"/>
      <c r="O450" s="266"/>
      <c r="P450" s="266"/>
      <c r="Q450" s="266"/>
      <c r="R450" s="266"/>
      <c r="S450" s="266"/>
      <c r="T450" s="267"/>
      <c r="U450" s="14"/>
      <c r="V450" s="14"/>
      <c r="W450" s="14"/>
      <c r="X450" s="14"/>
      <c r="Y450" s="14"/>
      <c r="Z450" s="14"/>
      <c r="AA450" s="14"/>
      <c r="AB450" s="14"/>
      <c r="AC450" s="14"/>
      <c r="AD450" s="14"/>
      <c r="AE450" s="14"/>
      <c r="AT450" s="268" t="s">
        <v>157</v>
      </c>
      <c r="AU450" s="268" t="s">
        <v>99</v>
      </c>
      <c r="AV450" s="14" t="s">
        <v>99</v>
      </c>
      <c r="AW450" s="14" t="s">
        <v>48</v>
      </c>
      <c r="AX450" s="14" t="s">
        <v>91</v>
      </c>
      <c r="AY450" s="268" t="s">
        <v>143</v>
      </c>
    </row>
    <row r="451" s="14" customFormat="1">
      <c r="A451" s="14"/>
      <c r="B451" s="258"/>
      <c r="C451" s="259"/>
      <c r="D451" s="241" t="s">
        <v>157</v>
      </c>
      <c r="E451" s="260" t="s">
        <v>1</v>
      </c>
      <c r="F451" s="261" t="s">
        <v>559</v>
      </c>
      <c r="G451" s="259"/>
      <c r="H451" s="262">
        <v>0.86399999999999999</v>
      </c>
      <c r="I451" s="263"/>
      <c r="J451" s="259"/>
      <c r="K451" s="259"/>
      <c r="L451" s="264"/>
      <c r="M451" s="265"/>
      <c r="N451" s="266"/>
      <c r="O451" s="266"/>
      <c r="P451" s="266"/>
      <c r="Q451" s="266"/>
      <c r="R451" s="266"/>
      <c r="S451" s="266"/>
      <c r="T451" s="267"/>
      <c r="U451" s="14"/>
      <c r="V451" s="14"/>
      <c r="W451" s="14"/>
      <c r="X451" s="14"/>
      <c r="Y451" s="14"/>
      <c r="Z451" s="14"/>
      <c r="AA451" s="14"/>
      <c r="AB451" s="14"/>
      <c r="AC451" s="14"/>
      <c r="AD451" s="14"/>
      <c r="AE451" s="14"/>
      <c r="AT451" s="268" t="s">
        <v>157</v>
      </c>
      <c r="AU451" s="268" t="s">
        <v>99</v>
      </c>
      <c r="AV451" s="14" t="s">
        <v>99</v>
      </c>
      <c r="AW451" s="14" t="s">
        <v>48</v>
      </c>
      <c r="AX451" s="14" t="s">
        <v>91</v>
      </c>
      <c r="AY451" s="268" t="s">
        <v>143</v>
      </c>
    </row>
    <row r="452" s="13" customFormat="1">
      <c r="A452" s="13"/>
      <c r="B452" s="248"/>
      <c r="C452" s="249"/>
      <c r="D452" s="241" t="s">
        <v>157</v>
      </c>
      <c r="E452" s="250" t="s">
        <v>1</v>
      </c>
      <c r="F452" s="251" t="s">
        <v>325</v>
      </c>
      <c r="G452" s="249"/>
      <c r="H452" s="250" t="s">
        <v>1</v>
      </c>
      <c r="I452" s="252"/>
      <c r="J452" s="249"/>
      <c r="K452" s="249"/>
      <c r="L452" s="253"/>
      <c r="M452" s="254"/>
      <c r="N452" s="255"/>
      <c r="O452" s="255"/>
      <c r="P452" s="255"/>
      <c r="Q452" s="255"/>
      <c r="R452" s="255"/>
      <c r="S452" s="255"/>
      <c r="T452" s="256"/>
      <c r="U452" s="13"/>
      <c r="V452" s="13"/>
      <c r="W452" s="13"/>
      <c r="X452" s="13"/>
      <c r="Y452" s="13"/>
      <c r="Z452" s="13"/>
      <c r="AA452" s="13"/>
      <c r="AB452" s="13"/>
      <c r="AC452" s="13"/>
      <c r="AD452" s="13"/>
      <c r="AE452" s="13"/>
      <c r="AT452" s="257" t="s">
        <v>157</v>
      </c>
      <c r="AU452" s="257" t="s">
        <v>99</v>
      </c>
      <c r="AV452" s="13" t="s">
        <v>23</v>
      </c>
      <c r="AW452" s="13" t="s">
        <v>48</v>
      </c>
      <c r="AX452" s="13" t="s">
        <v>91</v>
      </c>
      <c r="AY452" s="257" t="s">
        <v>143</v>
      </c>
    </row>
    <row r="453" s="14" customFormat="1">
      <c r="A453" s="14"/>
      <c r="B453" s="258"/>
      <c r="C453" s="259"/>
      <c r="D453" s="241" t="s">
        <v>157</v>
      </c>
      <c r="E453" s="260" t="s">
        <v>1</v>
      </c>
      <c r="F453" s="261" t="s">
        <v>560</v>
      </c>
      <c r="G453" s="259"/>
      <c r="H453" s="262">
        <v>6.4284999999999997</v>
      </c>
      <c r="I453" s="263"/>
      <c r="J453" s="259"/>
      <c r="K453" s="259"/>
      <c r="L453" s="264"/>
      <c r="M453" s="265"/>
      <c r="N453" s="266"/>
      <c r="O453" s="266"/>
      <c r="P453" s="266"/>
      <c r="Q453" s="266"/>
      <c r="R453" s="266"/>
      <c r="S453" s="266"/>
      <c r="T453" s="267"/>
      <c r="U453" s="14"/>
      <c r="V453" s="14"/>
      <c r="W453" s="14"/>
      <c r="X453" s="14"/>
      <c r="Y453" s="14"/>
      <c r="Z453" s="14"/>
      <c r="AA453" s="14"/>
      <c r="AB453" s="14"/>
      <c r="AC453" s="14"/>
      <c r="AD453" s="14"/>
      <c r="AE453" s="14"/>
      <c r="AT453" s="268" t="s">
        <v>157</v>
      </c>
      <c r="AU453" s="268" t="s">
        <v>99</v>
      </c>
      <c r="AV453" s="14" t="s">
        <v>99</v>
      </c>
      <c r="AW453" s="14" t="s">
        <v>48</v>
      </c>
      <c r="AX453" s="14" t="s">
        <v>91</v>
      </c>
      <c r="AY453" s="268" t="s">
        <v>143</v>
      </c>
    </row>
    <row r="454" s="13" customFormat="1">
      <c r="A454" s="13"/>
      <c r="B454" s="248"/>
      <c r="C454" s="249"/>
      <c r="D454" s="241" t="s">
        <v>157</v>
      </c>
      <c r="E454" s="250" t="s">
        <v>1</v>
      </c>
      <c r="F454" s="251" t="s">
        <v>468</v>
      </c>
      <c r="G454" s="249"/>
      <c r="H454" s="250" t="s">
        <v>1</v>
      </c>
      <c r="I454" s="252"/>
      <c r="J454" s="249"/>
      <c r="K454" s="249"/>
      <c r="L454" s="253"/>
      <c r="M454" s="254"/>
      <c r="N454" s="255"/>
      <c r="O454" s="255"/>
      <c r="P454" s="255"/>
      <c r="Q454" s="255"/>
      <c r="R454" s="255"/>
      <c r="S454" s="255"/>
      <c r="T454" s="256"/>
      <c r="U454" s="13"/>
      <c r="V454" s="13"/>
      <c r="W454" s="13"/>
      <c r="X454" s="13"/>
      <c r="Y454" s="13"/>
      <c r="Z454" s="13"/>
      <c r="AA454" s="13"/>
      <c r="AB454" s="13"/>
      <c r="AC454" s="13"/>
      <c r="AD454" s="13"/>
      <c r="AE454" s="13"/>
      <c r="AT454" s="257" t="s">
        <v>157</v>
      </c>
      <c r="AU454" s="257" t="s">
        <v>99</v>
      </c>
      <c r="AV454" s="13" t="s">
        <v>23</v>
      </c>
      <c r="AW454" s="13" t="s">
        <v>48</v>
      </c>
      <c r="AX454" s="13" t="s">
        <v>91</v>
      </c>
      <c r="AY454" s="257" t="s">
        <v>143</v>
      </c>
    </row>
    <row r="455" s="14" customFormat="1">
      <c r="A455" s="14"/>
      <c r="B455" s="258"/>
      <c r="C455" s="259"/>
      <c r="D455" s="241" t="s">
        <v>157</v>
      </c>
      <c r="E455" s="260" t="s">
        <v>1</v>
      </c>
      <c r="F455" s="261" t="s">
        <v>561</v>
      </c>
      <c r="G455" s="259"/>
      <c r="H455" s="262">
        <v>0.32000000000000001</v>
      </c>
      <c r="I455" s="263"/>
      <c r="J455" s="259"/>
      <c r="K455" s="259"/>
      <c r="L455" s="264"/>
      <c r="M455" s="265"/>
      <c r="N455" s="266"/>
      <c r="O455" s="266"/>
      <c r="P455" s="266"/>
      <c r="Q455" s="266"/>
      <c r="R455" s="266"/>
      <c r="S455" s="266"/>
      <c r="T455" s="267"/>
      <c r="U455" s="14"/>
      <c r="V455" s="14"/>
      <c r="W455" s="14"/>
      <c r="X455" s="14"/>
      <c r="Y455" s="14"/>
      <c r="Z455" s="14"/>
      <c r="AA455" s="14"/>
      <c r="AB455" s="14"/>
      <c r="AC455" s="14"/>
      <c r="AD455" s="14"/>
      <c r="AE455" s="14"/>
      <c r="AT455" s="268" t="s">
        <v>157</v>
      </c>
      <c r="AU455" s="268" t="s">
        <v>99</v>
      </c>
      <c r="AV455" s="14" t="s">
        <v>99</v>
      </c>
      <c r="AW455" s="14" t="s">
        <v>48</v>
      </c>
      <c r="AX455" s="14" t="s">
        <v>91</v>
      </c>
      <c r="AY455" s="268" t="s">
        <v>143</v>
      </c>
    </row>
    <row r="456" s="2" customFormat="1" ht="21.75" customHeight="1">
      <c r="A456" s="40"/>
      <c r="B456" s="41"/>
      <c r="C456" s="228" t="s">
        <v>562</v>
      </c>
      <c r="D456" s="228" t="s">
        <v>146</v>
      </c>
      <c r="E456" s="229" t="s">
        <v>563</v>
      </c>
      <c r="F456" s="230" t="s">
        <v>564</v>
      </c>
      <c r="G456" s="231" t="s">
        <v>217</v>
      </c>
      <c r="H456" s="232">
        <v>57.731000000000002</v>
      </c>
      <c r="I456" s="233"/>
      <c r="J456" s="234">
        <f>ROUND(I456*H456,2)</f>
        <v>0</v>
      </c>
      <c r="K456" s="230" t="s">
        <v>150</v>
      </c>
      <c r="L456" s="46"/>
      <c r="M456" s="235" t="s">
        <v>1</v>
      </c>
      <c r="N456" s="236" t="s">
        <v>56</v>
      </c>
      <c r="O456" s="93"/>
      <c r="P456" s="237">
        <f>O456*H456</f>
        <v>0</v>
      </c>
      <c r="Q456" s="237">
        <v>0</v>
      </c>
      <c r="R456" s="237">
        <f>Q456*H456</f>
        <v>0</v>
      </c>
      <c r="S456" s="237">
        <v>0</v>
      </c>
      <c r="T456" s="238">
        <f>S456*H456</f>
        <v>0</v>
      </c>
      <c r="U456" s="40"/>
      <c r="V456" s="40"/>
      <c r="W456" s="40"/>
      <c r="X456" s="40"/>
      <c r="Y456" s="40"/>
      <c r="Z456" s="40"/>
      <c r="AA456" s="40"/>
      <c r="AB456" s="40"/>
      <c r="AC456" s="40"/>
      <c r="AD456" s="40"/>
      <c r="AE456" s="40"/>
      <c r="AR456" s="239" t="s">
        <v>151</v>
      </c>
      <c r="AT456" s="239" t="s">
        <v>146</v>
      </c>
      <c r="AU456" s="239" t="s">
        <v>99</v>
      </c>
      <c r="AY456" s="18" t="s">
        <v>143</v>
      </c>
      <c r="BE456" s="240">
        <f>IF(N456="základní",J456,0)</f>
        <v>0</v>
      </c>
      <c r="BF456" s="240">
        <f>IF(N456="snížená",J456,0)</f>
        <v>0</v>
      </c>
      <c r="BG456" s="240">
        <f>IF(N456="zákl. přenesená",J456,0)</f>
        <v>0</v>
      </c>
      <c r="BH456" s="240">
        <f>IF(N456="sníž. přenesená",J456,0)</f>
        <v>0</v>
      </c>
      <c r="BI456" s="240">
        <f>IF(N456="nulová",J456,0)</f>
        <v>0</v>
      </c>
      <c r="BJ456" s="18" t="s">
        <v>23</v>
      </c>
      <c r="BK456" s="240">
        <f>ROUND(I456*H456,2)</f>
        <v>0</v>
      </c>
      <c r="BL456" s="18" t="s">
        <v>151</v>
      </c>
      <c r="BM456" s="239" t="s">
        <v>565</v>
      </c>
    </row>
    <row r="457" s="2" customFormat="1">
      <c r="A457" s="40"/>
      <c r="B457" s="41"/>
      <c r="C457" s="42"/>
      <c r="D457" s="241" t="s">
        <v>153</v>
      </c>
      <c r="E457" s="42"/>
      <c r="F457" s="242" t="s">
        <v>566</v>
      </c>
      <c r="G457" s="42"/>
      <c r="H457" s="42"/>
      <c r="I457" s="243"/>
      <c r="J457" s="42"/>
      <c r="K457" s="42"/>
      <c r="L457" s="46"/>
      <c r="M457" s="244"/>
      <c r="N457" s="245"/>
      <c r="O457" s="93"/>
      <c r="P457" s="93"/>
      <c r="Q457" s="93"/>
      <c r="R457" s="93"/>
      <c r="S457" s="93"/>
      <c r="T457" s="94"/>
      <c r="U457" s="40"/>
      <c r="V457" s="40"/>
      <c r="W457" s="40"/>
      <c r="X457" s="40"/>
      <c r="Y457" s="40"/>
      <c r="Z457" s="40"/>
      <c r="AA457" s="40"/>
      <c r="AB457" s="40"/>
      <c r="AC457" s="40"/>
      <c r="AD457" s="40"/>
      <c r="AE457" s="40"/>
      <c r="AT457" s="18" t="s">
        <v>153</v>
      </c>
      <c r="AU457" s="18" t="s">
        <v>99</v>
      </c>
    </row>
    <row r="458" s="2" customFormat="1">
      <c r="A458" s="40"/>
      <c r="B458" s="41"/>
      <c r="C458" s="42"/>
      <c r="D458" s="246" t="s">
        <v>155</v>
      </c>
      <c r="E458" s="42"/>
      <c r="F458" s="247" t="s">
        <v>567</v>
      </c>
      <c r="G458" s="42"/>
      <c r="H458" s="42"/>
      <c r="I458" s="243"/>
      <c r="J458" s="42"/>
      <c r="K458" s="42"/>
      <c r="L458" s="46"/>
      <c r="M458" s="244"/>
      <c r="N458" s="245"/>
      <c r="O458" s="93"/>
      <c r="P458" s="93"/>
      <c r="Q458" s="93"/>
      <c r="R458" s="93"/>
      <c r="S458" s="93"/>
      <c r="T458" s="94"/>
      <c r="U458" s="40"/>
      <c r="V458" s="40"/>
      <c r="W458" s="40"/>
      <c r="X458" s="40"/>
      <c r="Y458" s="40"/>
      <c r="Z458" s="40"/>
      <c r="AA458" s="40"/>
      <c r="AB458" s="40"/>
      <c r="AC458" s="40"/>
      <c r="AD458" s="40"/>
      <c r="AE458" s="40"/>
      <c r="AT458" s="18" t="s">
        <v>155</v>
      </c>
      <c r="AU458" s="18" t="s">
        <v>99</v>
      </c>
    </row>
    <row r="459" s="2" customFormat="1">
      <c r="A459" s="40"/>
      <c r="B459" s="41"/>
      <c r="C459" s="42"/>
      <c r="D459" s="241" t="s">
        <v>174</v>
      </c>
      <c r="E459" s="42"/>
      <c r="F459" s="269" t="s">
        <v>441</v>
      </c>
      <c r="G459" s="42"/>
      <c r="H459" s="42"/>
      <c r="I459" s="243"/>
      <c r="J459" s="42"/>
      <c r="K459" s="42"/>
      <c r="L459" s="46"/>
      <c r="M459" s="244"/>
      <c r="N459" s="245"/>
      <c r="O459" s="93"/>
      <c r="P459" s="93"/>
      <c r="Q459" s="93"/>
      <c r="R459" s="93"/>
      <c r="S459" s="93"/>
      <c r="T459" s="94"/>
      <c r="U459" s="40"/>
      <c r="V459" s="40"/>
      <c r="W459" s="40"/>
      <c r="X459" s="40"/>
      <c r="Y459" s="40"/>
      <c r="Z459" s="40"/>
      <c r="AA459" s="40"/>
      <c r="AB459" s="40"/>
      <c r="AC459" s="40"/>
      <c r="AD459" s="40"/>
      <c r="AE459" s="40"/>
      <c r="AT459" s="18" t="s">
        <v>174</v>
      </c>
      <c r="AU459" s="18" t="s">
        <v>99</v>
      </c>
    </row>
    <row r="460" s="13" customFormat="1">
      <c r="A460" s="13"/>
      <c r="B460" s="248"/>
      <c r="C460" s="249"/>
      <c r="D460" s="241" t="s">
        <v>157</v>
      </c>
      <c r="E460" s="250" t="s">
        <v>1</v>
      </c>
      <c r="F460" s="251" t="s">
        <v>505</v>
      </c>
      <c r="G460" s="249"/>
      <c r="H460" s="250" t="s">
        <v>1</v>
      </c>
      <c r="I460" s="252"/>
      <c r="J460" s="249"/>
      <c r="K460" s="249"/>
      <c r="L460" s="253"/>
      <c r="M460" s="254"/>
      <c r="N460" s="255"/>
      <c r="O460" s="255"/>
      <c r="P460" s="255"/>
      <c r="Q460" s="255"/>
      <c r="R460" s="255"/>
      <c r="S460" s="255"/>
      <c r="T460" s="256"/>
      <c r="U460" s="13"/>
      <c r="V460" s="13"/>
      <c r="W460" s="13"/>
      <c r="X460" s="13"/>
      <c r="Y460" s="13"/>
      <c r="Z460" s="13"/>
      <c r="AA460" s="13"/>
      <c r="AB460" s="13"/>
      <c r="AC460" s="13"/>
      <c r="AD460" s="13"/>
      <c r="AE460" s="13"/>
      <c r="AT460" s="257" t="s">
        <v>157</v>
      </c>
      <c r="AU460" s="257" t="s">
        <v>99</v>
      </c>
      <c r="AV460" s="13" t="s">
        <v>23</v>
      </c>
      <c r="AW460" s="13" t="s">
        <v>48</v>
      </c>
      <c r="AX460" s="13" t="s">
        <v>91</v>
      </c>
      <c r="AY460" s="257" t="s">
        <v>143</v>
      </c>
    </row>
    <row r="461" s="14" customFormat="1">
      <c r="A461" s="14"/>
      <c r="B461" s="258"/>
      <c r="C461" s="259"/>
      <c r="D461" s="241" t="s">
        <v>157</v>
      </c>
      <c r="E461" s="260" t="s">
        <v>1</v>
      </c>
      <c r="F461" s="261" t="s">
        <v>550</v>
      </c>
      <c r="G461" s="259"/>
      <c r="H461" s="262">
        <v>16.66</v>
      </c>
      <c r="I461" s="263"/>
      <c r="J461" s="259"/>
      <c r="K461" s="259"/>
      <c r="L461" s="264"/>
      <c r="M461" s="265"/>
      <c r="N461" s="266"/>
      <c r="O461" s="266"/>
      <c r="P461" s="266"/>
      <c r="Q461" s="266"/>
      <c r="R461" s="266"/>
      <c r="S461" s="266"/>
      <c r="T461" s="267"/>
      <c r="U461" s="14"/>
      <c r="V461" s="14"/>
      <c r="W461" s="14"/>
      <c r="X461" s="14"/>
      <c r="Y461" s="14"/>
      <c r="Z461" s="14"/>
      <c r="AA461" s="14"/>
      <c r="AB461" s="14"/>
      <c r="AC461" s="14"/>
      <c r="AD461" s="14"/>
      <c r="AE461" s="14"/>
      <c r="AT461" s="268" t="s">
        <v>157</v>
      </c>
      <c r="AU461" s="268" t="s">
        <v>99</v>
      </c>
      <c r="AV461" s="14" t="s">
        <v>99</v>
      </c>
      <c r="AW461" s="14" t="s">
        <v>48</v>
      </c>
      <c r="AX461" s="14" t="s">
        <v>91</v>
      </c>
      <c r="AY461" s="268" t="s">
        <v>143</v>
      </c>
    </row>
    <row r="462" s="13" customFormat="1">
      <c r="A462" s="13"/>
      <c r="B462" s="248"/>
      <c r="C462" s="249"/>
      <c r="D462" s="241" t="s">
        <v>157</v>
      </c>
      <c r="E462" s="250" t="s">
        <v>1</v>
      </c>
      <c r="F462" s="251" t="s">
        <v>512</v>
      </c>
      <c r="G462" s="249"/>
      <c r="H462" s="250" t="s">
        <v>1</v>
      </c>
      <c r="I462" s="252"/>
      <c r="J462" s="249"/>
      <c r="K462" s="249"/>
      <c r="L462" s="253"/>
      <c r="M462" s="254"/>
      <c r="N462" s="255"/>
      <c r="O462" s="255"/>
      <c r="P462" s="255"/>
      <c r="Q462" s="255"/>
      <c r="R462" s="255"/>
      <c r="S462" s="255"/>
      <c r="T462" s="256"/>
      <c r="U462" s="13"/>
      <c r="V462" s="13"/>
      <c r="W462" s="13"/>
      <c r="X462" s="13"/>
      <c r="Y462" s="13"/>
      <c r="Z462" s="13"/>
      <c r="AA462" s="13"/>
      <c r="AB462" s="13"/>
      <c r="AC462" s="13"/>
      <c r="AD462" s="13"/>
      <c r="AE462" s="13"/>
      <c r="AT462" s="257" t="s">
        <v>157</v>
      </c>
      <c r="AU462" s="257" t="s">
        <v>99</v>
      </c>
      <c r="AV462" s="13" t="s">
        <v>23</v>
      </c>
      <c r="AW462" s="13" t="s">
        <v>48</v>
      </c>
      <c r="AX462" s="13" t="s">
        <v>91</v>
      </c>
      <c r="AY462" s="257" t="s">
        <v>143</v>
      </c>
    </row>
    <row r="463" s="14" customFormat="1">
      <c r="A463" s="14"/>
      <c r="B463" s="258"/>
      <c r="C463" s="259"/>
      <c r="D463" s="241" t="s">
        <v>157</v>
      </c>
      <c r="E463" s="260" t="s">
        <v>1</v>
      </c>
      <c r="F463" s="261" t="s">
        <v>551</v>
      </c>
      <c r="G463" s="259"/>
      <c r="H463" s="262">
        <v>2.2050000000000001</v>
      </c>
      <c r="I463" s="263"/>
      <c r="J463" s="259"/>
      <c r="K463" s="259"/>
      <c r="L463" s="264"/>
      <c r="M463" s="265"/>
      <c r="N463" s="266"/>
      <c r="O463" s="266"/>
      <c r="P463" s="266"/>
      <c r="Q463" s="266"/>
      <c r="R463" s="266"/>
      <c r="S463" s="266"/>
      <c r="T463" s="267"/>
      <c r="U463" s="14"/>
      <c r="V463" s="14"/>
      <c r="W463" s="14"/>
      <c r="X463" s="14"/>
      <c r="Y463" s="14"/>
      <c r="Z463" s="14"/>
      <c r="AA463" s="14"/>
      <c r="AB463" s="14"/>
      <c r="AC463" s="14"/>
      <c r="AD463" s="14"/>
      <c r="AE463" s="14"/>
      <c r="AT463" s="268" t="s">
        <v>157</v>
      </c>
      <c r="AU463" s="268" t="s">
        <v>99</v>
      </c>
      <c r="AV463" s="14" t="s">
        <v>99</v>
      </c>
      <c r="AW463" s="14" t="s">
        <v>48</v>
      </c>
      <c r="AX463" s="14" t="s">
        <v>91</v>
      </c>
      <c r="AY463" s="268" t="s">
        <v>143</v>
      </c>
    </row>
    <row r="464" s="13" customFormat="1">
      <c r="A464" s="13"/>
      <c r="B464" s="248"/>
      <c r="C464" s="249"/>
      <c r="D464" s="241" t="s">
        <v>157</v>
      </c>
      <c r="E464" s="250" t="s">
        <v>1</v>
      </c>
      <c r="F464" s="251" t="s">
        <v>532</v>
      </c>
      <c r="G464" s="249"/>
      <c r="H464" s="250" t="s">
        <v>1</v>
      </c>
      <c r="I464" s="252"/>
      <c r="J464" s="249"/>
      <c r="K464" s="249"/>
      <c r="L464" s="253"/>
      <c r="M464" s="254"/>
      <c r="N464" s="255"/>
      <c r="O464" s="255"/>
      <c r="P464" s="255"/>
      <c r="Q464" s="255"/>
      <c r="R464" s="255"/>
      <c r="S464" s="255"/>
      <c r="T464" s="256"/>
      <c r="U464" s="13"/>
      <c r="V464" s="13"/>
      <c r="W464" s="13"/>
      <c r="X464" s="13"/>
      <c r="Y464" s="13"/>
      <c r="Z464" s="13"/>
      <c r="AA464" s="13"/>
      <c r="AB464" s="13"/>
      <c r="AC464" s="13"/>
      <c r="AD464" s="13"/>
      <c r="AE464" s="13"/>
      <c r="AT464" s="257" t="s">
        <v>157</v>
      </c>
      <c r="AU464" s="257" t="s">
        <v>99</v>
      </c>
      <c r="AV464" s="13" t="s">
        <v>23</v>
      </c>
      <c r="AW464" s="13" t="s">
        <v>48</v>
      </c>
      <c r="AX464" s="13" t="s">
        <v>91</v>
      </c>
      <c r="AY464" s="257" t="s">
        <v>143</v>
      </c>
    </row>
    <row r="465" s="14" customFormat="1">
      <c r="A465" s="14"/>
      <c r="B465" s="258"/>
      <c r="C465" s="259"/>
      <c r="D465" s="241" t="s">
        <v>157</v>
      </c>
      <c r="E465" s="260" t="s">
        <v>1</v>
      </c>
      <c r="F465" s="261" t="s">
        <v>552</v>
      </c>
      <c r="G465" s="259"/>
      <c r="H465" s="262">
        <v>1.6399999999999999</v>
      </c>
      <c r="I465" s="263"/>
      <c r="J465" s="259"/>
      <c r="K465" s="259"/>
      <c r="L465" s="264"/>
      <c r="M465" s="265"/>
      <c r="N465" s="266"/>
      <c r="O465" s="266"/>
      <c r="P465" s="266"/>
      <c r="Q465" s="266"/>
      <c r="R465" s="266"/>
      <c r="S465" s="266"/>
      <c r="T465" s="267"/>
      <c r="U465" s="14"/>
      <c r="V465" s="14"/>
      <c r="W465" s="14"/>
      <c r="X465" s="14"/>
      <c r="Y465" s="14"/>
      <c r="Z465" s="14"/>
      <c r="AA465" s="14"/>
      <c r="AB465" s="14"/>
      <c r="AC465" s="14"/>
      <c r="AD465" s="14"/>
      <c r="AE465" s="14"/>
      <c r="AT465" s="268" t="s">
        <v>157</v>
      </c>
      <c r="AU465" s="268" t="s">
        <v>99</v>
      </c>
      <c r="AV465" s="14" t="s">
        <v>99</v>
      </c>
      <c r="AW465" s="14" t="s">
        <v>48</v>
      </c>
      <c r="AX465" s="14" t="s">
        <v>91</v>
      </c>
      <c r="AY465" s="268" t="s">
        <v>143</v>
      </c>
    </row>
    <row r="466" s="14" customFormat="1">
      <c r="A466" s="14"/>
      <c r="B466" s="258"/>
      <c r="C466" s="259"/>
      <c r="D466" s="241" t="s">
        <v>157</v>
      </c>
      <c r="E466" s="260" t="s">
        <v>1</v>
      </c>
      <c r="F466" s="261" t="s">
        <v>553</v>
      </c>
      <c r="G466" s="259"/>
      <c r="H466" s="262">
        <v>1.968</v>
      </c>
      <c r="I466" s="263"/>
      <c r="J466" s="259"/>
      <c r="K466" s="259"/>
      <c r="L466" s="264"/>
      <c r="M466" s="265"/>
      <c r="N466" s="266"/>
      <c r="O466" s="266"/>
      <c r="P466" s="266"/>
      <c r="Q466" s="266"/>
      <c r="R466" s="266"/>
      <c r="S466" s="266"/>
      <c r="T466" s="267"/>
      <c r="U466" s="14"/>
      <c r="V466" s="14"/>
      <c r="W466" s="14"/>
      <c r="X466" s="14"/>
      <c r="Y466" s="14"/>
      <c r="Z466" s="14"/>
      <c r="AA466" s="14"/>
      <c r="AB466" s="14"/>
      <c r="AC466" s="14"/>
      <c r="AD466" s="14"/>
      <c r="AE466" s="14"/>
      <c r="AT466" s="268" t="s">
        <v>157</v>
      </c>
      <c r="AU466" s="268" t="s">
        <v>99</v>
      </c>
      <c r="AV466" s="14" t="s">
        <v>99</v>
      </c>
      <c r="AW466" s="14" t="s">
        <v>48</v>
      </c>
      <c r="AX466" s="14" t="s">
        <v>91</v>
      </c>
      <c r="AY466" s="268" t="s">
        <v>143</v>
      </c>
    </row>
    <row r="467" s="13" customFormat="1">
      <c r="A467" s="13"/>
      <c r="B467" s="248"/>
      <c r="C467" s="249"/>
      <c r="D467" s="241" t="s">
        <v>157</v>
      </c>
      <c r="E467" s="250" t="s">
        <v>1</v>
      </c>
      <c r="F467" s="251" t="s">
        <v>459</v>
      </c>
      <c r="G467" s="249"/>
      <c r="H467" s="250" t="s">
        <v>1</v>
      </c>
      <c r="I467" s="252"/>
      <c r="J467" s="249"/>
      <c r="K467" s="249"/>
      <c r="L467" s="253"/>
      <c r="M467" s="254"/>
      <c r="N467" s="255"/>
      <c r="O467" s="255"/>
      <c r="P467" s="255"/>
      <c r="Q467" s="255"/>
      <c r="R467" s="255"/>
      <c r="S467" s="255"/>
      <c r="T467" s="256"/>
      <c r="U467" s="13"/>
      <c r="V467" s="13"/>
      <c r="W467" s="13"/>
      <c r="X467" s="13"/>
      <c r="Y467" s="13"/>
      <c r="Z467" s="13"/>
      <c r="AA467" s="13"/>
      <c r="AB467" s="13"/>
      <c r="AC467" s="13"/>
      <c r="AD467" s="13"/>
      <c r="AE467" s="13"/>
      <c r="AT467" s="257" t="s">
        <v>157</v>
      </c>
      <c r="AU467" s="257" t="s">
        <v>99</v>
      </c>
      <c r="AV467" s="13" t="s">
        <v>23</v>
      </c>
      <c r="AW467" s="13" t="s">
        <v>48</v>
      </c>
      <c r="AX467" s="13" t="s">
        <v>91</v>
      </c>
      <c r="AY467" s="257" t="s">
        <v>143</v>
      </c>
    </row>
    <row r="468" s="14" customFormat="1">
      <c r="A468" s="14"/>
      <c r="B468" s="258"/>
      <c r="C468" s="259"/>
      <c r="D468" s="241" t="s">
        <v>157</v>
      </c>
      <c r="E468" s="260" t="s">
        <v>1</v>
      </c>
      <c r="F468" s="261" t="s">
        <v>554</v>
      </c>
      <c r="G468" s="259"/>
      <c r="H468" s="262">
        <v>14.74</v>
      </c>
      <c r="I468" s="263"/>
      <c r="J468" s="259"/>
      <c r="K468" s="259"/>
      <c r="L468" s="264"/>
      <c r="M468" s="265"/>
      <c r="N468" s="266"/>
      <c r="O468" s="266"/>
      <c r="P468" s="266"/>
      <c r="Q468" s="266"/>
      <c r="R468" s="266"/>
      <c r="S468" s="266"/>
      <c r="T468" s="267"/>
      <c r="U468" s="14"/>
      <c r="V468" s="14"/>
      <c r="W468" s="14"/>
      <c r="X468" s="14"/>
      <c r="Y468" s="14"/>
      <c r="Z468" s="14"/>
      <c r="AA468" s="14"/>
      <c r="AB468" s="14"/>
      <c r="AC468" s="14"/>
      <c r="AD468" s="14"/>
      <c r="AE468" s="14"/>
      <c r="AT468" s="268" t="s">
        <v>157</v>
      </c>
      <c r="AU468" s="268" t="s">
        <v>99</v>
      </c>
      <c r="AV468" s="14" t="s">
        <v>99</v>
      </c>
      <c r="AW468" s="14" t="s">
        <v>48</v>
      </c>
      <c r="AX468" s="14" t="s">
        <v>91</v>
      </c>
      <c r="AY468" s="268" t="s">
        <v>143</v>
      </c>
    </row>
    <row r="469" s="13" customFormat="1">
      <c r="A469" s="13"/>
      <c r="B469" s="248"/>
      <c r="C469" s="249"/>
      <c r="D469" s="241" t="s">
        <v>157</v>
      </c>
      <c r="E469" s="250" t="s">
        <v>1</v>
      </c>
      <c r="F469" s="251" t="s">
        <v>467</v>
      </c>
      <c r="G469" s="249"/>
      <c r="H469" s="250" t="s">
        <v>1</v>
      </c>
      <c r="I469" s="252"/>
      <c r="J469" s="249"/>
      <c r="K469" s="249"/>
      <c r="L469" s="253"/>
      <c r="M469" s="254"/>
      <c r="N469" s="255"/>
      <c r="O469" s="255"/>
      <c r="P469" s="255"/>
      <c r="Q469" s="255"/>
      <c r="R469" s="255"/>
      <c r="S469" s="255"/>
      <c r="T469" s="256"/>
      <c r="U469" s="13"/>
      <c r="V469" s="13"/>
      <c r="W469" s="13"/>
      <c r="X469" s="13"/>
      <c r="Y469" s="13"/>
      <c r="Z469" s="13"/>
      <c r="AA469" s="13"/>
      <c r="AB469" s="13"/>
      <c r="AC469" s="13"/>
      <c r="AD469" s="13"/>
      <c r="AE469" s="13"/>
      <c r="AT469" s="257" t="s">
        <v>157</v>
      </c>
      <c r="AU469" s="257" t="s">
        <v>99</v>
      </c>
      <c r="AV469" s="13" t="s">
        <v>23</v>
      </c>
      <c r="AW469" s="13" t="s">
        <v>48</v>
      </c>
      <c r="AX469" s="13" t="s">
        <v>91</v>
      </c>
      <c r="AY469" s="257" t="s">
        <v>143</v>
      </c>
    </row>
    <row r="470" s="14" customFormat="1">
      <c r="A470" s="14"/>
      <c r="B470" s="258"/>
      <c r="C470" s="259"/>
      <c r="D470" s="241" t="s">
        <v>157</v>
      </c>
      <c r="E470" s="260" t="s">
        <v>1</v>
      </c>
      <c r="F470" s="261" t="s">
        <v>555</v>
      </c>
      <c r="G470" s="259"/>
      <c r="H470" s="262">
        <v>8</v>
      </c>
      <c r="I470" s="263"/>
      <c r="J470" s="259"/>
      <c r="K470" s="259"/>
      <c r="L470" s="264"/>
      <c r="M470" s="265"/>
      <c r="N470" s="266"/>
      <c r="O470" s="266"/>
      <c r="P470" s="266"/>
      <c r="Q470" s="266"/>
      <c r="R470" s="266"/>
      <c r="S470" s="266"/>
      <c r="T470" s="267"/>
      <c r="U470" s="14"/>
      <c r="V470" s="14"/>
      <c r="W470" s="14"/>
      <c r="X470" s="14"/>
      <c r="Y470" s="14"/>
      <c r="Z470" s="14"/>
      <c r="AA470" s="14"/>
      <c r="AB470" s="14"/>
      <c r="AC470" s="14"/>
      <c r="AD470" s="14"/>
      <c r="AE470" s="14"/>
      <c r="AT470" s="268" t="s">
        <v>157</v>
      </c>
      <c r="AU470" s="268" t="s">
        <v>99</v>
      </c>
      <c r="AV470" s="14" t="s">
        <v>99</v>
      </c>
      <c r="AW470" s="14" t="s">
        <v>48</v>
      </c>
      <c r="AX470" s="14" t="s">
        <v>91</v>
      </c>
      <c r="AY470" s="268" t="s">
        <v>143</v>
      </c>
    </row>
    <row r="471" s="13" customFormat="1">
      <c r="A471" s="13"/>
      <c r="B471" s="248"/>
      <c r="C471" s="249"/>
      <c r="D471" s="241" t="s">
        <v>157</v>
      </c>
      <c r="E471" s="250" t="s">
        <v>1</v>
      </c>
      <c r="F471" s="251" t="s">
        <v>482</v>
      </c>
      <c r="G471" s="249"/>
      <c r="H471" s="250" t="s">
        <v>1</v>
      </c>
      <c r="I471" s="252"/>
      <c r="J471" s="249"/>
      <c r="K471" s="249"/>
      <c r="L471" s="253"/>
      <c r="M471" s="254"/>
      <c r="N471" s="255"/>
      <c r="O471" s="255"/>
      <c r="P471" s="255"/>
      <c r="Q471" s="255"/>
      <c r="R471" s="255"/>
      <c r="S471" s="255"/>
      <c r="T471" s="256"/>
      <c r="U471" s="13"/>
      <c r="V471" s="13"/>
      <c r="W471" s="13"/>
      <c r="X471" s="13"/>
      <c r="Y471" s="13"/>
      <c r="Z471" s="13"/>
      <c r="AA471" s="13"/>
      <c r="AB471" s="13"/>
      <c r="AC471" s="13"/>
      <c r="AD471" s="13"/>
      <c r="AE471" s="13"/>
      <c r="AT471" s="257" t="s">
        <v>157</v>
      </c>
      <c r="AU471" s="257" t="s">
        <v>99</v>
      </c>
      <c r="AV471" s="13" t="s">
        <v>23</v>
      </c>
      <c r="AW471" s="13" t="s">
        <v>48</v>
      </c>
      <c r="AX471" s="13" t="s">
        <v>91</v>
      </c>
      <c r="AY471" s="257" t="s">
        <v>143</v>
      </c>
    </row>
    <row r="472" s="14" customFormat="1">
      <c r="A472" s="14"/>
      <c r="B472" s="258"/>
      <c r="C472" s="259"/>
      <c r="D472" s="241" t="s">
        <v>157</v>
      </c>
      <c r="E472" s="260" t="s">
        <v>1</v>
      </c>
      <c r="F472" s="261" t="s">
        <v>556</v>
      </c>
      <c r="G472" s="259"/>
      <c r="H472" s="262">
        <v>1.748</v>
      </c>
      <c r="I472" s="263"/>
      <c r="J472" s="259"/>
      <c r="K472" s="259"/>
      <c r="L472" s="264"/>
      <c r="M472" s="265"/>
      <c r="N472" s="266"/>
      <c r="O472" s="266"/>
      <c r="P472" s="266"/>
      <c r="Q472" s="266"/>
      <c r="R472" s="266"/>
      <c r="S472" s="266"/>
      <c r="T472" s="267"/>
      <c r="U472" s="14"/>
      <c r="V472" s="14"/>
      <c r="W472" s="14"/>
      <c r="X472" s="14"/>
      <c r="Y472" s="14"/>
      <c r="Z472" s="14"/>
      <c r="AA472" s="14"/>
      <c r="AB472" s="14"/>
      <c r="AC472" s="14"/>
      <c r="AD472" s="14"/>
      <c r="AE472" s="14"/>
      <c r="AT472" s="268" t="s">
        <v>157</v>
      </c>
      <c r="AU472" s="268" t="s">
        <v>99</v>
      </c>
      <c r="AV472" s="14" t="s">
        <v>99</v>
      </c>
      <c r="AW472" s="14" t="s">
        <v>48</v>
      </c>
      <c r="AX472" s="14" t="s">
        <v>91</v>
      </c>
      <c r="AY472" s="268" t="s">
        <v>143</v>
      </c>
    </row>
    <row r="473" s="14" customFormat="1">
      <c r="A473" s="14"/>
      <c r="B473" s="258"/>
      <c r="C473" s="259"/>
      <c r="D473" s="241" t="s">
        <v>157</v>
      </c>
      <c r="E473" s="260" t="s">
        <v>1</v>
      </c>
      <c r="F473" s="261" t="s">
        <v>557</v>
      </c>
      <c r="G473" s="259"/>
      <c r="H473" s="262">
        <v>0.54720000000000002</v>
      </c>
      <c r="I473" s="263"/>
      <c r="J473" s="259"/>
      <c r="K473" s="259"/>
      <c r="L473" s="264"/>
      <c r="M473" s="265"/>
      <c r="N473" s="266"/>
      <c r="O473" s="266"/>
      <c r="P473" s="266"/>
      <c r="Q473" s="266"/>
      <c r="R473" s="266"/>
      <c r="S473" s="266"/>
      <c r="T473" s="267"/>
      <c r="U473" s="14"/>
      <c r="V473" s="14"/>
      <c r="W473" s="14"/>
      <c r="X473" s="14"/>
      <c r="Y473" s="14"/>
      <c r="Z473" s="14"/>
      <c r="AA473" s="14"/>
      <c r="AB473" s="14"/>
      <c r="AC473" s="14"/>
      <c r="AD473" s="14"/>
      <c r="AE473" s="14"/>
      <c r="AT473" s="268" t="s">
        <v>157</v>
      </c>
      <c r="AU473" s="268" t="s">
        <v>99</v>
      </c>
      <c r="AV473" s="14" t="s">
        <v>99</v>
      </c>
      <c r="AW473" s="14" t="s">
        <v>48</v>
      </c>
      <c r="AX473" s="14" t="s">
        <v>91</v>
      </c>
      <c r="AY473" s="268" t="s">
        <v>143</v>
      </c>
    </row>
    <row r="474" s="13" customFormat="1">
      <c r="A474" s="13"/>
      <c r="B474" s="248"/>
      <c r="C474" s="249"/>
      <c r="D474" s="241" t="s">
        <v>157</v>
      </c>
      <c r="E474" s="250" t="s">
        <v>1</v>
      </c>
      <c r="F474" s="251" t="s">
        <v>490</v>
      </c>
      <c r="G474" s="249"/>
      <c r="H474" s="250" t="s">
        <v>1</v>
      </c>
      <c r="I474" s="252"/>
      <c r="J474" s="249"/>
      <c r="K474" s="249"/>
      <c r="L474" s="253"/>
      <c r="M474" s="254"/>
      <c r="N474" s="255"/>
      <c r="O474" s="255"/>
      <c r="P474" s="255"/>
      <c r="Q474" s="255"/>
      <c r="R474" s="255"/>
      <c r="S474" s="255"/>
      <c r="T474" s="256"/>
      <c r="U474" s="13"/>
      <c r="V474" s="13"/>
      <c r="W474" s="13"/>
      <c r="X474" s="13"/>
      <c r="Y474" s="13"/>
      <c r="Z474" s="13"/>
      <c r="AA474" s="13"/>
      <c r="AB474" s="13"/>
      <c r="AC474" s="13"/>
      <c r="AD474" s="13"/>
      <c r="AE474" s="13"/>
      <c r="AT474" s="257" t="s">
        <v>157</v>
      </c>
      <c r="AU474" s="257" t="s">
        <v>99</v>
      </c>
      <c r="AV474" s="13" t="s">
        <v>23</v>
      </c>
      <c r="AW474" s="13" t="s">
        <v>48</v>
      </c>
      <c r="AX474" s="13" t="s">
        <v>91</v>
      </c>
      <c r="AY474" s="257" t="s">
        <v>143</v>
      </c>
    </row>
    <row r="475" s="14" customFormat="1">
      <c r="A475" s="14"/>
      <c r="B475" s="258"/>
      <c r="C475" s="259"/>
      <c r="D475" s="241" t="s">
        <v>157</v>
      </c>
      <c r="E475" s="260" t="s">
        <v>1</v>
      </c>
      <c r="F475" s="261" t="s">
        <v>558</v>
      </c>
      <c r="G475" s="259"/>
      <c r="H475" s="262">
        <v>2.6099999999999999</v>
      </c>
      <c r="I475" s="263"/>
      <c r="J475" s="259"/>
      <c r="K475" s="259"/>
      <c r="L475" s="264"/>
      <c r="M475" s="265"/>
      <c r="N475" s="266"/>
      <c r="O475" s="266"/>
      <c r="P475" s="266"/>
      <c r="Q475" s="266"/>
      <c r="R475" s="266"/>
      <c r="S475" s="266"/>
      <c r="T475" s="267"/>
      <c r="U475" s="14"/>
      <c r="V475" s="14"/>
      <c r="W475" s="14"/>
      <c r="X475" s="14"/>
      <c r="Y475" s="14"/>
      <c r="Z475" s="14"/>
      <c r="AA475" s="14"/>
      <c r="AB475" s="14"/>
      <c r="AC475" s="14"/>
      <c r="AD475" s="14"/>
      <c r="AE475" s="14"/>
      <c r="AT475" s="268" t="s">
        <v>157</v>
      </c>
      <c r="AU475" s="268" t="s">
        <v>99</v>
      </c>
      <c r="AV475" s="14" t="s">
        <v>99</v>
      </c>
      <c r="AW475" s="14" t="s">
        <v>48</v>
      </c>
      <c r="AX475" s="14" t="s">
        <v>91</v>
      </c>
      <c r="AY475" s="268" t="s">
        <v>143</v>
      </c>
    </row>
    <row r="476" s="14" customFormat="1">
      <c r="A476" s="14"/>
      <c r="B476" s="258"/>
      <c r="C476" s="259"/>
      <c r="D476" s="241" t="s">
        <v>157</v>
      </c>
      <c r="E476" s="260" t="s">
        <v>1</v>
      </c>
      <c r="F476" s="261" t="s">
        <v>559</v>
      </c>
      <c r="G476" s="259"/>
      <c r="H476" s="262">
        <v>0.86399999999999999</v>
      </c>
      <c r="I476" s="263"/>
      <c r="J476" s="259"/>
      <c r="K476" s="259"/>
      <c r="L476" s="264"/>
      <c r="M476" s="265"/>
      <c r="N476" s="266"/>
      <c r="O476" s="266"/>
      <c r="P476" s="266"/>
      <c r="Q476" s="266"/>
      <c r="R476" s="266"/>
      <c r="S476" s="266"/>
      <c r="T476" s="267"/>
      <c r="U476" s="14"/>
      <c r="V476" s="14"/>
      <c r="W476" s="14"/>
      <c r="X476" s="14"/>
      <c r="Y476" s="14"/>
      <c r="Z476" s="14"/>
      <c r="AA476" s="14"/>
      <c r="AB476" s="14"/>
      <c r="AC476" s="14"/>
      <c r="AD476" s="14"/>
      <c r="AE476" s="14"/>
      <c r="AT476" s="268" t="s">
        <v>157</v>
      </c>
      <c r="AU476" s="268" t="s">
        <v>99</v>
      </c>
      <c r="AV476" s="14" t="s">
        <v>99</v>
      </c>
      <c r="AW476" s="14" t="s">
        <v>48</v>
      </c>
      <c r="AX476" s="14" t="s">
        <v>91</v>
      </c>
      <c r="AY476" s="268" t="s">
        <v>143</v>
      </c>
    </row>
    <row r="477" s="13" customFormat="1">
      <c r="A477" s="13"/>
      <c r="B477" s="248"/>
      <c r="C477" s="249"/>
      <c r="D477" s="241" t="s">
        <v>157</v>
      </c>
      <c r="E477" s="250" t="s">
        <v>1</v>
      </c>
      <c r="F477" s="251" t="s">
        <v>325</v>
      </c>
      <c r="G477" s="249"/>
      <c r="H477" s="250" t="s">
        <v>1</v>
      </c>
      <c r="I477" s="252"/>
      <c r="J477" s="249"/>
      <c r="K477" s="249"/>
      <c r="L477" s="253"/>
      <c r="M477" s="254"/>
      <c r="N477" s="255"/>
      <c r="O477" s="255"/>
      <c r="P477" s="255"/>
      <c r="Q477" s="255"/>
      <c r="R477" s="255"/>
      <c r="S477" s="255"/>
      <c r="T477" s="256"/>
      <c r="U477" s="13"/>
      <c r="V477" s="13"/>
      <c r="W477" s="13"/>
      <c r="X477" s="13"/>
      <c r="Y477" s="13"/>
      <c r="Z477" s="13"/>
      <c r="AA477" s="13"/>
      <c r="AB477" s="13"/>
      <c r="AC477" s="13"/>
      <c r="AD477" s="13"/>
      <c r="AE477" s="13"/>
      <c r="AT477" s="257" t="s">
        <v>157</v>
      </c>
      <c r="AU477" s="257" t="s">
        <v>99</v>
      </c>
      <c r="AV477" s="13" t="s">
        <v>23</v>
      </c>
      <c r="AW477" s="13" t="s">
        <v>48</v>
      </c>
      <c r="AX477" s="13" t="s">
        <v>91</v>
      </c>
      <c r="AY477" s="257" t="s">
        <v>143</v>
      </c>
    </row>
    <row r="478" s="14" customFormat="1">
      <c r="A478" s="14"/>
      <c r="B478" s="258"/>
      <c r="C478" s="259"/>
      <c r="D478" s="241" t="s">
        <v>157</v>
      </c>
      <c r="E478" s="260" t="s">
        <v>1</v>
      </c>
      <c r="F478" s="261" t="s">
        <v>560</v>
      </c>
      <c r="G478" s="259"/>
      <c r="H478" s="262">
        <v>6.4284999999999997</v>
      </c>
      <c r="I478" s="263"/>
      <c r="J478" s="259"/>
      <c r="K478" s="259"/>
      <c r="L478" s="264"/>
      <c r="M478" s="265"/>
      <c r="N478" s="266"/>
      <c r="O478" s="266"/>
      <c r="P478" s="266"/>
      <c r="Q478" s="266"/>
      <c r="R478" s="266"/>
      <c r="S478" s="266"/>
      <c r="T478" s="267"/>
      <c r="U478" s="14"/>
      <c r="V478" s="14"/>
      <c r="W478" s="14"/>
      <c r="X478" s="14"/>
      <c r="Y478" s="14"/>
      <c r="Z478" s="14"/>
      <c r="AA478" s="14"/>
      <c r="AB478" s="14"/>
      <c r="AC478" s="14"/>
      <c r="AD478" s="14"/>
      <c r="AE478" s="14"/>
      <c r="AT478" s="268" t="s">
        <v>157</v>
      </c>
      <c r="AU478" s="268" t="s">
        <v>99</v>
      </c>
      <c r="AV478" s="14" t="s">
        <v>99</v>
      </c>
      <c r="AW478" s="14" t="s">
        <v>48</v>
      </c>
      <c r="AX478" s="14" t="s">
        <v>91</v>
      </c>
      <c r="AY478" s="268" t="s">
        <v>143</v>
      </c>
    </row>
    <row r="479" s="13" customFormat="1">
      <c r="A479" s="13"/>
      <c r="B479" s="248"/>
      <c r="C479" s="249"/>
      <c r="D479" s="241" t="s">
        <v>157</v>
      </c>
      <c r="E479" s="250" t="s">
        <v>1</v>
      </c>
      <c r="F479" s="251" t="s">
        <v>468</v>
      </c>
      <c r="G479" s="249"/>
      <c r="H479" s="250" t="s">
        <v>1</v>
      </c>
      <c r="I479" s="252"/>
      <c r="J479" s="249"/>
      <c r="K479" s="249"/>
      <c r="L479" s="253"/>
      <c r="M479" s="254"/>
      <c r="N479" s="255"/>
      <c r="O479" s="255"/>
      <c r="P479" s="255"/>
      <c r="Q479" s="255"/>
      <c r="R479" s="255"/>
      <c r="S479" s="255"/>
      <c r="T479" s="256"/>
      <c r="U479" s="13"/>
      <c r="V479" s="13"/>
      <c r="W479" s="13"/>
      <c r="X479" s="13"/>
      <c r="Y479" s="13"/>
      <c r="Z479" s="13"/>
      <c r="AA479" s="13"/>
      <c r="AB479" s="13"/>
      <c r="AC479" s="13"/>
      <c r="AD479" s="13"/>
      <c r="AE479" s="13"/>
      <c r="AT479" s="257" t="s">
        <v>157</v>
      </c>
      <c r="AU479" s="257" t="s">
        <v>99</v>
      </c>
      <c r="AV479" s="13" t="s">
        <v>23</v>
      </c>
      <c r="AW479" s="13" t="s">
        <v>48</v>
      </c>
      <c r="AX479" s="13" t="s">
        <v>91</v>
      </c>
      <c r="AY479" s="257" t="s">
        <v>143</v>
      </c>
    </row>
    <row r="480" s="14" customFormat="1">
      <c r="A480" s="14"/>
      <c r="B480" s="258"/>
      <c r="C480" s="259"/>
      <c r="D480" s="241" t="s">
        <v>157</v>
      </c>
      <c r="E480" s="260" t="s">
        <v>1</v>
      </c>
      <c r="F480" s="261" t="s">
        <v>561</v>
      </c>
      <c r="G480" s="259"/>
      <c r="H480" s="262">
        <v>0.32000000000000001</v>
      </c>
      <c r="I480" s="263"/>
      <c r="J480" s="259"/>
      <c r="K480" s="259"/>
      <c r="L480" s="264"/>
      <c r="M480" s="265"/>
      <c r="N480" s="266"/>
      <c r="O480" s="266"/>
      <c r="P480" s="266"/>
      <c r="Q480" s="266"/>
      <c r="R480" s="266"/>
      <c r="S480" s="266"/>
      <c r="T480" s="267"/>
      <c r="U480" s="14"/>
      <c r="V480" s="14"/>
      <c r="W480" s="14"/>
      <c r="X480" s="14"/>
      <c r="Y480" s="14"/>
      <c r="Z480" s="14"/>
      <c r="AA480" s="14"/>
      <c r="AB480" s="14"/>
      <c r="AC480" s="14"/>
      <c r="AD480" s="14"/>
      <c r="AE480" s="14"/>
      <c r="AT480" s="268" t="s">
        <v>157</v>
      </c>
      <c r="AU480" s="268" t="s">
        <v>99</v>
      </c>
      <c r="AV480" s="14" t="s">
        <v>99</v>
      </c>
      <c r="AW480" s="14" t="s">
        <v>48</v>
      </c>
      <c r="AX480" s="14" t="s">
        <v>91</v>
      </c>
      <c r="AY480" s="268" t="s">
        <v>143</v>
      </c>
    </row>
    <row r="481" s="2" customFormat="1" ht="24.15" customHeight="1">
      <c r="A481" s="40"/>
      <c r="B481" s="41"/>
      <c r="C481" s="228" t="s">
        <v>568</v>
      </c>
      <c r="D481" s="228" t="s">
        <v>146</v>
      </c>
      <c r="E481" s="229" t="s">
        <v>569</v>
      </c>
      <c r="F481" s="230" t="s">
        <v>570</v>
      </c>
      <c r="G481" s="231" t="s">
        <v>217</v>
      </c>
      <c r="H481" s="232">
        <v>99.108000000000004</v>
      </c>
      <c r="I481" s="233"/>
      <c r="J481" s="234">
        <f>ROUND(I481*H481,2)</f>
        <v>0</v>
      </c>
      <c r="K481" s="230" t="s">
        <v>150</v>
      </c>
      <c r="L481" s="46"/>
      <c r="M481" s="235" t="s">
        <v>1</v>
      </c>
      <c r="N481" s="236" t="s">
        <v>56</v>
      </c>
      <c r="O481" s="93"/>
      <c r="P481" s="237">
        <f>O481*H481</f>
        <v>0</v>
      </c>
      <c r="Q481" s="237">
        <v>0</v>
      </c>
      <c r="R481" s="237">
        <f>Q481*H481</f>
        <v>0</v>
      </c>
      <c r="S481" s="237">
        <v>0</v>
      </c>
      <c r="T481" s="238">
        <f>S481*H481</f>
        <v>0</v>
      </c>
      <c r="U481" s="40"/>
      <c r="V481" s="40"/>
      <c r="W481" s="40"/>
      <c r="X481" s="40"/>
      <c r="Y481" s="40"/>
      <c r="Z481" s="40"/>
      <c r="AA481" s="40"/>
      <c r="AB481" s="40"/>
      <c r="AC481" s="40"/>
      <c r="AD481" s="40"/>
      <c r="AE481" s="40"/>
      <c r="AR481" s="239" t="s">
        <v>151</v>
      </c>
      <c r="AT481" s="239" t="s">
        <v>146</v>
      </c>
      <c r="AU481" s="239" t="s">
        <v>99</v>
      </c>
      <c r="AY481" s="18" t="s">
        <v>143</v>
      </c>
      <c r="BE481" s="240">
        <f>IF(N481="základní",J481,0)</f>
        <v>0</v>
      </c>
      <c r="BF481" s="240">
        <f>IF(N481="snížená",J481,0)</f>
        <v>0</v>
      </c>
      <c r="BG481" s="240">
        <f>IF(N481="zákl. přenesená",J481,0)</f>
        <v>0</v>
      </c>
      <c r="BH481" s="240">
        <f>IF(N481="sníž. přenesená",J481,0)</f>
        <v>0</v>
      </c>
      <c r="BI481" s="240">
        <f>IF(N481="nulová",J481,0)</f>
        <v>0</v>
      </c>
      <c r="BJ481" s="18" t="s">
        <v>23</v>
      </c>
      <c r="BK481" s="240">
        <f>ROUND(I481*H481,2)</f>
        <v>0</v>
      </c>
      <c r="BL481" s="18" t="s">
        <v>151</v>
      </c>
      <c r="BM481" s="239" t="s">
        <v>571</v>
      </c>
    </row>
    <row r="482" s="2" customFormat="1">
      <c r="A482" s="40"/>
      <c r="B482" s="41"/>
      <c r="C482" s="42"/>
      <c r="D482" s="241" t="s">
        <v>153</v>
      </c>
      <c r="E482" s="42"/>
      <c r="F482" s="242" t="s">
        <v>448</v>
      </c>
      <c r="G482" s="42"/>
      <c r="H482" s="42"/>
      <c r="I482" s="243"/>
      <c r="J482" s="42"/>
      <c r="K482" s="42"/>
      <c r="L482" s="46"/>
      <c r="M482" s="244"/>
      <c r="N482" s="245"/>
      <c r="O482" s="93"/>
      <c r="P482" s="93"/>
      <c r="Q482" s="93"/>
      <c r="R482" s="93"/>
      <c r="S482" s="93"/>
      <c r="T482" s="94"/>
      <c r="U482" s="40"/>
      <c r="V482" s="40"/>
      <c r="W482" s="40"/>
      <c r="X482" s="40"/>
      <c r="Y482" s="40"/>
      <c r="Z482" s="40"/>
      <c r="AA482" s="40"/>
      <c r="AB482" s="40"/>
      <c r="AC482" s="40"/>
      <c r="AD482" s="40"/>
      <c r="AE482" s="40"/>
      <c r="AT482" s="18" t="s">
        <v>153</v>
      </c>
      <c r="AU482" s="18" t="s">
        <v>99</v>
      </c>
    </row>
    <row r="483" s="2" customFormat="1">
      <c r="A483" s="40"/>
      <c r="B483" s="41"/>
      <c r="C483" s="42"/>
      <c r="D483" s="246" t="s">
        <v>155</v>
      </c>
      <c r="E483" s="42"/>
      <c r="F483" s="247" t="s">
        <v>572</v>
      </c>
      <c r="G483" s="42"/>
      <c r="H483" s="42"/>
      <c r="I483" s="243"/>
      <c r="J483" s="42"/>
      <c r="K483" s="42"/>
      <c r="L483" s="46"/>
      <c r="M483" s="244"/>
      <c r="N483" s="245"/>
      <c r="O483" s="93"/>
      <c r="P483" s="93"/>
      <c r="Q483" s="93"/>
      <c r="R483" s="93"/>
      <c r="S483" s="93"/>
      <c r="T483" s="94"/>
      <c r="U483" s="40"/>
      <c r="V483" s="40"/>
      <c r="W483" s="40"/>
      <c r="X483" s="40"/>
      <c r="Y483" s="40"/>
      <c r="Z483" s="40"/>
      <c r="AA483" s="40"/>
      <c r="AB483" s="40"/>
      <c r="AC483" s="40"/>
      <c r="AD483" s="40"/>
      <c r="AE483" s="40"/>
      <c r="AT483" s="18" t="s">
        <v>155</v>
      </c>
      <c r="AU483" s="18" t="s">
        <v>99</v>
      </c>
    </row>
    <row r="484" s="2" customFormat="1">
      <c r="A484" s="40"/>
      <c r="B484" s="41"/>
      <c r="C484" s="42"/>
      <c r="D484" s="241" t="s">
        <v>174</v>
      </c>
      <c r="E484" s="42"/>
      <c r="F484" s="269" t="s">
        <v>441</v>
      </c>
      <c r="G484" s="42"/>
      <c r="H484" s="42"/>
      <c r="I484" s="243"/>
      <c r="J484" s="42"/>
      <c r="K484" s="42"/>
      <c r="L484" s="46"/>
      <c r="M484" s="244"/>
      <c r="N484" s="245"/>
      <c r="O484" s="93"/>
      <c r="P484" s="93"/>
      <c r="Q484" s="93"/>
      <c r="R484" s="93"/>
      <c r="S484" s="93"/>
      <c r="T484" s="94"/>
      <c r="U484" s="40"/>
      <c r="V484" s="40"/>
      <c r="W484" s="40"/>
      <c r="X484" s="40"/>
      <c r="Y484" s="40"/>
      <c r="Z484" s="40"/>
      <c r="AA484" s="40"/>
      <c r="AB484" s="40"/>
      <c r="AC484" s="40"/>
      <c r="AD484" s="40"/>
      <c r="AE484" s="40"/>
      <c r="AT484" s="18" t="s">
        <v>174</v>
      </c>
      <c r="AU484" s="18" t="s">
        <v>99</v>
      </c>
    </row>
    <row r="485" s="13" customFormat="1">
      <c r="A485" s="13"/>
      <c r="B485" s="248"/>
      <c r="C485" s="249"/>
      <c r="D485" s="241" t="s">
        <v>157</v>
      </c>
      <c r="E485" s="250" t="s">
        <v>1</v>
      </c>
      <c r="F485" s="251" t="s">
        <v>573</v>
      </c>
      <c r="G485" s="249"/>
      <c r="H485" s="250" t="s">
        <v>1</v>
      </c>
      <c r="I485" s="252"/>
      <c r="J485" s="249"/>
      <c r="K485" s="249"/>
      <c r="L485" s="253"/>
      <c r="M485" s="254"/>
      <c r="N485" s="255"/>
      <c r="O485" s="255"/>
      <c r="P485" s="255"/>
      <c r="Q485" s="255"/>
      <c r="R485" s="255"/>
      <c r="S485" s="255"/>
      <c r="T485" s="256"/>
      <c r="U485" s="13"/>
      <c r="V485" s="13"/>
      <c r="W485" s="13"/>
      <c r="X485" s="13"/>
      <c r="Y485" s="13"/>
      <c r="Z485" s="13"/>
      <c r="AA485" s="13"/>
      <c r="AB485" s="13"/>
      <c r="AC485" s="13"/>
      <c r="AD485" s="13"/>
      <c r="AE485" s="13"/>
      <c r="AT485" s="257" t="s">
        <v>157</v>
      </c>
      <c r="AU485" s="257" t="s">
        <v>99</v>
      </c>
      <c r="AV485" s="13" t="s">
        <v>23</v>
      </c>
      <c r="AW485" s="13" t="s">
        <v>48</v>
      </c>
      <c r="AX485" s="13" t="s">
        <v>91</v>
      </c>
      <c r="AY485" s="257" t="s">
        <v>143</v>
      </c>
    </row>
    <row r="486" s="13" customFormat="1">
      <c r="A486" s="13"/>
      <c r="B486" s="248"/>
      <c r="C486" s="249"/>
      <c r="D486" s="241" t="s">
        <v>157</v>
      </c>
      <c r="E486" s="250" t="s">
        <v>1</v>
      </c>
      <c r="F486" s="251" t="s">
        <v>505</v>
      </c>
      <c r="G486" s="249"/>
      <c r="H486" s="250" t="s">
        <v>1</v>
      </c>
      <c r="I486" s="252"/>
      <c r="J486" s="249"/>
      <c r="K486" s="249"/>
      <c r="L486" s="253"/>
      <c r="M486" s="254"/>
      <c r="N486" s="255"/>
      <c r="O486" s="255"/>
      <c r="P486" s="255"/>
      <c r="Q486" s="255"/>
      <c r="R486" s="255"/>
      <c r="S486" s="255"/>
      <c r="T486" s="256"/>
      <c r="U486" s="13"/>
      <c r="V486" s="13"/>
      <c r="W486" s="13"/>
      <c r="X486" s="13"/>
      <c r="Y486" s="13"/>
      <c r="Z486" s="13"/>
      <c r="AA486" s="13"/>
      <c r="AB486" s="13"/>
      <c r="AC486" s="13"/>
      <c r="AD486" s="13"/>
      <c r="AE486" s="13"/>
      <c r="AT486" s="257" t="s">
        <v>157</v>
      </c>
      <c r="AU486" s="257" t="s">
        <v>99</v>
      </c>
      <c r="AV486" s="13" t="s">
        <v>23</v>
      </c>
      <c r="AW486" s="13" t="s">
        <v>48</v>
      </c>
      <c r="AX486" s="13" t="s">
        <v>91</v>
      </c>
      <c r="AY486" s="257" t="s">
        <v>143</v>
      </c>
    </row>
    <row r="487" s="14" customFormat="1">
      <c r="A487" s="14"/>
      <c r="B487" s="258"/>
      <c r="C487" s="259"/>
      <c r="D487" s="241" t="s">
        <v>157</v>
      </c>
      <c r="E487" s="260" t="s">
        <v>1</v>
      </c>
      <c r="F487" s="261" t="s">
        <v>550</v>
      </c>
      <c r="G487" s="259"/>
      <c r="H487" s="262">
        <v>16.66</v>
      </c>
      <c r="I487" s="263"/>
      <c r="J487" s="259"/>
      <c r="K487" s="259"/>
      <c r="L487" s="264"/>
      <c r="M487" s="265"/>
      <c r="N487" s="266"/>
      <c r="O487" s="266"/>
      <c r="P487" s="266"/>
      <c r="Q487" s="266"/>
      <c r="R487" s="266"/>
      <c r="S487" s="266"/>
      <c r="T487" s="267"/>
      <c r="U487" s="14"/>
      <c r="V487" s="14"/>
      <c r="W487" s="14"/>
      <c r="X487" s="14"/>
      <c r="Y487" s="14"/>
      <c r="Z487" s="14"/>
      <c r="AA487" s="14"/>
      <c r="AB487" s="14"/>
      <c r="AC487" s="14"/>
      <c r="AD487" s="14"/>
      <c r="AE487" s="14"/>
      <c r="AT487" s="268" t="s">
        <v>157</v>
      </c>
      <c r="AU487" s="268" t="s">
        <v>99</v>
      </c>
      <c r="AV487" s="14" t="s">
        <v>99</v>
      </c>
      <c r="AW487" s="14" t="s">
        <v>48</v>
      </c>
      <c r="AX487" s="14" t="s">
        <v>91</v>
      </c>
      <c r="AY487" s="268" t="s">
        <v>143</v>
      </c>
    </row>
    <row r="488" s="13" customFormat="1">
      <c r="A488" s="13"/>
      <c r="B488" s="248"/>
      <c r="C488" s="249"/>
      <c r="D488" s="241" t="s">
        <v>157</v>
      </c>
      <c r="E488" s="250" t="s">
        <v>1</v>
      </c>
      <c r="F488" s="251" t="s">
        <v>512</v>
      </c>
      <c r="G488" s="249"/>
      <c r="H488" s="250" t="s">
        <v>1</v>
      </c>
      <c r="I488" s="252"/>
      <c r="J488" s="249"/>
      <c r="K488" s="249"/>
      <c r="L488" s="253"/>
      <c r="M488" s="254"/>
      <c r="N488" s="255"/>
      <c r="O488" s="255"/>
      <c r="P488" s="255"/>
      <c r="Q488" s="255"/>
      <c r="R488" s="255"/>
      <c r="S488" s="255"/>
      <c r="T488" s="256"/>
      <c r="U488" s="13"/>
      <c r="V488" s="13"/>
      <c r="W488" s="13"/>
      <c r="X488" s="13"/>
      <c r="Y488" s="13"/>
      <c r="Z488" s="13"/>
      <c r="AA488" s="13"/>
      <c r="AB488" s="13"/>
      <c r="AC488" s="13"/>
      <c r="AD488" s="13"/>
      <c r="AE488" s="13"/>
      <c r="AT488" s="257" t="s">
        <v>157</v>
      </c>
      <c r="AU488" s="257" t="s">
        <v>99</v>
      </c>
      <c r="AV488" s="13" t="s">
        <v>23</v>
      </c>
      <c r="AW488" s="13" t="s">
        <v>48</v>
      </c>
      <c r="AX488" s="13" t="s">
        <v>91</v>
      </c>
      <c r="AY488" s="257" t="s">
        <v>143</v>
      </c>
    </row>
    <row r="489" s="14" customFormat="1">
      <c r="A489" s="14"/>
      <c r="B489" s="258"/>
      <c r="C489" s="259"/>
      <c r="D489" s="241" t="s">
        <v>157</v>
      </c>
      <c r="E489" s="260" t="s">
        <v>1</v>
      </c>
      <c r="F489" s="261" t="s">
        <v>551</v>
      </c>
      <c r="G489" s="259"/>
      <c r="H489" s="262">
        <v>2.2050000000000001</v>
      </c>
      <c r="I489" s="263"/>
      <c r="J489" s="259"/>
      <c r="K489" s="259"/>
      <c r="L489" s="264"/>
      <c r="M489" s="265"/>
      <c r="N489" s="266"/>
      <c r="O489" s="266"/>
      <c r="P489" s="266"/>
      <c r="Q489" s="266"/>
      <c r="R489" s="266"/>
      <c r="S489" s="266"/>
      <c r="T489" s="267"/>
      <c r="U489" s="14"/>
      <c r="V489" s="14"/>
      <c r="W489" s="14"/>
      <c r="X489" s="14"/>
      <c r="Y489" s="14"/>
      <c r="Z489" s="14"/>
      <c r="AA489" s="14"/>
      <c r="AB489" s="14"/>
      <c r="AC489" s="14"/>
      <c r="AD489" s="14"/>
      <c r="AE489" s="14"/>
      <c r="AT489" s="268" t="s">
        <v>157</v>
      </c>
      <c r="AU489" s="268" t="s">
        <v>99</v>
      </c>
      <c r="AV489" s="14" t="s">
        <v>99</v>
      </c>
      <c r="AW489" s="14" t="s">
        <v>48</v>
      </c>
      <c r="AX489" s="14" t="s">
        <v>91</v>
      </c>
      <c r="AY489" s="268" t="s">
        <v>143</v>
      </c>
    </row>
    <row r="490" s="13" customFormat="1">
      <c r="A490" s="13"/>
      <c r="B490" s="248"/>
      <c r="C490" s="249"/>
      <c r="D490" s="241" t="s">
        <v>157</v>
      </c>
      <c r="E490" s="250" t="s">
        <v>1</v>
      </c>
      <c r="F490" s="251" t="s">
        <v>532</v>
      </c>
      <c r="G490" s="249"/>
      <c r="H490" s="250" t="s">
        <v>1</v>
      </c>
      <c r="I490" s="252"/>
      <c r="J490" s="249"/>
      <c r="K490" s="249"/>
      <c r="L490" s="253"/>
      <c r="M490" s="254"/>
      <c r="N490" s="255"/>
      <c r="O490" s="255"/>
      <c r="P490" s="255"/>
      <c r="Q490" s="255"/>
      <c r="R490" s="255"/>
      <c r="S490" s="255"/>
      <c r="T490" s="256"/>
      <c r="U490" s="13"/>
      <c r="V490" s="13"/>
      <c r="W490" s="13"/>
      <c r="X490" s="13"/>
      <c r="Y490" s="13"/>
      <c r="Z490" s="13"/>
      <c r="AA490" s="13"/>
      <c r="AB490" s="13"/>
      <c r="AC490" s="13"/>
      <c r="AD490" s="13"/>
      <c r="AE490" s="13"/>
      <c r="AT490" s="257" t="s">
        <v>157</v>
      </c>
      <c r="AU490" s="257" t="s">
        <v>99</v>
      </c>
      <c r="AV490" s="13" t="s">
        <v>23</v>
      </c>
      <c r="AW490" s="13" t="s">
        <v>48</v>
      </c>
      <c r="AX490" s="13" t="s">
        <v>91</v>
      </c>
      <c r="AY490" s="257" t="s">
        <v>143</v>
      </c>
    </row>
    <row r="491" s="14" customFormat="1">
      <c r="A491" s="14"/>
      <c r="B491" s="258"/>
      <c r="C491" s="259"/>
      <c r="D491" s="241" t="s">
        <v>157</v>
      </c>
      <c r="E491" s="260" t="s">
        <v>1</v>
      </c>
      <c r="F491" s="261" t="s">
        <v>552</v>
      </c>
      <c r="G491" s="259"/>
      <c r="H491" s="262">
        <v>1.6399999999999999</v>
      </c>
      <c r="I491" s="263"/>
      <c r="J491" s="259"/>
      <c r="K491" s="259"/>
      <c r="L491" s="264"/>
      <c r="M491" s="265"/>
      <c r="N491" s="266"/>
      <c r="O491" s="266"/>
      <c r="P491" s="266"/>
      <c r="Q491" s="266"/>
      <c r="R491" s="266"/>
      <c r="S491" s="266"/>
      <c r="T491" s="267"/>
      <c r="U491" s="14"/>
      <c r="V491" s="14"/>
      <c r="W491" s="14"/>
      <c r="X491" s="14"/>
      <c r="Y491" s="14"/>
      <c r="Z491" s="14"/>
      <c r="AA491" s="14"/>
      <c r="AB491" s="14"/>
      <c r="AC491" s="14"/>
      <c r="AD491" s="14"/>
      <c r="AE491" s="14"/>
      <c r="AT491" s="268" t="s">
        <v>157</v>
      </c>
      <c r="AU491" s="268" t="s">
        <v>99</v>
      </c>
      <c r="AV491" s="14" t="s">
        <v>99</v>
      </c>
      <c r="AW491" s="14" t="s">
        <v>48</v>
      </c>
      <c r="AX491" s="14" t="s">
        <v>91</v>
      </c>
      <c r="AY491" s="268" t="s">
        <v>143</v>
      </c>
    </row>
    <row r="492" s="14" customFormat="1">
      <c r="A492" s="14"/>
      <c r="B492" s="258"/>
      <c r="C492" s="259"/>
      <c r="D492" s="241" t="s">
        <v>157</v>
      </c>
      <c r="E492" s="260" t="s">
        <v>1</v>
      </c>
      <c r="F492" s="261" t="s">
        <v>553</v>
      </c>
      <c r="G492" s="259"/>
      <c r="H492" s="262">
        <v>1.968</v>
      </c>
      <c r="I492" s="263"/>
      <c r="J492" s="259"/>
      <c r="K492" s="259"/>
      <c r="L492" s="264"/>
      <c r="M492" s="265"/>
      <c r="N492" s="266"/>
      <c r="O492" s="266"/>
      <c r="P492" s="266"/>
      <c r="Q492" s="266"/>
      <c r="R492" s="266"/>
      <c r="S492" s="266"/>
      <c r="T492" s="267"/>
      <c r="U492" s="14"/>
      <c r="V492" s="14"/>
      <c r="W492" s="14"/>
      <c r="X492" s="14"/>
      <c r="Y492" s="14"/>
      <c r="Z492" s="14"/>
      <c r="AA492" s="14"/>
      <c r="AB492" s="14"/>
      <c r="AC492" s="14"/>
      <c r="AD492" s="14"/>
      <c r="AE492" s="14"/>
      <c r="AT492" s="268" t="s">
        <v>157</v>
      </c>
      <c r="AU492" s="268" t="s">
        <v>99</v>
      </c>
      <c r="AV492" s="14" t="s">
        <v>99</v>
      </c>
      <c r="AW492" s="14" t="s">
        <v>48</v>
      </c>
      <c r="AX492" s="14" t="s">
        <v>91</v>
      </c>
      <c r="AY492" s="268" t="s">
        <v>143</v>
      </c>
    </row>
    <row r="493" s="13" customFormat="1">
      <c r="A493" s="13"/>
      <c r="B493" s="248"/>
      <c r="C493" s="249"/>
      <c r="D493" s="241" t="s">
        <v>157</v>
      </c>
      <c r="E493" s="250" t="s">
        <v>1</v>
      </c>
      <c r="F493" s="251" t="s">
        <v>459</v>
      </c>
      <c r="G493" s="249"/>
      <c r="H493" s="250" t="s">
        <v>1</v>
      </c>
      <c r="I493" s="252"/>
      <c r="J493" s="249"/>
      <c r="K493" s="249"/>
      <c r="L493" s="253"/>
      <c r="M493" s="254"/>
      <c r="N493" s="255"/>
      <c r="O493" s="255"/>
      <c r="P493" s="255"/>
      <c r="Q493" s="255"/>
      <c r="R493" s="255"/>
      <c r="S493" s="255"/>
      <c r="T493" s="256"/>
      <c r="U493" s="13"/>
      <c r="V493" s="13"/>
      <c r="W493" s="13"/>
      <c r="X493" s="13"/>
      <c r="Y493" s="13"/>
      <c r="Z493" s="13"/>
      <c r="AA493" s="13"/>
      <c r="AB493" s="13"/>
      <c r="AC493" s="13"/>
      <c r="AD493" s="13"/>
      <c r="AE493" s="13"/>
      <c r="AT493" s="257" t="s">
        <v>157</v>
      </c>
      <c r="AU493" s="257" t="s">
        <v>99</v>
      </c>
      <c r="AV493" s="13" t="s">
        <v>23</v>
      </c>
      <c r="AW493" s="13" t="s">
        <v>48</v>
      </c>
      <c r="AX493" s="13" t="s">
        <v>91</v>
      </c>
      <c r="AY493" s="257" t="s">
        <v>143</v>
      </c>
    </row>
    <row r="494" s="14" customFormat="1">
      <c r="A494" s="14"/>
      <c r="B494" s="258"/>
      <c r="C494" s="259"/>
      <c r="D494" s="241" t="s">
        <v>157</v>
      </c>
      <c r="E494" s="260" t="s">
        <v>1</v>
      </c>
      <c r="F494" s="261" t="s">
        <v>554</v>
      </c>
      <c r="G494" s="259"/>
      <c r="H494" s="262">
        <v>14.74</v>
      </c>
      <c r="I494" s="263"/>
      <c r="J494" s="259"/>
      <c r="K494" s="259"/>
      <c r="L494" s="264"/>
      <c r="M494" s="265"/>
      <c r="N494" s="266"/>
      <c r="O494" s="266"/>
      <c r="P494" s="266"/>
      <c r="Q494" s="266"/>
      <c r="R494" s="266"/>
      <c r="S494" s="266"/>
      <c r="T494" s="267"/>
      <c r="U494" s="14"/>
      <c r="V494" s="14"/>
      <c r="W494" s="14"/>
      <c r="X494" s="14"/>
      <c r="Y494" s="14"/>
      <c r="Z494" s="14"/>
      <c r="AA494" s="14"/>
      <c r="AB494" s="14"/>
      <c r="AC494" s="14"/>
      <c r="AD494" s="14"/>
      <c r="AE494" s="14"/>
      <c r="AT494" s="268" t="s">
        <v>157</v>
      </c>
      <c r="AU494" s="268" t="s">
        <v>99</v>
      </c>
      <c r="AV494" s="14" t="s">
        <v>99</v>
      </c>
      <c r="AW494" s="14" t="s">
        <v>48</v>
      </c>
      <c r="AX494" s="14" t="s">
        <v>91</v>
      </c>
      <c r="AY494" s="268" t="s">
        <v>143</v>
      </c>
    </row>
    <row r="495" s="13" customFormat="1">
      <c r="A495" s="13"/>
      <c r="B495" s="248"/>
      <c r="C495" s="249"/>
      <c r="D495" s="241" t="s">
        <v>157</v>
      </c>
      <c r="E495" s="250" t="s">
        <v>1</v>
      </c>
      <c r="F495" s="251" t="s">
        <v>467</v>
      </c>
      <c r="G495" s="249"/>
      <c r="H495" s="250" t="s">
        <v>1</v>
      </c>
      <c r="I495" s="252"/>
      <c r="J495" s="249"/>
      <c r="K495" s="249"/>
      <c r="L495" s="253"/>
      <c r="M495" s="254"/>
      <c r="N495" s="255"/>
      <c r="O495" s="255"/>
      <c r="P495" s="255"/>
      <c r="Q495" s="255"/>
      <c r="R495" s="255"/>
      <c r="S495" s="255"/>
      <c r="T495" s="256"/>
      <c r="U495" s="13"/>
      <c r="V495" s="13"/>
      <c r="W495" s="13"/>
      <c r="X495" s="13"/>
      <c r="Y495" s="13"/>
      <c r="Z495" s="13"/>
      <c r="AA495" s="13"/>
      <c r="AB495" s="13"/>
      <c r="AC495" s="13"/>
      <c r="AD495" s="13"/>
      <c r="AE495" s="13"/>
      <c r="AT495" s="257" t="s">
        <v>157</v>
      </c>
      <c r="AU495" s="257" t="s">
        <v>99</v>
      </c>
      <c r="AV495" s="13" t="s">
        <v>23</v>
      </c>
      <c r="AW495" s="13" t="s">
        <v>48</v>
      </c>
      <c r="AX495" s="13" t="s">
        <v>91</v>
      </c>
      <c r="AY495" s="257" t="s">
        <v>143</v>
      </c>
    </row>
    <row r="496" s="14" customFormat="1">
      <c r="A496" s="14"/>
      <c r="B496" s="258"/>
      <c r="C496" s="259"/>
      <c r="D496" s="241" t="s">
        <v>157</v>
      </c>
      <c r="E496" s="260" t="s">
        <v>1</v>
      </c>
      <c r="F496" s="261" t="s">
        <v>555</v>
      </c>
      <c r="G496" s="259"/>
      <c r="H496" s="262">
        <v>8</v>
      </c>
      <c r="I496" s="263"/>
      <c r="J496" s="259"/>
      <c r="K496" s="259"/>
      <c r="L496" s="264"/>
      <c r="M496" s="265"/>
      <c r="N496" s="266"/>
      <c r="O496" s="266"/>
      <c r="P496" s="266"/>
      <c r="Q496" s="266"/>
      <c r="R496" s="266"/>
      <c r="S496" s="266"/>
      <c r="T496" s="267"/>
      <c r="U496" s="14"/>
      <c r="V496" s="14"/>
      <c r="W496" s="14"/>
      <c r="X496" s="14"/>
      <c r="Y496" s="14"/>
      <c r="Z496" s="14"/>
      <c r="AA496" s="14"/>
      <c r="AB496" s="14"/>
      <c r="AC496" s="14"/>
      <c r="AD496" s="14"/>
      <c r="AE496" s="14"/>
      <c r="AT496" s="268" t="s">
        <v>157</v>
      </c>
      <c r="AU496" s="268" t="s">
        <v>99</v>
      </c>
      <c r="AV496" s="14" t="s">
        <v>99</v>
      </c>
      <c r="AW496" s="14" t="s">
        <v>48</v>
      </c>
      <c r="AX496" s="14" t="s">
        <v>91</v>
      </c>
      <c r="AY496" s="268" t="s">
        <v>143</v>
      </c>
    </row>
    <row r="497" s="13" customFormat="1">
      <c r="A497" s="13"/>
      <c r="B497" s="248"/>
      <c r="C497" s="249"/>
      <c r="D497" s="241" t="s">
        <v>157</v>
      </c>
      <c r="E497" s="250" t="s">
        <v>1</v>
      </c>
      <c r="F497" s="251" t="s">
        <v>482</v>
      </c>
      <c r="G497" s="249"/>
      <c r="H497" s="250" t="s">
        <v>1</v>
      </c>
      <c r="I497" s="252"/>
      <c r="J497" s="249"/>
      <c r="K497" s="249"/>
      <c r="L497" s="253"/>
      <c r="M497" s="254"/>
      <c r="N497" s="255"/>
      <c r="O497" s="255"/>
      <c r="P497" s="255"/>
      <c r="Q497" s="255"/>
      <c r="R497" s="255"/>
      <c r="S497" s="255"/>
      <c r="T497" s="256"/>
      <c r="U497" s="13"/>
      <c r="V497" s="13"/>
      <c r="W497" s="13"/>
      <c r="X497" s="13"/>
      <c r="Y497" s="13"/>
      <c r="Z497" s="13"/>
      <c r="AA497" s="13"/>
      <c r="AB497" s="13"/>
      <c r="AC497" s="13"/>
      <c r="AD497" s="13"/>
      <c r="AE497" s="13"/>
      <c r="AT497" s="257" t="s">
        <v>157</v>
      </c>
      <c r="AU497" s="257" t="s">
        <v>99</v>
      </c>
      <c r="AV497" s="13" t="s">
        <v>23</v>
      </c>
      <c r="AW497" s="13" t="s">
        <v>48</v>
      </c>
      <c r="AX497" s="13" t="s">
        <v>91</v>
      </c>
      <c r="AY497" s="257" t="s">
        <v>143</v>
      </c>
    </row>
    <row r="498" s="14" customFormat="1">
      <c r="A498" s="14"/>
      <c r="B498" s="258"/>
      <c r="C498" s="259"/>
      <c r="D498" s="241" t="s">
        <v>157</v>
      </c>
      <c r="E498" s="260" t="s">
        <v>1</v>
      </c>
      <c r="F498" s="261" t="s">
        <v>557</v>
      </c>
      <c r="G498" s="259"/>
      <c r="H498" s="262">
        <v>0.54720000000000002</v>
      </c>
      <c r="I498" s="263"/>
      <c r="J498" s="259"/>
      <c r="K498" s="259"/>
      <c r="L498" s="264"/>
      <c r="M498" s="265"/>
      <c r="N498" s="266"/>
      <c r="O498" s="266"/>
      <c r="P498" s="266"/>
      <c r="Q498" s="266"/>
      <c r="R498" s="266"/>
      <c r="S498" s="266"/>
      <c r="T498" s="267"/>
      <c r="U498" s="14"/>
      <c r="V498" s="14"/>
      <c r="W498" s="14"/>
      <c r="X498" s="14"/>
      <c r="Y498" s="14"/>
      <c r="Z498" s="14"/>
      <c r="AA498" s="14"/>
      <c r="AB498" s="14"/>
      <c r="AC498" s="14"/>
      <c r="AD498" s="14"/>
      <c r="AE498" s="14"/>
      <c r="AT498" s="268" t="s">
        <v>157</v>
      </c>
      <c r="AU498" s="268" t="s">
        <v>99</v>
      </c>
      <c r="AV498" s="14" t="s">
        <v>99</v>
      </c>
      <c r="AW498" s="14" t="s">
        <v>48</v>
      </c>
      <c r="AX498" s="14" t="s">
        <v>91</v>
      </c>
      <c r="AY498" s="268" t="s">
        <v>143</v>
      </c>
    </row>
    <row r="499" s="13" customFormat="1">
      <c r="A499" s="13"/>
      <c r="B499" s="248"/>
      <c r="C499" s="249"/>
      <c r="D499" s="241" t="s">
        <v>157</v>
      </c>
      <c r="E499" s="250" t="s">
        <v>1</v>
      </c>
      <c r="F499" s="251" t="s">
        <v>490</v>
      </c>
      <c r="G499" s="249"/>
      <c r="H499" s="250" t="s">
        <v>1</v>
      </c>
      <c r="I499" s="252"/>
      <c r="J499" s="249"/>
      <c r="K499" s="249"/>
      <c r="L499" s="253"/>
      <c r="M499" s="254"/>
      <c r="N499" s="255"/>
      <c r="O499" s="255"/>
      <c r="P499" s="255"/>
      <c r="Q499" s="255"/>
      <c r="R499" s="255"/>
      <c r="S499" s="255"/>
      <c r="T499" s="256"/>
      <c r="U499" s="13"/>
      <c r="V499" s="13"/>
      <c r="W499" s="13"/>
      <c r="X499" s="13"/>
      <c r="Y499" s="13"/>
      <c r="Z499" s="13"/>
      <c r="AA499" s="13"/>
      <c r="AB499" s="13"/>
      <c r="AC499" s="13"/>
      <c r="AD499" s="13"/>
      <c r="AE499" s="13"/>
      <c r="AT499" s="257" t="s">
        <v>157</v>
      </c>
      <c r="AU499" s="257" t="s">
        <v>99</v>
      </c>
      <c r="AV499" s="13" t="s">
        <v>23</v>
      </c>
      <c r="AW499" s="13" t="s">
        <v>48</v>
      </c>
      <c r="AX499" s="13" t="s">
        <v>91</v>
      </c>
      <c r="AY499" s="257" t="s">
        <v>143</v>
      </c>
    </row>
    <row r="500" s="14" customFormat="1">
      <c r="A500" s="14"/>
      <c r="B500" s="258"/>
      <c r="C500" s="259"/>
      <c r="D500" s="241" t="s">
        <v>157</v>
      </c>
      <c r="E500" s="260" t="s">
        <v>1</v>
      </c>
      <c r="F500" s="261" t="s">
        <v>558</v>
      </c>
      <c r="G500" s="259"/>
      <c r="H500" s="262">
        <v>2.6099999999999999</v>
      </c>
      <c r="I500" s="263"/>
      <c r="J500" s="259"/>
      <c r="K500" s="259"/>
      <c r="L500" s="264"/>
      <c r="M500" s="265"/>
      <c r="N500" s="266"/>
      <c r="O500" s="266"/>
      <c r="P500" s="266"/>
      <c r="Q500" s="266"/>
      <c r="R500" s="266"/>
      <c r="S500" s="266"/>
      <c r="T500" s="267"/>
      <c r="U500" s="14"/>
      <c r="V500" s="14"/>
      <c r="W500" s="14"/>
      <c r="X500" s="14"/>
      <c r="Y500" s="14"/>
      <c r="Z500" s="14"/>
      <c r="AA500" s="14"/>
      <c r="AB500" s="14"/>
      <c r="AC500" s="14"/>
      <c r="AD500" s="14"/>
      <c r="AE500" s="14"/>
      <c r="AT500" s="268" t="s">
        <v>157</v>
      </c>
      <c r="AU500" s="268" t="s">
        <v>99</v>
      </c>
      <c r="AV500" s="14" t="s">
        <v>99</v>
      </c>
      <c r="AW500" s="14" t="s">
        <v>48</v>
      </c>
      <c r="AX500" s="14" t="s">
        <v>91</v>
      </c>
      <c r="AY500" s="268" t="s">
        <v>143</v>
      </c>
    </row>
    <row r="501" s="14" customFormat="1">
      <c r="A501" s="14"/>
      <c r="B501" s="258"/>
      <c r="C501" s="259"/>
      <c r="D501" s="241" t="s">
        <v>157</v>
      </c>
      <c r="E501" s="260" t="s">
        <v>1</v>
      </c>
      <c r="F501" s="261" t="s">
        <v>559</v>
      </c>
      <c r="G501" s="259"/>
      <c r="H501" s="262">
        <v>0.86399999999999999</v>
      </c>
      <c r="I501" s="263"/>
      <c r="J501" s="259"/>
      <c r="K501" s="259"/>
      <c r="L501" s="264"/>
      <c r="M501" s="265"/>
      <c r="N501" s="266"/>
      <c r="O501" s="266"/>
      <c r="P501" s="266"/>
      <c r="Q501" s="266"/>
      <c r="R501" s="266"/>
      <c r="S501" s="266"/>
      <c r="T501" s="267"/>
      <c r="U501" s="14"/>
      <c r="V501" s="14"/>
      <c r="W501" s="14"/>
      <c r="X501" s="14"/>
      <c r="Y501" s="14"/>
      <c r="Z501" s="14"/>
      <c r="AA501" s="14"/>
      <c r="AB501" s="14"/>
      <c r="AC501" s="14"/>
      <c r="AD501" s="14"/>
      <c r="AE501" s="14"/>
      <c r="AT501" s="268" t="s">
        <v>157</v>
      </c>
      <c r="AU501" s="268" t="s">
        <v>99</v>
      </c>
      <c r="AV501" s="14" t="s">
        <v>99</v>
      </c>
      <c r="AW501" s="14" t="s">
        <v>48</v>
      </c>
      <c r="AX501" s="14" t="s">
        <v>91</v>
      </c>
      <c r="AY501" s="268" t="s">
        <v>143</v>
      </c>
    </row>
    <row r="502" s="13" customFormat="1">
      <c r="A502" s="13"/>
      <c r="B502" s="248"/>
      <c r="C502" s="249"/>
      <c r="D502" s="241" t="s">
        <v>157</v>
      </c>
      <c r="E502" s="250" t="s">
        <v>1</v>
      </c>
      <c r="F502" s="251" t="s">
        <v>468</v>
      </c>
      <c r="G502" s="249"/>
      <c r="H502" s="250" t="s">
        <v>1</v>
      </c>
      <c r="I502" s="252"/>
      <c r="J502" s="249"/>
      <c r="K502" s="249"/>
      <c r="L502" s="253"/>
      <c r="M502" s="254"/>
      <c r="N502" s="255"/>
      <c r="O502" s="255"/>
      <c r="P502" s="255"/>
      <c r="Q502" s="255"/>
      <c r="R502" s="255"/>
      <c r="S502" s="255"/>
      <c r="T502" s="256"/>
      <c r="U502" s="13"/>
      <c r="V502" s="13"/>
      <c r="W502" s="13"/>
      <c r="X502" s="13"/>
      <c r="Y502" s="13"/>
      <c r="Z502" s="13"/>
      <c r="AA502" s="13"/>
      <c r="AB502" s="13"/>
      <c r="AC502" s="13"/>
      <c r="AD502" s="13"/>
      <c r="AE502" s="13"/>
      <c r="AT502" s="257" t="s">
        <v>157</v>
      </c>
      <c r="AU502" s="257" t="s">
        <v>99</v>
      </c>
      <c r="AV502" s="13" t="s">
        <v>23</v>
      </c>
      <c r="AW502" s="13" t="s">
        <v>48</v>
      </c>
      <c r="AX502" s="13" t="s">
        <v>91</v>
      </c>
      <c r="AY502" s="257" t="s">
        <v>143</v>
      </c>
    </row>
    <row r="503" s="14" customFormat="1">
      <c r="A503" s="14"/>
      <c r="B503" s="258"/>
      <c r="C503" s="259"/>
      <c r="D503" s="241" t="s">
        <v>157</v>
      </c>
      <c r="E503" s="260" t="s">
        <v>1</v>
      </c>
      <c r="F503" s="261" t="s">
        <v>561</v>
      </c>
      <c r="G503" s="259"/>
      <c r="H503" s="262">
        <v>0.32000000000000001</v>
      </c>
      <c r="I503" s="263"/>
      <c r="J503" s="259"/>
      <c r="K503" s="259"/>
      <c r="L503" s="264"/>
      <c r="M503" s="265"/>
      <c r="N503" s="266"/>
      <c r="O503" s="266"/>
      <c r="P503" s="266"/>
      <c r="Q503" s="266"/>
      <c r="R503" s="266"/>
      <c r="S503" s="266"/>
      <c r="T503" s="267"/>
      <c r="U503" s="14"/>
      <c r="V503" s="14"/>
      <c r="W503" s="14"/>
      <c r="X503" s="14"/>
      <c r="Y503" s="14"/>
      <c r="Z503" s="14"/>
      <c r="AA503" s="14"/>
      <c r="AB503" s="14"/>
      <c r="AC503" s="14"/>
      <c r="AD503" s="14"/>
      <c r="AE503" s="14"/>
      <c r="AT503" s="268" t="s">
        <v>157</v>
      </c>
      <c r="AU503" s="268" t="s">
        <v>99</v>
      </c>
      <c r="AV503" s="14" t="s">
        <v>99</v>
      </c>
      <c r="AW503" s="14" t="s">
        <v>48</v>
      </c>
      <c r="AX503" s="14" t="s">
        <v>91</v>
      </c>
      <c r="AY503" s="268" t="s">
        <v>143</v>
      </c>
    </row>
    <row r="504" s="15" customFormat="1">
      <c r="A504" s="15"/>
      <c r="B504" s="280"/>
      <c r="C504" s="281"/>
      <c r="D504" s="241" t="s">
        <v>157</v>
      </c>
      <c r="E504" s="282" t="s">
        <v>1</v>
      </c>
      <c r="F504" s="283" t="s">
        <v>574</v>
      </c>
      <c r="G504" s="281"/>
      <c r="H504" s="284">
        <v>49.554200000000002</v>
      </c>
      <c r="I504" s="285"/>
      <c r="J504" s="281"/>
      <c r="K504" s="281"/>
      <c r="L504" s="286"/>
      <c r="M504" s="287"/>
      <c r="N504" s="288"/>
      <c r="O504" s="288"/>
      <c r="P504" s="288"/>
      <c r="Q504" s="288"/>
      <c r="R504" s="288"/>
      <c r="S504" s="288"/>
      <c r="T504" s="289"/>
      <c r="U504" s="15"/>
      <c r="V504" s="15"/>
      <c r="W504" s="15"/>
      <c r="X504" s="15"/>
      <c r="Y504" s="15"/>
      <c r="Z504" s="15"/>
      <c r="AA504" s="15"/>
      <c r="AB504" s="15"/>
      <c r="AC504" s="15"/>
      <c r="AD504" s="15"/>
      <c r="AE504" s="15"/>
      <c r="AT504" s="290" t="s">
        <v>157</v>
      </c>
      <c r="AU504" s="290" t="s">
        <v>99</v>
      </c>
      <c r="AV504" s="15" t="s">
        <v>167</v>
      </c>
      <c r="AW504" s="15" t="s">
        <v>48</v>
      </c>
      <c r="AX504" s="15" t="s">
        <v>91</v>
      </c>
      <c r="AY504" s="290" t="s">
        <v>143</v>
      </c>
    </row>
    <row r="505" s="14" customFormat="1">
      <c r="A505" s="14"/>
      <c r="B505" s="258"/>
      <c r="C505" s="259"/>
      <c r="D505" s="241" t="s">
        <v>157</v>
      </c>
      <c r="E505" s="260" t="s">
        <v>1</v>
      </c>
      <c r="F505" s="261" t="s">
        <v>575</v>
      </c>
      <c r="G505" s="259"/>
      <c r="H505" s="262">
        <v>99.108000000000004</v>
      </c>
      <c r="I505" s="263"/>
      <c r="J505" s="259"/>
      <c r="K505" s="259"/>
      <c r="L505" s="264"/>
      <c r="M505" s="265"/>
      <c r="N505" s="266"/>
      <c r="O505" s="266"/>
      <c r="P505" s="266"/>
      <c r="Q505" s="266"/>
      <c r="R505" s="266"/>
      <c r="S505" s="266"/>
      <c r="T505" s="267"/>
      <c r="U505" s="14"/>
      <c r="V505" s="14"/>
      <c r="W505" s="14"/>
      <c r="X505" s="14"/>
      <c r="Y505" s="14"/>
      <c r="Z505" s="14"/>
      <c r="AA505" s="14"/>
      <c r="AB505" s="14"/>
      <c r="AC505" s="14"/>
      <c r="AD505" s="14"/>
      <c r="AE505" s="14"/>
      <c r="AT505" s="268" t="s">
        <v>157</v>
      </c>
      <c r="AU505" s="268" t="s">
        <v>99</v>
      </c>
      <c r="AV505" s="14" t="s">
        <v>99</v>
      </c>
      <c r="AW505" s="14" t="s">
        <v>48</v>
      </c>
      <c r="AX505" s="14" t="s">
        <v>23</v>
      </c>
      <c r="AY505" s="268" t="s">
        <v>143</v>
      </c>
    </row>
    <row r="506" s="2" customFormat="1" ht="37.8" customHeight="1">
      <c r="A506" s="40"/>
      <c r="B506" s="41"/>
      <c r="C506" s="228" t="s">
        <v>576</v>
      </c>
      <c r="D506" s="228" t="s">
        <v>146</v>
      </c>
      <c r="E506" s="229" t="s">
        <v>577</v>
      </c>
      <c r="F506" s="230" t="s">
        <v>578</v>
      </c>
      <c r="G506" s="231" t="s">
        <v>217</v>
      </c>
      <c r="H506" s="232">
        <v>30.689</v>
      </c>
      <c r="I506" s="233"/>
      <c r="J506" s="234">
        <f>ROUND(I506*H506,2)</f>
        <v>0</v>
      </c>
      <c r="K506" s="230" t="s">
        <v>150</v>
      </c>
      <c r="L506" s="46"/>
      <c r="M506" s="235" t="s">
        <v>1</v>
      </c>
      <c r="N506" s="236" t="s">
        <v>56</v>
      </c>
      <c r="O506" s="93"/>
      <c r="P506" s="237">
        <f>O506*H506</f>
        <v>0</v>
      </c>
      <c r="Q506" s="237">
        <v>0</v>
      </c>
      <c r="R506" s="237">
        <f>Q506*H506</f>
        <v>0</v>
      </c>
      <c r="S506" s="237">
        <v>0</v>
      </c>
      <c r="T506" s="238">
        <f>S506*H506</f>
        <v>0</v>
      </c>
      <c r="U506" s="40"/>
      <c r="V506" s="40"/>
      <c r="W506" s="40"/>
      <c r="X506" s="40"/>
      <c r="Y506" s="40"/>
      <c r="Z506" s="40"/>
      <c r="AA506" s="40"/>
      <c r="AB506" s="40"/>
      <c r="AC506" s="40"/>
      <c r="AD506" s="40"/>
      <c r="AE506" s="40"/>
      <c r="AR506" s="239" t="s">
        <v>151</v>
      </c>
      <c r="AT506" s="239" t="s">
        <v>146</v>
      </c>
      <c r="AU506" s="239" t="s">
        <v>99</v>
      </c>
      <c r="AY506" s="18" t="s">
        <v>143</v>
      </c>
      <c r="BE506" s="240">
        <f>IF(N506="základní",J506,0)</f>
        <v>0</v>
      </c>
      <c r="BF506" s="240">
        <f>IF(N506="snížená",J506,0)</f>
        <v>0</v>
      </c>
      <c r="BG506" s="240">
        <f>IF(N506="zákl. přenesená",J506,0)</f>
        <v>0</v>
      </c>
      <c r="BH506" s="240">
        <f>IF(N506="sníž. přenesená",J506,0)</f>
        <v>0</v>
      </c>
      <c r="BI506" s="240">
        <f>IF(N506="nulová",J506,0)</f>
        <v>0</v>
      </c>
      <c r="BJ506" s="18" t="s">
        <v>23</v>
      </c>
      <c r="BK506" s="240">
        <f>ROUND(I506*H506,2)</f>
        <v>0</v>
      </c>
      <c r="BL506" s="18" t="s">
        <v>151</v>
      </c>
      <c r="BM506" s="239" t="s">
        <v>579</v>
      </c>
    </row>
    <row r="507" s="2" customFormat="1">
      <c r="A507" s="40"/>
      <c r="B507" s="41"/>
      <c r="C507" s="42"/>
      <c r="D507" s="241" t="s">
        <v>153</v>
      </c>
      <c r="E507" s="42"/>
      <c r="F507" s="242" t="s">
        <v>580</v>
      </c>
      <c r="G507" s="42"/>
      <c r="H507" s="42"/>
      <c r="I507" s="243"/>
      <c r="J507" s="42"/>
      <c r="K507" s="42"/>
      <c r="L507" s="46"/>
      <c r="M507" s="244"/>
      <c r="N507" s="245"/>
      <c r="O507" s="93"/>
      <c r="P507" s="93"/>
      <c r="Q507" s="93"/>
      <c r="R507" s="93"/>
      <c r="S507" s="93"/>
      <c r="T507" s="94"/>
      <c r="U507" s="40"/>
      <c r="V507" s="40"/>
      <c r="W507" s="40"/>
      <c r="X507" s="40"/>
      <c r="Y507" s="40"/>
      <c r="Z507" s="40"/>
      <c r="AA507" s="40"/>
      <c r="AB507" s="40"/>
      <c r="AC507" s="40"/>
      <c r="AD507" s="40"/>
      <c r="AE507" s="40"/>
      <c r="AT507" s="18" t="s">
        <v>153</v>
      </c>
      <c r="AU507" s="18" t="s">
        <v>99</v>
      </c>
    </row>
    <row r="508" s="2" customFormat="1">
      <c r="A508" s="40"/>
      <c r="B508" s="41"/>
      <c r="C508" s="42"/>
      <c r="D508" s="246" t="s">
        <v>155</v>
      </c>
      <c r="E508" s="42"/>
      <c r="F508" s="247" t="s">
        <v>581</v>
      </c>
      <c r="G508" s="42"/>
      <c r="H508" s="42"/>
      <c r="I508" s="243"/>
      <c r="J508" s="42"/>
      <c r="K508" s="42"/>
      <c r="L508" s="46"/>
      <c r="M508" s="244"/>
      <c r="N508" s="245"/>
      <c r="O508" s="93"/>
      <c r="P508" s="93"/>
      <c r="Q508" s="93"/>
      <c r="R508" s="93"/>
      <c r="S508" s="93"/>
      <c r="T508" s="94"/>
      <c r="U508" s="40"/>
      <c r="V508" s="40"/>
      <c r="W508" s="40"/>
      <c r="X508" s="40"/>
      <c r="Y508" s="40"/>
      <c r="Z508" s="40"/>
      <c r="AA508" s="40"/>
      <c r="AB508" s="40"/>
      <c r="AC508" s="40"/>
      <c r="AD508" s="40"/>
      <c r="AE508" s="40"/>
      <c r="AT508" s="18" t="s">
        <v>155</v>
      </c>
      <c r="AU508" s="18" t="s">
        <v>99</v>
      </c>
    </row>
    <row r="509" s="13" customFormat="1">
      <c r="A509" s="13"/>
      <c r="B509" s="248"/>
      <c r="C509" s="249"/>
      <c r="D509" s="241" t="s">
        <v>157</v>
      </c>
      <c r="E509" s="250" t="s">
        <v>1</v>
      </c>
      <c r="F509" s="251" t="s">
        <v>532</v>
      </c>
      <c r="G509" s="249"/>
      <c r="H509" s="250" t="s">
        <v>1</v>
      </c>
      <c r="I509" s="252"/>
      <c r="J509" s="249"/>
      <c r="K509" s="249"/>
      <c r="L509" s="253"/>
      <c r="M509" s="254"/>
      <c r="N509" s="255"/>
      <c r="O509" s="255"/>
      <c r="P509" s="255"/>
      <c r="Q509" s="255"/>
      <c r="R509" s="255"/>
      <c r="S509" s="255"/>
      <c r="T509" s="256"/>
      <c r="U509" s="13"/>
      <c r="V509" s="13"/>
      <c r="W509" s="13"/>
      <c r="X509" s="13"/>
      <c r="Y509" s="13"/>
      <c r="Z509" s="13"/>
      <c r="AA509" s="13"/>
      <c r="AB509" s="13"/>
      <c r="AC509" s="13"/>
      <c r="AD509" s="13"/>
      <c r="AE509" s="13"/>
      <c r="AT509" s="257" t="s">
        <v>157</v>
      </c>
      <c r="AU509" s="257" t="s">
        <v>99</v>
      </c>
      <c r="AV509" s="13" t="s">
        <v>23</v>
      </c>
      <c r="AW509" s="13" t="s">
        <v>48</v>
      </c>
      <c r="AX509" s="13" t="s">
        <v>91</v>
      </c>
      <c r="AY509" s="257" t="s">
        <v>143</v>
      </c>
    </row>
    <row r="510" s="14" customFormat="1">
      <c r="A510" s="14"/>
      <c r="B510" s="258"/>
      <c r="C510" s="259"/>
      <c r="D510" s="241" t="s">
        <v>157</v>
      </c>
      <c r="E510" s="260" t="s">
        <v>1</v>
      </c>
      <c r="F510" s="261" t="s">
        <v>552</v>
      </c>
      <c r="G510" s="259"/>
      <c r="H510" s="262">
        <v>1.6399999999999999</v>
      </c>
      <c r="I510" s="263"/>
      <c r="J510" s="259"/>
      <c r="K510" s="259"/>
      <c r="L510" s="264"/>
      <c r="M510" s="265"/>
      <c r="N510" s="266"/>
      <c r="O510" s="266"/>
      <c r="P510" s="266"/>
      <c r="Q510" s="266"/>
      <c r="R510" s="266"/>
      <c r="S510" s="266"/>
      <c r="T510" s="267"/>
      <c r="U510" s="14"/>
      <c r="V510" s="14"/>
      <c r="W510" s="14"/>
      <c r="X510" s="14"/>
      <c r="Y510" s="14"/>
      <c r="Z510" s="14"/>
      <c r="AA510" s="14"/>
      <c r="AB510" s="14"/>
      <c r="AC510" s="14"/>
      <c r="AD510" s="14"/>
      <c r="AE510" s="14"/>
      <c r="AT510" s="268" t="s">
        <v>157</v>
      </c>
      <c r="AU510" s="268" t="s">
        <v>99</v>
      </c>
      <c r="AV510" s="14" t="s">
        <v>99</v>
      </c>
      <c r="AW510" s="14" t="s">
        <v>48</v>
      </c>
      <c r="AX510" s="14" t="s">
        <v>91</v>
      </c>
      <c r="AY510" s="268" t="s">
        <v>143</v>
      </c>
    </row>
    <row r="511" s="14" customFormat="1">
      <c r="A511" s="14"/>
      <c r="B511" s="258"/>
      <c r="C511" s="259"/>
      <c r="D511" s="241" t="s">
        <v>157</v>
      </c>
      <c r="E511" s="260" t="s">
        <v>1</v>
      </c>
      <c r="F511" s="261" t="s">
        <v>553</v>
      </c>
      <c r="G511" s="259"/>
      <c r="H511" s="262">
        <v>1.968</v>
      </c>
      <c r="I511" s="263"/>
      <c r="J511" s="259"/>
      <c r="K511" s="259"/>
      <c r="L511" s="264"/>
      <c r="M511" s="265"/>
      <c r="N511" s="266"/>
      <c r="O511" s="266"/>
      <c r="P511" s="266"/>
      <c r="Q511" s="266"/>
      <c r="R511" s="266"/>
      <c r="S511" s="266"/>
      <c r="T511" s="267"/>
      <c r="U511" s="14"/>
      <c r="V511" s="14"/>
      <c r="W511" s="14"/>
      <c r="X511" s="14"/>
      <c r="Y511" s="14"/>
      <c r="Z511" s="14"/>
      <c r="AA511" s="14"/>
      <c r="AB511" s="14"/>
      <c r="AC511" s="14"/>
      <c r="AD511" s="14"/>
      <c r="AE511" s="14"/>
      <c r="AT511" s="268" t="s">
        <v>157</v>
      </c>
      <c r="AU511" s="268" t="s">
        <v>99</v>
      </c>
      <c r="AV511" s="14" t="s">
        <v>99</v>
      </c>
      <c r="AW511" s="14" t="s">
        <v>48</v>
      </c>
      <c r="AX511" s="14" t="s">
        <v>91</v>
      </c>
      <c r="AY511" s="268" t="s">
        <v>143</v>
      </c>
    </row>
    <row r="512" s="13" customFormat="1">
      <c r="A512" s="13"/>
      <c r="B512" s="248"/>
      <c r="C512" s="249"/>
      <c r="D512" s="241" t="s">
        <v>157</v>
      </c>
      <c r="E512" s="250" t="s">
        <v>1</v>
      </c>
      <c r="F512" s="251" t="s">
        <v>459</v>
      </c>
      <c r="G512" s="249"/>
      <c r="H512" s="250" t="s">
        <v>1</v>
      </c>
      <c r="I512" s="252"/>
      <c r="J512" s="249"/>
      <c r="K512" s="249"/>
      <c r="L512" s="253"/>
      <c r="M512" s="254"/>
      <c r="N512" s="255"/>
      <c r="O512" s="255"/>
      <c r="P512" s="255"/>
      <c r="Q512" s="255"/>
      <c r="R512" s="255"/>
      <c r="S512" s="255"/>
      <c r="T512" s="256"/>
      <c r="U512" s="13"/>
      <c r="V512" s="13"/>
      <c r="W512" s="13"/>
      <c r="X512" s="13"/>
      <c r="Y512" s="13"/>
      <c r="Z512" s="13"/>
      <c r="AA512" s="13"/>
      <c r="AB512" s="13"/>
      <c r="AC512" s="13"/>
      <c r="AD512" s="13"/>
      <c r="AE512" s="13"/>
      <c r="AT512" s="257" t="s">
        <v>157</v>
      </c>
      <c r="AU512" s="257" t="s">
        <v>99</v>
      </c>
      <c r="AV512" s="13" t="s">
        <v>23</v>
      </c>
      <c r="AW512" s="13" t="s">
        <v>48</v>
      </c>
      <c r="AX512" s="13" t="s">
        <v>91</v>
      </c>
      <c r="AY512" s="257" t="s">
        <v>143</v>
      </c>
    </row>
    <row r="513" s="14" customFormat="1">
      <c r="A513" s="14"/>
      <c r="B513" s="258"/>
      <c r="C513" s="259"/>
      <c r="D513" s="241" t="s">
        <v>157</v>
      </c>
      <c r="E513" s="260" t="s">
        <v>1</v>
      </c>
      <c r="F513" s="261" t="s">
        <v>554</v>
      </c>
      <c r="G513" s="259"/>
      <c r="H513" s="262">
        <v>14.74</v>
      </c>
      <c r="I513" s="263"/>
      <c r="J513" s="259"/>
      <c r="K513" s="259"/>
      <c r="L513" s="264"/>
      <c r="M513" s="265"/>
      <c r="N513" s="266"/>
      <c r="O513" s="266"/>
      <c r="P513" s="266"/>
      <c r="Q513" s="266"/>
      <c r="R513" s="266"/>
      <c r="S513" s="266"/>
      <c r="T513" s="267"/>
      <c r="U513" s="14"/>
      <c r="V513" s="14"/>
      <c r="W513" s="14"/>
      <c r="X513" s="14"/>
      <c r="Y513" s="14"/>
      <c r="Z513" s="14"/>
      <c r="AA513" s="14"/>
      <c r="AB513" s="14"/>
      <c r="AC513" s="14"/>
      <c r="AD513" s="14"/>
      <c r="AE513" s="14"/>
      <c r="AT513" s="268" t="s">
        <v>157</v>
      </c>
      <c r="AU513" s="268" t="s">
        <v>99</v>
      </c>
      <c r="AV513" s="14" t="s">
        <v>99</v>
      </c>
      <c r="AW513" s="14" t="s">
        <v>48</v>
      </c>
      <c r="AX513" s="14" t="s">
        <v>91</v>
      </c>
      <c r="AY513" s="268" t="s">
        <v>143</v>
      </c>
    </row>
    <row r="514" s="13" customFormat="1">
      <c r="A514" s="13"/>
      <c r="B514" s="248"/>
      <c r="C514" s="249"/>
      <c r="D514" s="241" t="s">
        <v>157</v>
      </c>
      <c r="E514" s="250" t="s">
        <v>1</v>
      </c>
      <c r="F514" s="251" t="s">
        <v>467</v>
      </c>
      <c r="G514" s="249"/>
      <c r="H514" s="250" t="s">
        <v>1</v>
      </c>
      <c r="I514" s="252"/>
      <c r="J514" s="249"/>
      <c r="K514" s="249"/>
      <c r="L514" s="253"/>
      <c r="M514" s="254"/>
      <c r="N514" s="255"/>
      <c r="O514" s="255"/>
      <c r="P514" s="255"/>
      <c r="Q514" s="255"/>
      <c r="R514" s="255"/>
      <c r="S514" s="255"/>
      <c r="T514" s="256"/>
      <c r="U514" s="13"/>
      <c r="V514" s="13"/>
      <c r="W514" s="13"/>
      <c r="X514" s="13"/>
      <c r="Y514" s="13"/>
      <c r="Z514" s="13"/>
      <c r="AA514" s="13"/>
      <c r="AB514" s="13"/>
      <c r="AC514" s="13"/>
      <c r="AD514" s="13"/>
      <c r="AE514" s="13"/>
      <c r="AT514" s="257" t="s">
        <v>157</v>
      </c>
      <c r="AU514" s="257" t="s">
        <v>99</v>
      </c>
      <c r="AV514" s="13" t="s">
        <v>23</v>
      </c>
      <c r="AW514" s="13" t="s">
        <v>48</v>
      </c>
      <c r="AX514" s="13" t="s">
        <v>91</v>
      </c>
      <c r="AY514" s="257" t="s">
        <v>143</v>
      </c>
    </row>
    <row r="515" s="14" customFormat="1">
      <c r="A515" s="14"/>
      <c r="B515" s="258"/>
      <c r="C515" s="259"/>
      <c r="D515" s="241" t="s">
        <v>157</v>
      </c>
      <c r="E515" s="260" t="s">
        <v>1</v>
      </c>
      <c r="F515" s="261" t="s">
        <v>555</v>
      </c>
      <c r="G515" s="259"/>
      <c r="H515" s="262">
        <v>8</v>
      </c>
      <c r="I515" s="263"/>
      <c r="J515" s="259"/>
      <c r="K515" s="259"/>
      <c r="L515" s="264"/>
      <c r="M515" s="265"/>
      <c r="N515" s="266"/>
      <c r="O515" s="266"/>
      <c r="P515" s="266"/>
      <c r="Q515" s="266"/>
      <c r="R515" s="266"/>
      <c r="S515" s="266"/>
      <c r="T515" s="267"/>
      <c r="U515" s="14"/>
      <c r="V515" s="14"/>
      <c r="W515" s="14"/>
      <c r="X515" s="14"/>
      <c r="Y515" s="14"/>
      <c r="Z515" s="14"/>
      <c r="AA515" s="14"/>
      <c r="AB515" s="14"/>
      <c r="AC515" s="14"/>
      <c r="AD515" s="14"/>
      <c r="AE515" s="14"/>
      <c r="AT515" s="268" t="s">
        <v>157</v>
      </c>
      <c r="AU515" s="268" t="s">
        <v>99</v>
      </c>
      <c r="AV515" s="14" t="s">
        <v>99</v>
      </c>
      <c r="AW515" s="14" t="s">
        <v>48</v>
      </c>
      <c r="AX515" s="14" t="s">
        <v>91</v>
      </c>
      <c r="AY515" s="268" t="s">
        <v>143</v>
      </c>
    </row>
    <row r="516" s="13" customFormat="1">
      <c r="A516" s="13"/>
      <c r="B516" s="248"/>
      <c r="C516" s="249"/>
      <c r="D516" s="241" t="s">
        <v>157</v>
      </c>
      <c r="E516" s="250" t="s">
        <v>1</v>
      </c>
      <c r="F516" s="251" t="s">
        <v>482</v>
      </c>
      <c r="G516" s="249"/>
      <c r="H516" s="250" t="s">
        <v>1</v>
      </c>
      <c r="I516" s="252"/>
      <c r="J516" s="249"/>
      <c r="K516" s="249"/>
      <c r="L516" s="253"/>
      <c r="M516" s="254"/>
      <c r="N516" s="255"/>
      <c r="O516" s="255"/>
      <c r="P516" s="255"/>
      <c r="Q516" s="255"/>
      <c r="R516" s="255"/>
      <c r="S516" s="255"/>
      <c r="T516" s="256"/>
      <c r="U516" s="13"/>
      <c r="V516" s="13"/>
      <c r="W516" s="13"/>
      <c r="X516" s="13"/>
      <c r="Y516" s="13"/>
      <c r="Z516" s="13"/>
      <c r="AA516" s="13"/>
      <c r="AB516" s="13"/>
      <c r="AC516" s="13"/>
      <c r="AD516" s="13"/>
      <c r="AE516" s="13"/>
      <c r="AT516" s="257" t="s">
        <v>157</v>
      </c>
      <c r="AU516" s="257" t="s">
        <v>99</v>
      </c>
      <c r="AV516" s="13" t="s">
        <v>23</v>
      </c>
      <c r="AW516" s="13" t="s">
        <v>48</v>
      </c>
      <c r="AX516" s="13" t="s">
        <v>91</v>
      </c>
      <c r="AY516" s="257" t="s">
        <v>143</v>
      </c>
    </row>
    <row r="517" s="14" customFormat="1">
      <c r="A517" s="14"/>
      <c r="B517" s="258"/>
      <c r="C517" s="259"/>
      <c r="D517" s="241" t="s">
        <v>157</v>
      </c>
      <c r="E517" s="260" t="s">
        <v>1</v>
      </c>
      <c r="F517" s="261" t="s">
        <v>557</v>
      </c>
      <c r="G517" s="259"/>
      <c r="H517" s="262">
        <v>0.54720000000000002</v>
      </c>
      <c r="I517" s="263"/>
      <c r="J517" s="259"/>
      <c r="K517" s="259"/>
      <c r="L517" s="264"/>
      <c r="M517" s="265"/>
      <c r="N517" s="266"/>
      <c r="O517" s="266"/>
      <c r="P517" s="266"/>
      <c r="Q517" s="266"/>
      <c r="R517" s="266"/>
      <c r="S517" s="266"/>
      <c r="T517" s="267"/>
      <c r="U517" s="14"/>
      <c r="V517" s="14"/>
      <c r="W517" s="14"/>
      <c r="X517" s="14"/>
      <c r="Y517" s="14"/>
      <c r="Z517" s="14"/>
      <c r="AA517" s="14"/>
      <c r="AB517" s="14"/>
      <c r="AC517" s="14"/>
      <c r="AD517" s="14"/>
      <c r="AE517" s="14"/>
      <c r="AT517" s="268" t="s">
        <v>157</v>
      </c>
      <c r="AU517" s="268" t="s">
        <v>99</v>
      </c>
      <c r="AV517" s="14" t="s">
        <v>99</v>
      </c>
      <c r="AW517" s="14" t="s">
        <v>48</v>
      </c>
      <c r="AX517" s="14" t="s">
        <v>91</v>
      </c>
      <c r="AY517" s="268" t="s">
        <v>143</v>
      </c>
    </row>
    <row r="518" s="13" customFormat="1">
      <c r="A518" s="13"/>
      <c r="B518" s="248"/>
      <c r="C518" s="249"/>
      <c r="D518" s="241" t="s">
        <v>157</v>
      </c>
      <c r="E518" s="250" t="s">
        <v>1</v>
      </c>
      <c r="F518" s="251" t="s">
        <v>490</v>
      </c>
      <c r="G518" s="249"/>
      <c r="H518" s="250" t="s">
        <v>1</v>
      </c>
      <c r="I518" s="252"/>
      <c r="J518" s="249"/>
      <c r="K518" s="249"/>
      <c r="L518" s="253"/>
      <c r="M518" s="254"/>
      <c r="N518" s="255"/>
      <c r="O518" s="255"/>
      <c r="P518" s="255"/>
      <c r="Q518" s="255"/>
      <c r="R518" s="255"/>
      <c r="S518" s="255"/>
      <c r="T518" s="256"/>
      <c r="U518" s="13"/>
      <c r="V518" s="13"/>
      <c r="W518" s="13"/>
      <c r="X518" s="13"/>
      <c r="Y518" s="13"/>
      <c r="Z518" s="13"/>
      <c r="AA518" s="13"/>
      <c r="AB518" s="13"/>
      <c r="AC518" s="13"/>
      <c r="AD518" s="13"/>
      <c r="AE518" s="13"/>
      <c r="AT518" s="257" t="s">
        <v>157</v>
      </c>
      <c r="AU518" s="257" t="s">
        <v>99</v>
      </c>
      <c r="AV518" s="13" t="s">
        <v>23</v>
      </c>
      <c r="AW518" s="13" t="s">
        <v>48</v>
      </c>
      <c r="AX518" s="13" t="s">
        <v>91</v>
      </c>
      <c r="AY518" s="257" t="s">
        <v>143</v>
      </c>
    </row>
    <row r="519" s="14" customFormat="1">
      <c r="A519" s="14"/>
      <c r="B519" s="258"/>
      <c r="C519" s="259"/>
      <c r="D519" s="241" t="s">
        <v>157</v>
      </c>
      <c r="E519" s="260" t="s">
        <v>1</v>
      </c>
      <c r="F519" s="261" t="s">
        <v>558</v>
      </c>
      <c r="G519" s="259"/>
      <c r="H519" s="262">
        <v>2.6099999999999999</v>
      </c>
      <c r="I519" s="263"/>
      <c r="J519" s="259"/>
      <c r="K519" s="259"/>
      <c r="L519" s="264"/>
      <c r="M519" s="265"/>
      <c r="N519" s="266"/>
      <c r="O519" s="266"/>
      <c r="P519" s="266"/>
      <c r="Q519" s="266"/>
      <c r="R519" s="266"/>
      <c r="S519" s="266"/>
      <c r="T519" s="267"/>
      <c r="U519" s="14"/>
      <c r="V519" s="14"/>
      <c r="W519" s="14"/>
      <c r="X519" s="14"/>
      <c r="Y519" s="14"/>
      <c r="Z519" s="14"/>
      <c r="AA519" s="14"/>
      <c r="AB519" s="14"/>
      <c r="AC519" s="14"/>
      <c r="AD519" s="14"/>
      <c r="AE519" s="14"/>
      <c r="AT519" s="268" t="s">
        <v>157</v>
      </c>
      <c r="AU519" s="268" t="s">
        <v>99</v>
      </c>
      <c r="AV519" s="14" t="s">
        <v>99</v>
      </c>
      <c r="AW519" s="14" t="s">
        <v>48</v>
      </c>
      <c r="AX519" s="14" t="s">
        <v>91</v>
      </c>
      <c r="AY519" s="268" t="s">
        <v>143</v>
      </c>
    </row>
    <row r="520" s="14" customFormat="1">
      <c r="A520" s="14"/>
      <c r="B520" s="258"/>
      <c r="C520" s="259"/>
      <c r="D520" s="241" t="s">
        <v>157</v>
      </c>
      <c r="E520" s="260" t="s">
        <v>1</v>
      </c>
      <c r="F520" s="261" t="s">
        <v>559</v>
      </c>
      <c r="G520" s="259"/>
      <c r="H520" s="262">
        <v>0.86399999999999999</v>
      </c>
      <c r="I520" s="263"/>
      <c r="J520" s="259"/>
      <c r="K520" s="259"/>
      <c r="L520" s="264"/>
      <c r="M520" s="265"/>
      <c r="N520" s="266"/>
      <c r="O520" s="266"/>
      <c r="P520" s="266"/>
      <c r="Q520" s="266"/>
      <c r="R520" s="266"/>
      <c r="S520" s="266"/>
      <c r="T520" s="267"/>
      <c r="U520" s="14"/>
      <c r="V520" s="14"/>
      <c r="W520" s="14"/>
      <c r="X520" s="14"/>
      <c r="Y520" s="14"/>
      <c r="Z520" s="14"/>
      <c r="AA520" s="14"/>
      <c r="AB520" s="14"/>
      <c r="AC520" s="14"/>
      <c r="AD520" s="14"/>
      <c r="AE520" s="14"/>
      <c r="AT520" s="268" t="s">
        <v>157</v>
      </c>
      <c r="AU520" s="268" t="s">
        <v>99</v>
      </c>
      <c r="AV520" s="14" t="s">
        <v>99</v>
      </c>
      <c r="AW520" s="14" t="s">
        <v>48</v>
      </c>
      <c r="AX520" s="14" t="s">
        <v>91</v>
      </c>
      <c r="AY520" s="268" t="s">
        <v>143</v>
      </c>
    </row>
    <row r="521" s="13" customFormat="1">
      <c r="A521" s="13"/>
      <c r="B521" s="248"/>
      <c r="C521" s="249"/>
      <c r="D521" s="241" t="s">
        <v>157</v>
      </c>
      <c r="E521" s="250" t="s">
        <v>1</v>
      </c>
      <c r="F521" s="251" t="s">
        <v>468</v>
      </c>
      <c r="G521" s="249"/>
      <c r="H521" s="250" t="s">
        <v>1</v>
      </c>
      <c r="I521" s="252"/>
      <c r="J521" s="249"/>
      <c r="K521" s="249"/>
      <c r="L521" s="253"/>
      <c r="M521" s="254"/>
      <c r="N521" s="255"/>
      <c r="O521" s="255"/>
      <c r="P521" s="255"/>
      <c r="Q521" s="255"/>
      <c r="R521" s="255"/>
      <c r="S521" s="255"/>
      <c r="T521" s="256"/>
      <c r="U521" s="13"/>
      <c r="V521" s="13"/>
      <c r="W521" s="13"/>
      <c r="X521" s="13"/>
      <c r="Y521" s="13"/>
      <c r="Z521" s="13"/>
      <c r="AA521" s="13"/>
      <c r="AB521" s="13"/>
      <c r="AC521" s="13"/>
      <c r="AD521" s="13"/>
      <c r="AE521" s="13"/>
      <c r="AT521" s="257" t="s">
        <v>157</v>
      </c>
      <c r="AU521" s="257" t="s">
        <v>99</v>
      </c>
      <c r="AV521" s="13" t="s">
        <v>23</v>
      </c>
      <c r="AW521" s="13" t="s">
        <v>48</v>
      </c>
      <c r="AX521" s="13" t="s">
        <v>91</v>
      </c>
      <c r="AY521" s="257" t="s">
        <v>143</v>
      </c>
    </row>
    <row r="522" s="14" customFormat="1">
      <c r="A522" s="14"/>
      <c r="B522" s="258"/>
      <c r="C522" s="259"/>
      <c r="D522" s="241" t="s">
        <v>157</v>
      </c>
      <c r="E522" s="260" t="s">
        <v>1</v>
      </c>
      <c r="F522" s="261" t="s">
        <v>561</v>
      </c>
      <c r="G522" s="259"/>
      <c r="H522" s="262">
        <v>0.32000000000000001</v>
      </c>
      <c r="I522" s="263"/>
      <c r="J522" s="259"/>
      <c r="K522" s="259"/>
      <c r="L522" s="264"/>
      <c r="M522" s="265"/>
      <c r="N522" s="266"/>
      <c r="O522" s="266"/>
      <c r="P522" s="266"/>
      <c r="Q522" s="266"/>
      <c r="R522" s="266"/>
      <c r="S522" s="266"/>
      <c r="T522" s="267"/>
      <c r="U522" s="14"/>
      <c r="V522" s="14"/>
      <c r="W522" s="14"/>
      <c r="X522" s="14"/>
      <c r="Y522" s="14"/>
      <c r="Z522" s="14"/>
      <c r="AA522" s="14"/>
      <c r="AB522" s="14"/>
      <c r="AC522" s="14"/>
      <c r="AD522" s="14"/>
      <c r="AE522" s="14"/>
      <c r="AT522" s="268" t="s">
        <v>157</v>
      </c>
      <c r="AU522" s="268" t="s">
        <v>99</v>
      </c>
      <c r="AV522" s="14" t="s">
        <v>99</v>
      </c>
      <c r="AW522" s="14" t="s">
        <v>48</v>
      </c>
      <c r="AX522" s="14" t="s">
        <v>91</v>
      </c>
      <c r="AY522" s="268" t="s">
        <v>143</v>
      </c>
    </row>
    <row r="523" s="2" customFormat="1" ht="44.25" customHeight="1">
      <c r="A523" s="40"/>
      <c r="B523" s="41"/>
      <c r="C523" s="228" t="s">
        <v>272</v>
      </c>
      <c r="D523" s="228" t="s">
        <v>146</v>
      </c>
      <c r="E523" s="229" t="s">
        <v>582</v>
      </c>
      <c r="F523" s="230" t="s">
        <v>583</v>
      </c>
      <c r="G523" s="231" t="s">
        <v>217</v>
      </c>
      <c r="H523" s="232">
        <v>108.5</v>
      </c>
      <c r="I523" s="233"/>
      <c r="J523" s="234">
        <f>ROUND(I523*H523,2)</f>
        <v>0</v>
      </c>
      <c r="K523" s="230" t="s">
        <v>584</v>
      </c>
      <c r="L523" s="46"/>
      <c r="M523" s="235" t="s">
        <v>1</v>
      </c>
      <c r="N523" s="236" t="s">
        <v>56</v>
      </c>
      <c r="O523" s="93"/>
      <c r="P523" s="237">
        <f>O523*H523</f>
        <v>0</v>
      </c>
      <c r="Q523" s="237">
        <v>0</v>
      </c>
      <c r="R523" s="237">
        <f>Q523*H523</f>
        <v>0</v>
      </c>
      <c r="S523" s="237">
        <v>0</v>
      </c>
      <c r="T523" s="238">
        <f>S523*H523</f>
        <v>0</v>
      </c>
      <c r="U523" s="40"/>
      <c r="V523" s="40"/>
      <c r="W523" s="40"/>
      <c r="X523" s="40"/>
      <c r="Y523" s="40"/>
      <c r="Z523" s="40"/>
      <c r="AA523" s="40"/>
      <c r="AB523" s="40"/>
      <c r="AC523" s="40"/>
      <c r="AD523" s="40"/>
      <c r="AE523" s="40"/>
      <c r="AR523" s="239" t="s">
        <v>151</v>
      </c>
      <c r="AT523" s="239" t="s">
        <v>146</v>
      </c>
      <c r="AU523" s="239" t="s">
        <v>99</v>
      </c>
      <c r="AY523" s="18" t="s">
        <v>143</v>
      </c>
      <c r="BE523" s="240">
        <f>IF(N523="základní",J523,0)</f>
        <v>0</v>
      </c>
      <c r="BF523" s="240">
        <f>IF(N523="snížená",J523,0)</f>
        <v>0</v>
      </c>
      <c r="BG523" s="240">
        <f>IF(N523="zákl. přenesená",J523,0)</f>
        <v>0</v>
      </c>
      <c r="BH523" s="240">
        <f>IF(N523="sníž. přenesená",J523,0)</f>
        <v>0</v>
      </c>
      <c r="BI523" s="240">
        <f>IF(N523="nulová",J523,0)</f>
        <v>0</v>
      </c>
      <c r="BJ523" s="18" t="s">
        <v>23</v>
      </c>
      <c r="BK523" s="240">
        <f>ROUND(I523*H523,2)</f>
        <v>0</v>
      </c>
      <c r="BL523" s="18" t="s">
        <v>151</v>
      </c>
      <c r="BM523" s="239" t="s">
        <v>585</v>
      </c>
    </row>
    <row r="524" s="2" customFormat="1">
      <c r="A524" s="40"/>
      <c r="B524" s="41"/>
      <c r="C524" s="42"/>
      <c r="D524" s="241" t="s">
        <v>153</v>
      </c>
      <c r="E524" s="42"/>
      <c r="F524" s="242" t="s">
        <v>583</v>
      </c>
      <c r="G524" s="42"/>
      <c r="H524" s="42"/>
      <c r="I524" s="243"/>
      <c r="J524" s="42"/>
      <c r="K524" s="42"/>
      <c r="L524" s="46"/>
      <c r="M524" s="244"/>
      <c r="N524" s="245"/>
      <c r="O524" s="93"/>
      <c r="P524" s="93"/>
      <c r="Q524" s="93"/>
      <c r="R524" s="93"/>
      <c r="S524" s="93"/>
      <c r="T524" s="94"/>
      <c r="U524" s="40"/>
      <c r="V524" s="40"/>
      <c r="W524" s="40"/>
      <c r="X524" s="40"/>
      <c r="Y524" s="40"/>
      <c r="Z524" s="40"/>
      <c r="AA524" s="40"/>
      <c r="AB524" s="40"/>
      <c r="AC524" s="40"/>
      <c r="AD524" s="40"/>
      <c r="AE524" s="40"/>
      <c r="AT524" s="18" t="s">
        <v>153</v>
      </c>
      <c r="AU524" s="18" t="s">
        <v>99</v>
      </c>
    </row>
    <row r="525" s="2" customFormat="1">
      <c r="A525" s="40"/>
      <c r="B525" s="41"/>
      <c r="C525" s="42"/>
      <c r="D525" s="246" t="s">
        <v>155</v>
      </c>
      <c r="E525" s="42"/>
      <c r="F525" s="247" t="s">
        <v>586</v>
      </c>
      <c r="G525" s="42"/>
      <c r="H525" s="42"/>
      <c r="I525" s="243"/>
      <c r="J525" s="42"/>
      <c r="K525" s="42"/>
      <c r="L525" s="46"/>
      <c r="M525" s="244"/>
      <c r="N525" s="245"/>
      <c r="O525" s="93"/>
      <c r="P525" s="93"/>
      <c r="Q525" s="93"/>
      <c r="R525" s="93"/>
      <c r="S525" s="93"/>
      <c r="T525" s="94"/>
      <c r="U525" s="40"/>
      <c r="V525" s="40"/>
      <c r="W525" s="40"/>
      <c r="X525" s="40"/>
      <c r="Y525" s="40"/>
      <c r="Z525" s="40"/>
      <c r="AA525" s="40"/>
      <c r="AB525" s="40"/>
      <c r="AC525" s="40"/>
      <c r="AD525" s="40"/>
      <c r="AE525" s="40"/>
      <c r="AT525" s="18" t="s">
        <v>155</v>
      </c>
      <c r="AU525" s="18" t="s">
        <v>99</v>
      </c>
    </row>
    <row r="526" s="13" customFormat="1">
      <c r="A526" s="13"/>
      <c r="B526" s="248"/>
      <c r="C526" s="249"/>
      <c r="D526" s="241" t="s">
        <v>157</v>
      </c>
      <c r="E526" s="250" t="s">
        <v>1</v>
      </c>
      <c r="F526" s="251" t="s">
        <v>433</v>
      </c>
      <c r="G526" s="249"/>
      <c r="H526" s="250" t="s">
        <v>1</v>
      </c>
      <c r="I526" s="252"/>
      <c r="J526" s="249"/>
      <c r="K526" s="249"/>
      <c r="L526" s="253"/>
      <c r="M526" s="254"/>
      <c r="N526" s="255"/>
      <c r="O526" s="255"/>
      <c r="P526" s="255"/>
      <c r="Q526" s="255"/>
      <c r="R526" s="255"/>
      <c r="S526" s="255"/>
      <c r="T526" s="256"/>
      <c r="U526" s="13"/>
      <c r="V526" s="13"/>
      <c r="W526" s="13"/>
      <c r="X526" s="13"/>
      <c r="Y526" s="13"/>
      <c r="Z526" s="13"/>
      <c r="AA526" s="13"/>
      <c r="AB526" s="13"/>
      <c r="AC526" s="13"/>
      <c r="AD526" s="13"/>
      <c r="AE526" s="13"/>
      <c r="AT526" s="257" t="s">
        <v>157</v>
      </c>
      <c r="AU526" s="257" t="s">
        <v>99</v>
      </c>
      <c r="AV526" s="13" t="s">
        <v>23</v>
      </c>
      <c r="AW526" s="13" t="s">
        <v>48</v>
      </c>
      <c r="AX526" s="13" t="s">
        <v>91</v>
      </c>
      <c r="AY526" s="257" t="s">
        <v>143</v>
      </c>
    </row>
    <row r="527" s="14" customFormat="1">
      <c r="A527" s="14"/>
      <c r="B527" s="258"/>
      <c r="C527" s="259"/>
      <c r="D527" s="241" t="s">
        <v>157</v>
      </c>
      <c r="E527" s="260" t="s">
        <v>1</v>
      </c>
      <c r="F527" s="261" t="s">
        <v>442</v>
      </c>
      <c r="G527" s="259"/>
      <c r="H527" s="262">
        <v>98.599999999999994</v>
      </c>
      <c r="I527" s="263"/>
      <c r="J527" s="259"/>
      <c r="K527" s="259"/>
      <c r="L527" s="264"/>
      <c r="M527" s="265"/>
      <c r="N527" s="266"/>
      <c r="O527" s="266"/>
      <c r="P527" s="266"/>
      <c r="Q527" s="266"/>
      <c r="R527" s="266"/>
      <c r="S527" s="266"/>
      <c r="T527" s="267"/>
      <c r="U527" s="14"/>
      <c r="V527" s="14"/>
      <c r="W527" s="14"/>
      <c r="X527" s="14"/>
      <c r="Y527" s="14"/>
      <c r="Z527" s="14"/>
      <c r="AA527" s="14"/>
      <c r="AB527" s="14"/>
      <c r="AC527" s="14"/>
      <c r="AD527" s="14"/>
      <c r="AE527" s="14"/>
      <c r="AT527" s="268" t="s">
        <v>157</v>
      </c>
      <c r="AU527" s="268" t="s">
        <v>99</v>
      </c>
      <c r="AV527" s="14" t="s">
        <v>99</v>
      </c>
      <c r="AW527" s="14" t="s">
        <v>48</v>
      </c>
      <c r="AX527" s="14" t="s">
        <v>91</v>
      </c>
      <c r="AY527" s="268" t="s">
        <v>143</v>
      </c>
    </row>
    <row r="528" s="13" customFormat="1">
      <c r="A528" s="13"/>
      <c r="B528" s="248"/>
      <c r="C528" s="249"/>
      <c r="D528" s="241" t="s">
        <v>157</v>
      </c>
      <c r="E528" s="250" t="s">
        <v>1</v>
      </c>
      <c r="F528" s="251" t="s">
        <v>425</v>
      </c>
      <c r="G528" s="249"/>
      <c r="H528" s="250" t="s">
        <v>1</v>
      </c>
      <c r="I528" s="252"/>
      <c r="J528" s="249"/>
      <c r="K528" s="249"/>
      <c r="L528" s="253"/>
      <c r="M528" s="254"/>
      <c r="N528" s="255"/>
      <c r="O528" s="255"/>
      <c r="P528" s="255"/>
      <c r="Q528" s="255"/>
      <c r="R528" s="255"/>
      <c r="S528" s="255"/>
      <c r="T528" s="256"/>
      <c r="U528" s="13"/>
      <c r="V528" s="13"/>
      <c r="W528" s="13"/>
      <c r="X528" s="13"/>
      <c r="Y528" s="13"/>
      <c r="Z528" s="13"/>
      <c r="AA528" s="13"/>
      <c r="AB528" s="13"/>
      <c r="AC528" s="13"/>
      <c r="AD528" s="13"/>
      <c r="AE528" s="13"/>
      <c r="AT528" s="257" t="s">
        <v>157</v>
      </c>
      <c r="AU528" s="257" t="s">
        <v>99</v>
      </c>
      <c r="AV528" s="13" t="s">
        <v>23</v>
      </c>
      <c r="AW528" s="13" t="s">
        <v>48</v>
      </c>
      <c r="AX528" s="13" t="s">
        <v>91</v>
      </c>
      <c r="AY528" s="257" t="s">
        <v>143</v>
      </c>
    </row>
    <row r="529" s="14" customFormat="1">
      <c r="A529" s="14"/>
      <c r="B529" s="258"/>
      <c r="C529" s="259"/>
      <c r="D529" s="241" t="s">
        <v>157</v>
      </c>
      <c r="E529" s="260" t="s">
        <v>1</v>
      </c>
      <c r="F529" s="261" t="s">
        <v>443</v>
      </c>
      <c r="G529" s="259"/>
      <c r="H529" s="262">
        <v>9.9000000000000004</v>
      </c>
      <c r="I529" s="263"/>
      <c r="J529" s="259"/>
      <c r="K529" s="259"/>
      <c r="L529" s="264"/>
      <c r="M529" s="265"/>
      <c r="N529" s="266"/>
      <c r="O529" s="266"/>
      <c r="P529" s="266"/>
      <c r="Q529" s="266"/>
      <c r="R529" s="266"/>
      <c r="S529" s="266"/>
      <c r="T529" s="267"/>
      <c r="U529" s="14"/>
      <c r="V529" s="14"/>
      <c r="W529" s="14"/>
      <c r="X529" s="14"/>
      <c r="Y529" s="14"/>
      <c r="Z529" s="14"/>
      <c r="AA529" s="14"/>
      <c r="AB529" s="14"/>
      <c r="AC529" s="14"/>
      <c r="AD529" s="14"/>
      <c r="AE529" s="14"/>
      <c r="AT529" s="268" t="s">
        <v>157</v>
      </c>
      <c r="AU529" s="268" t="s">
        <v>99</v>
      </c>
      <c r="AV529" s="14" t="s">
        <v>99</v>
      </c>
      <c r="AW529" s="14" t="s">
        <v>48</v>
      </c>
      <c r="AX529" s="14" t="s">
        <v>91</v>
      </c>
      <c r="AY529" s="268" t="s">
        <v>143</v>
      </c>
    </row>
    <row r="530" s="2" customFormat="1" ht="44.25" customHeight="1">
      <c r="A530" s="40"/>
      <c r="B530" s="41"/>
      <c r="C530" s="228" t="s">
        <v>587</v>
      </c>
      <c r="D530" s="228" t="s">
        <v>146</v>
      </c>
      <c r="E530" s="229" t="s">
        <v>588</v>
      </c>
      <c r="F530" s="230" t="s">
        <v>589</v>
      </c>
      <c r="G530" s="231" t="s">
        <v>217</v>
      </c>
      <c r="H530" s="232">
        <v>18.864999999999998</v>
      </c>
      <c r="I530" s="233"/>
      <c r="J530" s="234">
        <f>ROUND(I530*H530,2)</f>
        <v>0</v>
      </c>
      <c r="K530" s="230" t="s">
        <v>150</v>
      </c>
      <c r="L530" s="46"/>
      <c r="M530" s="235" t="s">
        <v>1</v>
      </c>
      <c r="N530" s="236" t="s">
        <v>56</v>
      </c>
      <c r="O530" s="93"/>
      <c r="P530" s="237">
        <f>O530*H530</f>
        <v>0</v>
      </c>
      <c r="Q530" s="237">
        <v>0</v>
      </c>
      <c r="R530" s="237">
        <f>Q530*H530</f>
        <v>0</v>
      </c>
      <c r="S530" s="237">
        <v>0</v>
      </c>
      <c r="T530" s="238">
        <f>S530*H530</f>
        <v>0</v>
      </c>
      <c r="U530" s="40"/>
      <c r="V530" s="40"/>
      <c r="W530" s="40"/>
      <c r="X530" s="40"/>
      <c r="Y530" s="40"/>
      <c r="Z530" s="40"/>
      <c r="AA530" s="40"/>
      <c r="AB530" s="40"/>
      <c r="AC530" s="40"/>
      <c r="AD530" s="40"/>
      <c r="AE530" s="40"/>
      <c r="AR530" s="239" t="s">
        <v>151</v>
      </c>
      <c r="AT530" s="239" t="s">
        <v>146</v>
      </c>
      <c r="AU530" s="239" t="s">
        <v>99</v>
      </c>
      <c r="AY530" s="18" t="s">
        <v>143</v>
      </c>
      <c r="BE530" s="240">
        <f>IF(N530="základní",J530,0)</f>
        <v>0</v>
      </c>
      <c r="BF530" s="240">
        <f>IF(N530="snížená",J530,0)</f>
        <v>0</v>
      </c>
      <c r="BG530" s="240">
        <f>IF(N530="zákl. přenesená",J530,0)</f>
        <v>0</v>
      </c>
      <c r="BH530" s="240">
        <f>IF(N530="sníž. přenesená",J530,0)</f>
        <v>0</v>
      </c>
      <c r="BI530" s="240">
        <f>IF(N530="nulová",J530,0)</f>
        <v>0</v>
      </c>
      <c r="BJ530" s="18" t="s">
        <v>23</v>
      </c>
      <c r="BK530" s="240">
        <f>ROUND(I530*H530,2)</f>
        <v>0</v>
      </c>
      <c r="BL530" s="18" t="s">
        <v>151</v>
      </c>
      <c r="BM530" s="239" t="s">
        <v>590</v>
      </c>
    </row>
    <row r="531" s="2" customFormat="1">
      <c r="A531" s="40"/>
      <c r="B531" s="41"/>
      <c r="C531" s="42"/>
      <c r="D531" s="241" t="s">
        <v>153</v>
      </c>
      <c r="E531" s="42"/>
      <c r="F531" s="242" t="s">
        <v>589</v>
      </c>
      <c r="G531" s="42"/>
      <c r="H531" s="42"/>
      <c r="I531" s="243"/>
      <c r="J531" s="42"/>
      <c r="K531" s="42"/>
      <c r="L531" s="46"/>
      <c r="M531" s="244"/>
      <c r="N531" s="245"/>
      <c r="O531" s="93"/>
      <c r="P531" s="93"/>
      <c r="Q531" s="93"/>
      <c r="R531" s="93"/>
      <c r="S531" s="93"/>
      <c r="T531" s="94"/>
      <c r="U531" s="40"/>
      <c r="V531" s="40"/>
      <c r="W531" s="40"/>
      <c r="X531" s="40"/>
      <c r="Y531" s="40"/>
      <c r="Z531" s="40"/>
      <c r="AA531" s="40"/>
      <c r="AB531" s="40"/>
      <c r="AC531" s="40"/>
      <c r="AD531" s="40"/>
      <c r="AE531" s="40"/>
      <c r="AT531" s="18" t="s">
        <v>153</v>
      </c>
      <c r="AU531" s="18" t="s">
        <v>99</v>
      </c>
    </row>
    <row r="532" s="2" customFormat="1">
      <c r="A532" s="40"/>
      <c r="B532" s="41"/>
      <c r="C532" s="42"/>
      <c r="D532" s="246" t="s">
        <v>155</v>
      </c>
      <c r="E532" s="42"/>
      <c r="F532" s="247" t="s">
        <v>591</v>
      </c>
      <c r="G532" s="42"/>
      <c r="H532" s="42"/>
      <c r="I532" s="243"/>
      <c r="J532" s="42"/>
      <c r="K532" s="42"/>
      <c r="L532" s="46"/>
      <c r="M532" s="244"/>
      <c r="N532" s="245"/>
      <c r="O532" s="93"/>
      <c r="P532" s="93"/>
      <c r="Q532" s="93"/>
      <c r="R532" s="93"/>
      <c r="S532" s="93"/>
      <c r="T532" s="94"/>
      <c r="U532" s="40"/>
      <c r="V532" s="40"/>
      <c r="W532" s="40"/>
      <c r="X532" s="40"/>
      <c r="Y532" s="40"/>
      <c r="Z532" s="40"/>
      <c r="AA532" s="40"/>
      <c r="AB532" s="40"/>
      <c r="AC532" s="40"/>
      <c r="AD532" s="40"/>
      <c r="AE532" s="40"/>
      <c r="AT532" s="18" t="s">
        <v>155</v>
      </c>
      <c r="AU532" s="18" t="s">
        <v>99</v>
      </c>
    </row>
    <row r="533" s="13" customFormat="1">
      <c r="A533" s="13"/>
      <c r="B533" s="248"/>
      <c r="C533" s="249"/>
      <c r="D533" s="241" t="s">
        <v>157</v>
      </c>
      <c r="E533" s="250" t="s">
        <v>1</v>
      </c>
      <c r="F533" s="251" t="s">
        <v>505</v>
      </c>
      <c r="G533" s="249"/>
      <c r="H533" s="250" t="s">
        <v>1</v>
      </c>
      <c r="I533" s="252"/>
      <c r="J533" s="249"/>
      <c r="K533" s="249"/>
      <c r="L533" s="253"/>
      <c r="M533" s="254"/>
      <c r="N533" s="255"/>
      <c r="O533" s="255"/>
      <c r="P533" s="255"/>
      <c r="Q533" s="255"/>
      <c r="R533" s="255"/>
      <c r="S533" s="255"/>
      <c r="T533" s="256"/>
      <c r="U533" s="13"/>
      <c r="V533" s="13"/>
      <c r="W533" s="13"/>
      <c r="X533" s="13"/>
      <c r="Y533" s="13"/>
      <c r="Z533" s="13"/>
      <c r="AA533" s="13"/>
      <c r="AB533" s="13"/>
      <c r="AC533" s="13"/>
      <c r="AD533" s="13"/>
      <c r="AE533" s="13"/>
      <c r="AT533" s="257" t="s">
        <v>157</v>
      </c>
      <c r="AU533" s="257" t="s">
        <v>99</v>
      </c>
      <c r="AV533" s="13" t="s">
        <v>23</v>
      </c>
      <c r="AW533" s="13" t="s">
        <v>48</v>
      </c>
      <c r="AX533" s="13" t="s">
        <v>91</v>
      </c>
      <c r="AY533" s="257" t="s">
        <v>143</v>
      </c>
    </row>
    <row r="534" s="14" customFormat="1">
      <c r="A534" s="14"/>
      <c r="B534" s="258"/>
      <c r="C534" s="259"/>
      <c r="D534" s="241" t="s">
        <v>157</v>
      </c>
      <c r="E534" s="260" t="s">
        <v>1</v>
      </c>
      <c r="F534" s="261" t="s">
        <v>550</v>
      </c>
      <c r="G534" s="259"/>
      <c r="H534" s="262">
        <v>16.66</v>
      </c>
      <c r="I534" s="263"/>
      <c r="J534" s="259"/>
      <c r="K534" s="259"/>
      <c r="L534" s="264"/>
      <c r="M534" s="265"/>
      <c r="N534" s="266"/>
      <c r="O534" s="266"/>
      <c r="P534" s="266"/>
      <c r="Q534" s="266"/>
      <c r="R534" s="266"/>
      <c r="S534" s="266"/>
      <c r="T534" s="267"/>
      <c r="U534" s="14"/>
      <c r="V534" s="14"/>
      <c r="W534" s="14"/>
      <c r="X534" s="14"/>
      <c r="Y534" s="14"/>
      <c r="Z534" s="14"/>
      <c r="AA534" s="14"/>
      <c r="AB534" s="14"/>
      <c r="AC534" s="14"/>
      <c r="AD534" s="14"/>
      <c r="AE534" s="14"/>
      <c r="AT534" s="268" t="s">
        <v>157</v>
      </c>
      <c r="AU534" s="268" t="s">
        <v>99</v>
      </c>
      <c r="AV534" s="14" t="s">
        <v>99</v>
      </c>
      <c r="AW534" s="14" t="s">
        <v>48</v>
      </c>
      <c r="AX534" s="14" t="s">
        <v>91</v>
      </c>
      <c r="AY534" s="268" t="s">
        <v>143</v>
      </c>
    </row>
    <row r="535" s="13" customFormat="1">
      <c r="A535" s="13"/>
      <c r="B535" s="248"/>
      <c r="C535" s="249"/>
      <c r="D535" s="241" t="s">
        <v>157</v>
      </c>
      <c r="E535" s="250" t="s">
        <v>1</v>
      </c>
      <c r="F535" s="251" t="s">
        <v>512</v>
      </c>
      <c r="G535" s="249"/>
      <c r="H535" s="250" t="s">
        <v>1</v>
      </c>
      <c r="I535" s="252"/>
      <c r="J535" s="249"/>
      <c r="K535" s="249"/>
      <c r="L535" s="253"/>
      <c r="M535" s="254"/>
      <c r="N535" s="255"/>
      <c r="O535" s="255"/>
      <c r="P535" s="255"/>
      <c r="Q535" s="255"/>
      <c r="R535" s="255"/>
      <c r="S535" s="255"/>
      <c r="T535" s="256"/>
      <c r="U535" s="13"/>
      <c r="V535" s="13"/>
      <c r="W535" s="13"/>
      <c r="X535" s="13"/>
      <c r="Y535" s="13"/>
      <c r="Z535" s="13"/>
      <c r="AA535" s="13"/>
      <c r="AB535" s="13"/>
      <c r="AC535" s="13"/>
      <c r="AD535" s="13"/>
      <c r="AE535" s="13"/>
      <c r="AT535" s="257" t="s">
        <v>157</v>
      </c>
      <c r="AU535" s="257" t="s">
        <v>99</v>
      </c>
      <c r="AV535" s="13" t="s">
        <v>23</v>
      </c>
      <c r="AW535" s="13" t="s">
        <v>48</v>
      </c>
      <c r="AX535" s="13" t="s">
        <v>91</v>
      </c>
      <c r="AY535" s="257" t="s">
        <v>143</v>
      </c>
    </row>
    <row r="536" s="14" customFormat="1">
      <c r="A536" s="14"/>
      <c r="B536" s="258"/>
      <c r="C536" s="259"/>
      <c r="D536" s="241" t="s">
        <v>157</v>
      </c>
      <c r="E536" s="260" t="s">
        <v>1</v>
      </c>
      <c r="F536" s="261" t="s">
        <v>551</v>
      </c>
      <c r="G536" s="259"/>
      <c r="H536" s="262">
        <v>2.2050000000000001</v>
      </c>
      <c r="I536" s="263"/>
      <c r="J536" s="259"/>
      <c r="K536" s="259"/>
      <c r="L536" s="264"/>
      <c r="M536" s="291"/>
      <c r="N536" s="292"/>
      <c r="O536" s="292"/>
      <c r="P536" s="292"/>
      <c r="Q536" s="292"/>
      <c r="R536" s="292"/>
      <c r="S536" s="292"/>
      <c r="T536" s="293"/>
      <c r="U536" s="14"/>
      <c r="V536" s="14"/>
      <c r="W536" s="14"/>
      <c r="X536" s="14"/>
      <c r="Y536" s="14"/>
      <c r="Z536" s="14"/>
      <c r="AA536" s="14"/>
      <c r="AB536" s="14"/>
      <c r="AC536" s="14"/>
      <c r="AD536" s="14"/>
      <c r="AE536" s="14"/>
      <c r="AT536" s="268" t="s">
        <v>157</v>
      </c>
      <c r="AU536" s="268" t="s">
        <v>99</v>
      </c>
      <c r="AV536" s="14" t="s">
        <v>99</v>
      </c>
      <c r="AW536" s="14" t="s">
        <v>48</v>
      </c>
      <c r="AX536" s="14" t="s">
        <v>91</v>
      </c>
      <c r="AY536" s="268" t="s">
        <v>143</v>
      </c>
    </row>
    <row r="537" s="2" customFormat="1" ht="6.96" customHeight="1">
      <c r="A537" s="40"/>
      <c r="B537" s="68"/>
      <c r="C537" s="69"/>
      <c r="D537" s="69"/>
      <c r="E537" s="69"/>
      <c r="F537" s="69"/>
      <c r="G537" s="69"/>
      <c r="H537" s="69"/>
      <c r="I537" s="69"/>
      <c r="J537" s="69"/>
      <c r="K537" s="69"/>
      <c r="L537" s="46"/>
      <c r="M537" s="40"/>
      <c r="O537" s="40"/>
      <c r="P537" s="40"/>
      <c r="Q537" s="40"/>
      <c r="R537" s="40"/>
      <c r="S537" s="40"/>
      <c r="T537" s="40"/>
      <c r="U537" s="40"/>
      <c r="V537" s="40"/>
      <c r="W537" s="40"/>
      <c r="X537" s="40"/>
      <c r="Y537" s="40"/>
      <c r="Z537" s="40"/>
      <c r="AA537" s="40"/>
      <c r="AB537" s="40"/>
      <c r="AC537" s="40"/>
      <c r="AD537" s="40"/>
      <c r="AE537" s="40"/>
    </row>
  </sheetData>
  <sheetProtection sheet="1" autoFilter="0" formatColumns="0" formatRows="0" objects="1" scenarios="1" spinCount="100000" saltValue="h4PBemNfRZr2a6R77ECkoKcc4A2zLi0BQZKM6D3VtETkYH8qXi6v8OFyXoQaRkAYCZeAoVH3gq5f5ejgrI02vQ==" hashValue="/Xe1olZiS3VMHvsJdrJ7xtPeQ7W0sikX+HgKsaod+ULCkizHYk8kY374sgHzZMANjfUbb3DVM+EFzhvlo04TuQ==" algorithmName="SHA-512" password="CC35"/>
  <autoFilter ref="C125:K536"/>
  <mergeCells count="12">
    <mergeCell ref="E7:H7"/>
    <mergeCell ref="E9:H9"/>
    <mergeCell ref="E11:H11"/>
    <mergeCell ref="E20:H20"/>
    <mergeCell ref="E29:H29"/>
    <mergeCell ref="E85:H85"/>
    <mergeCell ref="E87:H87"/>
    <mergeCell ref="E89:H89"/>
    <mergeCell ref="E114:H114"/>
    <mergeCell ref="E116:H116"/>
    <mergeCell ref="E118:H118"/>
    <mergeCell ref="L2:V2"/>
  </mergeCells>
  <hyperlinks>
    <hyperlink ref="F131" r:id="rId1" display="https://podminky.urs.cz/item/CS_URS_2023_01/112251211"/>
    <hyperlink ref="F136" r:id="rId2" display="https://podminky.urs.cz/item/CS_URS_2023_01/182211121"/>
    <hyperlink ref="F141" r:id="rId3" display="https://podminky.urs.cz/item/CS_URS_2023_01/167111101"/>
    <hyperlink ref="F149" r:id="rId4" display="https://podminky.urs.cz/item/CS_URS_2023_01/162351103"/>
    <hyperlink ref="F155" r:id="rId5" display="https://podminky.urs.cz/item/CS_URS_2023_01/162751117"/>
    <hyperlink ref="F160" r:id="rId6" display="https://podminky.urs.cz/item/CS_URS_2023_01/181151311"/>
    <hyperlink ref="F168" r:id="rId7" display="https://podminky.urs.cz/item/CS_URS_2023_01/181351003"/>
    <hyperlink ref="F173" r:id="rId8" display="https://podminky.urs.cz/item/CS_URS_2023_01/181351005"/>
    <hyperlink ref="F182" r:id="rId9" display="https://podminky.urs.cz/item/CS_URS_2023_01/181411141"/>
    <hyperlink ref="F192" r:id="rId10" display="https://podminky.urs.cz/item/CS_URS_2023_01/183205111"/>
    <hyperlink ref="F198" r:id="rId11" display="https://podminky.urs.cz/item/CS_URS_2023_01/183403114"/>
    <hyperlink ref="F204" r:id="rId12" display="https://podminky.urs.cz/item/CS_URS_2023_01/184813511"/>
    <hyperlink ref="F209" r:id="rId13" display="https://podminky.urs.cz/item/CS_URS_2023_01/183403153"/>
    <hyperlink ref="F215" r:id="rId14" display="https://podminky.urs.cz/item/CS_URS_2023_01/185803111"/>
    <hyperlink ref="F221" r:id="rId15" display="https://podminky.urs.cz/item/CS_URS_2023_01/181951112"/>
    <hyperlink ref="F227" r:id="rId16" display="https://podminky.urs.cz/item/CS_URS_2023_01/564851111"/>
    <hyperlink ref="F234" r:id="rId17" display="https://podminky.urs.cz/item/CS_URS_2023_01/998225111"/>
    <hyperlink ref="F239" r:id="rId18" display="https://podminky.urs.cz/item/CS_URS_2023_01/596211130"/>
    <hyperlink ref="F260" r:id="rId19" display="https://podminky.urs.cz/item/CS_URS_2023_01/916111123"/>
    <hyperlink ref="F266" r:id="rId20" display="https://podminky.urs.cz/item/CS_URS_2023_01/591211111"/>
    <hyperlink ref="F278" r:id="rId21" display="https://podminky.urs.cz/item/CS_URS_2023_01/916132113"/>
    <hyperlink ref="F287" r:id="rId22" display="https://podminky.urs.cz/item/CS_URS_2023_01/916231213"/>
    <hyperlink ref="F297" r:id="rId23" display="https://podminky.urs.cz/item/CS_URS_2023_01/916991121"/>
    <hyperlink ref="F319" r:id="rId24" display="https://podminky.urs.cz/item/CS_URS_2023_01/998223011"/>
    <hyperlink ref="F323" r:id="rId25" display="https://podminky.urs.cz/item/CS_URS_2023_01/62999521"/>
    <hyperlink ref="F333" r:id="rId26" display="https://podminky.urs.cz/item/CS_URS_2023_01/919735113"/>
    <hyperlink ref="F338" r:id="rId27" display="https://podminky.urs.cz/item/CS_URS_2023_01/113107123"/>
    <hyperlink ref="F343" r:id="rId28" display="https://podminky.urs.cz/item/CS_URS_2023_01/113107124"/>
    <hyperlink ref="F348" r:id="rId29" display="https://podminky.urs.cz/item/CS_URS_2023_01/997221551"/>
    <hyperlink ref="F356" r:id="rId30" display="https://podminky.urs.cz/item/CS_URS_2023_01/997221559"/>
    <hyperlink ref="F365" r:id="rId31" display="https://podminky.urs.cz/item/CS_URS_2023_01/962042321"/>
    <hyperlink ref="F370" r:id="rId32" display="https://podminky.urs.cz/item/CS_URS_2023_01/961044111"/>
    <hyperlink ref="F377" r:id="rId33" display="https://podminky.urs.cz/item/CS_URS_2023_01/113106162"/>
    <hyperlink ref="F382" r:id="rId34" display="https://podminky.urs.cz/item/CS_URS_2023_01/979071122"/>
    <hyperlink ref="F387" r:id="rId35" display="https://podminky.urs.cz/item/CS_URS_2023_01/979024443"/>
    <hyperlink ref="F392" r:id="rId36" display="https://podminky.urs.cz/item/CS_URS_2023_01/979071121"/>
    <hyperlink ref="F398" r:id="rId37" display="https://podminky.urs.cz/item/CS_URS_2023_01/113107181"/>
    <hyperlink ref="F403" r:id="rId38" display="https://podminky.urs.cz/item/CS_URS_2023_01/113107341"/>
    <hyperlink ref="F408" r:id="rId39" display="https://podminky.urs.cz/item/CS_URS_2023_01/113201112"/>
    <hyperlink ref="F413" r:id="rId40" display="https://podminky.urs.cz/item/CS_URS_2023_01/113203111"/>
    <hyperlink ref="F418" r:id="rId41" display="https://podminky.urs.cz/item/CS_URS_2023_01/113204111"/>
    <hyperlink ref="F423" r:id="rId42" display="https://podminky.urs.cz/item/CS_URS_2023_01/113107130"/>
    <hyperlink ref="F433" r:id="rId43" display="https://podminky.urs.cz/item/CS_URS_2023_01/997221611"/>
    <hyperlink ref="F458" r:id="rId44" display="https://podminky.urs.cz/item/CS_URS_2023_01/997221561"/>
    <hyperlink ref="F483" r:id="rId45" display="https://podminky.urs.cz/item/CS_URS_2023_01/997221569"/>
    <hyperlink ref="F508" r:id="rId46" display="https://podminky.urs.cz/item/CS_URS_2023_01/997221861"/>
    <hyperlink ref="F525" r:id="rId47" display="https://podminky.urs.cz/item/CS_URS_2022_01/997221873"/>
    <hyperlink ref="F532" r:id="rId48" display="https://podminky.urs.cz/item/CS_URS_2023_01/997221875"/>
  </hyperlinks>
  <pageMargins left="0.39375" right="0.39375" top="0.39375" bottom="0.39375" header="0" footer="0"/>
  <pageSetup paperSize="9" orientation="portrait" blackAndWhite="1" fitToHeight="100"/>
  <headerFooter>
    <oddFooter>&amp;CStrana &amp;P z &amp;N</oddFooter>
  </headerFooter>
  <drawing r:id="rId49"/>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111</v>
      </c>
    </row>
    <row r="3" s="1" customFormat="1" ht="6.96" customHeight="1">
      <c r="B3" s="148"/>
      <c r="C3" s="149"/>
      <c r="D3" s="149"/>
      <c r="E3" s="149"/>
      <c r="F3" s="149"/>
      <c r="G3" s="149"/>
      <c r="H3" s="149"/>
      <c r="I3" s="149"/>
      <c r="J3" s="149"/>
      <c r="K3" s="149"/>
      <c r="L3" s="21"/>
      <c r="AT3" s="18" t="s">
        <v>99</v>
      </c>
    </row>
    <row r="4" s="1" customFormat="1" ht="24.96" customHeight="1">
      <c r="B4" s="21"/>
      <c r="D4" s="150" t="s">
        <v>112</v>
      </c>
      <c r="L4" s="21"/>
      <c r="M4" s="151" t="s">
        <v>10</v>
      </c>
      <c r="AT4" s="18" t="s">
        <v>4</v>
      </c>
    </row>
    <row r="5" s="1" customFormat="1" ht="6.96" customHeight="1">
      <c r="B5" s="21"/>
      <c r="L5" s="21"/>
    </row>
    <row r="6" s="1" customFormat="1" ht="12" customHeight="1">
      <c r="B6" s="21"/>
      <c r="D6" s="152" t="s">
        <v>16</v>
      </c>
      <c r="L6" s="21"/>
    </row>
    <row r="7" s="1" customFormat="1" ht="26.25" customHeight="1">
      <c r="B7" s="21"/>
      <c r="E7" s="153" t="str">
        <f>'Rekapitulace stavby'!K6</f>
        <v>Rekonstrukce chodníku ul. Dukelská, pod kostelem Panny Marie Utěšitelky – II.etapa</v>
      </c>
      <c r="F7" s="152"/>
      <c r="G7" s="152"/>
      <c r="H7" s="152"/>
      <c r="L7" s="21"/>
    </row>
    <row r="8" s="1" customFormat="1" ht="12" customHeight="1">
      <c r="B8" s="21"/>
      <c r="D8" s="152" t="s">
        <v>113</v>
      </c>
      <c r="L8" s="21"/>
    </row>
    <row r="9" s="2" customFormat="1" ht="16.5" customHeight="1">
      <c r="A9" s="40"/>
      <c r="B9" s="46"/>
      <c r="C9" s="40"/>
      <c r="D9" s="40"/>
      <c r="E9" s="153" t="s">
        <v>592</v>
      </c>
      <c r="F9" s="40"/>
      <c r="G9" s="40"/>
      <c r="H9" s="40"/>
      <c r="I9" s="40"/>
      <c r="J9" s="40"/>
      <c r="K9" s="40"/>
      <c r="L9" s="65"/>
      <c r="S9" s="40"/>
      <c r="T9" s="40"/>
      <c r="U9" s="40"/>
      <c r="V9" s="40"/>
      <c r="W9" s="40"/>
      <c r="X9" s="40"/>
      <c r="Y9" s="40"/>
      <c r="Z9" s="40"/>
      <c r="AA9" s="40"/>
      <c r="AB9" s="40"/>
      <c r="AC9" s="40"/>
      <c r="AD9" s="40"/>
      <c r="AE9" s="40"/>
    </row>
    <row r="10" s="2" customFormat="1" ht="12" customHeight="1">
      <c r="A10" s="40"/>
      <c r="B10" s="46"/>
      <c r="C10" s="40"/>
      <c r="D10" s="152" t="s">
        <v>115</v>
      </c>
      <c r="E10" s="40"/>
      <c r="F10" s="40"/>
      <c r="G10" s="40"/>
      <c r="H10" s="40"/>
      <c r="I10" s="40"/>
      <c r="J10" s="40"/>
      <c r="K10" s="40"/>
      <c r="L10" s="65"/>
      <c r="S10" s="40"/>
      <c r="T10" s="40"/>
      <c r="U10" s="40"/>
      <c r="V10" s="40"/>
      <c r="W10" s="40"/>
      <c r="X10" s="40"/>
      <c r="Y10" s="40"/>
      <c r="Z10" s="40"/>
      <c r="AA10" s="40"/>
      <c r="AB10" s="40"/>
      <c r="AC10" s="40"/>
      <c r="AD10" s="40"/>
      <c r="AE10" s="40"/>
    </row>
    <row r="11" s="2" customFormat="1" ht="30" customHeight="1">
      <c r="A11" s="40"/>
      <c r="B11" s="46"/>
      <c r="C11" s="40"/>
      <c r="D11" s="40"/>
      <c r="E11" s="154" t="s">
        <v>593</v>
      </c>
      <c r="F11" s="40"/>
      <c r="G11" s="40"/>
      <c r="H11" s="40"/>
      <c r="I11" s="40"/>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65"/>
      <c r="S12" s="40"/>
      <c r="T12" s="40"/>
      <c r="U12" s="40"/>
      <c r="V12" s="40"/>
      <c r="W12" s="40"/>
      <c r="X12" s="40"/>
      <c r="Y12" s="40"/>
      <c r="Z12" s="40"/>
      <c r="AA12" s="40"/>
      <c r="AB12" s="40"/>
      <c r="AC12" s="40"/>
      <c r="AD12" s="40"/>
      <c r="AE12" s="40"/>
    </row>
    <row r="13" s="2" customFormat="1" ht="12" customHeight="1">
      <c r="A13" s="40"/>
      <c r="B13" s="46"/>
      <c r="C13" s="40"/>
      <c r="D13" s="152" t="s">
        <v>19</v>
      </c>
      <c r="E13" s="40"/>
      <c r="F13" s="143" t="s">
        <v>108</v>
      </c>
      <c r="G13" s="40"/>
      <c r="H13" s="40"/>
      <c r="I13" s="152" t="s">
        <v>21</v>
      </c>
      <c r="J13" s="143" t="s">
        <v>594</v>
      </c>
      <c r="K13" s="40"/>
      <c r="L13" s="65"/>
      <c r="S13" s="40"/>
      <c r="T13" s="40"/>
      <c r="U13" s="40"/>
      <c r="V13" s="40"/>
      <c r="W13" s="40"/>
      <c r="X13" s="40"/>
      <c r="Y13" s="40"/>
      <c r="Z13" s="40"/>
      <c r="AA13" s="40"/>
      <c r="AB13" s="40"/>
      <c r="AC13" s="40"/>
      <c r="AD13" s="40"/>
      <c r="AE13" s="40"/>
    </row>
    <row r="14" s="2" customFormat="1" ht="12" customHeight="1">
      <c r="A14" s="40"/>
      <c r="B14" s="46"/>
      <c r="C14" s="40"/>
      <c r="D14" s="152" t="s">
        <v>24</v>
      </c>
      <c r="E14" s="40"/>
      <c r="F14" s="143" t="s">
        <v>25</v>
      </c>
      <c r="G14" s="40"/>
      <c r="H14" s="40"/>
      <c r="I14" s="152" t="s">
        <v>26</v>
      </c>
      <c r="J14" s="155" t="str">
        <f>'Rekapitulace stavby'!AN8</f>
        <v>21. 3. 2023</v>
      </c>
      <c r="K14" s="40"/>
      <c r="L14" s="65"/>
      <c r="S14" s="40"/>
      <c r="T14" s="40"/>
      <c r="U14" s="40"/>
      <c r="V14" s="40"/>
      <c r="W14" s="40"/>
      <c r="X14" s="40"/>
      <c r="Y14" s="40"/>
      <c r="Z14" s="40"/>
      <c r="AA14" s="40"/>
      <c r="AB14" s="40"/>
      <c r="AC14" s="40"/>
      <c r="AD14" s="40"/>
      <c r="AE14" s="40"/>
    </row>
    <row r="15" s="2" customFormat="1" ht="21.84" customHeight="1">
      <c r="A15" s="40"/>
      <c r="B15" s="46"/>
      <c r="C15" s="40"/>
      <c r="D15" s="40"/>
      <c r="E15" s="40"/>
      <c r="F15" s="40"/>
      <c r="G15" s="40"/>
      <c r="H15" s="40"/>
      <c r="I15" s="294" t="s">
        <v>31</v>
      </c>
      <c r="J15" s="295" t="s">
        <v>595</v>
      </c>
      <c r="K15" s="40"/>
      <c r="L15" s="65"/>
      <c r="S15" s="40"/>
      <c r="T15" s="40"/>
      <c r="U15" s="40"/>
      <c r="V15" s="40"/>
      <c r="W15" s="40"/>
      <c r="X15" s="40"/>
      <c r="Y15" s="40"/>
      <c r="Z15" s="40"/>
      <c r="AA15" s="40"/>
      <c r="AB15" s="40"/>
      <c r="AC15" s="40"/>
      <c r="AD15" s="40"/>
      <c r="AE15" s="40"/>
    </row>
    <row r="16" s="2" customFormat="1" ht="12" customHeight="1">
      <c r="A16" s="40"/>
      <c r="B16" s="46"/>
      <c r="C16" s="40"/>
      <c r="D16" s="152" t="s">
        <v>34</v>
      </c>
      <c r="E16" s="40"/>
      <c r="F16" s="40"/>
      <c r="G16" s="40"/>
      <c r="H16" s="40"/>
      <c r="I16" s="152" t="s">
        <v>35</v>
      </c>
      <c r="J16" s="143" t="s">
        <v>36</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37</v>
      </c>
      <c r="F17" s="40"/>
      <c r="G17" s="40"/>
      <c r="H17" s="40"/>
      <c r="I17" s="152" t="s">
        <v>38</v>
      </c>
      <c r="J17" s="143" t="s">
        <v>39</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65"/>
      <c r="S18" s="40"/>
      <c r="T18" s="40"/>
      <c r="U18" s="40"/>
      <c r="V18" s="40"/>
      <c r="W18" s="40"/>
      <c r="X18" s="40"/>
      <c r="Y18" s="40"/>
      <c r="Z18" s="40"/>
      <c r="AA18" s="40"/>
      <c r="AB18" s="40"/>
      <c r="AC18" s="40"/>
      <c r="AD18" s="40"/>
      <c r="AE18" s="40"/>
    </row>
    <row r="19" s="2" customFormat="1" ht="12" customHeight="1">
      <c r="A19" s="40"/>
      <c r="B19" s="46"/>
      <c r="C19" s="40"/>
      <c r="D19" s="152" t="s">
        <v>40</v>
      </c>
      <c r="E19" s="40"/>
      <c r="F19" s="40"/>
      <c r="G19" s="40"/>
      <c r="H19" s="40"/>
      <c r="I19" s="152" t="s">
        <v>35</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2" t="s">
        <v>38</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65"/>
      <c r="S21" s="40"/>
      <c r="T21" s="40"/>
      <c r="U21" s="40"/>
      <c r="V21" s="40"/>
      <c r="W21" s="40"/>
      <c r="X21" s="40"/>
      <c r="Y21" s="40"/>
      <c r="Z21" s="40"/>
      <c r="AA21" s="40"/>
      <c r="AB21" s="40"/>
      <c r="AC21" s="40"/>
      <c r="AD21" s="40"/>
      <c r="AE21" s="40"/>
    </row>
    <row r="22" s="2" customFormat="1" ht="12" customHeight="1">
      <c r="A22" s="40"/>
      <c r="B22" s="46"/>
      <c r="C22" s="40"/>
      <c r="D22" s="152" t="s">
        <v>42</v>
      </c>
      <c r="E22" s="40"/>
      <c r="F22" s="40"/>
      <c r="G22" s="40"/>
      <c r="H22" s="40"/>
      <c r="I22" s="152" t="s">
        <v>35</v>
      </c>
      <c r="J22" s="143" t="s">
        <v>43</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44</v>
      </c>
      <c r="F23" s="40"/>
      <c r="G23" s="40"/>
      <c r="H23" s="40"/>
      <c r="I23" s="152" t="s">
        <v>38</v>
      </c>
      <c r="J23" s="143" t="s">
        <v>45</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65"/>
      <c r="S24" s="40"/>
      <c r="T24" s="40"/>
      <c r="U24" s="40"/>
      <c r="V24" s="40"/>
      <c r="W24" s="40"/>
      <c r="X24" s="40"/>
      <c r="Y24" s="40"/>
      <c r="Z24" s="40"/>
      <c r="AA24" s="40"/>
      <c r="AB24" s="40"/>
      <c r="AC24" s="40"/>
      <c r="AD24" s="40"/>
      <c r="AE24" s="40"/>
    </row>
    <row r="25" s="2" customFormat="1" ht="12" customHeight="1">
      <c r="A25" s="40"/>
      <c r="B25" s="46"/>
      <c r="C25" s="40"/>
      <c r="D25" s="152" t="s">
        <v>46</v>
      </c>
      <c r="E25" s="40"/>
      <c r="F25" s="40"/>
      <c r="G25" s="40"/>
      <c r="H25" s="40"/>
      <c r="I25" s="152" t="s">
        <v>35</v>
      </c>
      <c r="J25" s="143" t="s">
        <v>1</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
        <v>47</v>
      </c>
      <c r="F26" s="40"/>
      <c r="G26" s="40"/>
      <c r="H26" s="40"/>
      <c r="I26" s="152" t="s">
        <v>38</v>
      </c>
      <c r="J26" s="143" t="s">
        <v>1</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65"/>
      <c r="S27" s="40"/>
      <c r="T27" s="40"/>
      <c r="U27" s="40"/>
      <c r="V27" s="40"/>
      <c r="W27" s="40"/>
      <c r="X27" s="40"/>
      <c r="Y27" s="40"/>
      <c r="Z27" s="40"/>
      <c r="AA27" s="40"/>
      <c r="AB27" s="40"/>
      <c r="AC27" s="40"/>
      <c r="AD27" s="40"/>
      <c r="AE27" s="40"/>
    </row>
    <row r="28" s="2" customFormat="1" ht="12" customHeight="1">
      <c r="A28" s="40"/>
      <c r="B28" s="46"/>
      <c r="C28" s="40"/>
      <c r="D28" s="152" t="s">
        <v>49</v>
      </c>
      <c r="E28" s="40"/>
      <c r="F28" s="40"/>
      <c r="G28" s="40"/>
      <c r="H28" s="40"/>
      <c r="I28" s="40"/>
      <c r="J28" s="40"/>
      <c r="K28" s="40"/>
      <c r="L28" s="65"/>
      <c r="S28" s="40"/>
      <c r="T28" s="40"/>
      <c r="U28" s="40"/>
      <c r="V28" s="40"/>
      <c r="W28" s="40"/>
      <c r="X28" s="40"/>
      <c r="Y28" s="40"/>
      <c r="Z28" s="40"/>
      <c r="AA28" s="40"/>
      <c r="AB28" s="40"/>
      <c r="AC28" s="40"/>
      <c r="AD28" s="40"/>
      <c r="AE28" s="40"/>
    </row>
    <row r="29" s="8" customFormat="1" ht="71.25" customHeight="1">
      <c r="A29" s="156"/>
      <c r="B29" s="157"/>
      <c r="C29" s="156"/>
      <c r="D29" s="156"/>
      <c r="E29" s="158" t="s">
        <v>50</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40"/>
      <c r="B30" s="46"/>
      <c r="C30" s="40"/>
      <c r="D30" s="40"/>
      <c r="E30" s="40"/>
      <c r="F30" s="40"/>
      <c r="G30" s="40"/>
      <c r="H30" s="40"/>
      <c r="I30" s="40"/>
      <c r="J30" s="40"/>
      <c r="K30" s="40"/>
      <c r="L30" s="65"/>
      <c r="S30" s="40"/>
      <c r="T30" s="40"/>
      <c r="U30" s="40"/>
      <c r="V30" s="40"/>
      <c r="W30" s="40"/>
      <c r="X30" s="40"/>
      <c r="Y30" s="40"/>
      <c r="Z30" s="40"/>
      <c r="AA30" s="40"/>
      <c r="AB30" s="40"/>
      <c r="AC30" s="40"/>
      <c r="AD30" s="40"/>
      <c r="AE30" s="40"/>
    </row>
    <row r="31" s="2" customFormat="1" ht="6.96" customHeight="1">
      <c r="A31" s="40"/>
      <c r="B31" s="46"/>
      <c r="C31" s="40"/>
      <c r="D31" s="160"/>
      <c r="E31" s="160"/>
      <c r="F31" s="160"/>
      <c r="G31" s="160"/>
      <c r="H31" s="160"/>
      <c r="I31" s="160"/>
      <c r="J31" s="160"/>
      <c r="K31" s="160"/>
      <c r="L31" s="65"/>
      <c r="S31" s="40"/>
      <c r="T31" s="40"/>
      <c r="U31" s="40"/>
      <c r="V31" s="40"/>
      <c r="W31" s="40"/>
      <c r="X31" s="40"/>
      <c r="Y31" s="40"/>
      <c r="Z31" s="40"/>
      <c r="AA31" s="40"/>
      <c r="AB31" s="40"/>
      <c r="AC31" s="40"/>
      <c r="AD31" s="40"/>
      <c r="AE31" s="40"/>
    </row>
    <row r="32" s="2" customFormat="1" ht="25.44" customHeight="1">
      <c r="A32" s="40"/>
      <c r="B32" s="46"/>
      <c r="C32" s="40"/>
      <c r="D32" s="161" t="s">
        <v>51</v>
      </c>
      <c r="E32" s="40"/>
      <c r="F32" s="40"/>
      <c r="G32" s="40"/>
      <c r="H32" s="40"/>
      <c r="I32" s="40"/>
      <c r="J32" s="162">
        <f>ROUND(J123, 2)</f>
        <v>0</v>
      </c>
      <c r="K32" s="40"/>
      <c r="L32" s="65"/>
      <c r="S32" s="40"/>
      <c r="T32" s="40"/>
      <c r="U32" s="40"/>
      <c r="V32" s="40"/>
      <c r="W32" s="40"/>
      <c r="X32" s="40"/>
      <c r="Y32" s="40"/>
      <c r="Z32" s="40"/>
      <c r="AA32" s="40"/>
      <c r="AB32" s="40"/>
      <c r="AC32" s="40"/>
      <c r="AD32" s="40"/>
      <c r="AE32" s="40"/>
    </row>
    <row r="33" s="2" customFormat="1" ht="6.96" customHeight="1">
      <c r="A33" s="40"/>
      <c r="B33" s="46"/>
      <c r="C33" s="40"/>
      <c r="D33" s="160"/>
      <c r="E33" s="160"/>
      <c r="F33" s="160"/>
      <c r="G33" s="160"/>
      <c r="H33" s="160"/>
      <c r="I33" s="160"/>
      <c r="J33" s="160"/>
      <c r="K33" s="160"/>
      <c r="L33" s="65"/>
      <c r="S33" s="40"/>
      <c r="T33" s="40"/>
      <c r="U33" s="40"/>
      <c r="V33" s="40"/>
      <c r="W33" s="40"/>
      <c r="X33" s="40"/>
      <c r="Y33" s="40"/>
      <c r="Z33" s="40"/>
      <c r="AA33" s="40"/>
      <c r="AB33" s="40"/>
      <c r="AC33" s="40"/>
      <c r="AD33" s="40"/>
      <c r="AE33" s="40"/>
    </row>
    <row r="34" s="2" customFormat="1" ht="14.4" customHeight="1">
      <c r="A34" s="40"/>
      <c r="B34" s="46"/>
      <c r="C34" s="40"/>
      <c r="D34" s="40"/>
      <c r="E34" s="40"/>
      <c r="F34" s="163" t="s">
        <v>53</v>
      </c>
      <c r="G34" s="40"/>
      <c r="H34" s="40"/>
      <c r="I34" s="163" t="s">
        <v>52</v>
      </c>
      <c r="J34" s="163" t="s">
        <v>54</v>
      </c>
      <c r="K34" s="40"/>
      <c r="L34" s="65"/>
      <c r="S34" s="40"/>
      <c r="T34" s="40"/>
      <c r="U34" s="40"/>
      <c r="V34" s="40"/>
      <c r="W34" s="40"/>
      <c r="X34" s="40"/>
      <c r="Y34" s="40"/>
      <c r="Z34" s="40"/>
      <c r="AA34" s="40"/>
      <c r="AB34" s="40"/>
      <c r="AC34" s="40"/>
      <c r="AD34" s="40"/>
      <c r="AE34" s="40"/>
    </row>
    <row r="35" s="2" customFormat="1" ht="14.4" customHeight="1">
      <c r="A35" s="40"/>
      <c r="B35" s="46"/>
      <c r="C35" s="40"/>
      <c r="D35" s="164" t="s">
        <v>55</v>
      </c>
      <c r="E35" s="152" t="s">
        <v>56</v>
      </c>
      <c r="F35" s="165">
        <f>ROUND((SUM(BE123:BE201)),  2)</f>
        <v>0</v>
      </c>
      <c r="G35" s="40"/>
      <c r="H35" s="40"/>
      <c r="I35" s="166">
        <v>0.20999999999999999</v>
      </c>
      <c r="J35" s="165">
        <f>ROUND(((SUM(BE123:BE201))*I35),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2" t="s">
        <v>57</v>
      </c>
      <c r="F36" s="165">
        <f>ROUND((SUM(BF123:BF201)),  2)</f>
        <v>0</v>
      </c>
      <c r="G36" s="40"/>
      <c r="H36" s="40"/>
      <c r="I36" s="166">
        <v>0.14999999999999999</v>
      </c>
      <c r="J36" s="165">
        <f>ROUND(((SUM(BF123:BF201))*I36),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2" t="s">
        <v>58</v>
      </c>
      <c r="F37" s="165">
        <f>ROUND((SUM(BG123:BG201)),  2)</f>
        <v>0</v>
      </c>
      <c r="G37" s="40"/>
      <c r="H37" s="40"/>
      <c r="I37" s="166">
        <v>0.20999999999999999</v>
      </c>
      <c r="J37" s="165">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2" t="s">
        <v>59</v>
      </c>
      <c r="F38" s="165">
        <f>ROUND((SUM(BH123:BH201)),  2)</f>
        <v>0</v>
      </c>
      <c r="G38" s="40"/>
      <c r="H38" s="40"/>
      <c r="I38" s="166">
        <v>0.14999999999999999</v>
      </c>
      <c r="J38" s="165">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2" t="s">
        <v>60</v>
      </c>
      <c r="F39" s="165">
        <f>ROUND((SUM(BI123:BI201)),  2)</f>
        <v>0</v>
      </c>
      <c r="G39" s="40"/>
      <c r="H39" s="40"/>
      <c r="I39" s="166">
        <v>0</v>
      </c>
      <c r="J39" s="165">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2" customFormat="1" ht="25.44" customHeight="1">
      <c r="A41" s="40"/>
      <c r="B41" s="46"/>
      <c r="C41" s="167"/>
      <c r="D41" s="168" t="s">
        <v>61</v>
      </c>
      <c r="E41" s="169"/>
      <c r="F41" s="169"/>
      <c r="G41" s="170" t="s">
        <v>62</v>
      </c>
      <c r="H41" s="171" t="s">
        <v>63</v>
      </c>
      <c r="I41" s="169"/>
      <c r="J41" s="172">
        <f>SUM(J32:J39)</f>
        <v>0</v>
      </c>
      <c r="K41" s="173"/>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40"/>
      <c r="J42" s="40"/>
      <c r="K42" s="40"/>
      <c r="L42" s="65"/>
      <c r="S42" s="40"/>
      <c r="T42" s="40"/>
      <c r="U42" s="40"/>
      <c r="V42" s="40"/>
      <c r="W42" s="40"/>
      <c r="X42" s="40"/>
      <c r="Y42" s="40"/>
      <c r="Z42" s="40"/>
      <c r="AA42" s="40"/>
      <c r="AB42" s="40"/>
      <c r="AC42" s="40"/>
      <c r="AD42" s="40"/>
      <c r="AE42" s="40"/>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2" customFormat="1" ht="14.4" customHeight="1">
      <c r="B49" s="65"/>
      <c r="D49" s="174" t="s">
        <v>64</v>
      </c>
      <c r="E49" s="175"/>
      <c r="F49" s="175"/>
      <c r="G49" s="174" t="s">
        <v>65</v>
      </c>
      <c r="H49" s="175"/>
      <c r="I49" s="175"/>
      <c r="J49" s="175"/>
      <c r="K49" s="175"/>
      <c r="L49" s="65"/>
    </row>
    <row r="50">
      <c r="B50" s="21"/>
      <c r="L50" s="21"/>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s="2" customFormat="1">
      <c r="A60" s="40"/>
      <c r="B60" s="46"/>
      <c r="C60" s="40"/>
      <c r="D60" s="176" t="s">
        <v>66</v>
      </c>
      <c r="E60" s="177"/>
      <c r="F60" s="178" t="s">
        <v>67</v>
      </c>
      <c r="G60" s="176" t="s">
        <v>66</v>
      </c>
      <c r="H60" s="177"/>
      <c r="I60" s="177"/>
      <c r="J60" s="179" t="s">
        <v>67</v>
      </c>
      <c r="K60" s="177"/>
      <c r="L60" s="65"/>
      <c r="S60" s="40"/>
      <c r="T60" s="40"/>
      <c r="U60" s="40"/>
      <c r="V60" s="40"/>
      <c r="W60" s="40"/>
      <c r="X60" s="40"/>
      <c r="Y60" s="40"/>
      <c r="Z60" s="40"/>
      <c r="AA60" s="40"/>
      <c r="AB60" s="40"/>
      <c r="AC60" s="40"/>
      <c r="AD60" s="40"/>
      <c r="AE60" s="40"/>
    </row>
    <row r="61">
      <c r="B61" s="21"/>
      <c r="L61" s="21"/>
    </row>
    <row r="62">
      <c r="B62" s="21"/>
      <c r="L62" s="21"/>
    </row>
    <row r="63">
      <c r="B63" s="21"/>
      <c r="L63" s="21"/>
    </row>
    <row r="64" s="2" customFormat="1">
      <c r="A64" s="40"/>
      <c r="B64" s="46"/>
      <c r="C64" s="40"/>
      <c r="D64" s="174" t="s">
        <v>68</v>
      </c>
      <c r="E64" s="180"/>
      <c r="F64" s="180"/>
      <c r="G64" s="174" t="s">
        <v>69</v>
      </c>
      <c r="H64" s="180"/>
      <c r="I64" s="180"/>
      <c r="J64" s="180"/>
      <c r="K64" s="180"/>
      <c r="L64" s="65"/>
      <c r="S64" s="40"/>
      <c r="T64" s="40"/>
      <c r="U64" s="40"/>
      <c r="V64" s="40"/>
      <c r="W64" s="40"/>
      <c r="X64" s="40"/>
      <c r="Y64" s="40"/>
      <c r="Z64" s="40"/>
      <c r="AA64" s="40"/>
      <c r="AB64" s="40"/>
      <c r="AC64" s="40"/>
      <c r="AD64" s="40"/>
      <c r="AE64" s="40"/>
    </row>
    <row r="65">
      <c r="B65" s="21"/>
      <c r="L65" s="21"/>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s="2" customFormat="1">
      <c r="A75" s="40"/>
      <c r="B75" s="46"/>
      <c r="C75" s="40"/>
      <c r="D75" s="176" t="s">
        <v>66</v>
      </c>
      <c r="E75" s="177"/>
      <c r="F75" s="178" t="s">
        <v>67</v>
      </c>
      <c r="G75" s="176" t="s">
        <v>66</v>
      </c>
      <c r="H75" s="177"/>
      <c r="I75" s="177"/>
      <c r="J75" s="179" t="s">
        <v>67</v>
      </c>
      <c r="K75" s="177"/>
      <c r="L75" s="65"/>
      <c r="S75" s="40"/>
      <c r="T75" s="40"/>
      <c r="U75" s="40"/>
      <c r="V75" s="40"/>
      <c r="W75" s="40"/>
      <c r="X75" s="40"/>
      <c r="Y75" s="40"/>
      <c r="Z75" s="40"/>
      <c r="AA75" s="40"/>
      <c r="AB75" s="40"/>
      <c r="AC75" s="40"/>
      <c r="AD75" s="40"/>
      <c r="AE75" s="40"/>
    </row>
    <row r="76" s="2" customFormat="1" ht="14.4" customHeight="1">
      <c r="A76" s="40"/>
      <c r="B76" s="181"/>
      <c r="C76" s="182"/>
      <c r="D76" s="182"/>
      <c r="E76" s="182"/>
      <c r="F76" s="182"/>
      <c r="G76" s="182"/>
      <c r="H76" s="182"/>
      <c r="I76" s="182"/>
      <c r="J76" s="182"/>
      <c r="K76" s="182"/>
      <c r="L76" s="65"/>
      <c r="S76" s="40"/>
      <c r="T76" s="40"/>
      <c r="U76" s="40"/>
      <c r="V76" s="40"/>
      <c r="W76" s="40"/>
      <c r="X76" s="40"/>
      <c r="Y76" s="40"/>
      <c r="Z76" s="40"/>
      <c r="AA76" s="40"/>
      <c r="AB76" s="40"/>
      <c r="AC76" s="40"/>
      <c r="AD76" s="40"/>
      <c r="AE76" s="40"/>
    </row>
    <row r="80" s="2" customFormat="1" ht="6.96" customHeight="1">
      <c r="A80" s="40"/>
      <c r="B80" s="183"/>
      <c r="C80" s="184"/>
      <c r="D80" s="184"/>
      <c r="E80" s="184"/>
      <c r="F80" s="184"/>
      <c r="G80" s="184"/>
      <c r="H80" s="184"/>
      <c r="I80" s="184"/>
      <c r="J80" s="184"/>
      <c r="K80" s="184"/>
      <c r="L80" s="65"/>
      <c r="S80" s="40"/>
      <c r="T80" s="40"/>
      <c r="U80" s="40"/>
      <c r="V80" s="40"/>
      <c r="W80" s="40"/>
      <c r="X80" s="40"/>
      <c r="Y80" s="40"/>
      <c r="Z80" s="40"/>
      <c r="AA80" s="40"/>
      <c r="AB80" s="40"/>
      <c r="AC80" s="40"/>
      <c r="AD80" s="40"/>
      <c r="AE80" s="40"/>
    </row>
    <row r="81" s="2" customFormat="1" ht="24.96" customHeight="1">
      <c r="A81" s="40"/>
      <c r="B81" s="41"/>
      <c r="C81" s="24" t="s">
        <v>117</v>
      </c>
      <c r="D81" s="42"/>
      <c r="E81" s="42"/>
      <c r="F81" s="42"/>
      <c r="G81" s="42"/>
      <c r="H81" s="42"/>
      <c r="I81" s="42"/>
      <c r="J81" s="42"/>
      <c r="K81" s="42"/>
      <c r="L81" s="65"/>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65"/>
      <c r="S82" s="40"/>
      <c r="T82" s="40"/>
      <c r="U82" s="40"/>
      <c r="V82" s="40"/>
      <c r="W82" s="40"/>
      <c r="X82" s="40"/>
      <c r="Y82" s="40"/>
      <c r="Z82" s="40"/>
      <c r="AA82" s="40"/>
      <c r="AB82" s="40"/>
      <c r="AC82" s="40"/>
      <c r="AD82" s="40"/>
      <c r="AE82" s="40"/>
    </row>
    <row r="83" s="2" customFormat="1" ht="12" customHeight="1">
      <c r="A83" s="40"/>
      <c r="B83" s="41"/>
      <c r="C83" s="33" t="s">
        <v>16</v>
      </c>
      <c r="D83" s="42"/>
      <c r="E83" s="42"/>
      <c r="F83" s="42"/>
      <c r="G83" s="42"/>
      <c r="H83" s="42"/>
      <c r="I83" s="42"/>
      <c r="J83" s="42"/>
      <c r="K83" s="42"/>
      <c r="L83" s="65"/>
      <c r="S83" s="40"/>
      <c r="T83" s="40"/>
      <c r="U83" s="40"/>
      <c r="V83" s="40"/>
      <c r="W83" s="40"/>
      <c r="X83" s="40"/>
      <c r="Y83" s="40"/>
      <c r="Z83" s="40"/>
      <c r="AA83" s="40"/>
      <c r="AB83" s="40"/>
      <c r="AC83" s="40"/>
      <c r="AD83" s="40"/>
      <c r="AE83" s="40"/>
    </row>
    <row r="84" s="2" customFormat="1" ht="26.25" customHeight="1">
      <c r="A84" s="40"/>
      <c r="B84" s="41"/>
      <c r="C84" s="42"/>
      <c r="D84" s="42"/>
      <c r="E84" s="185" t="str">
        <f>E7</f>
        <v>Rekonstrukce chodníku ul. Dukelská, pod kostelem Panny Marie Utěšitelky – II.etapa</v>
      </c>
      <c r="F84" s="33"/>
      <c r="G84" s="33"/>
      <c r="H84" s="33"/>
      <c r="I84" s="42"/>
      <c r="J84" s="42"/>
      <c r="K84" s="42"/>
      <c r="L84" s="65"/>
      <c r="S84" s="40"/>
      <c r="T84" s="40"/>
      <c r="U84" s="40"/>
      <c r="V84" s="40"/>
      <c r="W84" s="40"/>
      <c r="X84" s="40"/>
      <c r="Y84" s="40"/>
      <c r="Z84" s="40"/>
      <c r="AA84" s="40"/>
      <c r="AB84" s="40"/>
      <c r="AC84" s="40"/>
      <c r="AD84" s="40"/>
      <c r="AE84" s="40"/>
    </row>
    <row r="85" s="1" customFormat="1" ht="12" customHeight="1">
      <c r="B85" s="22"/>
      <c r="C85" s="33" t="s">
        <v>113</v>
      </c>
      <c r="D85" s="23"/>
      <c r="E85" s="23"/>
      <c r="F85" s="23"/>
      <c r="G85" s="23"/>
      <c r="H85" s="23"/>
      <c r="I85" s="23"/>
      <c r="J85" s="23"/>
      <c r="K85" s="23"/>
      <c r="L85" s="21"/>
    </row>
    <row r="86" s="2" customFormat="1" ht="16.5" customHeight="1">
      <c r="A86" s="40"/>
      <c r="B86" s="41"/>
      <c r="C86" s="42"/>
      <c r="D86" s="42"/>
      <c r="E86" s="185" t="s">
        <v>592</v>
      </c>
      <c r="F86" s="42"/>
      <c r="G86" s="42"/>
      <c r="H86" s="42"/>
      <c r="I86" s="42"/>
      <c r="J86" s="42"/>
      <c r="K86" s="42"/>
      <c r="L86" s="65"/>
      <c r="S86" s="40"/>
      <c r="T86" s="40"/>
      <c r="U86" s="40"/>
      <c r="V86" s="40"/>
      <c r="W86" s="40"/>
      <c r="X86" s="40"/>
      <c r="Y86" s="40"/>
      <c r="Z86" s="40"/>
      <c r="AA86" s="40"/>
      <c r="AB86" s="40"/>
      <c r="AC86" s="40"/>
      <c r="AD86" s="40"/>
      <c r="AE86" s="40"/>
    </row>
    <row r="87" s="2" customFormat="1" ht="12" customHeight="1">
      <c r="A87" s="40"/>
      <c r="B87" s="41"/>
      <c r="C87" s="33" t="s">
        <v>115</v>
      </c>
      <c r="D87" s="42"/>
      <c r="E87" s="42"/>
      <c r="F87" s="42"/>
      <c r="G87" s="42"/>
      <c r="H87" s="42"/>
      <c r="I87" s="42"/>
      <c r="J87" s="42"/>
      <c r="K87" s="42"/>
      <c r="L87" s="65"/>
      <c r="S87" s="40"/>
      <c r="T87" s="40"/>
      <c r="U87" s="40"/>
      <c r="V87" s="40"/>
      <c r="W87" s="40"/>
      <c r="X87" s="40"/>
      <c r="Y87" s="40"/>
      <c r="Z87" s="40"/>
      <c r="AA87" s="40"/>
      <c r="AB87" s="40"/>
      <c r="AC87" s="40"/>
      <c r="AD87" s="40"/>
      <c r="AE87" s="40"/>
    </row>
    <row r="88" s="2" customFormat="1" ht="30" customHeight="1">
      <c r="A88" s="40"/>
      <c r="B88" s="41"/>
      <c r="C88" s="42"/>
      <c r="D88" s="42"/>
      <c r="E88" s="78" t="str">
        <f>E11</f>
        <v>2-1 - VON - VEDLEJŠÍ A OSTATNÍ NÁKLADY- soupis prací</v>
      </c>
      <c r="F88" s="42"/>
      <c r="G88" s="42"/>
      <c r="H88" s="42"/>
      <c r="I88" s="42"/>
      <c r="J88" s="42"/>
      <c r="K88" s="42"/>
      <c r="L88" s="65"/>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65"/>
      <c r="S89" s="40"/>
      <c r="T89" s="40"/>
      <c r="U89" s="40"/>
      <c r="V89" s="40"/>
      <c r="W89" s="40"/>
      <c r="X89" s="40"/>
      <c r="Y89" s="40"/>
      <c r="Z89" s="40"/>
      <c r="AA89" s="40"/>
      <c r="AB89" s="40"/>
      <c r="AC89" s="40"/>
      <c r="AD89" s="40"/>
      <c r="AE89" s="40"/>
    </row>
    <row r="90" s="2" customFormat="1" ht="12" customHeight="1">
      <c r="A90" s="40"/>
      <c r="B90" s="41"/>
      <c r="C90" s="33" t="s">
        <v>24</v>
      </c>
      <c r="D90" s="42"/>
      <c r="E90" s="42"/>
      <c r="F90" s="28" t="str">
        <f>F14</f>
        <v>Bruntál</v>
      </c>
      <c r="G90" s="42"/>
      <c r="H90" s="42"/>
      <c r="I90" s="33" t="s">
        <v>26</v>
      </c>
      <c r="J90" s="81" t="str">
        <f>IF(J14="","",J14)</f>
        <v>21. 3. 2023</v>
      </c>
      <c r="K90" s="42"/>
      <c r="L90" s="65"/>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E17</f>
        <v>Město Bruntál</v>
      </c>
      <c r="G92" s="42"/>
      <c r="H92" s="42"/>
      <c r="I92" s="33" t="s">
        <v>42</v>
      </c>
      <c r="J92" s="38" t="str">
        <f>E23</f>
        <v>ing. Petr Doležel</v>
      </c>
      <c r="K92" s="42"/>
      <c r="L92" s="65"/>
      <c r="S92" s="40"/>
      <c r="T92" s="40"/>
      <c r="U92" s="40"/>
      <c r="V92" s="40"/>
      <c r="W92" s="40"/>
      <c r="X92" s="40"/>
      <c r="Y92" s="40"/>
      <c r="Z92" s="40"/>
      <c r="AA92" s="40"/>
      <c r="AB92" s="40"/>
      <c r="AC92" s="40"/>
      <c r="AD92" s="40"/>
      <c r="AE92" s="40"/>
    </row>
    <row r="93" s="2" customFormat="1" ht="25.65" customHeight="1">
      <c r="A93" s="40"/>
      <c r="B93" s="41"/>
      <c r="C93" s="33" t="s">
        <v>40</v>
      </c>
      <c r="D93" s="42"/>
      <c r="E93" s="42"/>
      <c r="F93" s="28" t="str">
        <f>IF(E20="","",E20)</f>
        <v>Vyplň údaj</v>
      </c>
      <c r="G93" s="42"/>
      <c r="H93" s="42"/>
      <c r="I93" s="33" t="s">
        <v>46</v>
      </c>
      <c r="J93" s="38" t="str">
        <f>E26</f>
        <v xml:space="preserve">ing.Pospíšil Michal        CU 2023/1</v>
      </c>
      <c r="K93" s="42"/>
      <c r="L93" s="65"/>
      <c r="S93" s="40"/>
      <c r="T93" s="40"/>
      <c r="U93" s="40"/>
      <c r="V93" s="40"/>
      <c r="W93" s="40"/>
      <c r="X93" s="40"/>
      <c r="Y93" s="40"/>
      <c r="Z93" s="40"/>
      <c r="AA93" s="40"/>
      <c r="AB93" s="40"/>
      <c r="AC93" s="40"/>
      <c r="AD93" s="40"/>
      <c r="AE93" s="40"/>
    </row>
    <row r="94" s="2" customFormat="1" ht="10.32" customHeight="1">
      <c r="A94" s="40"/>
      <c r="B94" s="41"/>
      <c r="C94" s="42"/>
      <c r="D94" s="42"/>
      <c r="E94" s="42"/>
      <c r="F94" s="42"/>
      <c r="G94" s="42"/>
      <c r="H94" s="42"/>
      <c r="I94" s="42"/>
      <c r="J94" s="42"/>
      <c r="K94" s="42"/>
      <c r="L94" s="65"/>
      <c r="S94" s="40"/>
      <c r="T94" s="40"/>
      <c r="U94" s="40"/>
      <c r="V94" s="40"/>
      <c r="W94" s="40"/>
      <c r="X94" s="40"/>
      <c r="Y94" s="40"/>
      <c r="Z94" s="40"/>
      <c r="AA94" s="40"/>
      <c r="AB94" s="40"/>
      <c r="AC94" s="40"/>
      <c r="AD94" s="40"/>
      <c r="AE94" s="40"/>
    </row>
    <row r="95" s="2" customFormat="1" ht="29.28" customHeight="1">
      <c r="A95" s="40"/>
      <c r="B95" s="41"/>
      <c r="C95" s="186" t="s">
        <v>118</v>
      </c>
      <c r="D95" s="187"/>
      <c r="E95" s="187"/>
      <c r="F95" s="187"/>
      <c r="G95" s="187"/>
      <c r="H95" s="187"/>
      <c r="I95" s="187"/>
      <c r="J95" s="188" t="s">
        <v>119</v>
      </c>
      <c r="K95" s="187"/>
      <c r="L95" s="65"/>
      <c r="S95" s="40"/>
      <c r="T95" s="40"/>
      <c r="U95" s="40"/>
      <c r="V95" s="40"/>
      <c r="W95" s="40"/>
      <c r="X95" s="40"/>
      <c r="Y95" s="40"/>
      <c r="Z95" s="40"/>
      <c r="AA95" s="40"/>
      <c r="AB95" s="40"/>
      <c r="AC95" s="40"/>
      <c r="AD95" s="40"/>
      <c r="AE95" s="40"/>
    </row>
    <row r="96" s="2" customFormat="1" ht="10.32" customHeight="1">
      <c r="A96" s="40"/>
      <c r="B96" s="41"/>
      <c r="C96" s="42"/>
      <c r="D96" s="42"/>
      <c r="E96" s="42"/>
      <c r="F96" s="42"/>
      <c r="G96" s="42"/>
      <c r="H96" s="42"/>
      <c r="I96" s="42"/>
      <c r="J96" s="42"/>
      <c r="K96" s="42"/>
      <c r="L96" s="65"/>
      <c r="S96" s="40"/>
      <c r="T96" s="40"/>
      <c r="U96" s="40"/>
      <c r="V96" s="40"/>
      <c r="W96" s="40"/>
      <c r="X96" s="40"/>
      <c r="Y96" s="40"/>
      <c r="Z96" s="40"/>
      <c r="AA96" s="40"/>
      <c r="AB96" s="40"/>
      <c r="AC96" s="40"/>
      <c r="AD96" s="40"/>
      <c r="AE96" s="40"/>
    </row>
    <row r="97" s="2" customFormat="1" ht="22.8" customHeight="1">
      <c r="A97" s="40"/>
      <c r="B97" s="41"/>
      <c r="C97" s="189" t="s">
        <v>120</v>
      </c>
      <c r="D97" s="42"/>
      <c r="E97" s="42"/>
      <c r="F97" s="42"/>
      <c r="G97" s="42"/>
      <c r="H97" s="42"/>
      <c r="I97" s="42"/>
      <c r="J97" s="112">
        <f>J123</f>
        <v>0</v>
      </c>
      <c r="K97" s="42"/>
      <c r="L97" s="65"/>
      <c r="S97" s="40"/>
      <c r="T97" s="40"/>
      <c r="U97" s="40"/>
      <c r="V97" s="40"/>
      <c r="W97" s="40"/>
      <c r="X97" s="40"/>
      <c r="Y97" s="40"/>
      <c r="Z97" s="40"/>
      <c r="AA97" s="40"/>
      <c r="AB97" s="40"/>
      <c r="AC97" s="40"/>
      <c r="AD97" s="40"/>
      <c r="AE97" s="40"/>
      <c r="AU97" s="18" t="s">
        <v>121</v>
      </c>
    </row>
    <row r="98" s="9" customFormat="1" ht="24.96" customHeight="1">
      <c r="A98" s="9"/>
      <c r="B98" s="190"/>
      <c r="C98" s="191"/>
      <c r="D98" s="192" t="s">
        <v>596</v>
      </c>
      <c r="E98" s="193"/>
      <c r="F98" s="193"/>
      <c r="G98" s="193"/>
      <c r="H98" s="193"/>
      <c r="I98" s="193"/>
      <c r="J98" s="194">
        <f>J124</f>
        <v>0</v>
      </c>
      <c r="K98" s="191"/>
      <c r="L98" s="195"/>
      <c r="S98" s="9"/>
      <c r="T98" s="9"/>
      <c r="U98" s="9"/>
      <c r="V98" s="9"/>
      <c r="W98" s="9"/>
      <c r="X98" s="9"/>
      <c r="Y98" s="9"/>
      <c r="Z98" s="9"/>
      <c r="AA98" s="9"/>
      <c r="AB98" s="9"/>
      <c r="AC98" s="9"/>
      <c r="AD98" s="9"/>
      <c r="AE98" s="9"/>
    </row>
    <row r="99" s="10" customFormat="1" ht="19.92" customHeight="1">
      <c r="A99" s="10"/>
      <c r="B99" s="196"/>
      <c r="C99" s="135"/>
      <c r="D99" s="197" t="s">
        <v>597</v>
      </c>
      <c r="E99" s="198"/>
      <c r="F99" s="198"/>
      <c r="G99" s="198"/>
      <c r="H99" s="198"/>
      <c r="I99" s="198"/>
      <c r="J99" s="199">
        <f>J125</f>
        <v>0</v>
      </c>
      <c r="K99" s="135"/>
      <c r="L99" s="200"/>
      <c r="S99" s="10"/>
      <c r="T99" s="10"/>
      <c r="U99" s="10"/>
      <c r="V99" s="10"/>
      <c r="W99" s="10"/>
      <c r="X99" s="10"/>
      <c r="Y99" s="10"/>
      <c r="Z99" s="10"/>
      <c r="AA99" s="10"/>
      <c r="AB99" s="10"/>
      <c r="AC99" s="10"/>
      <c r="AD99" s="10"/>
      <c r="AE99" s="10"/>
    </row>
    <row r="100" s="10" customFormat="1" ht="19.92" customHeight="1">
      <c r="A100" s="10"/>
      <c r="B100" s="196"/>
      <c r="C100" s="135"/>
      <c r="D100" s="197" t="s">
        <v>598</v>
      </c>
      <c r="E100" s="198"/>
      <c r="F100" s="198"/>
      <c r="G100" s="198"/>
      <c r="H100" s="198"/>
      <c r="I100" s="198"/>
      <c r="J100" s="199">
        <f>J149</f>
        <v>0</v>
      </c>
      <c r="K100" s="135"/>
      <c r="L100" s="200"/>
      <c r="S100" s="10"/>
      <c r="T100" s="10"/>
      <c r="U100" s="10"/>
      <c r="V100" s="10"/>
      <c r="W100" s="10"/>
      <c r="X100" s="10"/>
      <c r="Y100" s="10"/>
      <c r="Z100" s="10"/>
      <c r="AA100" s="10"/>
      <c r="AB100" s="10"/>
      <c r="AC100" s="10"/>
      <c r="AD100" s="10"/>
      <c r="AE100" s="10"/>
    </row>
    <row r="101" s="10" customFormat="1" ht="19.92" customHeight="1">
      <c r="A101" s="10"/>
      <c r="B101" s="196"/>
      <c r="C101" s="135"/>
      <c r="D101" s="197" t="s">
        <v>599</v>
      </c>
      <c r="E101" s="198"/>
      <c r="F101" s="198"/>
      <c r="G101" s="198"/>
      <c r="H101" s="198"/>
      <c r="I101" s="198"/>
      <c r="J101" s="199">
        <f>J166</f>
        <v>0</v>
      </c>
      <c r="K101" s="135"/>
      <c r="L101" s="200"/>
      <c r="S101" s="10"/>
      <c r="T101" s="10"/>
      <c r="U101" s="10"/>
      <c r="V101" s="10"/>
      <c r="W101" s="10"/>
      <c r="X101" s="10"/>
      <c r="Y101" s="10"/>
      <c r="Z101" s="10"/>
      <c r="AA101" s="10"/>
      <c r="AB101" s="10"/>
      <c r="AC101" s="10"/>
      <c r="AD101" s="10"/>
      <c r="AE101" s="10"/>
    </row>
    <row r="102" s="2" customFormat="1" ht="21.84" customHeight="1">
      <c r="A102" s="40"/>
      <c r="B102" s="41"/>
      <c r="C102" s="42"/>
      <c r="D102" s="42"/>
      <c r="E102" s="42"/>
      <c r="F102" s="42"/>
      <c r="G102" s="42"/>
      <c r="H102" s="42"/>
      <c r="I102" s="42"/>
      <c r="J102" s="42"/>
      <c r="K102" s="42"/>
      <c r="L102" s="65"/>
      <c r="S102" s="40"/>
      <c r="T102" s="40"/>
      <c r="U102" s="40"/>
      <c r="V102" s="40"/>
      <c r="W102" s="40"/>
      <c r="X102" s="40"/>
      <c r="Y102" s="40"/>
      <c r="Z102" s="40"/>
      <c r="AA102" s="40"/>
      <c r="AB102" s="40"/>
      <c r="AC102" s="40"/>
      <c r="AD102" s="40"/>
      <c r="AE102" s="40"/>
    </row>
    <row r="103" s="2" customFormat="1" ht="6.96" customHeight="1">
      <c r="A103" s="40"/>
      <c r="B103" s="68"/>
      <c r="C103" s="69"/>
      <c r="D103" s="69"/>
      <c r="E103" s="69"/>
      <c r="F103" s="69"/>
      <c r="G103" s="69"/>
      <c r="H103" s="69"/>
      <c r="I103" s="69"/>
      <c r="J103" s="69"/>
      <c r="K103" s="69"/>
      <c r="L103" s="65"/>
      <c r="S103" s="40"/>
      <c r="T103" s="40"/>
      <c r="U103" s="40"/>
      <c r="V103" s="40"/>
      <c r="W103" s="40"/>
      <c r="X103" s="40"/>
      <c r="Y103" s="40"/>
      <c r="Z103" s="40"/>
      <c r="AA103" s="40"/>
      <c r="AB103" s="40"/>
      <c r="AC103" s="40"/>
      <c r="AD103" s="40"/>
      <c r="AE103" s="40"/>
    </row>
    <row r="107" s="2" customFormat="1" ht="6.96" customHeight="1">
      <c r="A107" s="40"/>
      <c r="B107" s="70"/>
      <c r="C107" s="71"/>
      <c r="D107" s="71"/>
      <c r="E107" s="71"/>
      <c r="F107" s="71"/>
      <c r="G107" s="71"/>
      <c r="H107" s="71"/>
      <c r="I107" s="71"/>
      <c r="J107" s="71"/>
      <c r="K107" s="71"/>
      <c r="L107" s="65"/>
      <c r="S107" s="40"/>
      <c r="T107" s="40"/>
      <c r="U107" s="40"/>
      <c r="V107" s="40"/>
      <c r="W107" s="40"/>
      <c r="X107" s="40"/>
      <c r="Y107" s="40"/>
      <c r="Z107" s="40"/>
      <c r="AA107" s="40"/>
      <c r="AB107" s="40"/>
      <c r="AC107" s="40"/>
      <c r="AD107" s="40"/>
      <c r="AE107" s="40"/>
    </row>
    <row r="108" s="2" customFormat="1" ht="24.96" customHeight="1">
      <c r="A108" s="40"/>
      <c r="B108" s="41"/>
      <c r="C108" s="24" t="s">
        <v>128</v>
      </c>
      <c r="D108" s="42"/>
      <c r="E108" s="42"/>
      <c r="F108" s="42"/>
      <c r="G108" s="42"/>
      <c r="H108" s="42"/>
      <c r="I108" s="42"/>
      <c r="J108" s="42"/>
      <c r="K108" s="42"/>
      <c r="L108" s="65"/>
      <c r="S108" s="40"/>
      <c r="T108" s="40"/>
      <c r="U108" s="40"/>
      <c r="V108" s="40"/>
      <c r="W108" s="40"/>
      <c r="X108" s="40"/>
      <c r="Y108" s="40"/>
      <c r="Z108" s="40"/>
      <c r="AA108" s="40"/>
      <c r="AB108" s="40"/>
      <c r="AC108" s="40"/>
      <c r="AD108" s="40"/>
      <c r="AE108" s="40"/>
    </row>
    <row r="109" s="2" customFormat="1" ht="6.96" customHeight="1">
      <c r="A109" s="40"/>
      <c r="B109" s="41"/>
      <c r="C109" s="42"/>
      <c r="D109" s="42"/>
      <c r="E109" s="42"/>
      <c r="F109" s="42"/>
      <c r="G109" s="42"/>
      <c r="H109" s="42"/>
      <c r="I109" s="42"/>
      <c r="J109" s="42"/>
      <c r="K109" s="42"/>
      <c r="L109" s="65"/>
      <c r="S109" s="40"/>
      <c r="T109" s="40"/>
      <c r="U109" s="40"/>
      <c r="V109" s="40"/>
      <c r="W109" s="40"/>
      <c r="X109" s="40"/>
      <c r="Y109" s="40"/>
      <c r="Z109" s="40"/>
      <c r="AA109" s="40"/>
      <c r="AB109" s="40"/>
      <c r="AC109" s="40"/>
      <c r="AD109" s="40"/>
      <c r="AE109" s="40"/>
    </row>
    <row r="110" s="2" customFormat="1" ht="12" customHeight="1">
      <c r="A110" s="40"/>
      <c r="B110" s="41"/>
      <c r="C110" s="33" t="s">
        <v>16</v>
      </c>
      <c r="D110" s="42"/>
      <c r="E110" s="42"/>
      <c r="F110" s="42"/>
      <c r="G110" s="42"/>
      <c r="H110" s="42"/>
      <c r="I110" s="42"/>
      <c r="J110" s="42"/>
      <c r="K110" s="42"/>
      <c r="L110" s="65"/>
      <c r="S110" s="40"/>
      <c r="T110" s="40"/>
      <c r="U110" s="40"/>
      <c r="V110" s="40"/>
      <c r="W110" s="40"/>
      <c r="X110" s="40"/>
      <c r="Y110" s="40"/>
      <c r="Z110" s="40"/>
      <c r="AA110" s="40"/>
      <c r="AB110" s="40"/>
      <c r="AC110" s="40"/>
      <c r="AD110" s="40"/>
      <c r="AE110" s="40"/>
    </row>
    <row r="111" s="2" customFormat="1" ht="26.25" customHeight="1">
      <c r="A111" s="40"/>
      <c r="B111" s="41"/>
      <c r="C111" s="42"/>
      <c r="D111" s="42"/>
      <c r="E111" s="185" t="str">
        <f>E7</f>
        <v>Rekonstrukce chodníku ul. Dukelská, pod kostelem Panny Marie Utěšitelky – II.etapa</v>
      </c>
      <c r="F111" s="33"/>
      <c r="G111" s="33"/>
      <c r="H111" s="33"/>
      <c r="I111" s="42"/>
      <c r="J111" s="42"/>
      <c r="K111" s="42"/>
      <c r="L111" s="65"/>
      <c r="S111" s="40"/>
      <c r="T111" s="40"/>
      <c r="U111" s="40"/>
      <c r="V111" s="40"/>
      <c r="W111" s="40"/>
      <c r="X111" s="40"/>
      <c r="Y111" s="40"/>
      <c r="Z111" s="40"/>
      <c r="AA111" s="40"/>
      <c r="AB111" s="40"/>
      <c r="AC111" s="40"/>
      <c r="AD111" s="40"/>
      <c r="AE111" s="40"/>
    </row>
    <row r="112" s="1" customFormat="1" ht="12" customHeight="1">
      <c r="B112" s="22"/>
      <c r="C112" s="33" t="s">
        <v>113</v>
      </c>
      <c r="D112" s="23"/>
      <c r="E112" s="23"/>
      <c r="F112" s="23"/>
      <c r="G112" s="23"/>
      <c r="H112" s="23"/>
      <c r="I112" s="23"/>
      <c r="J112" s="23"/>
      <c r="K112" s="23"/>
      <c r="L112" s="21"/>
    </row>
    <row r="113" s="2" customFormat="1" ht="16.5" customHeight="1">
      <c r="A113" s="40"/>
      <c r="B113" s="41"/>
      <c r="C113" s="42"/>
      <c r="D113" s="42"/>
      <c r="E113" s="185" t="s">
        <v>592</v>
      </c>
      <c r="F113" s="42"/>
      <c r="G113" s="42"/>
      <c r="H113" s="42"/>
      <c r="I113" s="42"/>
      <c r="J113" s="42"/>
      <c r="K113" s="42"/>
      <c r="L113" s="65"/>
      <c r="S113" s="40"/>
      <c r="T113" s="40"/>
      <c r="U113" s="40"/>
      <c r="V113" s="40"/>
      <c r="W113" s="40"/>
      <c r="X113" s="40"/>
      <c r="Y113" s="40"/>
      <c r="Z113" s="40"/>
      <c r="AA113" s="40"/>
      <c r="AB113" s="40"/>
      <c r="AC113" s="40"/>
      <c r="AD113" s="40"/>
      <c r="AE113" s="40"/>
    </row>
    <row r="114" s="2" customFormat="1" ht="12" customHeight="1">
      <c r="A114" s="40"/>
      <c r="B114" s="41"/>
      <c r="C114" s="33" t="s">
        <v>115</v>
      </c>
      <c r="D114" s="42"/>
      <c r="E114" s="42"/>
      <c r="F114" s="42"/>
      <c r="G114" s="42"/>
      <c r="H114" s="42"/>
      <c r="I114" s="42"/>
      <c r="J114" s="42"/>
      <c r="K114" s="42"/>
      <c r="L114" s="65"/>
      <c r="S114" s="40"/>
      <c r="T114" s="40"/>
      <c r="U114" s="40"/>
      <c r="V114" s="40"/>
      <c r="W114" s="40"/>
      <c r="X114" s="40"/>
      <c r="Y114" s="40"/>
      <c r="Z114" s="40"/>
      <c r="AA114" s="40"/>
      <c r="AB114" s="40"/>
      <c r="AC114" s="40"/>
      <c r="AD114" s="40"/>
      <c r="AE114" s="40"/>
    </row>
    <row r="115" s="2" customFormat="1" ht="30" customHeight="1">
      <c r="A115" s="40"/>
      <c r="B115" s="41"/>
      <c r="C115" s="42"/>
      <c r="D115" s="42"/>
      <c r="E115" s="78" t="str">
        <f>E11</f>
        <v>2-1 - VON - VEDLEJŠÍ A OSTATNÍ NÁKLADY- soupis prací</v>
      </c>
      <c r="F115" s="42"/>
      <c r="G115" s="42"/>
      <c r="H115" s="42"/>
      <c r="I115" s="42"/>
      <c r="J115" s="42"/>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42"/>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3" t="s">
        <v>24</v>
      </c>
      <c r="D117" s="42"/>
      <c r="E117" s="42"/>
      <c r="F117" s="28" t="str">
        <f>F14</f>
        <v>Bruntál</v>
      </c>
      <c r="G117" s="42"/>
      <c r="H117" s="42"/>
      <c r="I117" s="33" t="s">
        <v>26</v>
      </c>
      <c r="J117" s="81" t="str">
        <f>IF(J14="","",J14)</f>
        <v>21. 3. 2023</v>
      </c>
      <c r="K117" s="42"/>
      <c r="L117" s="65"/>
      <c r="S117" s="40"/>
      <c r="T117" s="40"/>
      <c r="U117" s="40"/>
      <c r="V117" s="40"/>
      <c r="W117" s="40"/>
      <c r="X117" s="40"/>
      <c r="Y117" s="40"/>
      <c r="Z117" s="40"/>
      <c r="AA117" s="40"/>
      <c r="AB117" s="40"/>
      <c r="AC117" s="40"/>
      <c r="AD117" s="40"/>
      <c r="AE117" s="40"/>
    </row>
    <row r="118" s="2" customFormat="1" ht="6.96" customHeight="1">
      <c r="A118" s="40"/>
      <c r="B118" s="41"/>
      <c r="C118" s="42"/>
      <c r="D118" s="42"/>
      <c r="E118" s="42"/>
      <c r="F118" s="42"/>
      <c r="G118" s="42"/>
      <c r="H118" s="42"/>
      <c r="I118" s="42"/>
      <c r="J118" s="42"/>
      <c r="K118" s="42"/>
      <c r="L118" s="65"/>
      <c r="S118" s="40"/>
      <c r="T118" s="40"/>
      <c r="U118" s="40"/>
      <c r="V118" s="40"/>
      <c r="W118" s="40"/>
      <c r="X118" s="40"/>
      <c r="Y118" s="40"/>
      <c r="Z118" s="40"/>
      <c r="AA118" s="40"/>
      <c r="AB118" s="40"/>
      <c r="AC118" s="40"/>
      <c r="AD118" s="40"/>
      <c r="AE118" s="40"/>
    </row>
    <row r="119" s="2" customFormat="1" ht="15.15" customHeight="1">
      <c r="A119" s="40"/>
      <c r="B119" s="41"/>
      <c r="C119" s="33" t="s">
        <v>34</v>
      </c>
      <c r="D119" s="42"/>
      <c r="E119" s="42"/>
      <c r="F119" s="28" t="str">
        <f>E17</f>
        <v>Město Bruntál</v>
      </c>
      <c r="G119" s="42"/>
      <c r="H119" s="42"/>
      <c r="I119" s="33" t="s">
        <v>42</v>
      </c>
      <c r="J119" s="38" t="str">
        <f>E23</f>
        <v>ing. Petr Doležel</v>
      </c>
      <c r="K119" s="42"/>
      <c r="L119" s="65"/>
      <c r="S119" s="40"/>
      <c r="T119" s="40"/>
      <c r="U119" s="40"/>
      <c r="V119" s="40"/>
      <c r="W119" s="40"/>
      <c r="X119" s="40"/>
      <c r="Y119" s="40"/>
      <c r="Z119" s="40"/>
      <c r="AA119" s="40"/>
      <c r="AB119" s="40"/>
      <c r="AC119" s="40"/>
      <c r="AD119" s="40"/>
      <c r="AE119" s="40"/>
    </row>
    <row r="120" s="2" customFormat="1" ht="25.65" customHeight="1">
      <c r="A120" s="40"/>
      <c r="B120" s="41"/>
      <c r="C120" s="33" t="s">
        <v>40</v>
      </c>
      <c r="D120" s="42"/>
      <c r="E120" s="42"/>
      <c r="F120" s="28" t="str">
        <f>IF(E20="","",E20)</f>
        <v>Vyplň údaj</v>
      </c>
      <c r="G120" s="42"/>
      <c r="H120" s="42"/>
      <c r="I120" s="33" t="s">
        <v>46</v>
      </c>
      <c r="J120" s="38" t="str">
        <f>E26</f>
        <v xml:space="preserve">ing.Pospíšil Michal        CU 2023/1</v>
      </c>
      <c r="K120" s="42"/>
      <c r="L120" s="65"/>
      <c r="S120" s="40"/>
      <c r="T120" s="40"/>
      <c r="U120" s="40"/>
      <c r="V120" s="40"/>
      <c r="W120" s="40"/>
      <c r="X120" s="40"/>
      <c r="Y120" s="40"/>
      <c r="Z120" s="40"/>
      <c r="AA120" s="40"/>
      <c r="AB120" s="40"/>
      <c r="AC120" s="40"/>
      <c r="AD120" s="40"/>
      <c r="AE120" s="40"/>
    </row>
    <row r="121" s="2" customFormat="1" ht="10.32" customHeight="1">
      <c r="A121" s="40"/>
      <c r="B121" s="41"/>
      <c r="C121" s="42"/>
      <c r="D121" s="42"/>
      <c r="E121" s="42"/>
      <c r="F121" s="42"/>
      <c r="G121" s="42"/>
      <c r="H121" s="42"/>
      <c r="I121" s="42"/>
      <c r="J121" s="42"/>
      <c r="K121" s="42"/>
      <c r="L121" s="65"/>
      <c r="S121" s="40"/>
      <c r="T121" s="40"/>
      <c r="U121" s="40"/>
      <c r="V121" s="40"/>
      <c r="W121" s="40"/>
      <c r="X121" s="40"/>
      <c r="Y121" s="40"/>
      <c r="Z121" s="40"/>
      <c r="AA121" s="40"/>
      <c r="AB121" s="40"/>
      <c r="AC121" s="40"/>
      <c r="AD121" s="40"/>
      <c r="AE121" s="40"/>
    </row>
    <row r="122" s="11" customFormat="1" ht="29.28" customHeight="1">
      <c r="A122" s="201"/>
      <c r="B122" s="202"/>
      <c r="C122" s="203" t="s">
        <v>129</v>
      </c>
      <c r="D122" s="204" t="s">
        <v>76</v>
      </c>
      <c r="E122" s="204" t="s">
        <v>72</v>
      </c>
      <c r="F122" s="204" t="s">
        <v>73</v>
      </c>
      <c r="G122" s="204" t="s">
        <v>130</v>
      </c>
      <c r="H122" s="204" t="s">
        <v>131</v>
      </c>
      <c r="I122" s="204" t="s">
        <v>132</v>
      </c>
      <c r="J122" s="204" t="s">
        <v>119</v>
      </c>
      <c r="K122" s="205" t="s">
        <v>133</v>
      </c>
      <c r="L122" s="206"/>
      <c r="M122" s="102" t="s">
        <v>1</v>
      </c>
      <c r="N122" s="103" t="s">
        <v>55</v>
      </c>
      <c r="O122" s="103" t="s">
        <v>134</v>
      </c>
      <c r="P122" s="103" t="s">
        <v>135</v>
      </c>
      <c r="Q122" s="103" t="s">
        <v>136</v>
      </c>
      <c r="R122" s="103" t="s">
        <v>137</v>
      </c>
      <c r="S122" s="103" t="s">
        <v>138</v>
      </c>
      <c r="T122" s="104" t="s">
        <v>139</v>
      </c>
      <c r="U122" s="201"/>
      <c r="V122" s="201"/>
      <c r="W122" s="201"/>
      <c r="X122" s="201"/>
      <c r="Y122" s="201"/>
      <c r="Z122" s="201"/>
      <c r="AA122" s="201"/>
      <c r="AB122" s="201"/>
      <c r="AC122" s="201"/>
      <c r="AD122" s="201"/>
      <c r="AE122" s="201"/>
    </row>
    <row r="123" s="2" customFormat="1" ht="22.8" customHeight="1">
      <c r="A123" s="40"/>
      <c r="B123" s="41"/>
      <c r="C123" s="109" t="s">
        <v>140</v>
      </c>
      <c r="D123" s="42"/>
      <c r="E123" s="42"/>
      <c r="F123" s="42"/>
      <c r="G123" s="42"/>
      <c r="H123" s="42"/>
      <c r="I123" s="42"/>
      <c r="J123" s="207">
        <f>BK123</f>
        <v>0</v>
      </c>
      <c r="K123" s="42"/>
      <c r="L123" s="46"/>
      <c r="M123" s="105"/>
      <c r="N123" s="208"/>
      <c r="O123" s="106"/>
      <c r="P123" s="209">
        <f>P124</f>
        <v>0</v>
      </c>
      <c r="Q123" s="106"/>
      <c r="R123" s="209">
        <f>R124</f>
        <v>0</v>
      </c>
      <c r="S123" s="106"/>
      <c r="T123" s="210">
        <f>T124</f>
        <v>0</v>
      </c>
      <c r="U123" s="40"/>
      <c r="V123" s="40"/>
      <c r="W123" s="40"/>
      <c r="X123" s="40"/>
      <c r="Y123" s="40"/>
      <c r="Z123" s="40"/>
      <c r="AA123" s="40"/>
      <c r="AB123" s="40"/>
      <c r="AC123" s="40"/>
      <c r="AD123" s="40"/>
      <c r="AE123" s="40"/>
      <c r="AT123" s="18" t="s">
        <v>90</v>
      </c>
      <c r="AU123" s="18" t="s">
        <v>121</v>
      </c>
      <c r="BK123" s="211">
        <f>BK124</f>
        <v>0</v>
      </c>
    </row>
    <row r="124" s="12" customFormat="1" ht="25.92" customHeight="1">
      <c r="A124" s="12"/>
      <c r="B124" s="212"/>
      <c r="C124" s="213"/>
      <c r="D124" s="214" t="s">
        <v>90</v>
      </c>
      <c r="E124" s="215" t="s">
        <v>600</v>
      </c>
      <c r="F124" s="215" t="s">
        <v>601</v>
      </c>
      <c r="G124" s="213"/>
      <c r="H124" s="213"/>
      <c r="I124" s="216"/>
      <c r="J124" s="217">
        <f>BK124</f>
        <v>0</v>
      </c>
      <c r="K124" s="213"/>
      <c r="L124" s="218"/>
      <c r="M124" s="219"/>
      <c r="N124" s="220"/>
      <c r="O124" s="220"/>
      <c r="P124" s="221">
        <f>P125+P149+P166</f>
        <v>0</v>
      </c>
      <c r="Q124" s="220"/>
      <c r="R124" s="221">
        <f>R125+R149+R166</f>
        <v>0</v>
      </c>
      <c r="S124" s="220"/>
      <c r="T124" s="222">
        <f>T125+T149+T166</f>
        <v>0</v>
      </c>
      <c r="U124" s="12"/>
      <c r="V124" s="12"/>
      <c r="W124" s="12"/>
      <c r="X124" s="12"/>
      <c r="Y124" s="12"/>
      <c r="Z124" s="12"/>
      <c r="AA124" s="12"/>
      <c r="AB124" s="12"/>
      <c r="AC124" s="12"/>
      <c r="AD124" s="12"/>
      <c r="AE124" s="12"/>
      <c r="AR124" s="223" t="s">
        <v>186</v>
      </c>
      <c r="AT124" s="224" t="s">
        <v>90</v>
      </c>
      <c r="AU124" s="224" t="s">
        <v>91</v>
      </c>
      <c r="AY124" s="223" t="s">
        <v>143</v>
      </c>
      <c r="BK124" s="225">
        <f>BK125+BK149+BK166</f>
        <v>0</v>
      </c>
    </row>
    <row r="125" s="12" customFormat="1" ht="22.8" customHeight="1">
      <c r="A125" s="12"/>
      <c r="B125" s="212"/>
      <c r="C125" s="213"/>
      <c r="D125" s="214" t="s">
        <v>90</v>
      </c>
      <c r="E125" s="226" t="s">
        <v>602</v>
      </c>
      <c r="F125" s="226" t="s">
        <v>603</v>
      </c>
      <c r="G125" s="213"/>
      <c r="H125" s="213"/>
      <c r="I125" s="216"/>
      <c r="J125" s="227">
        <f>BK125</f>
        <v>0</v>
      </c>
      <c r="K125" s="213"/>
      <c r="L125" s="218"/>
      <c r="M125" s="219"/>
      <c r="N125" s="220"/>
      <c r="O125" s="220"/>
      <c r="P125" s="221">
        <f>SUM(P126:P148)</f>
        <v>0</v>
      </c>
      <c r="Q125" s="220"/>
      <c r="R125" s="221">
        <f>SUM(R126:R148)</f>
        <v>0</v>
      </c>
      <c r="S125" s="220"/>
      <c r="T125" s="222">
        <f>SUM(T126:T148)</f>
        <v>0</v>
      </c>
      <c r="U125" s="12"/>
      <c r="V125" s="12"/>
      <c r="W125" s="12"/>
      <c r="X125" s="12"/>
      <c r="Y125" s="12"/>
      <c r="Z125" s="12"/>
      <c r="AA125" s="12"/>
      <c r="AB125" s="12"/>
      <c r="AC125" s="12"/>
      <c r="AD125" s="12"/>
      <c r="AE125" s="12"/>
      <c r="AR125" s="223" t="s">
        <v>186</v>
      </c>
      <c r="AT125" s="224" t="s">
        <v>90</v>
      </c>
      <c r="AU125" s="224" t="s">
        <v>23</v>
      </c>
      <c r="AY125" s="223" t="s">
        <v>143</v>
      </c>
      <c r="BK125" s="225">
        <f>SUM(BK126:BK148)</f>
        <v>0</v>
      </c>
    </row>
    <row r="126" s="2" customFormat="1" ht="16.5" customHeight="1">
      <c r="A126" s="40"/>
      <c r="B126" s="41"/>
      <c r="C126" s="228" t="s">
        <v>23</v>
      </c>
      <c r="D126" s="228" t="s">
        <v>146</v>
      </c>
      <c r="E126" s="229" t="s">
        <v>604</v>
      </c>
      <c r="F126" s="230" t="s">
        <v>605</v>
      </c>
      <c r="G126" s="231" t="s">
        <v>606</v>
      </c>
      <c r="H126" s="232">
        <v>1</v>
      </c>
      <c r="I126" s="233"/>
      <c r="J126" s="234">
        <f>ROUND(I126*H126,2)</f>
        <v>0</v>
      </c>
      <c r="K126" s="230" t="s">
        <v>150</v>
      </c>
      <c r="L126" s="46"/>
      <c r="M126" s="235" t="s">
        <v>1</v>
      </c>
      <c r="N126" s="236" t="s">
        <v>56</v>
      </c>
      <c r="O126" s="93"/>
      <c r="P126" s="237">
        <f>O126*H126</f>
        <v>0</v>
      </c>
      <c r="Q126" s="237">
        <v>0</v>
      </c>
      <c r="R126" s="237">
        <f>Q126*H126</f>
        <v>0</v>
      </c>
      <c r="S126" s="237">
        <v>0</v>
      </c>
      <c r="T126" s="238">
        <f>S126*H126</f>
        <v>0</v>
      </c>
      <c r="U126" s="40"/>
      <c r="V126" s="40"/>
      <c r="W126" s="40"/>
      <c r="X126" s="40"/>
      <c r="Y126" s="40"/>
      <c r="Z126" s="40"/>
      <c r="AA126" s="40"/>
      <c r="AB126" s="40"/>
      <c r="AC126" s="40"/>
      <c r="AD126" s="40"/>
      <c r="AE126" s="40"/>
      <c r="AR126" s="239" t="s">
        <v>607</v>
      </c>
      <c r="AT126" s="239" t="s">
        <v>146</v>
      </c>
      <c r="AU126" s="239" t="s">
        <v>99</v>
      </c>
      <c r="AY126" s="18" t="s">
        <v>143</v>
      </c>
      <c r="BE126" s="240">
        <f>IF(N126="základní",J126,0)</f>
        <v>0</v>
      </c>
      <c r="BF126" s="240">
        <f>IF(N126="snížená",J126,0)</f>
        <v>0</v>
      </c>
      <c r="BG126" s="240">
        <f>IF(N126="zákl. přenesená",J126,0)</f>
        <v>0</v>
      </c>
      <c r="BH126" s="240">
        <f>IF(N126="sníž. přenesená",J126,0)</f>
        <v>0</v>
      </c>
      <c r="BI126" s="240">
        <f>IF(N126="nulová",J126,0)</f>
        <v>0</v>
      </c>
      <c r="BJ126" s="18" t="s">
        <v>23</v>
      </c>
      <c r="BK126" s="240">
        <f>ROUND(I126*H126,2)</f>
        <v>0</v>
      </c>
      <c r="BL126" s="18" t="s">
        <v>607</v>
      </c>
      <c r="BM126" s="239" t="s">
        <v>608</v>
      </c>
    </row>
    <row r="127" s="2" customFormat="1">
      <c r="A127" s="40"/>
      <c r="B127" s="41"/>
      <c r="C127" s="42"/>
      <c r="D127" s="241" t="s">
        <v>153</v>
      </c>
      <c r="E127" s="42"/>
      <c r="F127" s="242" t="s">
        <v>605</v>
      </c>
      <c r="G127" s="42"/>
      <c r="H127" s="42"/>
      <c r="I127" s="243"/>
      <c r="J127" s="42"/>
      <c r="K127" s="42"/>
      <c r="L127" s="46"/>
      <c r="M127" s="244"/>
      <c r="N127" s="245"/>
      <c r="O127" s="93"/>
      <c r="P127" s="93"/>
      <c r="Q127" s="93"/>
      <c r="R127" s="93"/>
      <c r="S127" s="93"/>
      <c r="T127" s="94"/>
      <c r="U127" s="40"/>
      <c r="V127" s="40"/>
      <c r="W127" s="40"/>
      <c r="X127" s="40"/>
      <c r="Y127" s="40"/>
      <c r="Z127" s="40"/>
      <c r="AA127" s="40"/>
      <c r="AB127" s="40"/>
      <c r="AC127" s="40"/>
      <c r="AD127" s="40"/>
      <c r="AE127" s="40"/>
      <c r="AT127" s="18" t="s">
        <v>153</v>
      </c>
      <c r="AU127" s="18" t="s">
        <v>99</v>
      </c>
    </row>
    <row r="128" s="2" customFormat="1">
      <c r="A128" s="40"/>
      <c r="B128" s="41"/>
      <c r="C128" s="42"/>
      <c r="D128" s="246" t="s">
        <v>155</v>
      </c>
      <c r="E128" s="42"/>
      <c r="F128" s="247" t="s">
        <v>609</v>
      </c>
      <c r="G128" s="42"/>
      <c r="H128" s="42"/>
      <c r="I128" s="243"/>
      <c r="J128" s="42"/>
      <c r="K128" s="42"/>
      <c r="L128" s="46"/>
      <c r="M128" s="244"/>
      <c r="N128" s="245"/>
      <c r="O128" s="93"/>
      <c r="P128" s="93"/>
      <c r="Q128" s="93"/>
      <c r="R128" s="93"/>
      <c r="S128" s="93"/>
      <c r="T128" s="94"/>
      <c r="U128" s="40"/>
      <c r="V128" s="40"/>
      <c r="W128" s="40"/>
      <c r="X128" s="40"/>
      <c r="Y128" s="40"/>
      <c r="Z128" s="40"/>
      <c r="AA128" s="40"/>
      <c r="AB128" s="40"/>
      <c r="AC128" s="40"/>
      <c r="AD128" s="40"/>
      <c r="AE128" s="40"/>
      <c r="AT128" s="18" t="s">
        <v>155</v>
      </c>
      <c r="AU128" s="18" t="s">
        <v>99</v>
      </c>
    </row>
    <row r="129" s="14" customFormat="1">
      <c r="A129" s="14"/>
      <c r="B129" s="258"/>
      <c r="C129" s="259"/>
      <c r="D129" s="241" t="s">
        <v>157</v>
      </c>
      <c r="E129" s="260" t="s">
        <v>1</v>
      </c>
      <c r="F129" s="261" t="s">
        <v>23</v>
      </c>
      <c r="G129" s="259"/>
      <c r="H129" s="262">
        <v>1</v>
      </c>
      <c r="I129" s="263"/>
      <c r="J129" s="259"/>
      <c r="K129" s="259"/>
      <c r="L129" s="264"/>
      <c r="M129" s="265"/>
      <c r="N129" s="266"/>
      <c r="O129" s="266"/>
      <c r="P129" s="266"/>
      <c r="Q129" s="266"/>
      <c r="R129" s="266"/>
      <c r="S129" s="266"/>
      <c r="T129" s="267"/>
      <c r="U129" s="14"/>
      <c r="V129" s="14"/>
      <c r="W129" s="14"/>
      <c r="X129" s="14"/>
      <c r="Y129" s="14"/>
      <c r="Z129" s="14"/>
      <c r="AA129" s="14"/>
      <c r="AB129" s="14"/>
      <c r="AC129" s="14"/>
      <c r="AD129" s="14"/>
      <c r="AE129" s="14"/>
      <c r="AT129" s="268" t="s">
        <v>157</v>
      </c>
      <c r="AU129" s="268" t="s">
        <v>99</v>
      </c>
      <c r="AV129" s="14" t="s">
        <v>99</v>
      </c>
      <c r="AW129" s="14" t="s">
        <v>48</v>
      </c>
      <c r="AX129" s="14" t="s">
        <v>91</v>
      </c>
      <c r="AY129" s="268" t="s">
        <v>143</v>
      </c>
    </row>
    <row r="130" s="16" customFormat="1">
      <c r="A130" s="16"/>
      <c r="B130" s="296"/>
      <c r="C130" s="297"/>
      <c r="D130" s="241" t="s">
        <v>157</v>
      </c>
      <c r="E130" s="298" t="s">
        <v>1</v>
      </c>
      <c r="F130" s="299" t="s">
        <v>610</v>
      </c>
      <c r="G130" s="297"/>
      <c r="H130" s="300">
        <v>1</v>
      </c>
      <c r="I130" s="301"/>
      <c r="J130" s="297"/>
      <c r="K130" s="297"/>
      <c r="L130" s="302"/>
      <c r="M130" s="303"/>
      <c r="N130" s="304"/>
      <c r="O130" s="304"/>
      <c r="P130" s="304"/>
      <c r="Q130" s="304"/>
      <c r="R130" s="304"/>
      <c r="S130" s="304"/>
      <c r="T130" s="305"/>
      <c r="U130" s="16"/>
      <c r="V130" s="16"/>
      <c r="W130" s="16"/>
      <c r="X130" s="16"/>
      <c r="Y130" s="16"/>
      <c r="Z130" s="16"/>
      <c r="AA130" s="16"/>
      <c r="AB130" s="16"/>
      <c r="AC130" s="16"/>
      <c r="AD130" s="16"/>
      <c r="AE130" s="16"/>
      <c r="AT130" s="306" t="s">
        <v>157</v>
      </c>
      <c r="AU130" s="306" t="s">
        <v>99</v>
      </c>
      <c r="AV130" s="16" t="s">
        <v>151</v>
      </c>
      <c r="AW130" s="16" t="s">
        <v>48</v>
      </c>
      <c r="AX130" s="16" t="s">
        <v>23</v>
      </c>
      <c r="AY130" s="306" t="s">
        <v>143</v>
      </c>
    </row>
    <row r="131" s="2" customFormat="1" ht="16.5" customHeight="1">
      <c r="A131" s="40"/>
      <c r="B131" s="41"/>
      <c r="C131" s="228" t="s">
        <v>99</v>
      </c>
      <c r="D131" s="228" t="s">
        <v>146</v>
      </c>
      <c r="E131" s="229" t="s">
        <v>611</v>
      </c>
      <c r="F131" s="230" t="s">
        <v>612</v>
      </c>
      <c r="G131" s="231" t="s">
        <v>613</v>
      </c>
      <c r="H131" s="232">
        <v>1</v>
      </c>
      <c r="I131" s="233"/>
      <c r="J131" s="234">
        <f>ROUND(I131*H131,2)</f>
        <v>0</v>
      </c>
      <c r="K131" s="230" t="s">
        <v>150</v>
      </c>
      <c r="L131" s="46"/>
      <c r="M131" s="235" t="s">
        <v>1</v>
      </c>
      <c r="N131" s="236" t="s">
        <v>56</v>
      </c>
      <c r="O131" s="93"/>
      <c r="P131" s="237">
        <f>O131*H131</f>
        <v>0</v>
      </c>
      <c r="Q131" s="237">
        <v>0</v>
      </c>
      <c r="R131" s="237">
        <f>Q131*H131</f>
        <v>0</v>
      </c>
      <c r="S131" s="237">
        <v>0</v>
      </c>
      <c r="T131" s="238">
        <f>S131*H131</f>
        <v>0</v>
      </c>
      <c r="U131" s="40"/>
      <c r="V131" s="40"/>
      <c r="W131" s="40"/>
      <c r="X131" s="40"/>
      <c r="Y131" s="40"/>
      <c r="Z131" s="40"/>
      <c r="AA131" s="40"/>
      <c r="AB131" s="40"/>
      <c r="AC131" s="40"/>
      <c r="AD131" s="40"/>
      <c r="AE131" s="40"/>
      <c r="AR131" s="239" t="s">
        <v>607</v>
      </c>
      <c r="AT131" s="239" t="s">
        <v>146</v>
      </c>
      <c r="AU131" s="239" t="s">
        <v>99</v>
      </c>
      <c r="AY131" s="18" t="s">
        <v>143</v>
      </c>
      <c r="BE131" s="240">
        <f>IF(N131="základní",J131,0)</f>
        <v>0</v>
      </c>
      <c r="BF131" s="240">
        <f>IF(N131="snížená",J131,0)</f>
        <v>0</v>
      </c>
      <c r="BG131" s="240">
        <f>IF(N131="zákl. přenesená",J131,0)</f>
        <v>0</v>
      </c>
      <c r="BH131" s="240">
        <f>IF(N131="sníž. přenesená",J131,0)</f>
        <v>0</v>
      </c>
      <c r="BI131" s="240">
        <f>IF(N131="nulová",J131,0)</f>
        <v>0</v>
      </c>
      <c r="BJ131" s="18" t="s">
        <v>23</v>
      </c>
      <c r="BK131" s="240">
        <f>ROUND(I131*H131,2)</f>
        <v>0</v>
      </c>
      <c r="BL131" s="18" t="s">
        <v>607</v>
      </c>
      <c r="BM131" s="239" t="s">
        <v>614</v>
      </c>
    </row>
    <row r="132" s="2" customFormat="1">
      <c r="A132" s="40"/>
      <c r="B132" s="41"/>
      <c r="C132" s="42"/>
      <c r="D132" s="241" t="s">
        <v>153</v>
      </c>
      <c r="E132" s="42"/>
      <c r="F132" s="242" t="s">
        <v>612</v>
      </c>
      <c r="G132" s="42"/>
      <c r="H132" s="42"/>
      <c r="I132" s="243"/>
      <c r="J132" s="42"/>
      <c r="K132" s="42"/>
      <c r="L132" s="46"/>
      <c r="M132" s="244"/>
      <c r="N132" s="245"/>
      <c r="O132" s="93"/>
      <c r="P132" s="93"/>
      <c r="Q132" s="93"/>
      <c r="R132" s="93"/>
      <c r="S132" s="93"/>
      <c r="T132" s="94"/>
      <c r="U132" s="40"/>
      <c r="V132" s="40"/>
      <c r="W132" s="40"/>
      <c r="X132" s="40"/>
      <c r="Y132" s="40"/>
      <c r="Z132" s="40"/>
      <c r="AA132" s="40"/>
      <c r="AB132" s="40"/>
      <c r="AC132" s="40"/>
      <c r="AD132" s="40"/>
      <c r="AE132" s="40"/>
      <c r="AT132" s="18" t="s">
        <v>153</v>
      </c>
      <c r="AU132" s="18" t="s">
        <v>99</v>
      </c>
    </row>
    <row r="133" s="2" customFormat="1">
      <c r="A133" s="40"/>
      <c r="B133" s="41"/>
      <c r="C133" s="42"/>
      <c r="D133" s="246" t="s">
        <v>155</v>
      </c>
      <c r="E133" s="42"/>
      <c r="F133" s="247" t="s">
        <v>615</v>
      </c>
      <c r="G133" s="42"/>
      <c r="H133" s="42"/>
      <c r="I133" s="243"/>
      <c r="J133" s="42"/>
      <c r="K133" s="42"/>
      <c r="L133" s="46"/>
      <c r="M133" s="244"/>
      <c r="N133" s="245"/>
      <c r="O133" s="93"/>
      <c r="P133" s="93"/>
      <c r="Q133" s="93"/>
      <c r="R133" s="93"/>
      <c r="S133" s="93"/>
      <c r="T133" s="94"/>
      <c r="U133" s="40"/>
      <c r="V133" s="40"/>
      <c r="W133" s="40"/>
      <c r="X133" s="40"/>
      <c r="Y133" s="40"/>
      <c r="Z133" s="40"/>
      <c r="AA133" s="40"/>
      <c r="AB133" s="40"/>
      <c r="AC133" s="40"/>
      <c r="AD133" s="40"/>
      <c r="AE133" s="40"/>
      <c r="AT133" s="18" t="s">
        <v>155</v>
      </c>
      <c r="AU133" s="18" t="s">
        <v>99</v>
      </c>
    </row>
    <row r="134" s="2" customFormat="1">
      <c r="A134" s="40"/>
      <c r="B134" s="41"/>
      <c r="C134" s="42"/>
      <c r="D134" s="241" t="s">
        <v>616</v>
      </c>
      <c r="E134" s="42"/>
      <c r="F134" s="269" t="s">
        <v>617</v>
      </c>
      <c r="G134" s="42"/>
      <c r="H134" s="42"/>
      <c r="I134" s="243"/>
      <c r="J134" s="42"/>
      <c r="K134" s="42"/>
      <c r="L134" s="46"/>
      <c r="M134" s="244"/>
      <c r="N134" s="245"/>
      <c r="O134" s="93"/>
      <c r="P134" s="93"/>
      <c r="Q134" s="93"/>
      <c r="R134" s="93"/>
      <c r="S134" s="93"/>
      <c r="T134" s="94"/>
      <c r="U134" s="40"/>
      <c r="V134" s="40"/>
      <c r="W134" s="40"/>
      <c r="X134" s="40"/>
      <c r="Y134" s="40"/>
      <c r="Z134" s="40"/>
      <c r="AA134" s="40"/>
      <c r="AB134" s="40"/>
      <c r="AC134" s="40"/>
      <c r="AD134" s="40"/>
      <c r="AE134" s="40"/>
      <c r="AT134" s="18" t="s">
        <v>616</v>
      </c>
      <c r="AU134" s="18" t="s">
        <v>99</v>
      </c>
    </row>
    <row r="135" s="14" customFormat="1">
      <c r="A135" s="14"/>
      <c r="B135" s="258"/>
      <c r="C135" s="259"/>
      <c r="D135" s="241" t="s">
        <v>157</v>
      </c>
      <c r="E135" s="260" t="s">
        <v>1</v>
      </c>
      <c r="F135" s="261" t="s">
        <v>23</v>
      </c>
      <c r="G135" s="259"/>
      <c r="H135" s="262">
        <v>1</v>
      </c>
      <c r="I135" s="263"/>
      <c r="J135" s="259"/>
      <c r="K135" s="259"/>
      <c r="L135" s="264"/>
      <c r="M135" s="265"/>
      <c r="N135" s="266"/>
      <c r="O135" s="266"/>
      <c r="P135" s="266"/>
      <c r="Q135" s="266"/>
      <c r="R135" s="266"/>
      <c r="S135" s="266"/>
      <c r="T135" s="267"/>
      <c r="U135" s="14"/>
      <c r="V135" s="14"/>
      <c r="W135" s="14"/>
      <c r="X135" s="14"/>
      <c r="Y135" s="14"/>
      <c r="Z135" s="14"/>
      <c r="AA135" s="14"/>
      <c r="AB135" s="14"/>
      <c r="AC135" s="14"/>
      <c r="AD135" s="14"/>
      <c r="AE135" s="14"/>
      <c r="AT135" s="268" t="s">
        <v>157</v>
      </c>
      <c r="AU135" s="268" t="s">
        <v>99</v>
      </c>
      <c r="AV135" s="14" t="s">
        <v>99</v>
      </c>
      <c r="AW135" s="14" t="s">
        <v>48</v>
      </c>
      <c r="AX135" s="14" t="s">
        <v>91</v>
      </c>
      <c r="AY135" s="268" t="s">
        <v>143</v>
      </c>
    </row>
    <row r="136" s="16" customFormat="1">
      <c r="A136" s="16"/>
      <c r="B136" s="296"/>
      <c r="C136" s="297"/>
      <c r="D136" s="241" t="s">
        <v>157</v>
      </c>
      <c r="E136" s="298" t="s">
        <v>1</v>
      </c>
      <c r="F136" s="299" t="s">
        <v>610</v>
      </c>
      <c r="G136" s="297"/>
      <c r="H136" s="300">
        <v>1</v>
      </c>
      <c r="I136" s="301"/>
      <c r="J136" s="297"/>
      <c r="K136" s="297"/>
      <c r="L136" s="302"/>
      <c r="M136" s="303"/>
      <c r="N136" s="304"/>
      <c r="O136" s="304"/>
      <c r="P136" s="304"/>
      <c r="Q136" s="304"/>
      <c r="R136" s="304"/>
      <c r="S136" s="304"/>
      <c r="T136" s="305"/>
      <c r="U136" s="16"/>
      <c r="V136" s="16"/>
      <c r="W136" s="16"/>
      <c r="X136" s="16"/>
      <c r="Y136" s="16"/>
      <c r="Z136" s="16"/>
      <c r="AA136" s="16"/>
      <c r="AB136" s="16"/>
      <c r="AC136" s="16"/>
      <c r="AD136" s="16"/>
      <c r="AE136" s="16"/>
      <c r="AT136" s="306" t="s">
        <v>157</v>
      </c>
      <c r="AU136" s="306" t="s">
        <v>99</v>
      </c>
      <c r="AV136" s="16" t="s">
        <v>151</v>
      </c>
      <c r="AW136" s="16" t="s">
        <v>48</v>
      </c>
      <c r="AX136" s="16" t="s">
        <v>23</v>
      </c>
      <c r="AY136" s="306" t="s">
        <v>143</v>
      </c>
    </row>
    <row r="137" s="2" customFormat="1" ht="16.5" customHeight="1">
      <c r="A137" s="40"/>
      <c r="B137" s="41"/>
      <c r="C137" s="228" t="s">
        <v>167</v>
      </c>
      <c r="D137" s="228" t="s">
        <v>146</v>
      </c>
      <c r="E137" s="229" t="s">
        <v>618</v>
      </c>
      <c r="F137" s="230" t="s">
        <v>619</v>
      </c>
      <c r="G137" s="231" t="s">
        <v>613</v>
      </c>
      <c r="H137" s="232">
        <v>1</v>
      </c>
      <c r="I137" s="233"/>
      <c r="J137" s="234">
        <f>ROUND(I137*H137,2)</f>
        <v>0</v>
      </c>
      <c r="K137" s="230" t="s">
        <v>150</v>
      </c>
      <c r="L137" s="46"/>
      <c r="M137" s="235" t="s">
        <v>1</v>
      </c>
      <c r="N137" s="236" t="s">
        <v>56</v>
      </c>
      <c r="O137" s="93"/>
      <c r="P137" s="237">
        <f>O137*H137</f>
        <v>0</v>
      </c>
      <c r="Q137" s="237">
        <v>0</v>
      </c>
      <c r="R137" s="237">
        <f>Q137*H137</f>
        <v>0</v>
      </c>
      <c r="S137" s="237">
        <v>0</v>
      </c>
      <c r="T137" s="238">
        <f>S137*H137</f>
        <v>0</v>
      </c>
      <c r="U137" s="40"/>
      <c r="V137" s="40"/>
      <c r="W137" s="40"/>
      <c r="X137" s="40"/>
      <c r="Y137" s="40"/>
      <c r="Z137" s="40"/>
      <c r="AA137" s="40"/>
      <c r="AB137" s="40"/>
      <c r="AC137" s="40"/>
      <c r="AD137" s="40"/>
      <c r="AE137" s="40"/>
      <c r="AR137" s="239" t="s">
        <v>607</v>
      </c>
      <c r="AT137" s="239" t="s">
        <v>146</v>
      </c>
      <c r="AU137" s="239" t="s">
        <v>99</v>
      </c>
      <c r="AY137" s="18" t="s">
        <v>143</v>
      </c>
      <c r="BE137" s="240">
        <f>IF(N137="základní",J137,0)</f>
        <v>0</v>
      </c>
      <c r="BF137" s="240">
        <f>IF(N137="snížená",J137,0)</f>
        <v>0</v>
      </c>
      <c r="BG137" s="240">
        <f>IF(N137="zákl. přenesená",J137,0)</f>
        <v>0</v>
      </c>
      <c r="BH137" s="240">
        <f>IF(N137="sníž. přenesená",J137,0)</f>
        <v>0</v>
      </c>
      <c r="BI137" s="240">
        <f>IF(N137="nulová",J137,0)</f>
        <v>0</v>
      </c>
      <c r="BJ137" s="18" t="s">
        <v>23</v>
      </c>
      <c r="BK137" s="240">
        <f>ROUND(I137*H137,2)</f>
        <v>0</v>
      </c>
      <c r="BL137" s="18" t="s">
        <v>607</v>
      </c>
      <c r="BM137" s="239" t="s">
        <v>620</v>
      </c>
    </row>
    <row r="138" s="2" customFormat="1">
      <c r="A138" s="40"/>
      <c r="B138" s="41"/>
      <c r="C138" s="42"/>
      <c r="D138" s="241" t="s">
        <v>153</v>
      </c>
      <c r="E138" s="42"/>
      <c r="F138" s="242" t="s">
        <v>619</v>
      </c>
      <c r="G138" s="42"/>
      <c r="H138" s="42"/>
      <c r="I138" s="243"/>
      <c r="J138" s="42"/>
      <c r="K138" s="42"/>
      <c r="L138" s="46"/>
      <c r="M138" s="244"/>
      <c r="N138" s="245"/>
      <c r="O138" s="93"/>
      <c r="P138" s="93"/>
      <c r="Q138" s="93"/>
      <c r="R138" s="93"/>
      <c r="S138" s="93"/>
      <c r="T138" s="94"/>
      <c r="U138" s="40"/>
      <c r="V138" s="40"/>
      <c r="W138" s="40"/>
      <c r="X138" s="40"/>
      <c r="Y138" s="40"/>
      <c r="Z138" s="40"/>
      <c r="AA138" s="40"/>
      <c r="AB138" s="40"/>
      <c r="AC138" s="40"/>
      <c r="AD138" s="40"/>
      <c r="AE138" s="40"/>
      <c r="AT138" s="18" t="s">
        <v>153</v>
      </c>
      <c r="AU138" s="18" t="s">
        <v>99</v>
      </c>
    </row>
    <row r="139" s="2" customFormat="1">
      <c r="A139" s="40"/>
      <c r="B139" s="41"/>
      <c r="C139" s="42"/>
      <c r="D139" s="246" t="s">
        <v>155</v>
      </c>
      <c r="E139" s="42"/>
      <c r="F139" s="247" t="s">
        <v>621</v>
      </c>
      <c r="G139" s="42"/>
      <c r="H139" s="42"/>
      <c r="I139" s="243"/>
      <c r="J139" s="42"/>
      <c r="K139" s="42"/>
      <c r="L139" s="46"/>
      <c r="M139" s="244"/>
      <c r="N139" s="245"/>
      <c r="O139" s="93"/>
      <c r="P139" s="93"/>
      <c r="Q139" s="93"/>
      <c r="R139" s="93"/>
      <c r="S139" s="93"/>
      <c r="T139" s="94"/>
      <c r="U139" s="40"/>
      <c r="V139" s="40"/>
      <c r="W139" s="40"/>
      <c r="X139" s="40"/>
      <c r="Y139" s="40"/>
      <c r="Z139" s="40"/>
      <c r="AA139" s="40"/>
      <c r="AB139" s="40"/>
      <c r="AC139" s="40"/>
      <c r="AD139" s="40"/>
      <c r="AE139" s="40"/>
      <c r="AT139" s="18" t="s">
        <v>155</v>
      </c>
      <c r="AU139" s="18" t="s">
        <v>99</v>
      </c>
    </row>
    <row r="140" s="2" customFormat="1">
      <c r="A140" s="40"/>
      <c r="B140" s="41"/>
      <c r="C140" s="42"/>
      <c r="D140" s="241" t="s">
        <v>616</v>
      </c>
      <c r="E140" s="42"/>
      <c r="F140" s="269" t="s">
        <v>622</v>
      </c>
      <c r="G140" s="42"/>
      <c r="H140" s="42"/>
      <c r="I140" s="243"/>
      <c r="J140" s="42"/>
      <c r="K140" s="42"/>
      <c r="L140" s="46"/>
      <c r="M140" s="244"/>
      <c r="N140" s="245"/>
      <c r="O140" s="93"/>
      <c r="P140" s="93"/>
      <c r="Q140" s="93"/>
      <c r="R140" s="93"/>
      <c r="S140" s="93"/>
      <c r="T140" s="94"/>
      <c r="U140" s="40"/>
      <c r="V140" s="40"/>
      <c r="W140" s="40"/>
      <c r="X140" s="40"/>
      <c r="Y140" s="40"/>
      <c r="Z140" s="40"/>
      <c r="AA140" s="40"/>
      <c r="AB140" s="40"/>
      <c r="AC140" s="40"/>
      <c r="AD140" s="40"/>
      <c r="AE140" s="40"/>
      <c r="AT140" s="18" t="s">
        <v>616</v>
      </c>
      <c r="AU140" s="18" t="s">
        <v>99</v>
      </c>
    </row>
    <row r="141" s="14" customFormat="1">
      <c r="A141" s="14"/>
      <c r="B141" s="258"/>
      <c r="C141" s="259"/>
      <c r="D141" s="241" t="s">
        <v>157</v>
      </c>
      <c r="E141" s="260" t="s">
        <v>1</v>
      </c>
      <c r="F141" s="261" t="s">
        <v>23</v>
      </c>
      <c r="G141" s="259"/>
      <c r="H141" s="262">
        <v>1</v>
      </c>
      <c r="I141" s="263"/>
      <c r="J141" s="259"/>
      <c r="K141" s="259"/>
      <c r="L141" s="264"/>
      <c r="M141" s="265"/>
      <c r="N141" s="266"/>
      <c r="O141" s="266"/>
      <c r="P141" s="266"/>
      <c r="Q141" s="266"/>
      <c r="R141" s="266"/>
      <c r="S141" s="266"/>
      <c r="T141" s="267"/>
      <c r="U141" s="14"/>
      <c r="V141" s="14"/>
      <c r="W141" s="14"/>
      <c r="X141" s="14"/>
      <c r="Y141" s="14"/>
      <c r="Z141" s="14"/>
      <c r="AA141" s="14"/>
      <c r="AB141" s="14"/>
      <c r="AC141" s="14"/>
      <c r="AD141" s="14"/>
      <c r="AE141" s="14"/>
      <c r="AT141" s="268" t="s">
        <v>157</v>
      </c>
      <c r="AU141" s="268" t="s">
        <v>99</v>
      </c>
      <c r="AV141" s="14" t="s">
        <v>99</v>
      </c>
      <c r="AW141" s="14" t="s">
        <v>48</v>
      </c>
      <c r="AX141" s="14" t="s">
        <v>91</v>
      </c>
      <c r="AY141" s="268" t="s">
        <v>143</v>
      </c>
    </row>
    <row r="142" s="16" customFormat="1">
      <c r="A142" s="16"/>
      <c r="B142" s="296"/>
      <c r="C142" s="297"/>
      <c r="D142" s="241" t="s">
        <v>157</v>
      </c>
      <c r="E142" s="298" t="s">
        <v>1</v>
      </c>
      <c r="F142" s="299" t="s">
        <v>610</v>
      </c>
      <c r="G142" s="297"/>
      <c r="H142" s="300">
        <v>1</v>
      </c>
      <c r="I142" s="301"/>
      <c r="J142" s="297"/>
      <c r="K142" s="297"/>
      <c r="L142" s="302"/>
      <c r="M142" s="303"/>
      <c r="N142" s="304"/>
      <c r="O142" s="304"/>
      <c r="P142" s="304"/>
      <c r="Q142" s="304"/>
      <c r="R142" s="304"/>
      <c r="S142" s="304"/>
      <c r="T142" s="305"/>
      <c r="U142" s="16"/>
      <c r="V142" s="16"/>
      <c r="W142" s="16"/>
      <c r="X142" s="16"/>
      <c r="Y142" s="16"/>
      <c r="Z142" s="16"/>
      <c r="AA142" s="16"/>
      <c r="AB142" s="16"/>
      <c r="AC142" s="16"/>
      <c r="AD142" s="16"/>
      <c r="AE142" s="16"/>
      <c r="AT142" s="306" t="s">
        <v>157</v>
      </c>
      <c r="AU142" s="306" t="s">
        <v>99</v>
      </c>
      <c r="AV142" s="16" t="s">
        <v>151</v>
      </c>
      <c r="AW142" s="16" t="s">
        <v>48</v>
      </c>
      <c r="AX142" s="16" t="s">
        <v>23</v>
      </c>
      <c r="AY142" s="306" t="s">
        <v>143</v>
      </c>
    </row>
    <row r="143" s="2" customFormat="1" ht="16.5" customHeight="1">
      <c r="A143" s="40"/>
      <c r="B143" s="41"/>
      <c r="C143" s="228" t="s">
        <v>151</v>
      </c>
      <c r="D143" s="228" t="s">
        <v>146</v>
      </c>
      <c r="E143" s="229" t="s">
        <v>623</v>
      </c>
      <c r="F143" s="230" t="s">
        <v>624</v>
      </c>
      <c r="G143" s="231" t="s">
        <v>613</v>
      </c>
      <c r="H143" s="232">
        <v>1</v>
      </c>
      <c r="I143" s="233"/>
      <c r="J143" s="234">
        <f>ROUND(I143*H143,2)</f>
        <v>0</v>
      </c>
      <c r="K143" s="230" t="s">
        <v>150</v>
      </c>
      <c r="L143" s="46"/>
      <c r="M143" s="235" t="s">
        <v>1</v>
      </c>
      <c r="N143" s="236" t="s">
        <v>56</v>
      </c>
      <c r="O143" s="93"/>
      <c r="P143" s="237">
        <f>O143*H143</f>
        <v>0</v>
      </c>
      <c r="Q143" s="237">
        <v>0</v>
      </c>
      <c r="R143" s="237">
        <f>Q143*H143</f>
        <v>0</v>
      </c>
      <c r="S143" s="237">
        <v>0</v>
      </c>
      <c r="T143" s="238">
        <f>S143*H143</f>
        <v>0</v>
      </c>
      <c r="U143" s="40"/>
      <c r="V143" s="40"/>
      <c r="W143" s="40"/>
      <c r="X143" s="40"/>
      <c r="Y143" s="40"/>
      <c r="Z143" s="40"/>
      <c r="AA143" s="40"/>
      <c r="AB143" s="40"/>
      <c r="AC143" s="40"/>
      <c r="AD143" s="40"/>
      <c r="AE143" s="40"/>
      <c r="AR143" s="239" t="s">
        <v>607</v>
      </c>
      <c r="AT143" s="239" t="s">
        <v>146</v>
      </c>
      <c r="AU143" s="239" t="s">
        <v>99</v>
      </c>
      <c r="AY143" s="18" t="s">
        <v>143</v>
      </c>
      <c r="BE143" s="240">
        <f>IF(N143="základní",J143,0)</f>
        <v>0</v>
      </c>
      <c r="BF143" s="240">
        <f>IF(N143="snížená",J143,0)</f>
        <v>0</v>
      </c>
      <c r="BG143" s="240">
        <f>IF(N143="zákl. přenesená",J143,0)</f>
        <v>0</v>
      </c>
      <c r="BH143" s="240">
        <f>IF(N143="sníž. přenesená",J143,0)</f>
        <v>0</v>
      </c>
      <c r="BI143" s="240">
        <f>IF(N143="nulová",J143,0)</f>
        <v>0</v>
      </c>
      <c r="BJ143" s="18" t="s">
        <v>23</v>
      </c>
      <c r="BK143" s="240">
        <f>ROUND(I143*H143,2)</f>
        <v>0</v>
      </c>
      <c r="BL143" s="18" t="s">
        <v>607</v>
      </c>
      <c r="BM143" s="239" t="s">
        <v>625</v>
      </c>
    </row>
    <row r="144" s="2" customFormat="1">
      <c r="A144" s="40"/>
      <c r="B144" s="41"/>
      <c r="C144" s="42"/>
      <c r="D144" s="241" t="s">
        <v>153</v>
      </c>
      <c r="E144" s="42"/>
      <c r="F144" s="242" t="s">
        <v>624</v>
      </c>
      <c r="G144" s="42"/>
      <c r="H144" s="42"/>
      <c r="I144" s="243"/>
      <c r="J144" s="42"/>
      <c r="K144" s="42"/>
      <c r="L144" s="46"/>
      <c r="M144" s="244"/>
      <c r="N144" s="245"/>
      <c r="O144" s="93"/>
      <c r="P144" s="93"/>
      <c r="Q144" s="93"/>
      <c r="R144" s="93"/>
      <c r="S144" s="93"/>
      <c r="T144" s="94"/>
      <c r="U144" s="40"/>
      <c r="V144" s="40"/>
      <c r="W144" s="40"/>
      <c r="X144" s="40"/>
      <c r="Y144" s="40"/>
      <c r="Z144" s="40"/>
      <c r="AA144" s="40"/>
      <c r="AB144" s="40"/>
      <c r="AC144" s="40"/>
      <c r="AD144" s="40"/>
      <c r="AE144" s="40"/>
      <c r="AT144" s="18" t="s">
        <v>153</v>
      </c>
      <c r="AU144" s="18" t="s">
        <v>99</v>
      </c>
    </row>
    <row r="145" s="2" customFormat="1">
      <c r="A145" s="40"/>
      <c r="B145" s="41"/>
      <c r="C145" s="42"/>
      <c r="D145" s="246" t="s">
        <v>155</v>
      </c>
      <c r="E145" s="42"/>
      <c r="F145" s="247" t="s">
        <v>626</v>
      </c>
      <c r="G145" s="42"/>
      <c r="H145" s="42"/>
      <c r="I145" s="243"/>
      <c r="J145" s="42"/>
      <c r="K145" s="42"/>
      <c r="L145" s="46"/>
      <c r="M145" s="244"/>
      <c r="N145" s="245"/>
      <c r="O145" s="93"/>
      <c r="P145" s="93"/>
      <c r="Q145" s="93"/>
      <c r="R145" s="93"/>
      <c r="S145" s="93"/>
      <c r="T145" s="94"/>
      <c r="U145" s="40"/>
      <c r="V145" s="40"/>
      <c r="W145" s="40"/>
      <c r="X145" s="40"/>
      <c r="Y145" s="40"/>
      <c r="Z145" s="40"/>
      <c r="AA145" s="40"/>
      <c r="AB145" s="40"/>
      <c r="AC145" s="40"/>
      <c r="AD145" s="40"/>
      <c r="AE145" s="40"/>
      <c r="AT145" s="18" t="s">
        <v>155</v>
      </c>
      <c r="AU145" s="18" t="s">
        <v>99</v>
      </c>
    </row>
    <row r="146" s="2" customFormat="1">
      <c r="A146" s="40"/>
      <c r="B146" s="41"/>
      <c r="C146" s="42"/>
      <c r="D146" s="241" t="s">
        <v>616</v>
      </c>
      <c r="E146" s="42"/>
      <c r="F146" s="269" t="s">
        <v>627</v>
      </c>
      <c r="G146" s="42"/>
      <c r="H146" s="42"/>
      <c r="I146" s="243"/>
      <c r="J146" s="42"/>
      <c r="K146" s="42"/>
      <c r="L146" s="46"/>
      <c r="M146" s="244"/>
      <c r="N146" s="245"/>
      <c r="O146" s="93"/>
      <c r="P146" s="93"/>
      <c r="Q146" s="93"/>
      <c r="R146" s="93"/>
      <c r="S146" s="93"/>
      <c r="T146" s="94"/>
      <c r="U146" s="40"/>
      <c r="V146" s="40"/>
      <c r="W146" s="40"/>
      <c r="X146" s="40"/>
      <c r="Y146" s="40"/>
      <c r="Z146" s="40"/>
      <c r="AA146" s="40"/>
      <c r="AB146" s="40"/>
      <c r="AC146" s="40"/>
      <c r="AD146" s="40"/>
      <c r="AE146" s="40"/>
      <c r="AT146" s="18" t="s">
        <v>616</v>
      </c>
      <c r="AU146" s="18" t="s">
        <v>99</v>
      </c>
    </row>
    <row r="147" s="14" customFormat="1">
      <c r="A147" s="14"/>
      <c r="B147" s="258"/>
      <c r="C147" s="259"/>
      <c r="D147" s="241" t="s">
        <v>157</v>
      </c>
      <c r="E147" s="260" t="s">
        <v>1</v>
      </c>
      <c r="F147" s="261" t="s">
        <v>23</v>
      </c>
      <c r="G147" s="259"/>
      <c r="H147" s="262">
        <v>1</v>
      </c>
      <c r="I147" s="263"/>
      <c r="J147" s="259"/>
      <c r="K147" s="259"/>
      <c r="L147" s="264"/>
      <c r="M147" s="265"/>
      <c r="N147" s="266"/>
      <c r="O147" s="266"/>
      <c r="P147" s="266"/>
      <c r="Q147" s="266"/>
      <c r="R147" s="266"/>
      <c r="S147" s="266"/>
      <c r="T147" s="267"/>
      <c r="U147" s="14"/>
      <c r="V147" s="14"/>
      <c r="W147" s="14"/>
      <c r="X147" s="14"/>
      <c r="Y147" s="14"/>
      <c r="Z147" s="14"/>
      <c r="AA147" s="14"/>
      <c r="AB147" s="14"/>
      <c r="AC147" s="14"/>
      <c r="AD147" s="14"/>
      <c r="AE147" s="14"/>
      <c r="AT147" s="268" t="s">
        <v>157</v>
      </c>
      <c r="AU147" s="268" t="s">
        <v>99</v>
      </c>
      <c r="AV147" s="14" t="s">
        <v>99</v>
      </c>
      <c r="AW147" s="14" t="s">
        <v>48</v>
      </c>
      <c r="AX147" s="14" t="s">
        <v>91</v>
      </c>
      <c r="AY147" s="268" t="s">
        <v>143</v>
      </c>
    </row>
    <row r="148" s="16" customFormat="1">
      <c r="A148" s="16"/>
      <c r="B148" s="296"/>
      <c r="C148" s="297"/>
      <c r="D148" s="241" t="s">
        <v>157</v>
      </c>
      <c r="E148" s="298" t="s">
        <v>1</v>
      </c>
      <c r="F148" s="299" t="s">
        <v>610</v>
      </c>
      <c r="G148" s="297"/>
      <c r="H148" s="300">
        <v>1</v>
      </c>
      <c r="I148" s="301"/>
      <c r="J148" s="297"/>
      <c r="K148" s="297"/>
      <c r="L148" s="302"/>
      <c r="M148" s="303"/>
      <c r="N148" s="304"/>
      <c r="O148" s="304"/>
      <c r="P148" s="304"/>
      <c r="Q148" s="304"/>
      <c r="R148" s="304"/>
      <c r="S148" s="304"/>
      <c r="T148" s="305"/>
      <c r="U148" s="16"/>
      <c r="V148" s="16"/>
      <c r="W148" s="16"/>
      <c r="X148" s="16"/>
      <c r="Y148" s="16"/>
      <c r="Z148" s="16"/>
      <c r="AA148" s="16"/>
      <c r="AB148" s="16"/>
      <c r="AC148" s="16"/>
      <c r="AD148" s="16"/>
      <c r="AE148" s="16"/>
      <c r="AT148" s="306" t="s">
        <v>157</v>
      </c>
      <c r="AU148" s="306" t="s">
        <v>99</v>
      </c>
      <c r="AV148" s="16" t="s">
        <v>151</v>
      </c>
      <c r="AW148" s="16" t="s">
        <v>48</v>
      </c>
      <c r="AX148" s="16" t="s">
        <v>23</v>
      </c>
      <c r="AY148" s="306" t="s">
        <v>143</v>
      </c>
    </row>
    <row r="149" s="12" customFormat="1" ht="22.8" customHeight="1">
      <c r="A149" s="12"/>
      <c r="B149" s="212"/>
      <c r="C149" s="213"/>
      <c r="D149" s="214" t="s">
        <v>90</v>
      </c>
      <c r="E149" s="226" t="s">
        <v>628</v>
      </c>
      <c r="F149" s="226" t="s">
        <v>629</v>
      </c>
      <c r="G149" s="213"/>
      <c r="H149" s="213"/>
      <c r="I149" s="216"/>
      <c r="J149" s="227">
        <f>BK149</f>
        <v>0</v>
      </c>
      <c r="K149" s="213"/>
      <c r="L149" s="218"/>
      <c r="M149" s="219"/>
      <c r="N149" s="220"/>
      <c r="O149" s="220"/>
      <c r="P149" s="221">
        <f>SUM(P150:P165)</f>
        <v>0</v>
      </c>
      <c r="Q149" s="220"/>
      <c r="R149" s="221">
        <f>SUM(R150:R165)</f>
        <v>0</v>
      </c>
      <c r="S149" s="220"/>
      <c r="T149" s="222">
        <f>SUM(T150:T165)</f>
        <v>0</v>
      </c>
      <c r="U149" s="12"/>
      <c r="V149" s="12"/>
      <c r="W149" s="12"/>
      <c r="X149" s="12"/>
      <c r="Y149" s="12"/>
      <c r="Z149" s="12"/>
      <c r="AA149" s="12"/>
      <c r="AB149" s="12"/>
      <c r="AC149" s="12"/>
      <c r="AD149" s="12"/>
      <c r="AE149" s="12"/>
      <c r="AR149" s="223" t="s">
        <v>186</v>
      </c>
      <c r="AT149" s="224" t="s">
        <v>90</v>
      </c>
      <c r="AU149" s="224" t="s">
        <v>23</v>
      </c>
      <c r="AY149" s="223" t="s">
        <v>143</v>
      </c>
      <c r="BK149" s="225">
        <f>SUM(BK150:BK165)</f>
        <v>0</v>
      </c>
    </row>
    <row r="150" s="2" customFormat="1" ht="21.75" customHeight="1">
      <c r="A150" s="40"/>
      <c r="B150" s="41"/>
      <c r="C150" s="228" t="s">
        <v>186</v>
      </c>
      <c r="D150" s="228" t="s">
        <v>146</v>
      </c>
      <c r="E150" s="229" t="s">
        <v>630</v>
      </c>
      <c r="F150" s="230" t="s">
        <v>631</v>
      </c>
      <c r="G150" s="231" t="s">
        <v>632</v>
      </c>
      <c r="H150" s="232">
        <v>1</v>
      </c>
      <c r="I150" s="233"/>
      <c r="J150" s="234">
        <f>ROUND(I150*H150,2)</f>
        <v>0</v>
      </c>
      <c r="K150" s="230" t="s">
        <v>1</v>
      </c>
      <c r="L150" s="46"/>
      <c r="M150" s="235" t="s">
        <v>1</v>
      </c>
      <c r="N150" s="236" t="s">
        <v>56</v>
      </c>
      <c r="O150" s="93"/>
      <c r="P150" s="237">
        <f>O150*H150</f>
        <v>0</v>
      </c>
      <c r="Q150" s="237">
        <v>0</v>
      </c>
      <c r="R150" s="237">
        <f>Q150*H150</f>
        <v>0</v>
      </c>
      <c r="S150" s="237">
        <v>0</v>
      </c>
      <c r="T150" s="238">
        <f>S150*H150</f>
        <v>0</v>
      </c>
      <c r="U150" s="40"/>
      <c r="V150" s="40"/>
      <c r="W150" s="40"/>
      <c r="X150" s="40"/>
      <c r="Y150" s="40"/>
      <c r="Z150" s="40"/>
      <c r="AA150" s="40"/>
      <c r="AB150" s="40"/>
      <c r="AC150" s="40"/>
      <c r="AD150" s="40"/>
      <c r="AE150" s="40"/>
      <c r="AR150" s="239" t="s">
        <v>607</v>
      </c>
      <c r="AT150" s="239" t="s">
        <v>146</v>
      </c>
      <c r="AU150" s="239" t="s">
        <v>99</v>
      </c>
      <c r="AY150" s="18" t="s">
        <v>143</v>
      </c>
      <c r="BE150" s="240">
        <f>IF(N150="základní",J150,0)</f>
        <v>0</v>
      </c>
      <c r="BF150" s="240">
        <f>IF(N150="snížená",J150,0)</f>
        <v>0</v>
      </c>
      <c r="BG150" s="240">
        <f>IF(N150="zákl. přenesená",J150,0)</f>
        <v>0</v>
      </c>
      <c r="BH150" s="240">
        <f>IF(N150="sníž. přenesená",J150,0)</f>
        <v>0</v>
      </c>
      <c r="BI150" s="240">
        <f>IF(N150="nulová",J150,0)</f>
        <v>0</v>
      </c>
      <c r="BJ150" s="18" t="s">
        <v>23</v>
      </c>
      <c r="BK150" s="240">
        <f>ROUND(I150*H150,2)</f>
        <v>0</v>
      </c>
      <c r="BL150" s="18" t="s">
        <v>607</v>
      </c>
      <c r="BM150" s="239" t="s">
        <v>633</v>
      </c>
    </row>
    <row r="151" s="2" customFormat="1">
      <c r="A151" s="40"/>
      <c r="B151" s="41"/>
      <c r="C151" s="42"/>
      <c r="D151" s="241" t="s">
        <v>153</v>
      </c>
      <c r="E151" s="42"/>
      <c r="F151" s="242" t="s">
        <v>631</v>
      </c>
      <c r="G151" s="42"/>
      <c r="H151" s="42"/>
      <c r="I151" s="243"/>
      <c r="J151" s="42"/>
      <c r="K151" s="42"/>
      <c r="L151" s="46"/>
      <c r="M151" s="244"/>
      <c r="N151" s="245"/>
      <c r="O151" s="93"/>
      <c r="P151" s="93"/>
      <c r="Q151" s="93"/>
      <c r="R151" s="93"/>
      <c r="S151" s="93"/>
      <c r="T151" s="94"/>
      <c r="U151" s="40"/>
      <c r="V151" s="40"/>
      <c r="W151" s="40"/>
      <c r="X151" s="40"/>
      <c r="Y151" s="40"/>
      <c r="Z151" s="40"/>
      <c r="AA151" s="40"/>
      <c r="AB151" s="40"/>
      <c r="AC151" s="40"/>
      <c r="AD151" s="40"/>
      <c r="AE151" s="40"/>
      <c r="AT151" s="18" t="s">
        <v>153</v>
      </c>
      <c r="AU151" s="18" t="s">
        <v>99</v>
      </c>
    </row>
    <row r="152" s="2" customFormat="1">
      <c r="A152" s="40"/>
      <c r="B152" s="41"/>
      <c r="C152" s="42"/>
      <c r="D152" s="241" t="s">
        <v>616</v>
      </c>
      <c r="E152" s="42"/>
      <c r="F152" s="269" t="s">
        <v>634</v>
      </c>
      <c r="G152" s="42"/>
      <c r="H152" s="42"/>
      <c r="I152" s="243"/>
      <c r="J152" s="42"/>
      <c r="K152" s="42"/>
      <c r="L152" s="46"/>
      <c r="M152" s="244"/>
      <c r="N152" s="245"/>
      <c r="O152" s="93"/>
      <c r="P152" s="93"/>
      <c r="Q152" s="93"/>
      <c r="R152" s="93"/>
      <c r="S152" s="93"/>
      <c r="T152" s="94"/>
      <c r="U152" s="40"/>
      <c r="V152" s="40"/>
      <c r="W152" s="40"/>
      <c r="X152" s="40"/>
      <c r="Y152" s="40"/>
      <c r="Z152" s="40"/>
      <c r="AA152" s="40"/>
      <c r="AB152" s="40"/>
      <c r="AC152" s="40"/>
      <c r="AD152" s="40"/>
      <c r="AE152" s="40"/>
      <c r="AT152" s="18" t="s">
        <v>616</v>
      </c>
      <c r="AU152" s="18" t="s">
        <v>99</v>
      </c>
    </row>
    <row r="153" s="14" customFormat="1">
      <c r="A153" s="14"/>
      <c r="B153" s="258"/>
      <c r="C153" s="259"/>
      <c r="D153" s="241" t="s">
        <v>157</v>
      </c>
      <c r="E153" s="260" t="s">
        <v>1</v>
      </c>
      <c r="F153" s="261" t="s">
        <v>23</v>
      </c>
      <c r="G153" s="259"/>
      <c r="H153" s="262">
        <v>1</v>
      </c>
      <c r="I153" s="263"/>
      <c r="J153" s="259"/>
      <c r="K153" s="259"/>
      <c r="L153" s="264"/>
      <c r="M153" s="265"/>
      <c r="N153" s="266"/>
      <c r="O153" s="266"/>
      <c r="P153" s="266"/>
      <c r="Q153" s="266"/>
      <c r="R153" s="266"/>
      <c r="S153" s="266"/>
      <c r="T153" s="267"/>
      <c r="U153" s="14"/>
      <c r="V153" s="14"/>
      <c r="W153" s="14"/>
      <c r="X153" s="14"/>
      <c r="Y153" s="14"/>
      <c r="Z153" s="14"/>
      <c r="AA153" s="14"/>
      <c r="AB153" s="14"/>
      <c r="AC153" s="14"/>
      <c r="AD153" s="14"/>
      <c r="AE153" s="14"/>
      <c r="AT153" s="268" t="s">
        <v>157</v>
      </c>
      <c r="AU153" s="268" t="s">
        <v>99</v>
      </c>
      <c r="AV153" s="14" t="s">
        <v>99</v>
      </c>
      <c r="AW153" s="14" t="s">
        <v>48</v>
      </c>
      <c r="AX153" s="14" t="s">
        <v>91</v>
      </c>
      <c r="AY153" s="268" t="s">
        <v>143</v>
      </c>
    </row>
    <row r="154" s="16" customFormat="1">
      <c r="A154" s="16"/>
      <c r="B154" s="296"/>
      <c r="C154" s="297"/>
      <c r="D154" s="241" t="s">
        <v>157</v>
      </c>
      <c r="E154" s="298" t="s">
        <v>1</v>
      </c>
      <c r="F154" s="299" t="s">
        <v>610</v>
      </c>
      <c r="G154" s="297"/>
      <c r="H154" s="300">
        <v>1</v>
      </c>
      <c r="I154" s="301"/>
      <c r="J154" s="297"/>
      <c r="K154" s="297"/>
      <c r="L154" s="302"/>
      <c r="M154" s="303"/>
      <c r="N154" s="304"/>
      <c r="O154" s="304"/>
      <c r="P154" s="304"/>
      <c r="Q154" s="304"/>
      <c r="R154" s="304"/>
      <c r="S154" s="304"/>
      <c r="T154" s="305"/>
      <c r="U154" s="16"/>
      <c r="V154" s="16"/>
      <c r="W154" s="16"/>
      <c r="X154" s="16"/>
      <c r="Y154" s="16"/>
      <c r="Z154" s="16"/>
      <c r="AA154" s="16"/>
      <c r="AB154" s="16"/>
      <c r="AC154" s="16"/>
      <c r="AD154" s="16"/>
      <c r="AE154" s="16"/>
      <c r="AT154" s="306" t="s">
        <v>157</v>
      </c>
      <c r="AU154" s="306" t="s">
        <v>99</v>
      </c>
      <c r="AV154" s="16" t="s">
        <v>151</v>
      </c>
      <c r="AW154" s="16" t="s">
        <v>48</v>
      </c>
      <c r="AX154" s="16" t="s">
        <v>23</v>
      </c>
      <c r="AY154" s="306" t="s">
        <v>143</v>
      </c>
    </row>
    <row r="155" s="2" customFormat="1" ht="16.5" customHeight="1">
      <c r="A155" s="40"/>
      <c r="B155" s="41"/>
      <c r="C155" s="228" t="s">
        <v>192</v>
      </c>
      <c r="D155" s="228" t="s">
        <v>146</v>
      </c>
      <c r="E155" s="229" t="s">
        <v>635</v>
      </c>
      <c r="F155" s="230" t="s">
        <v>636</v>
      </c>
      <c r="G155" s="231" t="s">
        <v>632</v>
      </c>
      <c r="H155" s="232">
        <v>1</v>
      </c>
      <c r="I155" s="233"/>
      <c r="J155" s="234">
        <f>ROUND(I155*H155,2)</f>
        <v>0</v>
      </c>
      <c r="K155" s="230" t="s">
        <v>1</v>
      </c>
      <c r="L155" s="46"/>
      <c r="M155" s="235" t="s">
        <v>1</v>
      </c>
      <c r="N155" s="236" t="s">
        <v>56</v>
      </c>
      <c r="O155" s="93"/>
      <c r="P155" s="237">
        <f>O155*H155</f>
        <v>0</v>
      </c>
      <c r="Q155" s="237">
        <v>0</v>
      </c>
      <c r="R155" s="237">
        <f>Q155*H155</f>
        <v>0</v>
      </c>
      <c r="S155" s="237">
        <v>0</v>
      </c>
      <c r="T155" s="238">
        <f>S155*H155</f>
        <v>0</v>
      </c>
      <c r="U155" s="40"/>
      <c r="V155" s="40"/>
      <c r="W155" s="40"/>
      <c r="X155" s="40"/>
      <c r="Y155" s="40"/>
      <c r="Z155" s="40"/>
      <c r="AA155" s="40"/>
      <c r="AB155" s="40"/>
      <c r="AC155" s="40"/>
      <c r="AD155" s="40"/>
      <c r="AE155" s="40"/>
      <c r="AR155" s="239" t="s">
        <v>607</v>
      </c>
      <c r="AT155" s="239" t="s">
        <v>146</v>
      </c>
      <c r="AU155" s="239" t="s">
        <v>99</v>
      </c>
      <c r="AY155" s="18" t="s">
        <v>143</v>
      </c>
      <c r="BE155" s="240">
        <f>IF(N155="základní",J155,0)</f>
        <v>0</v>
      </c>
      <c r="BF155" s="240">
        <f>IF(N155="snížená",J155,0)</f>
        <v>0</v>
      </c>
      <c r="BG155" s="240">
        <f>IF(N155="zákl. přenesená",J155,0)</f>
        <v>0</v>
      </c>
      <c r="BH155" s="240">
        <f>IF(N155="sníž. přenesená",J155,0)</f>
        <v>0</v>
      </c>
      <c r="BI155" s="240">
        <f>IF(N155="nulová",J155,0)</f>
        <v>0</v>
      </c>
      <c r="BJ155" s="18" t="s">
        <v>23</v>
      </c>
      <c r="BK155" s="240">
        <f>ROUND(I155*H155,2)</f>
        <v>0</v>
      </c>
      <c r="BL155" s="18" t="s">
        <v>607</v>
      </c>
      <c r="BM155" s="239" t="s">
        <v>637</v>
      </c>
    </row>
    <row r="156" s="2" customFormat="1">
      <c r="A156" s="40"/>
      <c r="B156" s="41"/>
      <c r="C156" s="42"/>
      <c r="D156" s="241" t="s">
        <v>153</v>
      </c>
      <c r="E156" s="42"/>
      <c r="F156" s="242" t="s">
        <v>636</v>
      </c>
      <c r="G156" s="42"/>
      <c r="H156" s="42"/>
      <c r="I156" s="243"/>
      <c r="J156" s="42"/>
      <c r="K156" s="42"/>
      <c r="L156" s="46"/>
      <c r="M156" s="244"/>
      <c r="N156" s="245"/>
      <c r="O156" s="93"/>
      <c r="P156" s="93"/>
      <c r="Q156" s="93"/>
      <c r="R156" s="93"/>
      <c r="S156" s="93"/>
      <c r="T156" s="94"/>
      <c r="U156" s="40"/>
      <c r="V156" s="40"/>
      <c r="W156" s="40"/>
      <c r="X156" s="40"/>
      <c r="Y156" s="40"/>
      <c r="Z156" s="40"/>
      <c r="AA156" s="40"/>
      <c r="AB156" s="40"/>
      <c r="AC156" s="40"/>
      <c r="AD156" s="40"/>
      <c r="AE156" s="40"/>
      <c r="AT156" s="18" t="s">
        <v>153</v>
      </c>
      <c r="AU156" s="18" t="s">
        <v>99</v>
      </c>
    </row>
    <row r="157" s="2" customFormat="1">
      <c r="A157" s="40"/>
      <c r="B157" s="41"/>
      <c r="C157" s="42"/>
      <c r="D157" s="241" t="s">
        <v>616</v>
      </c>
      <c r="E157" s="42"/>
      <c r="F157" s="269" t="s">
        <v>638</v>
      </c>
      <c r="G157" s="42"/>
      <c r="H157" s="42"/>
      <c r="I157" s="243"/>
      <c r="J157" s="42"/>
      <c r="K157" s="42"/>
      <c r="L157" s="46"/>
      <c r="M157" s="244"/>
      <c r="N157" s="245"/>
      <c r="O157" s="93"/>
      <c r="P157" s="93"/>
      <c r="Q157" s="93"/>
      <c r="R157" s="93"/>
      <c r="S157" s="93"/>
      <c r="T157" s="94"/>
      <c r="U157" s="40"/>
      <c r="V157" s="40"/>
      <c r="W157" s="40"/>
      <c r="X157" s="40"/>
      <c r="Y157" s="40"/>
      <c r="Z157" s="40"/>
      <c r="AA157" s="40"/>
      <c r="AB157" s="40"/>
      <c r="AC157" s="40"/>
      <c r="AD157" s="40"/>
      <c r="AE157" s="40"/>
      <c r="AT157" s="18" t="s">
        <v>616</v>
      </c>
      <c r="AU157" s="18" t="s">
        <v>99</v>
      </c>
    </row>
    <row r="158" s="14" customFormat="1">
      <c r="A158" s="14"/>
      <c r="B158" s="258"/>
      <c r="C158" s="259"/>
      <c r="D158" s="241" t="s">
        <v>157</v>
      </c>
      <c r="E158" s="260" t="s">
        <v>1</v>
      </c>
      <c r="F158" s="261" t="s">
        <v>23</v>
      </c>
      <c r="G158" s="259"/>
      <c r="H158" s="262">
        <v>1</v>
      </c>
      <c r="I158" s="263"/>
      <c r="J158" s="259"/>
      <c r="K158" s="259"/>
      <c r="L158" s="264"/>
      <c r="M158" s="265"/>
      <c r="N158" s="266"/>
      <c r="O158" s="266"/>
      <c r="P158" s="266"/>
      <c r="Q158" s="266"/>
      <c r="R158" s="266"/>
      <c r="S158" s="266"/>
      <c r="T158" s="267"/>
      <c r="U158" s="14"/>
      <c r="V158" s="14"/>
      <c r="W158" s="14"/>
      <c r="X158" s="14"/>
      <c r="Y158" s="14"/>
      <c r="Z158" s="14"/>
      <c r="AA158" s="14"/>
      <c r="AB158" s="14"/>
      <c r="AC158" s="14"/>
      <c r="AD158" s="14"/>
      <c r="AE158" s="14"/>
      <c r="AT158" s="268" t="s">
        <v>157</v>
      </c>
      <c r="AU158" s="268" t="s">
        <v>99</v>
      </c>
      <c r="AV158" s="14" t="s">
        <v>99</v>
      </c>
      <c r="AW158" s="14" t="s">
        <v>48</v>
      </c>
      <c r="AX158" s="14" t="s">
        <v>91</v>
      </c>
      <c r="AY158" s="268" t="s">
        <v>143</v>
      </c>
    </row>
    <row r="159" s="16" customFormat="1">
      <c r="A159" s="16"/>
      <c r="B159" s="296"/>
      <c r="C159" s="297"/>
      <c r="D159" s="241" t="s">
        <v>157</v>
      </c>
      <c r="E159" s="298" t="s">
        <v>1</v>
      </c>
      <c r="F159" s="299" t="s">
        <v>610</v>
      </c>
      <c r="G159" s="297"/>
      <c r="H159" s="300">
        <v>1</v>
      </c>
      <c r="I159" s="301"/>
      <c r="J159" s="297"/>
      <c r="K159" s="297"/>
      <c r="L159" s="302"/>
      <c r="M159" s="303"/>
      <c r="N159" s="304"/>
      <c r="O159" s="304"/>
      <c r="P159" s="304"/>
      <c r="Q159" s="304"/>
      <c r="R159" s="304"/>
      <c r="S159" s="304"/>
      <c r="T159" s="305"/>
      <c r="U159" s="16"/>
      <c r="V159" s="16"/>
      <c r="W159" s="16"/>
      <c r="X159" s="16"/>
      <c r="Y159" s="16"/>
      <c r="Z159" s="16"/>
      <c r="AA159" s="16"/>
      <c r="AB159" s="16"/>
      <c r="AC159" s="16"/>
      <c r="AD159" s="16"/>
      <c r="AE159" s="16"/>
      <c r="AT159" s="306" t="s">
        <v>157</v>
      </c>
      <c r="AU159" s="306" t="s">
        <v>99</v>
      </c>
      <c r="AV159" s="16" t="s">
        <v>151</v>
      </c>
      <c r="AW159" s="16" t="s">
        <v>48</v>
      </c>
      <c r="AX159" s="16" t="s">
        <v>23</v>
      </c>
      <c r="AY159" s="306" t="s">
        <v>143</v>
      </c>
    </row>
    <row r="160" s="2" customFormat="1" ht="16.5" customHeight="1">
      <c r="A160" s="40"/>
      <c r="B160" s="41"/>
      <c r="C160" s="228" t="s">
        <v>200</v>
      </c>
      <c r="D160" s="228" t="s">
        <v>146</v>
      </c>
      <c r="E160" s="229" t="s">
        <v>639</v>
      </c>
      <c r="F160" s="230" t="s">
        <v>640</v>
      </c>
      <c r="G160" s="231" t="s">
        <v>632</v>
      </c>
      <c r="H160" s="232">
        <v>1</v>
      </c>
      <c r="I160" s="233"/>
      <c r="J160" s="234">
        <f>ROUND(I160*H160,2)</f>
        <v>0</v>
      </c>
      <c r="K160" s="230" t="s">
        <v>150</v>
      </c>
      <c r="L160" s="46"/>
      <c r="M160" s="235" t="s">
        <v>1</v>
      </c>
      <c r="N160" s="236" t="s">
        <v>56</v>
      </c>
      <c r="O160" s="93"/>
      <c r="P160" s="237">
        <f>O160*H160</f>
        <v>0</v>
      </c>
      <c r="Q160" s="237">
        <v>0</v>
      </c>
      <c r="R160" s="237">
        <f>Q160*H160</f>
        <v>0</v>
      </c>
      <c r="S160" s="237">
        <v>0</v>
      </c>
      <c r="T160" s="238">
        <f>S160*H160</f>
        <v>0</v>
      </c>
      <c r="U160" s="40"/>
      <c r="V160" s="40"/>
      <c r="W160" s="40"/>
      <c r="X160" s="40"/>
      <c r="Y160" s="40"/>
      <c r="Z160" s="40"/>
      <c r="AA160" s="40"/>
      <c r="AB160" s="40"/>
      <c r="AC160" s="40"/>
      <c r="AD160" s="40"/>
      <c r="AE160" s="40"/>
      <c r="AR160" s="239" t="s">
        <v>607</v>
      </c>
      <c r="AT160" s="239" t="s">
        <v>146</v>
      </c>
      <c r="AU160" s="239" t="s">
        <v>99</v>
      </c>
      <c r="AY160" s="18" t="s">
        <v>143</v>
      </c>
      <c r="BE160" s="240">
        <f>IF(N160="základní",J160,0)</f>
        <v>0</v>
      </c>
      <c r="BF160" s="240">
        <f>IF(N160="snížená",J160,0)</f>
        <v>0</v>
      </c>
      <c r="BG160" s="240">
        <f>IF(N160="zákl. přenesená",J160,0)</f>
        <v>0</v>
      </c>
      <c r="BH160" s="240">
        <f>IF(N160="sníž. přenesená",J160,0)</f>
        <v>0</v>
      </c>
      <c r="BI160" s="240">
        <f>IF(N160="nulová",J160,0)</f>
        <v>0</v>
      </c>
      <c r="BJ160" s="18" t="s">
        <v>23</v>
      </c>
      <c r="BK160" s="240">
        <f>ROUND(I160*H160,2)</f>
        <v>0</v>
      </c>
      <c r="BL160" s="18" t="s">
        <v>607</v>
      </c>
      <c r="BM160" s="239" t="s">
        <v>641</v>
      </c>
    </row>
    <row r="161" s="2" customFormat="1">
      <c r="A161" s="40"/>
      <c r="B161" s="41"/>
      <c r="C161" s="42"/>
      <c r="D161" s="241" t="s">
        <v>153</v>
      </c>
      <c r="E161" s="42"/>
      <c r="F161" s="242" t="s">
        <v>640</v>
      </c>
      <c r="G161" s="42"/>
      <c r="H161" s="42"/>
      <c r="I161" s="243"/>
      <c r="J161" s="42"/>
      <c r="K161" s="42"/>
      <c r="L161" s="46"/>
      <c r="M161" s="244"/>
      <c r="N161" s="245"/>
      <c r="O161" s="93"/>
      <c r="P161" s="93"/>
      <c r="Q161" s="93"/>
      <c r="R161" s="93"/>
      <c r="S161" s="93"/>
      <c r="T161" s="94"/>
      <c r="U161" s="40"/>
      <c r="V161" s="40"/>
      <c r="W161" s="40"/>
      <c r="X161" s="40"/>
      <c r="Y161" s="40"/>
      <c r="Z161" s="40"/>
      <c r="AA161" s="40"/>
      <c r="AB161" s="40"/>
      <c r="AC161" s="40"/>
      <c r="AD161" s="40"/>
      <c r="AE161" s="40"/>
      <c r="AT161" s="18" t="s">
        <v>153</v>
      </c>
      <c r="AU161" s="18" t="s">
        <v>99</v>
      </c>
    </row>
    <row r="162" s="2" customFormat="1">
      <c r="A162" s="40"/>
      <c r="B162" s="41"/>
      <c r="C162" s="42"/>
      <c r="D162" s="246" t="s">
        <v>155</v>
      </c>
      <c r="E162" s="42"/>
      <c r="F162" s="247" t="s">
        <v>642</v>
      </c>
      <c r="G162" s="42"/>
      <c r="H162" s="42"/>
      <c r="I162" s="243"/>
      <c r="J162" s="42"/>
      <c r="K162" s="42"/>
      <c r="L162" s="46"/>
      <c r="M162" s="244"/>
      <c r="N162" s="245"/>
      <c r="O162" s="93"/>
      <c r="P162" s="93"/>
      <c r="Q162" s="93"/>
      <c r="R162" s="93"/>
      <c r="S162" s="93"/>
      <c r="T162" s="94"/>
      <c r="U162" s="40"/>
      <c r="V162" s="40"/>
      <c r="W162" s="40"/>
      <c r="X162" s="40"/>
      <c r="Y162" s="40"/>
      <c r="Z162" s="40"/>
      <c r="AA162" s="40"/>
      <c r="AB162" s="40"/>
      <c r="AC162" s="40"/>
      <c r="AD162" s="40"/>
      <c r="AE162" s="40"/>
      <c r="AT162" s="18" t="s">
        <v>155</v>
      </c>
      <c r="AU162" s="18" t="s">
        <v>99</v>
      </c>
    </row>
    <row r="163" s="2" customFormat="1">
      <c r="A163" s="40"/>
      <c r="B163" s="41"/>
      <c r="C163" s="42"/>
      <c r="D163" s="241" t="s">
        <v>616</v>
      </c>
      <c r="E163" s="42"/>
      <c r="F163" s="269" t="s">
        <v>643</v>
      </c>
      <c r="G163" s="42"/>
      <c r="H163" s="42"/>
      <c r="I163" s="243"/>
      <c r="J163" s="42"/>
      <c r="K163" s="42"/>
      <c r="L163" s="46"/>
      <c r="M163" s="244"/>
      <c r="N163" s="245"/>
      <c r="O163" s="93"/>
      <c r="P163" s="93"/>
      <c r="Q163" s="93"/>
      <c r="R163" s="93"/>
      <c r="S163" s="93"/>
      <c r="T163" s="94"/>
      <c r="U163" s="40"/>
      <c r="V163" s="40"/>
      <c r="W163" s="40"/>
      <c r="X163" s="40"/>
      <c r="Y163" s="40"/>
      <c r="Z163" s="40"/>
      <c r="AA163" s="40"/>
      <c r="AB163" s="40"/>
      <c r="AC163" s="40"/>
      <c r="AD163" s="40"/>
      <c r="AE163" s="40"/>
      <c r="AT163" s="18" t="s">
        <v>616</v>
      </c>
      <c r="AU163" s="18" t="s">
        <v>99</v>
      </c>
    </row>
    <row r="164" s="14" customFormat="1">
      <c r="A164" s="14"/>
      <c r="B164" s="258"/>
      <c r="C164" s="259"/>
      <c r="D164" s="241" t="s">
        <v>157</v>
      </c>
      <c r="E164" s="260" t="s">
        <v>1</v>
      </c>
      <c r="F164" s="261" t="s">
        <v>23</v>
      </c>
      <c r="G164" s="259"/>
      <c r="H164" s="262">
        <v>1</v>
      </c>
      <c r="I164" s="263"/>
      <c r="J164" s="259"/>
      <c r="K164" s="259"/>
      <c r="L164" s="264"/>
      <c r="M164" s="265"/>
      <c r="N164" s="266"/>
      <c r="O164" s="266"/>
      <c r="P164" s="266"/>
      <c r="Q164" s="266"/>
      <c r="R164" s="266"/>
      <c r="S164" s="266"/>
      <c r="T164" s="267"/>
      <c r="U164" s="14"/>
      <c r="V164" s="14"/>
      <c r="W164" s="14"/>
      <c r="X164" s="14"/>
      <c r="Y164" s="14"/>
      <c r="Z164" s="14"/>
      <c r="AA164" s="14"/>
      <c r="AB164" s="14"/>
      <c r="AC164" s="14"/>
      <c r="AD164" s="14"/>
      <c r="AE164" s="14"/>
      <c r="AT164" s="268" t="s">
        <v>157</v>
      </c>
      <c r="AU164" s="268" t="s">
        <v>99</v>
      </c>
      <c r="AV164" s="14" t="s">
        <v>99</v>
      </c>
      <c r="AW164" s="14" t="s">
        <v>48</v>
      </c>
      <c r="AX164" s="14" t="s">
        <v>91</v>
      </c>
      <c r="AY164" s="268" t="s">
        <v>143</v>
      </c>
    </row>
    <row r="165" s="16" customFormat="1">
      <c r="A165" s="16"/>
      <c r="B165" s="296"/>
      <c r="C165" s="297"/>
      <c r="D165" s="241" t="s">
        <v>157</v>
      </c>
      <c r="E165" s="298" t="s">
        <v>1</v>
      </c>
      <c r="F165" s="299" t="s">
        <v>610</v>
      </c>
      <c r="G165" s="297"/>
      <c r="H165" s="300">
        <v>1</v>
      </c>
      <c r="I165" s="301"/>
      <c r="J165" s="297"/>
      <c r="K165" s="297"/>
      <c r="L165" s="302"/>
      <c r="M165" s="303"/>
      <c r="N165" s="304"/>
      <c r="O165" s="304"/>
      <c r="P165" s="304"/>
      <c r="Q165" s="304"/>
      <c r="R165" s="304"/>
      <c r="S165" s="304"/>
      <c r="T165" s="305"/>
      <c r="U165" s="16"/>
      <c r="V165" s="16"/>
      <c r="W165" s="16"/>
      <c r="X165" s="16"/>
      <c r="Y165" s="16"/>
      <c r="Z165" s="16"/>
      <c r="AA165" s="16"/>
      <c r="AB165" s="16"/>
      <c r="AC165" s="16"/>
      <c r="AD165" s="16"/>
      <c r="AE165" s="16"/>
      <c r="AT165" s="306" t="s">
        <v>157</v>
      </c>
      <c r="AU165" s="306" t="s">
        <v>99</v>
      </c>
      <c r="AV165" s="16" t="s">
        <v>151</v>
      </c>
      <c r="AW165" s="16" t="s">
        <v>48</v>
      </c>
      <c r="AX165" s="16" t="s">
        <v>23</v>
      </c>
      <c r="AY165" s="306" t="s">
        <v>143</v>
      </c>
    </row>
    <row r="166" s="12" customFormat="1" ht="22.8" customHeight="1">
      <c r="A166" s="12"/>
      <c r="B166" s="212"/>
      <c r="C166" s="213"/>
      <c r="D166" s="214" t="s">
        <v>90</v>
      </c>
      <c r="E166" s="226" t="s">
        <v>644</v>
      </c>
      <c r="F166" s="226" t="s">
        <v>645</v>
      </c>
      <c r="G166" s="213"/>
      <c r="H166" s="213"/>
      <c r="I166" s="216"/>
      <c r="J166" s="227">
        <f>BK166</f>
        <v>0</v>
      </c>
      <c r="K166" s="213"/>
      <c r="L166" s="218"/>
      <c r="M166" s="219"/>
      <c r="N166" s="220"/>
      <c r="O166" s="220"/>
      <c r="P166" s="221">
        <f>SUM(P167:P201)</f>
        <v>0</v>
      </c>
      <c r="Q166" s="220"/>
      <c r="R166" s="221">
        <f>SUM(R167:R201)</f>
        <v>0</v>
      </c>
      <c r="S166" s="220"/>
      <c r="T166" s="222">
        <f>SUM(T167:T201)</f>
        <v>0</v>
      </c>
      <c r="U166" s="12"/>
      <c r="V166" s="12"/>
      <c r="W166" s="12"/>
      <c r="X166" s="12"/>
      <c r="Y166" s="12"/>
      <c r="Z166" s="12"/>
      <c r="AA166" s="12"/>
      <c r="AB166" s="12"/>
      <c r="AC166" s="12"/>
      <c r="AD166" s="12"/>
      <c r="AE166" s="12"/>
      <c r="AR166" s="223" t="s">
        <v>186</v>
      </c>
      <c r="AT166" s="224" t="s">
        <v>90</v>
      </c>
      <c r="AU166" s="224" t="s">
        <v>23</v>
      </c>
      <c r="AY166" s="223" t="s">
        <v>143</v>
      </c>
      <c r="BK166" s="225">
        <f>SUM(BK167:BK201)</f>
        <v>0</v>
      </c>
    </row>
    <row r="167" s="2" customFormat="1" ht="16.5" customHeight="1">
      <c r="A167" s="40"/>
      <c r="B167" s="41"/>
      <c r="C167" s="228" t="s">
        <v>206</v>
      </c>
      <c r="D167" s="228" t="s">
        <v>146</v>
      </c>
      <c r="E167" s="229" t="s">
        <v>646</v>
      </c>
      <c r="F167" s="230" t="s">
        <v>647</v>
      </c>
      <c r="G167" s="231" t="s">
        <v>606</v>
      </c>
      <c r="H167" s="232">
        <v>1</v>
      </c>
      <c r="I167" s="233"/>
      <c r="J167" s="234">
        <f>ROUND(I167*H167,2)</f>
        <v>0</v>
      </c>
      <c r="K167" s="230" t="s">
        <v>150</v>
      </c>
      <c r="L167" s="46"/>
      <c r="M167" s="235" t="s">
        <v>1</v>
      </c>
      <c r="N167" s="236" t="s">
        <v>56</v>
      </c>
      <c r="O167" s="93"/>
      <c r="P167" s="237">
        <f>O167*H167</f>
        <v>0</v>
      </c>
      <c r="Q167" s="237">
        <v>0</v>
      </c>
      <c r="R167" s="237">
        <f>Q167*H167</f>
        <v>0</v>
      </c>
      <c r="S167" s="237">
        <v>0</v>
      </c>
      <c r="T167" s="238">
        <f>S167*H167</f>
        <v>0</v>
      </c>
      <c r="U167" s="40"/>
      <c r="V167" s="40"/>
      <c r="W167" s="40"/>
      <c r="X167" s="40"/>
      <c r="Y167" s="40"/>
      <c r="Z167" s="40"/>
      <c r="AA167" s="40"/>
      <c r="AB167" s="40"/>
      <c r="AC167" s="40"/>
      <c r="AD167" s="40"/>
      <c r="AE167" s="40"/>
      <c r="AR167" s="239" t="s">
        <v>607</v>
      </c>
      <c r="AT167" s="239" t="s">
        <v>146</v>
      </c>
      <c r="AU167" s="239" t="s">
        <v>99</v>
      </c>
      <c r="AY167" s="18" t="s">
        <v>143</v>
      </c>
      <c r="BE167" s="240">
        <f>IF(N167="základní",J167,0)</f>
        <v>0</v>
      </c>
      <c r="BF167" s="240">
        <f>IF(N167="snížená",J167,0)</f>
        <v>0</v>
      </c>
      <c r="BG167" s="240">
        <f>IF(N167="zákl. přenesená",J167,0)</f>
        <v>0</v>
      </c>
      <c r="BH167" s="240">
        <f>IF(N167="sníž. přenesená",J167,0)</f>
        <v>0</v>
      </c>
      <c r="BI167" s="240">
        <f>IF(N167="nulová",J167,0)</f>
        <v>0</v>
      </c>
      <c r="BJ167" s="18" t="s">
        <v>23</v>
      </c>
      <c r="BK167" s="240">
        <f>ROUND(I167*H167,2)</f>
        <v>0</v>
      </c>
      <c r="BL167" s="18" t="s">
        <v>607</v>
      </c>
      <c r="BM167" s="239" t="s">
        <v>648</v>
      </c>
    </row>
    <row r="168" s="2" customFormat="1">
      <c r="A168" s="40"/>
      <c r="B168" s="41"/>
      <c r="C168" s="42"/>
      <c r="D168" s="241" t="s">
        <v>153</v>
      </c>
      <c r="E168" s="42"/>
      <c r="F168" s="242" t="s">
        <v>647</v>
      </c>
      <c r="G168" s="42"/>
      <c r="H168" s="42"/>
      <c r="I168" s="243"/>
      <c r="J168" s="42"/>
      <c r="K168" s="42"/>
      <c r="L168" s="46"/>
      <c r="M168" s="244"/>
      <c r="N168" s="245"/>
      <c r="O168" s="93"/>
      <c r="P168" s="93"/>
      <c r="Q168" s="93"/>
      <c r="R168" s="93"/>
      <c r="S168" s="93"/>
      <c r="T168" s="94"/>
      <c r="U168" s="40"/>
      <c r="V168" s="40"/>
      <c r="W168" s="40"/>
      <c r="X168" s="40"/>
      <c r="Y168" s="40"/>
      <c r="Z168" s="40"/>
      <c r="AA168" s="40"/>
      <c r="AB168" s="40"/>
      <c r="AC168" s="40"/>
      <c r="AD168" s="40"/>
      <c r="AE168" s="40"/>
      <c r="AT168" s="18" t="s">
        <v>153</v>
      </c>
      <c r="AU168" s="18" t="s">
        <v>99</v>
      </c>
    </row>
    <row r="169" s="2" customFormat="1">
      <c r="A169" s="40"/>
      <c r="B169" s="41"/>
      <c r="C169" s="42"/>
      <c r="D169" s="246" t="s">
        <v>155</v>
      </c>
      <c r="E169" s="42"/>
      <c r="F169" s="247" t="s">
        <v>649</v>
      </c>
      <c r="G169" s="42"/>
      <c r="H169" s="42"/>
      <c r="I169" s="243"/>
      <c r="J169" s="42"/>
      <c r="K169" s="42"/>
      <c r="L169" s="46"/>
      <c r="M169" s="244"/>
      <c r="N169" s="245"/>
      <c r="O169" s="93"/>
      <c r="P169" s="93"/>
      <c r="Q169" s="93"/>
      <c r="R169" s="93"/>
      <c r="S169" s="93"/>
      <c r="T169" s="94"/>
      <c r="U169" s="40"/>
      <c r="V169" s="40"/>
      <c r="W169" s="40"/>
      <c r="X169" s="40"/>
      <c r="Y169" s="40"/>
      <c r="Z169" s="40"/>
      <c r="AA169" s="40"/>
      <c r="AB169" s="40"/>
      <c r="AC169" s="40"/>
      <c r="AD169" s="40"/>
      <c r="AE169" s="40"/>
      <c r="AT169" s="18" t="s">
        <v>155</v>
      </c>
      <c r="AU169" s="18" t="s">
        <v>99</v>
      </c>
    </row>
    <row r="170" s="13" customFormat="1">
      <c r="A170" s="13"/>
      <c r="B170" s="248"/>
      <c r="C170" s="249"/>
      <c r="D170" s="241" t="s">
        <v>157</v>
      </c>
      <c r="E170" s="250" t="s">
        <v>1</v>
      </c>
      <c r="F170" s="251" t="s">
        <v>325</v>
      </c>
      <c r="G170" s="249"/>
      <c r="H170" s="250" t="s">
        <v>1</v>
      </c>
      <c r="I170" s="252"/>
      <c r="J170" s="249"/>
      <c r="K170" s="249"/>
      <c r="L170" s="253"/>
      <c r="M170" s="254"/>
      <c r="N170" s="255"/>
      <c r="O170" s="255"/>
      <c r="P170" s="255"/>
      <c r="Q170" s="255"/>
      <c r="R170" s="255"/>
      <c r="S170" s="255"/>
      <c r="T170" s="256"/>
      <c r="U170" s="13"/>
      <c r="V170" s="13"/>
      <c r="W170" s="13"/>
      <c r="X170" s="13"/>
      <c r="Y170" s="13"/>
      <c r="Z170" s="13"/>
      <c r="AA170" s="13"/>
      <c r="AB170" s="13"/>
      <c r="AC170" s="13"/>
      <c r="AD170" s="13"/>
      <c r="AE170" s="13"/>
      <c r="AT170" s="257" t="s">
        <v>157</v>
      </c>
      <c r="AU170" s="257" t="s">
        <v>99</v>
      </c>
      <c r="AV170" s="13" t="s">
        <v>23</v>
      </c>
      <c r="AW170" s="13" t="s">
        <v>48</v>
      </c>
      <c r="AX170" s="13" t="s">
        <v>91</v>
      </c>
      <c r="AY170" s="257" t="s">
        <v>143</v>
      </c>
    </row>
    <row r="171" s="14" customFormat="1">
      <c r="A171" s="14"/>
      <c r="B171" s="258"/>
      <c r="C171" s="259"/>
      <c r="D171" s="241" t="s">
        <v>157</v>
      </c>
      <c r="E171" s="260" t="s">
        <v>1</v>
      </c>
      <c r="F171" s="261" t="s">
        <v>23</v>
      </c>
      <c r="G171" s="259"/>
      <c r="H171" s="262">
        <v>1</v>
      </c>
      <c r="I171" s="263"/>
      <c r="J171" s="259"/>
      <c r="K171" s="259"/>
      <c r="L171" s="264"/>
      <c r="M171" s="265"/>
      <c r="N171" s="266"/>
      <c r="O171" s="266"/>
      <c r="P171" s="266"/>
      <c r="Q171" s="266"/>
      <c r="R171" s="266"/>
      <c r="S171" s="266"/>
      <c r="T171" s="267"/>
      <c r="U171" s="14"/>
      <c r="V171" s="14"/>
      <c r="W171" s="14"/>
      <c r="X171" s="14"/>
      <c r="Y171" s="14"/>
      <c r="Z171" s="14"/>
      <c r="AA171" s="14"/>
      <c r="AB171" s="14"/>
      <c r="AC171" s="14"/>
      <c r="AD171" s="14"/>
      <c r="AE171" s="14"/>
      <c r="AT171" s="268" t="s">
        <v>157</v>
      </c>
      <c r="AU171" s="268" t="s">
        <v>99</v>
      </c>
      <c r="AV171" s="14" t="s">
        <v>99</v>
      </c>
      <c r="AW171" s="14" t="s">
        <v>48</v>
      </c>
      <c r="AX171" s="14" t="s">
        <v>23</v>
      </c>
      <c r="AY171" s="268" t="s">
        <v>143</v>
      </c>
    </row>
    <row r="172" s="2" customFormat="1" ht="16.5" customHeight="1">
      <c r="A172" s="40"/>
      <c r="B172" s="41"/>
      <c r="C172" s="228" t="s">
        <v>213</v>
      </c>
      <c r="D172" s="228" t="s">
        <v>146</v>
      </c>
      <c r="E172" s="229" t="s">
        <v>650</v>
      </c>
      <c r="F172" s="230" t="s">
        <v>651</v>
      </c>
      <c r="G172" s="231" t="s">
        <v>632</v>
      </c>
      <c r="H172" s="232">
        <v>1</v>
      </c>
      <c r="I172" s="233"/>
      <c r="J172" s="234">
        <f>ROUND(I172*H172,2)</f>
        <v>0</v>
      </c>
      <c r="K172" s="230" t="s">
        <v>1</v>
      </c>
      <c r="L172" s="46"/>
      <c r="M172" s="235" t="s">
        <v>1</v>
      </c>
      <c r="N172" s="236" t="s">
        <v>56</v>
      </c>
      <c r="O172" s="93"/>
      <c r="P172" s="237">
        <f>O172*H172</f>
        <v>0</v>
      </c>
      <c r="Q172" s="237">
        <v>0</v>
      </c>
      <c r="R172" s="237">
        <f>Q172*H172</f>
        <v>0</v>
      </c>
      <c r="S172" s="237">
        <v>0</v>
      </c>
      <c r="T172" s="238">
        <f>S172*H172</f>
        <v>0</v>
      </c>
      <c r="U172" s="40"/>
      <c r="V172" s="40"/>
      <c r="W172" s="40"/>
      <c r="X172" s="40"/>
      <c r="Y172" s="40"/>
      <c r="Z172" s="40"/>
      <c r="AA172" s="40"/>
      <c r="AB172" s="40"/>
      <c r="AC172" s="40"/>
      <c r="AD172" s="40"/>
      <c r="AE172" s="40"/>
      <c r="AR172" s="239" t="s">
        <v>607</v>
      </c>
      <c r="AT172" s="239" t="s">
        <v>146</v>
      </c>
      <c r="AU172" s="239" t="s">
        <v>99</v>
      </c>
      <c r="AY172" s="18" t="s">
        <v>143</v>
      </c>
      <c r="BE172" s="240">
        <f>IF(N172="základní",J172,0)</f>
        <v>0</v>
      </c>
      <c r="BF172" s="240">
        <f>IF(N172="snížená",J172,0)</f>
        <v>0</v>
      </c>
      <c r="BG172" s="240">
        <f>IF(N172="zákl. přenesená",J172,0)</f>
        <v>0</v>
      </c>
      <c r="BH172" s="240">
        <f>IF(N172="sníž. přenesená",J172,0)</f>
        <v>0</v>
      </c>
      <c r="BI172" s="240">
        <f>IF(N172="nulová",J172,0)</f>
        <v>0</v>
      </c>
      <c r="BJ172" s="18" t="s">
        <v>23</v>
      </c>
      <c r="BK172" s="240">
        <f>ROUND(I172*H172,2)</f>
        <v>0</v>
      </c>
      <c r="BL172" s="18" t="s">
        <v>607</v>
      </c>
      <c r="BM172" s="239" t="s">
        <v>652</v>
      </c>
    </row>
    <row r="173" s="2" customFormat="1">
      <c r="A173" s="40"/>
      <c r="B173" s="41"/>
      <c r="C173" s="42"/>
      <c r="D173" s="241" t="s">
        <v>153</v>
      </c>
      <c r="E173" s="42"/>
      <c r="F173" s="242" t="s">
        <v>651</v>
      </c>
      <c r="G173" s="42"/>
      <c r="H173" s="42"/>
      <c r="I173" s="243"/>
      <c r="J173" s="42"/>
      <c r="K173" s="42"/>
      <c r="L173" s="46"/>
      <c r="M173" s="244"/>
      <c r="N173" s="245"/>
      <c r="O173" s="93"/>
      <c r="P173" s="93"/>
      <c r="Q173" s="93"/>
      <c r="R173" s="93"/>
      <c r="S173" s="93"/>
      <c r="T173" s="94"/>
      <c r="U173" s="40"/>
      <c r="V173" s="40"/>
      <c r="W173" s="40"/>
      <c r="X173" s="40"/>
      <c r="Y173" s="40"/>
      <c r="Z173" s="40"/>
      <c r="AA173" s="40"/>
      <c r="AB173" s="40"/>
      <c r="AC173" s="40"/>
      <c r="AD173" s="40"/>
      <c r="AE173" s="40"/>
      <c r="AT173" s="18" t="s">
        <v>153</v>
      </c>
      <c r="AU173" s="18" t="s">
        <v>99</v>
      </c>
    </row>
    <row r="174" s="2" customFormat="1">
      <c r="A174" s="40"/>
      <c r="B174" s="41"/>
      <c r="C174" s="42"/>
      <c r="D174" s="241" t="s">
        <v>616</v>
      </c>
      <c r="E174" s="42"/>
      <c r="F174" s="269" t="s">
        <v>653</v>
      </c>
      <c r="G174" s="42"/>
      <c r="H174" s="42"/>
      <c r="I174" s="243"/>
      <c r="J174" s="42"/>
      <c r="K174" s="42"/>
      <c r="L174" s="46"/>
      <c r="M174" s="244"/>
      <c r="N174" s="245"/>
      <c r="O174" s="93"/>
      <c r="P174" s="93"/>
      <c r="Q174" s="93"/>
      <c r="R174" s="93"/>
      <c r="S174" s="93"/>
      <c r="T174" s="94"/>
      <c r="U174" s="40"/>
      <c r="V174" s="40"/>
      <c r="W174" s="40"/>
      <c r="X174" s="40"/>
      <c r="Y174" s="40"/>
      <c r="Z174" s="40"/>
      <c r="AA174" s="40"/>
      <c r="AB174" s="40"/>
      <c r="AC174" s="40"/>
      <c r="AD174" s="40"/>
      <c r="AE174" s="40"/>
      <c r="AT174" s="18" t="s">
        <v>616</v>
      </c>
      <c r="AU174" s="18" t="s">
        <v>99</v>
      </c>
    </row>
    <row r="175" s="14" customFormat="1">
      <c r="A175" s="14"/>
      <c r="B175" s="258"/>
      <c r="C175" s="259"/>
      <c r="D175" s="241" t="s">
        <v>157</v>
      </c>
      <c r="E175" s="260" t="s">
        <v>1</v>
      </c>
      <c r="F175" s="261" t="s">
        <v>23</v>
      </c>
      <c r="G175" s="259"/>
      <c r="H175" s="262">
        <v>1</v>
      </c>
      <c r="I175" s="263"/>
      <c r="J175" s="259"/>
      <c r="K175" s="259"/>
      <c r="L175" s="264"/>
      <c r="M175" s="265"/>
      <c r="N175" s="266"/>
      <c r="O175" s="266"/>
      <c r="P175" s="266"/>
      <c r="Q175" s="266"/>
      <c r="R175" s="266"/>
      <c r="S175" s="266"/>
      <c r="T175" s="267"/>
      <c r="U175" s="14"/>
      <c r="V175" s="14"/>
      <c r="W175" s="14"/>
      <c r="X175" s="14"/>
      <c r="Y175" s="14"/>
      <c r="Z175" s="14"/>
      <c r="AA175" s="14"/>
      <c r="AB175" s="14"/>
      <c r="AC175" s="14"/>
      <c r="AD175" s="14"/>
      <c r="AE175" s="14"/>
      <c r="AT175" s="268" t="s">
        <v>157</v>
      </c>
      <c r="AU175" s="268" t="s">
        <v>99</v>
      </c>
      <c r="AV175" s="14" t="s">
        <v>99</v>
      </c>
      <c r="AW175" s="14" t="s">
        <v>48</v>
      </c>
      <c r="AX175" s="14" t="s">
        <v>91</v>
      </c>
      <c r="AY175" s="268" t="s">
        <v>143</v>
      </c>
    </row>
    <row r="176" s="16" customFormat="1">
      <c r="A176" s="16"/>
      <c r="B176" s="296"/>
      <c r="C176" s="297"/>
      <c r="D176" s="241" t="s">
        <v>157</v>
      </c>
      <c r="E176" s="298" t="s">
        <v>1</v>
      </c>
      <c r="F176" s="299" t="s">
        <v>610</v>
      </c>
      <c r="G176" s="297"/>
      <c r="H176" s="300">
        <v>1</v>
      </c>
      <c r="I176" s="301"/>
      <c r="J176" s="297"/>
      <c r="K176" s="297"/>
      <c r="L176" s="302"/>
      <c r="M176" s="303"/>
      <c r="N176" s="304"/>
      <c r="O176" s="304"/>
      <c r="P176" s="304"/>
      <c r="Q176" s="304"/>
      <c r="R176" s="304"/>
      <c r="S176" s="304"/>
      <c r="T176" s="305"/>
      <c r="U176" s="16"/>
      <c r="V176" s="16"/>
      <c r="W176" s="16"/>
      <c r="X176" s="16"/>
      <c r="Y176" s="16"/>
      <c r="Z176" s="16"/>
      <c r="AA176" s="16"/>
      <c r="AB176" s="16"/>
      <c r="AC176" s="16"/>
      <c r="AD176" s="16"/>
      <c r="AE176" s="16"/>
      <c r="AT176" s="306" t="s">
        <v>157</v>
      </c>
      <c r="AU176" s="306" t="s">
        <v>99</v>
      </c>
      <c r="AV176" s="16" t="s">
        <v>151</v>
      </c>
      <c r="AW176" s="16" t="s">
        <v>48</v>
      </c>
      <c r="AX176" s="16" t="s">
        <v>23</v>
      </c>
      <c r="AY176" s="306" t="s">
        <v>143</v>
      </c>
    </row>
    <row r="177" s="2" customFormat="1" ht="16.5" customHeight="1">
      <c r="A177" s="40"/>
      <c r="B177" s="41"/>
      <c r="C177" s="228" t="s">
        <v>28</v>
      </c>
      <c r="D177" s="228" t="s">
        <v>146</v>
      </c>
      <c r="E177" s="229" t="s">
        <v>654</v>
      </c>
      <c r="F177" s="230" t="s">
        <v>655</v>
      </c>
      <c r="G177" s="231" t="s">
        <v>632</v>
      </c>
      <c r="H177" s="232">
        <v>1</v>
      </c>
      <c r="I177" s="233"/>
      <c r="J177" s="234">
        <f>ROUND(I177*H177,2)</f>
        <v>0</v>
      </c>
      <c r="K177" s="230" t="s">
        <v>1</v>
      </c>
      <c r="L177" s="46"/>
      <c r="M177" s="235" t="s">
        <v>1</v>
      </c>
      <c r="N177" s="236" t="s">
        <v>56</v>
      </c>
      <c r="O177" s="93"/>
      <c r="P177" s="237">
        <f>O177*H177</f>
        <v>0</v>
      </c>
      <c r="Q177" s="237">
        <v>0</v>
      </c>
      <c r="R177" s="237">
        <f>Q177*H177</f>
        <v>0</v>
      </c>
      <c r="S177" s="237">
        <v>0</v>
      </c>
      <c r="T177" s="238">
        <f>S177*H177</f>
        <v>0</v>
      </c>
      <c r="U177" s="40"/>
      <c r="V177" s="40"/>
      <c r="W177" s="40"/>
      <c r="X177" s="40"/>
      <c r="Y177" s="40"/>
      <c r="Z177" s="40"/>
      <c r="AA177" s="40"/>
      <c r="AB177" s="40"/>
      <c r="AC177" s="40"/>
      <c r="AD177" s="40"/>
      <c r="AE177" s="40"/>
      <c r="AR177" s="239" t="s">
        <v>607</v>
      </c>
      <c r="AT177" s="239" t="s">
        <v>146</v>
      </c>
      <c r="AU177" s="239" t="s">
        <v>99</v>
      </c>
      <c r="AY177" s="18" t="s">
        <v>143</v>
      </c>
      <c r="BE177" s="240">
        <f>IF(N177="základní",J177,0)</f>
        <v>0</v>
      </c>
      <c r="BF177" s="240">
        <f>IF(N177="snížená",J177,0)</f>
        <v>0</v>
      </c>
      <c r="BG177" s="240">
        <f>IF(N177="zákl. přenesená",J177,0)</f>
        <v>0</v>
      </c>
      <c r="BH177" s="240">
        <f>IF(N177="sníž. přenesená",J177,0)</f>
        <v>0</v>
      </c>
      <c r="BI177" s="240">
        <f>IF(N177="nulová",J177,0)</f>
        <v>0</v>
      </c>
      <c r="BJ177" s="18" t="s">
        <v>23</v>
      </c>
      <c r="BK177" s="240">
        <f>ROUND(I177*H177,2)</f>
        <v>0</v>
      </c>
      <c r="BL177" s="18" t="s">
        <v>607</v>
      </c>
      <c r="BM177" s="239" t="s">
        <v>656</v>
      </c>
    </row>
    <row r="178" s="2" customFormat="1">
      <c r="A178" s="40"/>
      <c r="B178" s="41"/>
      <c r="C178" s="42"/>
      <c r="D178" s="241" t="s">
        <v>153</v>
      </c>
      <c r="E178" s="42"/>
      <c r="F178" s="242" t="s">
        <v>655</v>
      </c>
      <c r="G178" s="42"/>
      <c r="H178" s="42"/>
      <c r="I178" s="243"/>
      <c r="J178" s="42"/>
      <c r="K178" s="42"/>
      <c r="L178" s="46"/>
      <c r="M178" s="244"/>
      <c r="N178" s="245"/>
      <c r="O178" s="93"/>
      <c r="P178" s="93"/>
      <c r="Q178" s="93"/>
      <c r="R178" s="93"/>
      <c r="S178" s="93"/>
      <c r="T178" s="94"/>
      <c r="U178" s="40"/>
      <c r="V178" s="40"/>
      <c r="W178" s="40"/>
      <c r="X178" s="40"/>
      <c r="Y178" s="40"/>
      <c r="Z178" s="40"/>
      <c r="AA178" s="40"/>
      <c r="AB178" s="40"/>
      <c r="AC178" s="40"/>
      <c r="AD178" s="40"/>
      <c r="AE178" s="40"/>
      <c r="AT178" s="18" t="s">
        <v>153</v>
      </c>
      <c r="AU178" s="18" t="s">
        <v>99</v>
      </c>
    </row>
    <row r="179" s="2" customFormat="1">
      <c r="A179" s="40"/>
      <c r="B179" s="41"/>
      <c r="C179" s="42"/>
      <c r="D179" s="241" t="s">
        <v>616</v>
      </c>
      <c r="E179" s="42"/>
      <c r="F179" s="269" t="s">
        <v>657</v>
      </c>
      <c r="G179" s="42"/>
      <c r="H179" s="42"/>
      <c r="I179" s="243"/>
      <c r="J179" s="42"/>
      <c r="K179" s="42"/>
      <c r="L179" s="46"/>
      <c r="M179" s="244"/>
      <c r="N179" s="245"/>
      <c r="O179" s="93"/>
      <c r="P179" s="93"/>
      <c r="Q179" s="93"/>
      <c r="R179" s="93"/>
      <c r="S179" s="93"/>
      <c r="T179" s="94"/>
      <c r="U179" s="40"/>
      <c r="V179" s="40"/>
      <c r="W179" s="40"/>
      <c r="X179" s="40"/>
      <c r="Y179" s="40"/>
      <c r="Z179" s="40"/>
      <c r="AA179" s="40"/>
      <c r="AB179" s="40"/>
      <c r="AC179" s="40"/>
      <c r="AD179" s="40"/>
      <c r="AE179" s="40"/>
      <c r="AT179" s="18" t="s">
        <v>616</v>
      </c>
      <c r="AU179" s="18" t="s">
        <v>99</v>
      </c>
    </row>
    <row r="180" s="14" customFormat="1">
      <c r="A180" s="14"/>
      <c r="B180" s="258"/>
      <c r="C180" s="259"/>
      <c r="D180" s="241" t="s">
        <v>157</v>
      </c>
      <c r="E180" s="260" t="s">
        <v>1</v>
      </c>
      <c r="F180" s="261" t="s">
        <v>658</v>
      </c>
      <c r="G180" s="259"/>
      <c r="H180" s="262">
        <v>1</v>
      </c>
      <c r="I180" s="263"/>
      <c r="J180" s="259"/>
      <c r="K180" s="259"/>
      <c r="L180" s="264"/>
      <c r="M180" s="265"/>
      <c r="N180" s="266"/>
      <c r="O180" s="266"/>
      <c r="P180" s="266"/>
      <c r="Q180" s="266"/>
      <c r="R180" s="266"/>
      <c r="S180" s="266"/>
      <c r="T180" s="267"/>
      <c r="U180" s="14"/>
      <c r="V180" s="14"/>
      <c r="W180" s="14"/>
      <c r="X180" s="14"/>
      <c r="Y180" s="14"/>
      <c r="Z180" s="14"/>
      <c r="AA180" s="14"/>
      <c r="AB180" s="14"/>
      <c r="AC180" s="14"/>
      <c r="AD180" s="14"/>
      <c r="AE180" s="14"/>
      <c r="AT180" s="268" t="s">
        <v>157</v>
      </c>
      <c r="AU180" s="268" t="s">
        <v>99</v>
      </c>
      <c r="AV180" s="14" t="s">
        <v>99</v>
      </c>
      <c r="AW180" s="14" t="s">
        <v>48</v>
      </c>
      <c r="AX180" s="14" t="s">
        <v>23</v>
      </c>
      <c r="AY180" s="268" t="s">
        <v>143</v>
      </c>
    </row>
    <row r="181" s="2" customFormat="1" ht="16.5" customHeight="1">
      <c r="A181" s="40"/>
      <c r="B181" s="41"/>
      <c r="C181" s="228" t="s">
        <v>226</v>
      </c>
      <c r="D181" s="228" t="s">
        <v>146</v>
      </c>
      <c r="E181" s="229" t="s">
        <v>659</v>
      </c>
      <c r="F181" s="230" t="s">
        <v>660</v>
      </c>
      <c r="G181" s="231" t="s">
        <v>606</v>
      </c>
      <c r="H181" s="232">
        <v>1</v>
      </c>
      <c r="I181" s="233"/>
      <c r="J181" s="234">
        <f>ROUND(I181*H181,2)</f>
        <v>0</v>
      </c>
      <c r="K181" s="230" t="s">
        <v>150</v>
      </c>
      <c r="L181" s="46"/>
      <c r="M181" s="235" t="s">
        <v>1</v>
      </c>
      <c r="N181" s="236" t="s">
        <v>56</v>
      </c>
      <c r="O181" s="93"/>
      <c r="P181" s="237">
        <f>O181*H181</f>
        <v>0</v>
      </c>
      <c r="Q181" s="237">
        <v>0</v>
      </c>
      <c r="R181" s="237">
        <f>Q181*H181</f>
        <v>0</v>
      </c>
      <c r="S181" s="237">
        <v>0</v>
      </c>
      <c r="T181" s="238">
        <f>S181*H181</f>
        <v>0</v>
      </c>
      <c r="U181" s="40"/>
      <c r="V181" s="40"/>
      <c r="W181" s="40"/>
      <c r="X181" s="40"/>
      <c r="Y181" s="40"/>
      <c r="Z181" s="40"/>
      <c r="AA181" s="40"/>
      <c r="AB181" s="40"/>
      <c r="AC181" s="40"/>
      <c r="AD181" s="40"/>
      <c r="AE181" s="40"/>
      <c r="AR181" s="239" t="s">
        <v>607</v>
      </c>
      <c r="AT181" s="239" t="s">
        <v>146</v>
      </c>
      <c r="AU181" s="239" t="s">
        <v>99</v>
      </c>
      <c r="AY181" s="18" t="s">
        <v>143</v>
      </c>
      <c r="BE181" s="240">
        <f>IF(N181="základní",J181,0)</f>
        <v>0</v>
      </c>
      <c r="BF181" s="240">
        <f>IF(N181="snížená",J181,0)</f>
        <v>0</v>
      </c>
      <c r="BG181" s="240">
        <f>IF(N181="zákl. přenesená",J181,0)</f>
        <v>0</v>
      </c>
      <c r="BH181" s="240">
        <f>IF(N181="sníž. přenesená",J181,0)</f>
        <v>0</v>
      </c>
      <c r="BI181" s="240">
        <f>IF(N181="nulová",J181,0)</f>
        <v>0</v>
      </c>
      <c r="BJ181" s="18" t="s">
        <v>23</v>
      </c>
      <c r="BK181" s="240">
        <f>ROUND(I181*H181,2)</f>
        <v>0</v>
      </c>
      <c r="BL181" s="18" t="s">
        <v>607</v>
      </c>
      <c r="BM181" s="239" t="s">
        <v>661</v>
      </c>
    </row>
    <row r="182" s="2" customFormat="1">
      <c r="A182" s="40"/>
      <c r="B182" s="41"/>
      <c r="C182" s="42"/>
      <c r="D182" s="241" t="s">
        <v>153</v>
      </c>
      <c r="E182" s="42"/>
      <c r="F182" s="242" t="s">
        <v>660</v>
      </c>
      <c r="G182" s="42"/>
      <c r="H182" s="42"/>
      <c r="I182" s="243"/>
      <c r="J182" s="42"/>
      <c r="K182" s="42"/>
      <c r="L182" s="46"/>
      <c r="M182" s="244"/>
      <c r="N182" s="245"/>
      <c r="O182" s="93"/>
      <c r="P182" s="93"/>
      <c r="Q182" s="93"/>
      <c r="R182" s="93"/>
      <c r="S182" s="93"/>
      <c r="T182" s="94"/>
      <c r="U182" s="40"/>
      <c r="V182" s="40"/>
      <c r="W182" s="40"/>
      <c r="X182" s="40"/>
      <c r="Y182" s="40"/>
      <c r="Z182" s="40"/>
      <c r="AA182" s="40"/>
      <c r="AB182" s="40"/>
      <c r="AC182" s="40"/>
      <c r="AD182" s="40"/>
      <c r="AE182" s="40"/>
      <c r="AT182" s="18" t="s">
        <v>153</v>
      </c>
      <c r="AU182" s="18" t="s">
        <v>99</v>
      </c>
    </row>
    <row r="183" s="2" customFormat="1">
      <c r="A183" s="40"/>
      <c r="B183" s="41"/>
      <c r="C183" s="42"/>
      <c r="D183" s="246" t="s">
        <v>155</v>
      </c>
      <c r="E183" s="42"/>
      <c r="F183" s="247" t="s">
        <v>662</v>
      </c>
      <c r="G183" s="42"/>
      <c r="H183" s="42"/>
      <c r="I183" s="243"/>
      <c r="J183" s="42"/>
      <c r="K183" s="42"/>
      <c r="L183" s="46"/>
      <c r="M183" s="244"/>
      <c r="N183" s="245"/>
      <c r="O183" s="93"/>
      <c r="P183" s="93"/>
      <c r="Q183" s="93"/>
      <c r="R183" s="93"/>
      <c r="S183" s="93"/>
      <c r="T183" s="94"/>
      <c r="U183" s="40"/>
      <c r="V183" s="40"/>
      <c r="W183" s="40"/>
      <c r="X183" s="40"/>
      <c r="Y183" s="40"/>
      <c r="Z183" s="40"/>
      <c r="AA183" s="40"/>
      <c r="AB183" s="40"/>
      <c r="AC183" s="40"/>
      <c r="AD183" s="40"/>
      <c r="AE183" s="40"/>
      <c r="AT183" s="18" t="s">
        <v>155</v>
      </c>
      <c r="AU183" s="18" t="s">
        <v>99</v>
      </c>
    </row>
    <row r="184" s="14" customFormat="1">
      <c r="A184" s="14"/>
      <c r="B184" s="258"/>
      <c r="C184" s="259"/>
      <c r="D184" s="241" t="s">
        <v>157</v>
      </c>
      <c r="E184" s="260" t="s">
        <v>1</v>
      </c>
      <c r="F184" s="261" t="s">
        <v>23</v>
      </c>
      <c r="G184" s="259"/>
      <c r="H184" s="262">
        <v>1</v>
      </c>
      <c r="I184" s="263"/>
      <c r="J184" s="259"/>
      <c r="K184" s="259"/>
      <c r="L184" s="264"/>
      <c r="M184" s="265"/>
      <c r="N184" s="266"/>
      <c r="O184" s="266"/>
      <c r="P184" s="266"/>
      <c r="Q184" s="266"/>
      <c r="R184" s="266"/>
      <c r="S184" s="266"/>
      <c r="T184" s="267"/>
      <c r="U184" s="14"/>
      <c r="V184" s="14"/>
      <c r="W184" s="14"/>
      <c r="X184" s="14"/>
      <c r="Y184" s="14"/>
      <c r="Z184" s="14"/>
      <c r="AA184" s="14"/>
      <c r="AB184" s="14"/>
      <c r="AC184" s="14"/>
      <c r="AD184" s="14"/>
      <c r="AE184" s="14"/>
      <c r="AT184" s="268" t="s">
        <v>157</v>
      </c>
      <c r="AU184" s="268" t="s">
        <v>99</v>
      </c>
      <c r="AV184" s="14" t="s">
        <v>99</v>
      </c>
      <c r="AW184" s="14" t="s">
        <v>48</v>
      </c>
      <c r="AX184" s="14" t="s">
        <v>91</v>
      </c>
      <c r="AY184" s="268" t="s">
        <v>143</v>
      </c>
    </row>
    <row r="185" s="16" customFormat="1">
      <c r="A185" s="16"/>
      <c r="B185" s="296"/>
      <c r="C185" s="297"/>
      <c r="D185" s="241" t="s">
        <v>157</v>
      </c>
      <c r="E185" s="298" t="s">
        <v>1</v>
      </c>
      <c r="F185" s="299" t="s">
        <v>610</v>
      </c>
      <c r="G185" s="297"/>
      <c r="H185" s="300">
        <v>1</v>
      </c>
      <c r="I185" s="301"/>
      <c r="J185" s="297"/>
      <c r="K185" s="297"/>
      <c r="L185" s="302"/>
      <c r="M185" s="303"/>
      <c r="N185" s="304"/>
      <c r="O185" s="304"/>
      <c r="P185" s="304"/>
      <c r="Q185" s="304"/>
      <c r="R185" s="304"/>
      <c r="S185" s="304"/>
      <c r="T185" s="305"/>
      <c r="U185" s="16"/>
      <c r="V185" s="16"/>
      <c r="W185" s="16"/>
      <c r="X185" s="16"/>
      <c r="Y185" s="16"/>
      <c r="Z185" s="16"/>
      <c r="AA185" s="16"/>
      <c r="AB185" s="16"/>
      <c r="AC185" s="16"/>
      <c r="AD185" s="16"/>
      <c r="AE185" s="16"/>
      <c r="AT185" s="306" t="s">
        <v>157</v>
      </c>
      <c r="AU185" s="306" t="s">
        <v>99</v>
      </c>
      <c r="AV185" s="16" t="s">
        <v>151</v>
      </c>
      <c r="AW185" s="16" t="s">
        <v>48</v>
      </c>
      <c r="AX185" s="16" t="s">
        <v>23</v>
      </c>
      <c r="AY185" s="306" t="s">
        <v>143</v>
      </c>
    </row>
    <row r="186" s="2" customFormat="1" ht="16.5" customHeight="1">
      <c r="A186" s="40"/>
      <c r="B186" s="41"/>
      <c r="C186" s="228" t="s">
        <v>232</v>
      </c>
      <c r="D186" s="228" t="s">
        <v>146</v>
      </c>
      <c r="E186" s="229" t="s">
        <v>663</v>
      </c>
      <c r="F186" s="230" t="s">
        <v>664</v>
      </c>
      <c r="G186" s="231" t="s">
        <v>632</v>
      </c>
      <c r="H186" s="232">
        <v>1</v>
      </c>
      <c r="I186" s="233"/>
      <c r="J186" s="234">
        <f>ROUND(I186*H186,2)</f>
        <v>0</v>
      </c>
      <c r="K186" s="230" t="s">
        <v>1</v>
      </c>
      <c r="L186" s="46"/>
      <c r="M186" s="235" t="s">
        <v>1</v>
      </c>
      <c r="N186" s="236" t="s">
        <v>56</v>
      </c>
      <c r="O186" s="93"/>
      <c r="P186" s="237">
        <f>O186*H186</f>
        <v>0</v>
      </c>
      <c r="Q186" s="237">
        <v>0</v>
      </c>
      <c r="R186" s="237">
        <f>Q186*H186</f>
        <v>0</v>
      </c>
      <c r="S186" s="237">
        <v>0</v>
      </c>
      <c r="T186" s="238">
        <f>S186*H186</f>
        <v>0</v>
      </c>
      <c r="U186" s="40"/>
      <c r="V186" s="40"/>
      <c r="W186" s="40"/>
      <c r="X186" s="40"/>
      <c r="Y186" s="40"/>
      <c r="Z186" s="40"/>
      <c r="AA186" s="40"/>
      <c r="AB186" s="40"/>
      <c r="AC186" s="40"/>
      <c r="AD186" s="40"/>
      <c r="AE186" s="40"/>
      <c r="AR186" s="239" t="s">
        <v>607</v>
      </c>
      <c r="AT186" s="239" t="s">
        <v>146</v>
      </c>
      <c r="AU186" s="239" t="s">
        <v>99</v>
      </c>
      <c r="AY186" s="18" t="s">
        <v>143</v>
      </c>
      <c r="BE186" s="240">
        <f>IF(N186="základní",J186,0)</f>
        <v>0</v>
      </c>
      <c r="BF186" s="240">
        <f>IF(N186="snížená",J186,0)</f>
        <v>0</v>
      </c>
      <c r="BG186" s="240">
        <f>IF(N186="zákl. přenesená",J186,0)</f>
        <v>0</v>
      </c>
      <c r="BH186" s="240">
        <f>IF(N186="sníž. přenesená",J186,0)</f>
        <v>0</v>
      </c>
      <c r="BI186" s="240">
        <f>IF(N186="nulová",J186,0)</f>
        <v>0</v>
      </c>
      <c r="BJ186" s="18" t="s">
        <v>23</v>
      </c>
      <c r="BK186" s="240">
        <f>ROUND(I186*H186,2)</f>
        <v>0</v>
      </c>
      <c r="BL186" s="18" t="s">
        <v>607</v>
      </c>
      <c r="BM186" s="239" t="s">
        <v>665</v>
      </c>
    </row>
    <row r="187" s="2" customFormat="1">
      <c r="A187" s="40"/>
      <c r="B187" s="41"/>
      <c r="C187" s="42"/>
      <c r="D187" s="241" t="s">
        <v>153</v>
      </c>
      <c r="E187" s="42"/>
      <c r="F187" s="242" t="s">
        <v>666</v>
      </c>
      <c r="G187" s="42"/>
      <c r="H187" s="42"/>
      <c r="I187" s="243"/>
      <c r="J187" s="42"/>
      <c r="K187" s="42"/>
      <c r="L187" s="46"/>
      <c r="M187" s="244"/>
      <c r="N187" s="245"/>
      <c r="O187" s="93"/>
      <c r="P187" s="93"/>
      <c r="Q187" s="93"/>
      <c r="R187" s="93"/>
      <c r="S187" s="93"/>
      <c r="T187" s="94"/>
      <c r="U187" s="40"/>
      <c r="V187" s="40"/>
      <c r="W187" s="40"/>
      <c r="X187" s="40"/>
      <c r="Y187" s="40"/>
      <c r="Z187" s="40"/>
      <c r="AA187" s="40"/>
      <c r="AB187" s="40"/>
      <c r="AC187" s="40"/>
      <c r="AD187" s="40"/>
      <c r="AE187" s="40"/>
      <c r="AT187" s="18" t="s">
        <v>153</v>
      </c>
      <c r="AU187" s="18" t="s">
        <v>99</v>
      </c>
    </row>
    <row r="188" s="2" customFormat="1">
      <c r="A188" s="40"/>
      <c r="B188" s="41"/>
      <c r="C188" s="42"/>
      <c r="D188" s="241" t="s">
        <v>616</v>
      </c>
      <c r="E188" s="42"/>
      <c r="F188" s="269" t="s">
        <v>667</v>
      </c>
      <c r="G188" s="42"/>
      <c r="H188" s="42"/>
      <c r="I188" s="243"/>
      <c r="J188" s="42"/>
      <c r="K188" s="42"/>
      <c r="L188" s="46"/>
      <c r="M188" s="244"/>
      <c r="N188" s="245"/>
      <c r="O188" s="93"/>
      <c r="P188" s="93"/>
      <c r="Q188" s="93"/>
      <c r="R188" s="93"/>
      <c r="S188" s="93"/>
      <c r="T188" s="94"/>
      <c r="U188" s="40"/>
      <c r="V188" s="40"/>
      <c r="W188" s="40"/>
      <c r="X188" s="40"/>
      <c r="Y188" s="40"/>
      <c r="Z188" s="40"/>
      <c r="AA188" s="40"/>
      <c r="AB188" s="40"/>
      <c r="AC188" s="40"/>
      <c r="AD188" s="40"/>
      <c r="AE188" s="40"/>
      <c r="AT188" s="18" t="s">
        <v>616</v>
      </c>
      <c r="AU188" s="18" t="s">
        <v>99</v>
      </c>
    </row>
    <row r="189" s="14" customFormat="1">
      <c r="A189" s="14"/>
      <c r="B189" s="258"/>
      <c r="C189" s="259"/>
      <c r="D189" s="241" t="s">
        <v>157</v>
      </c>
      <c r="E189" s="260" t="s">
        <v>1</v>
      </c>
      <c r="F189" s="261" t="s">
        <v>23</v>
      </c>
      <c r="G189" s="259"/>
      <c r="H189" s="262">
        <v>1</v>
      </c>
      <c r="I189" s="263"/>
      <c r="J189" s="259"/>
      <c r="K189" s="259"/>
      <c r="L189" s="264"/>
      <c r="M189" s="265"/>
      <c r="N189" s="266"/>
      <c r="O189" s="266"/>
      <c r="P189" s="266"/>
      <c r="Q189" s="266"/>
      <c r="R189" s="266"/>
      <c r="S189" s="266"/>
      <c r="T189" s="267"/>
      <c r="U189" s="14"/>
      <c r="V189" s="14"/>
      <c r="W189" s="14"/>
      <c r="X189" s="14"/>
      <c r="Y189" s="14"/>
      <c r="Z189" s="14"/>
      <c r="AA189" s="14"/>
      <c r="AB189" s="14"/>
      <c r="AC189" s="14"/>
      <c r="AD189" s="14"/>
      <c r="AE189" s="14"/>
      <c r="AT189" s="268" t="s">
        <v>157</v>
      </c>
      <c r="AU189" s="268" t="s">
        <v>99</v>
      </c>
      <c r="AV189" s="14" t="s">
        <v>99</v>
      </c>
      <c r="AW189" s="14" t="s">
        <v>48</v>
      </c>
      <c r="AX189" s="14" t="s">
        <v>91</v>
      </c>
      <c r="AY189" s="268" t="s">
        <v>143</v>
      </c>
    </row>
    <row r="190" s="16" customFormat="1">
      <c r="A190" s="16"/>
      <c r="B190" s="296"/>
      <c r="C190" s="297"/>
      <c r="D190" s="241" t="s">
        <v>157</v>
      </c>
      <c r="E190" s="298" t="s">
        <v>1</v>
      </c>
      <c r="F190" s="299" t="s">
        <v>610</v>
      </c>
      <c r="G190" s="297"/>
      <c r="H190" s="300">
        <v>1</v>
      </c>
      <c r="I190" s="301"/>
      <c r="J190" s="297"/>
      <c r="K190" s="297"/>
      <c r="L190" s="302"/>
      <c r="M190" s="303"/>
      <c r="N190" s="304"/>
      <c r="O190" s="304"/>
      <c r="P190" s="304"/>
      <c r="Q190" s="304"/>
      <c r="R190" s="304"/>
      <c r="S190" s="304"/>
      <c r="T190" s="305"/>
      <c r="U190" s="16"/>
      <c r="V190" s="16"/>
      <c r="W190" s="16"/>
      <c r="X190" s="16"/>
      <c r="Y190" s="16"/>
      <c r="Z190" s="16"/>
      <c r="AA190" s="16"/>
      <c r="AB190" s="16"/>
      <c r="AC190" s="16"/>
      <c r="AD190" s="16"/>
      <c r="AE190" s="16"/>
      <c r="AT190" s="306" t="s">
        <v>157</v>
      </c>
      <c r="AU190" s="306" t="s">
        <v>99</v>
      </c>
      <c r="AV190" s="16" t="s">
        <v>151</v>
      </c>
      <c r="AW190" s="16" t="s">
        <v>48</v>
      </c>
      <c r="AX190" s="16" t="s">
        <v>23</v>
      </c>
      <c r="AY190" s="306" t="s">
        <v>143</v>
      </c>
    </row>
    <row r="191" s="2" customFormat="1" ht="16.5" customHeight="1">
      <c r="A191" s="40"/>
      <c r="B191" s="41"/>
      <c r="C191" s="228" t="s">
        <v>239</v>
      </c>
      <c r="D191" s="228" t="s">
        <v>146</v>
      </c>
      <c r="E191" s="229" t="s">
        <v>668</v>
      </c>
      <c r="F191" s="230" t="s">
        <v>669</v>
      </c>
      <c r="G191" s="231" t="s">
        <v>632</v>
      </c>
      <c r="H191" s="232">
        <v>1</v>
      </c>
      <c r="I191" s="233"/>
      <c r="J191" s="234">
        <f>ROUND(I191*H191,2)</f>
        <v>0</v>
      </c>
      <c r="K191" s="230" t="s">
        <v>1</v>
      </c>
      <c r="L191" s="46"/>
      <c r="M191" s="235" t="s">
        <v>1</v>
      </c>
      <c r="N191" s="236" t="s">
        <v>56</v>
      </c>
      <c r="O191" s="93"/>
      <c r="P191" s="237">
        <f>O191*H191</f>
        <v>0</v>
      </c>
      <c r="Q191" s="237">
        <v>0</v>
      </c>
      <c r="R191" s="237">
        <f>Q191*H191</f>
        <v>0</v>
      </c>
      <c r="S191" s="237">
        <v>0</v>
      </c>
      <c r="T191" s="238">
        <f>S191*H191</f>
        <v>0</v>
      </c>
      <c r="U191" s="40"/>
      <c r="V191" s="40"/>
      <c r="W191" s="40"/>
      <c r="X191" s="40"/>
      <c r="Y191" s="40"/>
      <c r="Z191" s="40"/>
      <c r="AA191" s="40"/>
      <c r="AB191" s="40"/>
      <c r="AC191" s="40"/>
      <c r="AD191" s="40"/>
      <c r="AE191" s="40"/>
      <c r="AR191" s="239" t="s">
        <v>670</v>
      </c>
      <c r="AT191" s="239" t="s">
        <v>146</v>
      </c>
      <c r="AU191" s="239" t="s">
        <v>99</v>
      </c>
      <c r="AY191" s="18" t="s">
        <v>143</v>
      </c>
      <c r="BE191" s="240">
        <f>IF(N191="základní",J191,0)</f>
        <v>0</v>
      </c>
      <c r="BF191" s="240">
        <f>IF(N191="snížená",J191,0)</f>
        <v>0</v>
      </c>
      <c r="BG191" s="240">
        <f>IF(N191="zákl. přenesená",J191,0)</f>
        <v>0</v>
      </c>
      <c r="BH191" s="240">
        <f>IF(N191="sníž. přenesená",J191,0)</f>
        <v>0</v>
      </c>
      <c r="BI191" s="240">
        <f>IF(N191="nulová",J191,0)</f>
        <v>0</v>
      </c>
      <c r="BJ191" s="18" t="s">
        <v>23</v>
      </c>
      <c r="BK191" s="240">
        <f>ROUND(I191*H191,2)</f>
        <v>0</v>
      </c>
      <c r="BL191" s="18" t="s">
        <v>670</v>
      </c>
      <c r="BM191" s="239" t="s">
        <v>671</v>
      </c>
    </row>
    <row r="192" s="2" customFormat="1">
      <c r="A192" s="40"/>
      <c r="B192" s="41"/>
      <c r="C192" s="42"/>
      <c r="D192" s="241" t="s">
        <v>153</v>
      </c>
      <c r="E192" s="42"/>
      <c r="F192" s="242" t="s">
        <v>669</v>
      </c>
      <c r="G192" s="42"/>
      <c r="H192" s="42"/>
      <c r="I192" s="243"/>
      <c r="J192" s="42"/>
      <c r="K192" s="42"/>
      <c r="L192" s="46"/>
      <c r="M192" s="244"/>
      <c r="N192" s="245"/>
      <c r="O192" s="93"/>
      <c r="P192" s="93"/>
      <c r="Q192" s="93"/>
      <c r="R192" s="93"/>
      <c r="S192" s="93"/>
      <c r="T192" s="94"/>
      <c r="U192" s="40"/>
      <c r="V192" s="40"/>
      <c r="W192" s="40"/>
      <c r="X192" s="40"/>
      <c r="Y192" s="40"/>
      <c r="Z192" s="40"/>
      <c r="AA192" s="40"/>
      <c r="AB192" s="40"/>
      <c r="AC192" s="40"/>
      <c r="AD192" s="40"/>
      <c r="AE192" s="40"/>
      <c r="AT192" s="18" t="s">
        <v>153</v>
      </c>
      <c r="AU192" s="18" t="s">
        <v>99</v>
      </c>
    </row>
    <row r="193" s="2" customFormat="1">
      <c r="A193" s="40"/>
      <c r="B193" s="41"/>
      <c r="C193" s="42"/>
      <c r="D193" s="241" t="s">
        <v>616</v>
      </c>
      <c r="E193" s="42"/>
      <c r="F193" s="269" t="s">
        <v>672</v>
      </c>
      <c r="G193" s="42"/>
      <c r="H193" s="42"/>
      <c r="I193" s="243"/>
      <c r="J193" s="42"/>
      <c r="K193" s="42"/>
      <c r="L193" s="46"/>
      <c r="M193" s="244"/>
      <c r="N193" s="245"/>
      <c r="O193" s="93"/>
      <c r="P193" s="93"/>
      <c r="Q193" s="93"/>
      <c r="R193" s="93"/>
      <c r="S193" s="93"/>
      <c r="T193" s="94"/>
      <c r="U193" s="40"/>
      <c r="V193" s="40"/>
      <c r="W193" s="40"/>
      <c r="X193" s="40"/>
      <c r="Y193" s="40"/>
      <c r="Z193" s="40"/>
      <c r="AA193" s="40"/>
      <c r="AB193" s="40"/>
      <c r="AC193" s="40"/>
      <c r="AD193" s="40"/>
      <c r="AE193" s="40"/>
      <c r="AT193" s="18" t="s">
        <v>616</v>
      </c>
      <c r="AU193" s="18" t="s">
        <v>99</v>
      </c>
    </row>
    <row r="194" s="14" customFormat="1">
      <c r="A194" s="14"/>
      <c r="B194" s="258"/>
      <c r="C194" s="259"/>
      <c r="D194" s="241" t="s">
        <v>157</v>
      </c>
      <c r="E194" s="260" t="s">
        <v>1</v>
      </c>
      <c r="F194" s="261" t="s">
        <v>23</v>
      </c>
      <c r="G194" s="259"/>
      <c r="H194" s="262">
        <v>1</v>
      </c>
      <c r="I194" s="263"/>
      <c r="J194" s="259"/>
      <c r="K194" s="259"/>
      <c r="L194" s="264"/>
      <c r="M194" s="265"/>
      <c r="N194" s="266"/>
      <c r="O194" s="266"/>
      <c r="P194" s="266"/>
      <c r="Q194" s="266"/>
      <c r="R194" s="266"/>
      <c r="S194" s="266"/>
      <c r="T194" s="267"/>
      <c r="U194" s="14"/>
      <c r="V194" s="14"/>
      <c r="W194" s="14"/>
      <c r="X194" s="14"/>
      <c r="Y194" s="14"/>
      <c r="Z194" s="14"/>
      <c r="AA194" s="14"/>
      <c r="AB194" s="14"/>
      <c r="AC194" s="14"/>
      <c r="AD194" s="14"/>
      <c r="AE194" s="14"/>
      <c r="AT194" s="268" t="s">
        <v>157</v>
      </c>
      <c r="AU194" s="268" t="s">
        <v>99</v>
      </c>
      <c r="AV194" s="14" t="s">
        <v>99</v>
      </c>
      <c r="AW194" s="14" t="s">
        <v>48</v>
      </c>
      <c r="AX194" s="14" t="s">
        <v>91</v>
      </c>
      <c r="AY194" s="268" t="s">
        <v>143</v>
      </c>
    </row>
    <row r="195" s="16" customFormat="1">
      <c r="A195" s="16"/>
      <c r="B195" s="296"/>
      <c r="C195" s="297"/>
      <c r="D195" s="241" t="s">
        <v>157</v>
      </c>
      <c r="E195" s="298" t="s">
        <v>1</v>
      </c>
      <c r="F195" s="299" t="s">
        <v>610</v>
      </c>
      <c r="G195" s="297"/>
      <c r="H195" s="300">
        <v>1</v>
      </c>
      <c r="I195" s="301"/>
      <c r="J195" s="297"/>
      <c r="K195" s="297"/>
      <c r="L195" s="302"/>
      <c r="M195" s="303"/>
      <c r="N195" s="304"/>
      <c r="O195" s="304"/>
      <c r="P195" s="304"/>
      <c r="Q195" s="304"/>
      <c r="R195" s="304"/>
      <c r="S195" s="304"/>
      <c r="T195" s="305"/>
      <c r="U195" s="16"/>
      <c r="V195" s="16"/>
      <c r="W195" s="16"/>
      <c r="X195" s="16"/>
      <c r="Y195" s="16"/>
      <c r="Z195" s="16"/>
      <c r="AA195" s="16"/>
      <c r="AB195" s="16"/>
      <c r="AC195" s="16"/>
      <c r="AD195" s="16"/>
      <c r="AE195" s="16"/>
      <c r="AT195" s="306" t="s">
        <v>157</v>
      </c>
      <c r="AU195" s="306" t="s">
        <v>99</v>
      </c>
      <c r="AV195" s="16" t="s">
        <v>151</v>
      </c>
      <c r="AW195" s="16" t="s">
        <v>48</v>
      </c>
      <c r="AX195" s="16" t="s">
        <v>23</v>
      </c>
      <c r="AY195" s="306" t="s">
        <v>143</v>
      </c>
    </row>
    <row r="196" s="2" customFormat="1" ht="16.5" customHeight="1">
      <c r="A196" s="40"/>
      <c r="B196" s="41"/>
      <c r="C196" s="228" t="s">
        <v>246</v>
      </c>
      <c r="D196" s="228" t="s">
        <v>146</v>
      </c>
      <c r="E196" s="229" t="s">
        <v>673</v>
      </c>
      <c r="F196" s="230" t="s">
        <v>674</v>
      </c>
      <c r="G196" s="231" t="s">
        <v>632</v>
      </c>
      <c r="H196" s="232">
        <v>1</v>
      </c>
      <c r="I196" s="233"/>
      <c r="J196" s="234">
        <f>ROUND(I196*H196,2)</f>
        <v>0</v>
      </c>
      <c r="K196" s="230" t="s">
        <v>150</v>
      </c>
      <c r="L196" s="46"/>
      <c r="M196" s="235" t="s">
        <v>1</v>
      </c>
      <c r="N196" s="236" t="s">
        <v>56</v>
      </c>
      <c r="O196" s="93"/>
      <c r="P196" s="237">
        <f>O196*H196</f>
        <v>0</v>
      </c>
      <c r="Q196" s="237">
        <v>0</v>
      </c>
      <c r="R196" s="237">
        <f>Q196*H196</f>
        <v>0</v>
      </c>
      <c r="S196" s="237">
        <v>0</v>
      </c>
      <c r="T196" s="238">
        <f>S196*H196</f>
        <v>0</v>
      </c>
      <c r="U196" s="40"/>
      <c r="V196" s="40"/>
      <c r="W196" s="40"/>
      <c r="X196" s="40"/>
      <c r="Y196" s="40"/>
      <c r="Z196" s="40"/>
      <c r="AA196" s="40"/>
      <c r="AB196" s="40"/>
      <c r="AC196" s="40"/>
      <c r="AD196" s="40"/>
      <c r="AE196" s="40"/>
      <c r="AR196" s="239" t="s">
        <v>607</v>
      </c>
      <c r="AT196" s="239" t="s">
        <v>146</v>
      </c>
      <c r="AU196" s="239" t="s">
        <v>99</v>
      </c>
      <c r="AY196" s="18" t="s">
        <v>143</v>
      </c>
      <c r="BE196" s="240">
        <f>IF(N196="základní",J196,0)</f>
        <v>0</v>
      </c>
      <c r="BF196" s="240">
        <f>IF(N196="snížená",J196,0)</f>
        <v>0</v>
      </c>
      <c r="BG196" s="240">
        <f>IF(N196="zákl. přenesená",J196,0)</f>
        <v>0</v>
      </c>
      <c r="BH196" s="240">
        <f>IF(N196="sníž. přenesená",J196,0)</f>
        <v>0</v>
      </c>
      <c r="BI196" s="240">
        <f>IF(N196="nulová",J196,0)</f>
        <v>0</v>
      </c>
      <c r="BJ196" s="18" t="s">
        <v>23</v>
      </c>
      <c r="BK196" s="240">
        <f>ROUND(I196*H196,2)</f>
        <v>0</v>
      </c>
      <c r="BL196" s="18" t="s">
        <v>607</v>
      </c>
      <c r="BM196" s="239" t="s">
        <v>675</v>
      </c>
    </row>
    <row r="197" s="2" customFormat="1">
      <c r="A197" s="40"/>
      <c r="B197" s="41"/>
      <c r="C197" s="42"/>
      <c r="D197" s="241" t="s">
        <v>153</v>
      </c>
      <c r="E197" s="42"/>
      <c r="F197" s="242" t="s">
        <v>674</v>
      </c>
      <c r="G197" s="42"/>
      <c r="H197" s="42"/>
      <c r="I197" s="243"/>
      <c r="J197" s="42"/>
      <c r="K197" s="42"/>
      <c r="L197" s="46"/>
      <c r="M197" s="244"/>
      <c r="N197" s="245"/>
      <c r="O197" s="93"/>
      <c r="P197" s="93"/>
      <c r="Q197" s="93"/>
      <c r="R197" s="93"/>
      <c r="S197" s="93"/>
      <c r="T197" s="94"/>
      <c r="U197" s="40"/>
      <c r="V197" s="40"/>
      <c r="W197" s="40"/>
      <c r="X197" s="40"/>
      <c r="Y197" s="40"/>
      <c r="Z197" s="40"/>
      <c r="AA197" s="40"/>
      <c r="AB197" s="40"/>
      <c r="AC197" s="40"/>
      <c r="AD197" s="40"/>
      <c r="AE197" s="40"/>
      <c r="AT197" s="18" t="s">
        <v>153</v>
      </c>
      <c r="AU197" s="18" t="s">
        <v>99</v>
      </c>
    </row>
    <row r="198" s="2" customFormat="1">
      <c r="A198" s="40"/>
      <c r="B198" s="41"/>
      <c r="C198" s="42"/>
      <c r="D198" s="246" t="s">
        <v>155</v>
      </c>
      <c r="E198" s="42"/>
      <c r="F198" s="247" t="s">
        <v>676</v>
      </c>
      <c r="G198" s="42"/>
      <c r="H198" s="42"/>
      <c r="I198" s="243"/>
      <c r="J198" s="42"/>
      <c r="K198" s="42"/>
      <c r="L198" s="46"/>
      <c r="M198" s="244"/>
      <c r="N198" s="245"/>
      <c r="O198" s="93"/>
      <c r="P198" s="93"/>
      <c r="Q198" s="93"/>
      <c r="R198" s="93"/>
      <c r="S198" s="93"/>
      <c r="T198" s="94"/>
      <c r="U198" s="40"/>
      <c r="V198" s="40"/>
      <c r="W198" s="40"/>
      <c r="X198" s="40"/>
      <c r="Y198" s="40"/>
      <c r="Z198" s="40"/>
      <c r="AA198" s="40"/>
      <c r="AB198" s="40"/>
      <c r="AC198" s="40"/>
      <c r="AD198" s="40"/>
      <c r="AE198" s="40"/>
      <c r="AT198" s="18" t="s">
        <v>155</v>
      </c>
      <c r="AU198" s="18" t="s">
        <v>99</v>
      </c>
    </row>
    <row r="199" s="2" customFormat="1">
      <c r="A199" s="40"/>
      <c r="B199" s="41"/>
      <c r="C199" s="42"/>
      <c r="D199" s="241" t="s">
        <v>616</v>
      </c>
      <c r="E199" s="42"/>
      <c r="F199" s="269" t="s">
        <v>677</v>
      </c>
      <c r="G199" s="42"/>
      <c r="H199" s="42"/>
      <c r="I199" s="243"/>
      <c r="J199" s="42"/>
      <c r="K199" s="42"/>
      <c r="L199" s="46"/>
      <c r="M199" s="244"/>
      <c r="N199" s="245"/>
      <c r="O199" s="93"/>
      <c r="P199" s="93"/>
      <c r="Q199" s="93"/>
      <c r="R199" s="93"/>
      <c r="S199" s="93"/>
      <c r="T199" s="94"/>
      <c r="U199" s="40"/>
      <c r="V199" s="40"/>
      <c r="W199" s="40"/>
      <c r="X199" s="40"/>
      <c r="Y199" s="40"/>
      <c r="Z199" s="40"/>
      <c r="AA199" s="40"/>
      <c r="AB199" s="40"/>
      <c r="AC199" s="40"/>
      <c r="AD199" s="40"/>
      <c r="AE199" s="40"/>
      <c r="AT199" s="18" t="s">
        <v>616</v>
      </c>
      <c r="AU199" s="18" t="s">
        <v>99</v>
      </c>
    </row>
    <row r="200" s="14" customFormat="1">
      <c r="A200" s="14"/>
      <c r="B200" s="258"/>
      <c r="C200" s="259"/>
      <c r="D200" s="241" t="s">
        <v>157</v>
      </c>
      <c r="E200" s="260" t="s">
        <v>1</v>
      </c>
      <c r="F200" s="261" t="s">
        <v>23</v>
      </c>
      <c r="G200" s="259"/>
      <c r="H200" s="262">
        <v>1</v>
      </c>
      <c r="I200" s="263"/>
      <c r="J200" s="259"/>
      <c r="K200" s="259"/>
      <c r="L200" s="264"/>
      <c r="M200" s="265"/>
      <c r="N200" s="266"/>
      <c r="O200" s="266"/>
      <c r="P200" s="266"/>
      <c r="Q200" s="266"/>
      <c r="R200" s="266"/>
      <c r="S200" s="266"/>
      <c r="T200" s="267"/>
      <c r="U200" s="14"/>
      <c r="V200" s="14"/>
      <c r="W200" s="14"/>
      <c r="X200" s="14"/>
      <c r="Y200" s="14"/>
      <c r="Z200" s="14"/>
      <c r="AA200" s="14"/>
      <c r="AB200" s="14"/>
      <c r="AC200" s="14"/>
      <c r="AD200" s="14"/>
      <c r="AE200" s="14"/>
      <c r="AT200" s="268" t="s">
        <v>157</v>
      </c>
      <c r="AU200" s="268" t="s">
        <v>99</v>
      </c>
      <c r="AV200" s="14" t="s">
        <v>99</v>
      </c>
      <c r="AW200" s="14" t="s">
        <v>48</v>
      </c>
      <c r="AX200" s="14" t="s">
        <v>91</v>
      </c>
      <c r="AY200" s="268" t="s">
        <v>143</v>
      </c>
    </row>
    <row r="201" s="16" customFormat="1">
      <c r="A201" s="16"/>
      <c r="B201" s="296"/>
      <c r="C201" s="297"/>
      <c r="D201" s="241" t="s">
        <v>157</v>
      </c>
      <c r="E201" s="298" t="s">
        <v>1</v>
      </c>
      <c r="F201" s="299" t="s">
        <v>610</v>
      </c>
      <c r="G201" s="297"/>
      <c r="H201" s="300">
        <v>1</v>
      </c>
      <c r="I201" s="301"/>
      <c r="J201" s="297"/>
      <c r="K201" s="297"/>
      <c r="L201" s="302"/>
      <c r="M201" s="307"/>
      <c r="N201" s="308"/>
      <c r="O201" s="308"/>
      <c r="P201" s="308"/>
      <c r="Q201" s="308"/>
      <c r="R201" s="308"/>
      <c r="S201" s="308"/>
      <c r="T201" s="309"/>
      <c r="U201" s="16"/>
      <c r="V201" s="16"/>
      <c r="W201" s="16"/>
      <c r="X201" s="16"/>
      <c r="Y201" s="16"/>
      <c r="Z201" s="16"/>
      <c r="AA201" s="16"/>
      <c r="AB201" s="16"/>
      <c r="AC201" s="16"/>
      <c r="AD201" s="16"/>
      <c r="AE201" s="16"/>
      <c r="AT201" s="306" t="s">
        <v>157</v>
      </c>
      <c r="AU201" s="306" t="s">
        <v>99</v>
      </c>
      <c r="AV201" s="16" t="s">
        <v>151</v>
      </c>
      <c r="AW201" s="16" t="s">
        <v>48</v>
      </c>
      <c r="AX201" s="16" t="s">
        <v>23</v>
      </c>
      <c r="AY201" s="306" t="s">
        <v>143</v>
      </c>
    </row>
    <row r="202" s="2" customFormat="1" ht="6.96" customHeight="1">
      <c r="A202" s="40"/>
      <c r="B202" s="68"/>
      <c r="C202" s="69"/>
      <c r="D202" s="69"/>
      <c r="E202" s="69"/>
      <c r="F202" s="69"/>
      <c r="G202" s="69"/>
      <c r="H202" s="69"/>
      <c r="I202" s="69"/>
      <c r="J202" s="69"/>
      <c r="K202" s="69"/>
      <c r="L202" s="46"/>
      <c r="M202" s="40"/>
      <c r="O202" s="40"/>
      <c r="P202" s="40"/>
      <c r="Q202" s="40"/>
      <c r="R202" s="40"/>
      <c r="S202" s="40"/>
      <c r="T202" s="40"/>
      <c r="U202" s="40"/>
      <c r="V202" s="40"/>
      <c r="W202" s="40"/>
      <c r="X202" s="40"/>
      <c r="Y202" s="40"/>
      <c r="Z202" s="40"/>
      <c r="AA202" s="40"/>
      <c r="AB202" s="40"/>
      <c r="AC202" s="40"/>
      <c r="AD202" s="40"/>
      <c r="AE202" s="40"/>
    </row>
  </sheetData>
  <sheetProtection sheet="1" autoFilter="0" formatColumns="0" formatRows="0" objects="1" scenarios="1" spinCount="100000" saltValue="B8JvZwJ1SsRrIFsHel6PovCgGLjsLgLkTy5OxVSSgHMVGJihDIFRrtO0kLV0xp6DbCHTkhgXSqpDGv+MQ1UdPQ==" hashValue="3qpMRlnqv594yxMK9qIMO/DDcIo0JPRQmpLbmpG/q/8FNEz7OIG8RucLcfGJK50mybeTIyMekanKI6bvMwPcfw==" algorithmName="SHA-512" password="CC35"/>
  <autoFilter ref="C122:K201"/>
  <mergeCells count="12">
    <mergeCell ref="E7:H7"/>
    <mergeCell ref="E9:H9"/>
    <mergeCell ref="E11:H11"/>
    <mergeCell ref="E20:H20"/>
    <mergeCell ref="E29:H29"/>
    <mergeCell ref="E84:H84"/>
    <mergeCell ref="E86:H86"/>
    <mergeCell ref="E88:H88"/>
    <mergeCell ref="E111:H111"/>
    <mergeCell ref="E113:H113"/>
    <mergeCell ref="E115:H115"/>
    <mergeCell ref="L2:V2"/>
  </mergeCells>
  <hyperlinks>
    <hyperlink ref="F128" r:id="rId1" display="https://podminky.urs.cz/item/CS_URS_2023_01/012103000"/>
    <hyperlink ref="F133" r:id="rId2" display="https://podminky.urs.cz/item/CS_URS_2023_01/012203000"/>
    <hyperlink ref="F139" r:id="rId3" display="https://podminky.urs.cz/item/CS_URS_2023_01/012303000"/>
    <hyperlink ref="F145" r:id="rId4" display="https://podminky.urs.cz/item/CS_URS_2023_01/013254000"/>
    <hyperlink ref="F162" r:id="rId5" display="https://podminky.urs.cz/item/CS_URS_2023_01/039001003"/>
    <hyperlink ref="F169" r:id="rId6" display="https://podminky.urs.cz/item/CS_URS_2023_01/034103000"/>
    <hyperlink ref="F183" r:id="rId7" display="https://podminky.urs.cz/item/CS_URS_2023_01/042503000"/>
    <hyperlink ref="F198" r:id="rId8" display="https://podminky.urs.cz/item/CS_URS_2023_01/079002001"/>
  </hyperlinks>
  <pageMargins left="0.39375" right="0.39375" top="0.39375" bottom="0.39375" header="0" footer="0"/>
  <pageSetup paperSize="9" orientation="portrait" blackAndWhite="1" fitToHeight="100"/>
  <headerFooter>
    <oddFooter>&amp;CStrana &amp;P z &amp;N</oddFooter>
  </headerFooter>
  <drawing r:id="rId9"/>
</worksheet>
</file>

<file path=docProps/core.xml><?xml version="1.0" encoding="utf-8"?>
<cp:coreProperties xmlns:dc="http://purl.org/dc/elements/1.1/" xmlns:dcterms="http://purl.org/dc/terms/" xmlns:xsi="http://www.w3.org/2001/XMLSchema-instance" xmlns:cp="http://schemas.openxmlformats.org/package/2006/metadata/core-properties">
  <dc:creator>Pospíšil Michal</dc:creator>
  <cp:lastModifiedBy>Pospíšil Michal</cp:lastModifiedBy>
  <dcterms:created xsi:type="dcterms:W3CDTF">2023-05-23T16:18:17Z</dcterms:created>
  <dcterms:modified xsi:type="dcterms:W3CDTF">2023-05-23T16:18:22Z</dcterms:modified>
</cp:coreProperties>
</file>