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ta.albertusiak\Desktop\przetarg - świeto lasu 2023\"/>
    </mc:Choice>
  </mc:AlternateContent>
  <xr:revisionPtr revIDLastSave="0" documentId="13_ncr:1_{BD15D66F-7BDA-453A-BB5B-A139044F2C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lkulacja" sheetId="1" r:id="rId1"/>
    <sheet name="Pakiet Konf. 23%" sheetId="2" state="hidden" r:id="rId2"/>
  </sheets>
  <definedNames>
    <definedName name="_Hlk43743043" localSheetId="0">Kalkulacja!#REF!</definedName>
    <definedName name="_Hlk43743063" localSheetId="0">Kalkulacja!#REF!</definedName>
    <definedName name="_Hlk60047166" localSheetId="0">Kalkulacja!#REF!</definedName>
    <definedName name="_xlnm.Print_Area" localSheetId="0">Kalkulacja!$A$1:$E$41</definedName>
  </definedNames>
  <calcPr calcId="191029"/>
</workbook>
</file>

<file path=xl/calcChain.xml><?xml version="1.0" encoding="utf-8"?>
<calcChain xmlns="http://schemas.openxmlformats.org/spreadsheetml/2006/main">
  <c r="K12" i="2" l="1"/>
  <c r="H12" i="2"/>
  <c r="J12" i="2" s="1"/>
  <c r="L12" i="2" s="1"/>
  <c r="C12" i="2" s="1"/>
  <c r="F12" i="2" s="1"/>
  <c r="K11" i="2"/>
  <c r="H11" i="2"/>
  <c r="J11" i="2" s="1"/>
  <c r="L11" i="2" s="1"/>
  <c r="C11" i="2" s="1"/>
  <c r="F11" i="2" s="1"/>
  <c r="C15" i="2"/>
  <c r="F15" i="2" s="1"/>
  <c r="C13" i="2"/>
  <c r="F13" i="2" s="1"/>
  <c r="C9" i="2"/>
  <c r="F9" i="2" s="1"/>
  <c r="C8" i="2"/>
  <c r="F8" i="2" s="1"/>
  <c r="F17" i="2"/>
  <c r="F18" i="2"/>
  <c r="F19" i="2" s="1"/>
</calcChain>
</file>

<file path=xl/sharedStrings.xml><?xml version="1.0" encoding="utf-8"?>
<sst xmlns="http://schemas.openxmlformats.org/spreadsheetml/2006/main" count="87" uniqueCount="71">
  <si>
    <t>Zakwaterowanie</t>
  </si>
  <si>
    <t>Pokoje 1os. Standard</t>
  </si>
  <si>
    <t xml:space="preserve">Pokoje 2os. Standard </t>
  </si>
  <si>
    <t xml:space="preserve">Usługi inne </t>
  </si>
  <si>
    <t>DATA:</t>
  </si>
  <si>
    <t>GODZINY</t>
  </si>
  <si>
    <t>SUMA</t>
  </si>
  <si>
    <t>Przerwa kawowa</t>
  </si>
  <si>
    <t>Open bar</t>
  </si>
  <si>
    <t>Usługi gastronomiczne</t>
  </si>
  <si>
    <t>Usługi konferencyjne</t>
  </si>
  <si>
    <t>Wynajem Sali</t>
  </si>
  <si>
    <t>LICZBA DNI</t>
  </si>
  <si>
    <t>Kalkulacja dla firmy:</t>
  </si>
  <si>
    <t>Osoba kontaktowa:</t>
  </si>
  <si>
    <t>Termin wydarzenia:</t>
  </si>
  <si>
    <t>Ilość uczestników:</t>
  </si>
  <si>
    <t>TOTAL NETTO</t>
  </si>
  <si>
    <t>PAKIET KONF. 23%</t>
  </si>
  <si>
    <t xml:space="preserve">Strony zobowiązują się do zachowania poufności czyli nieprzekazywania i nieujawniania osobom trzecim cen oraz innych ustaleń zawartych w ofercie. </t>
  </si>
  <si>
    <t>ceny zawarte w ofercie są ważne przez 7 dni.</t>
  </si>
  <si>
    <t>Kalkulacja została sporządzona na podstawie zapytania na konkretny termin oraz ilość osób.</t>
  </si>
  <si>
    <t>Hotel zastrzega sobie prawo do zmiany cen w przypadku zmiany terminu imprezy oraz/lub ilości zamówionych usług.</t>
  </si>
  <si>
    <t>ILOŚĆ POKOI/USŁUG</t>
  </si>
  <si>
    <t xml:space="preserve">Bus Wrocław-Topacz-Wrocław </t>
  </si>
  <si>
    <t xml:space="preserve">Kolacja  </t>
  </si>
  <si>
    <t>CENA NETTO</t>
  </si>
  <si>
    <t>Brutto kwota</t>
  </si>
  <si>
    <t>net g8</t>
  </si>
  <si>
    <t>net g 23</t>
  </si>
  <si>
    <t>suma net gastro</t>
  </si>
  <si>
    <t>Nazwa wykonawcy:</t>
  </si>
  <si>
    <t>10h</t>
  </si>
  <si>
    <t>FORMULARZ CENOWY</t>
  </si>
  <si>
    <t>Podpis:</t>
  </si>
  <si>
    <t>Kategotia A2</t>
  </si>
  <si>
    <t>Kategotia A3</t>
  </si>
  <si>
    <t>Kategotia A4</t>
  </si>
  <si>
    <t>Kategotia A5</t>
  </si>
  <si>
    <t>Kategotia A6</t>
  </si>
  <si>
    <t>Kategotia A7</t>
  </si>
  <si>
    <t>Namiot 400 - osobowy</t>
  </si>
  <si>
    <t>Montaż i demontaż</t>
  </si>
  <si>
    <t>Toaleta dla osób niepełnosprawnych wraz z wymaganym wyposażeniem - 1 szt.</t>
  </si>
  <si>
    <t>Usługa sprzatania</t>
  </si>
  <si>
    <t>13h</t>
  </si>
  <si>
    <t>Kategoria A8</t>
  </si>
  <si>
    <t>3h</t>
  </si>
  <si>
    <t>Kategoria A9</t>
  </si>
  <si>
    <t>Krzesła plenerowe - 50 szt.</t>
  </si>
  <si>
    <t>Namiot 130 - osobowy</t>
  </si>
  <si>
    <t>stoły + ławy dla 400 os.</t>
  </si>
  <si>
    <t>stoły + krzesła  dla 130 os.</t>
  </si>
  <si>
    <t>Zn.spr. S.270.1.2023</t>
  </si>
  <si>
    <t>Impreza w dniu 7.07.2023</t>
  </si>
  <si>
    <t xml:space="preserve">Wariant I </t>
  </si>
  <si>
    <t xml:space="preserve">Hala A </t>
  </si>
  <si>
    <t>dostępność, czas realizacji usługi/ ilość osób</t>
  </si>
  <si>
    <t>Kategoria A1</t>
  </si>
  <si>
    <t>Impreza w dniu 14.07.2023</t>
  </si>
  <si>
    <t>Toalety wraz z wymaganym wyposażeniem - 11 szt.</t>
  </si>
  <si>
    <t xml:space="preserve"> Część I zamówienia-wariant II - Suma</t>
  </si>
  <si>
    <t>hala A+ Hala B</t>
  </si>
  <si>
    <t>suma cena netto</t>
  </si>
  <si>
    <t>VAT 23%</t>
  </si>
  <si>
    <t>Suma brutto</t>
  </si>
  <si>
    <t xml:space="preserve"> Część I zamówienia-wariant I - Suma</t>
  </si>
  <si>
    <t xml:space="preserve"> Część II zamówienia -suma</t>
  </si>
  <si>
    <t>Zakres ilościowy i rzeczowy usług  do kalkulacji wyceny podanej w formularzu został podany w                                                             Opisie przedmiotu zamówienia tj. Załączniku nr 16 do SWZ</t>
  </si>
  <si>
    <t>zał 1A do SWZ</t>
  </si>
  <si>
    <t>usługa w zakresie wyżywienia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</si>
</sst>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</numFmts>
  <fonts count="16">
    <font>
      <sz val="11"/>
      <color theme="1"/>
      <name val="Czcionka tekstu podstawowego"/>
      <family val="2"/>
      <charset val="238"/>
    </font>
    <font>
      <b/>
      <sz val="10"/>
      <color theme="0"/>
      <name val="Sica"/>
      <family val="3"/>
    </font>
    <font>
      <b/>
      <sz val="10"/>
      <name val="Sica"/>
      <family val="3"/>
    </font>
    <font>
      <b/>
      <sz val="10"/>
      <color theme="1"/>
      <name val="Sica"/>
      <family val="3"/>
    </font>
    <font>
      <sz val="10"/>
      <color theme="1"/>
      <name val="Sica"/>
      <family val="3"/>
    </font>
    <font>
      <b/>
      <sz val="11"/>
      <color theme="1"/>
      <name val="Sica"/>
      <family val="3"/>
    </font>
    <font>
      <sz val="8"/>
      <color theme="1"/>
      <name val="Sica"/>
      <family val="3"/>
    </font>
    <font>
      <sz val="10"/>
      <name val="Sica"/>
      <family val="3"/>
    </font>
    <font>
      <sz val="8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2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EC69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99">
    <xf numFmtId="0" fontId="0" fillId="0" borderId="0" xfId="0"/>
    <xf numFmtId="0" fontId="1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3" fillId="2" borderId="5" xfId="0" applyFont="1" applyFill="1" applyBorder="1"/>
    <xf numFmtId="164" fontId="3" fillId="2" borderId="6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6" fillId="0" borderId="0" xfId="0" applyFont="1"/>
    <xf numFmtId="0" fontId="4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vertical="center"/>
    </xf>
    <xf numFmtId="1" fontId="2" fillId="4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4" borderId="2" xfId="0" applyNumberFormat="1" applyFont="1" applyFill="1" applyBorder="1" applyAlignment="1">
      <alignment vertical="center"/>
    </xf>
    <xf numFmtId="1" fontId="7" fillId="4" borderId="2" xfId="0" applyNumberFormat="1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9" fontId="0" fillId="0" borderId="0" xfId="0" applyNumberFormat="1"/>
    <xf numFmtId="10" fontId="0" fillId="0" borderId="0" xfId="0" applyNumberFormat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/>
    <xf numFmtId="165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 applyAlignment="1">
      <alignment horizontal="justify" vertical="center"/>
    </xf>
    <xf numFmtId="0" fontId="11" fillId="0" borderId="8" xfId="0" applyFont="1" applyBorder="1" applyAlignment="1">
      <alignment horizontal="center" vertical="center" wrapText="1"/>
    </xf>
    <xf numFmtId="44" fontId="11" fillId="0" borderId="8" xfId="1" applyFont="1" applyBorder="1" applyAlignment="1">
      <alignment horizontal="center" vertical="center"/>
    </xf>
    <xf numFmtId="44" fontId="11" fillId="0" borderId="4" xfId="1" applyFont="1" applyBorder="1" applyAlignment="1">
      <alignment horizontal="center" vertical="center"/>
    </xf>
    <xf numFmtId="44" fontId="10" fillId="0" borderId="4" xfId="1" applyFont="1" applyBorder="1" applyAlignment="1">
      <alignment horizontal="center" vertical="center"/>
    </xf>
    <xf numFmtId="44" fontId="10" fillId="5" borderId="4" xfId="1" applyFont="1" applyFill="1" applyBorder="1" applyAlignment="1">
      <alignment horizontal="center" vertical="center"/>
    </xf>
    <xf numFmtId="44" fontId="11" fillId="0" borderId="3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4" fontId="11" fillId="0" borderId="9" xfId="1" applyFont="1" applyBorder="1" applyAlignment="1">
      <alignment horizontal="center" vertical="center"/>
    </xf>
    <xf numFmtId="44" fontId="11" fillId="0" borderId="0" xfId="1" applyFont="1" applyBorder="1" applyAlignment="1">
      <alignment horizontal="center" vertical="center"/>
    </xf>
    <xf numFmtId="9" fontId="11" fillId="0" borderId="0" xfId="2" applyFont="1" applyBorder="1" applyAlignment="1">
      <alignment horizontal="center" vertical="center"/>
    </xf>
    <xf numFmtId="0" fontId="0" fillId="0" borderId="11" xfId="0" applyBorder="1"/>
    <xf numFmtId="0" fontId="9" fillId="0" borderId="0" xfId="0" applyFont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9" fontId="10" fillId="0" borderId="0" xfId="2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9" fontId="10" fillId="5" borderId="9" xfId="2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165" fontId="9" fillId="5" borderId="14" xfId="0" applyNumberFormat="1" applyFont="1" applyFill="1" applyBorder="1" applyAlignment="1">
      <alignment horizontal="center" vertical="center" wrapText="1"/>
    </xf>
    <xf numFmtId="10" fontId="9" fillId="6" borderId="10" xfId="0" applyNumberFormat="1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44" fontId="10" fillId="0" borderId="17" xfId="1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44" fontId="10" fillId="5" borderId="20" xfId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44" fontId="11" fillId="0" borderId="17" xfId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44" fontId="10" fillId="5" borderId="13" xfId="1" applyFont="1" applyFill="1" applyBorder="1" applyAlignment="1">
      <alignment horizontal="center" vertical="center"/>
    </xf>
    <xf numFmtId="9" fontId="10" fillId="5" borderId="13" xfId="2" applyFont="1" applyFill="1" applyBorder="1" applyAlignment="1">
      <alignment horizontal="center" vertical="center"/>
    </xf>
    <xf numFmtId="44" fontId="10" fillId="5" borderId="24" xfId="1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colors>
    <mruColors>
      <color rgb="FFCEC696"/>
      <color rgb="FFB8A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0</xdr:row>
      <xdr:rowOff>847724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276725" cy="847724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iW" id="{5E4CF8A7-966E-49D7-BD5B-556F730B3027}" userId="JiW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5" dT="2022-05-06T07:50:51.82" personId="{5E4CF8A7-966E-49D7-BD5B-556F730B3027}" id="{97AED75B-7A6D-449C-A2BA-E9179127B69A}">
    <text>Uwaga, jak w załączniku nr 3 do SWZ. Poza tym strona www.dobrezlasu.pl została podana przykładowo. W formularzu cenowym rekomemduję wpisać tylko - stół regionalny, albo usunąć ten wymóg z opisu.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view="pageBreakPreview" topLeftCell="A7" zoomScaleNormal="100" zoomScaleSheetLayoutView="100" workbookViewId="0">
      <selection activeCell="I14" sqref="I14"/>
    </sheetView>
  </sheetViews>
  <sheetFormatPr defaultRowHeight="13.8"/>
  <cols>
    <col min="1" max="1" width="31.69921875" customWidth="1"/>
    <col min="2" max="2" width="24.296875" customWidth="1"/>
    <col min="3" max="3" width="13" style="39" customWidth="1"/>
    <col min="4" max="4" width="13" style="35" customWidth="1"/>
    <col min="5" max="5" width="13" customWidth="1"/>
    <col min="6" max="6" width="9.59765625" bestFit="1" customWidth="1"/>
  </cols>
  <sheetData>
    <row r="1" spans="1:8">
      <c r="A1" t="s">
        <v>53</v>
      </c>
      <c r="C1"/>
      <c r="D1" t="s">
        <v>69</v>
      </c>
    </row>
    <row r="2" spans="1:8" ht="30.6" customHeight="1">
      <c r="A2" s="91" t="s">
        <v>31</v>
      </c>
      <c r="B2" s="91"/>
      <c r="C2" s="91"/>
      <c r="D2" s="91"/>
      <c r="E2" s="91"/>
    </row>
    <row r="3" spans="1:8">
      <c r="A3" s="40"/>
      <c r="B3" s="40"/>
      <c r="C3" s="40"/>
      <c r="D3" s="40"/>
      <c r="E3" s="40"/>
    </row>
    <row r="4" spans="1:8">
      <c r="A4" s="92" t="s">
        <v>33</v>
      </c>
      <c r="B4" s="92"/>
      <c r="C4" s="92"/>
      <c r="D4" s="92"/>
      <c r="E4" s="92"/>
    </row>
    <row r="5" spans="1:8">
      <c r="A5" s="40"/>
      <c r="B5" s="40"/>
      <c r="C5" s="40"/>
      <c r="D5" s="40"/>
      <c r="E5" s="40"/>
    </row>
    <row r="6" spans="1:8" ht="13.8" customHeight="1">
      <c r="A6" s="93" t="s">
        <v>68</v>
      </c>
      <c r="B6" s="93"/>
      <c r="C6" s="93"/>
      <c r="D6" s="93"/>
      <c r="E6" s="93"/>
    </row>
    <row r="7" spans="1:8" ht="34.799999999999997" customHeight="1">
      <c r="A7" s="93"/>
      <c r="B7" s="93"/>
      <c r="C7" s="93"/>
      <c r="D7" s="93"/>
      <c r="E7" s="93"/>
    </row>
    <row r="8" spans="1:8" ht="14.4" thickBot="1"/>
    <row r="9" spans="1:8" ht="44.25" customHeight="1">
      <c r="A9" s="61" t="s">
        <v>54</v>
      </c>
      <c r="B9" s="62" t="s">
        <v>57</v>
      </c>
      <c r="C9" s="63" t="s">
        <v>26</v>
      </c>
      <c r="D9" s="64"/>
      <c r="E9" s="65"/>
    </row>
    <row r="10" spans="1:8" ht="23.4" customHeight="1">
      <c r="A10" s="66" t="s">
        <v>55</v>
      </c>
      <c r="B10" s="57"/>
      <c r="C10" s="45"/>
      <c r="D10" s="58"/>
      <c r="E10" s="67"/>
    </row>
    <row r="11" spans="1:8" ht="23.4" customHeight="1">
      <c r="A11" s="66" t="s">
        <v>56</v>
      </c>
      <c r="B11" s="57">
        <v>7</v>
      </c>
      <c r="C11" s="45"/>
      <c r="D11" s="58"/>
      <c r="E11" s="67"/>
      <c r="H11" s="53"/>
    </row>
    <row r="12" spans="1:8" ht="23.4" customHeight="1">
      <c r="A12" s="68" t="s">
        <v>70</v>
      </c>
      <c r="B12" s="59">
        <v>150</v>
      </c>
      <c r="C12" s="45"/>
      <c r="D12" s="58"/>
      <c r="E12" s="67"/>
      <c r="H12" s="53"/>
    </row>
    <row r="13" spans="1:8" ht="23.4" customHeight="1">
      <c r="A13" s="96" t="s">
        <v>66</v>
      </c>
      <c r="B13" s="83"/>
      <c r="C13" s="46" t="s">
        <v>63</v>
      </c>
      <c r="D13" s="60" t="s">
        <v>64</v>
      </c>
      <c r="E13" s="69" t="s">
        <v>65</v>
      </c>
    </row>
    <row r="14" spans="1:8" ht="23.4" customHeight="1" thickBot="1">
      <c r="A14" s="95"/>
      <c r="B14" s="82"/>
      <c r="C14" s="56"/>
      <c r="D14" s="48"/>
      <c r="E14" s="84"/>
    </row>
    <row r="15" spans="1:8" ht="23.4" customHeight="1">
      <c r="A15" s="72" t="s">
        <v>62</v>
      </c>
      <c r="B15" s="73">
        <v>7</v>
      </c>
      <c r="C15" s="44"/>
      <c r="D15" s="52"/>
      <c r="E15" s="51"/>
    </row>
    <row r="16" spans="1:8" ht="23.4" customHeight="1">
      <c r="A16" s="68" t="s">
        <v>70</v>
      </c>
      <c r="B16" s="42">
        <v>150</v>
      </c>
      <c r="C16" s="44"/>
      <c r="D16" s="52"/>
      <c r="E16" s="51"/>
    </row>
    <row r="17" spans="1:5" ht="23.4" customHeight="1">
      <c r="A17" s="94" t="s">
        <v>61</v>
      </c>
      <c r="B17" s="55"/>
      <c r="C17" s="46" t="s">
        <v>63</v>
      </c>
      <c r="D17" s="60" t="s">
        <v>64</v>
      </c>
      <c r="E17" s="69" t="s">
        <v>65</v>
      </c>
    </row>
    <row r="18" spans="1:5" ht="23.4" customHeight="1" thickBot="1">
      <c r="A18" s="95"/>
      <c r="B18" s="82"/>
      <c r="C18" s="70"/>
      <c r="D18" s="70"/>
      <c r="E18" s="71"/>
    </row>
    <row r="19" spans="1:5" ht="44.25" customHeight="1">
      <c r="A19" s="61" t="s">
        <v>59</v>
      </c>
      <c r="B19" s="62" t="s">
        <v>57</v>
      </c>
      <c r="C19" s="74" t="s">
        <v>26</v>
      </c>
      <c r="D19" s="64"/>
      <c r="E19" s="65"/>
    </row>
    <row r="20" spans="1:5" ht="23.4" customHeight="1">
      <c r="A20" s="66" t="s">
        <v>58</v>
      </c>
      <c r="B20" s="48"/>
      <c r="C20" s="48"/>
      <c r="D20" s="54"/>
      <c r="E20" s="75"/>
    </row>
    <row r="21" spans="1:5" ht="23.4" customHeight="1">
      <c r="A21" s="76" t="s">
        <v>35</v>
      </c>
      <c r="B21" s="49"/>
      <c r="C21" s="50"/>
      <c r="D21" s="52"/>
      <c r="E21" s="77"/>
    </row>
    <row r="22" spans="1:5" ht="23.4" customHeight="1">
      <c r="A22" s="66" t="s">
        <v>36</v>
      </c>
      <c r="B22" s="37"/>
      <c r="C22" s="44"/>
      <c r="D22" s="52"/>
      <c r="E22" s="77"/>
    </row>
    <row r="23" spans="1:5" ht="27.6" customHeight="1">
      <c r="A23" s="66" t="s">
        <v>37</v>
      </c>
      <c r="B23" s="37"/>
      <c r="C23" s="44"/>
      <c r="D23" s="52"/>
      <c r="E23" s="77"/>
    </row>
    <row r="24" spans="1:5" ht="28.95" customHeight="1">
      <c r="A24" s="66" t="s">
        <v>38</v>
      </c>
      <c r="B24" s="42"/>
      <c r="C24" s="43"/>
      <c r="D24" s="52"/>
      <c r="E24" s="77"/>
    </row>
    <row r="25" spans="1:5" ht="23.4" customHeight="1">
      <c r="A25" s="66" t="s">
        <v>39</v>
      </c>
      <c r="B25" s="37"/>
      <c r="C25" s="44"/>
      <c r="D25" s="52"/>
      <c r="E25" s="77"/>
    </row>
    <row r="26" spans="1:5" ht="27.6" customHeight="1">
      <c r="A26" s="66" t="s">
        <v>40</v>
      </c>
      <c r="B26" s="37"/>
      <c r="C26" s="44"/>
      <c r="D26" s="52"/>
      <c r="E26" s="77"/>
    </row>
    <row r="27" spans="1:5" ht="27.6" customHeight="1">
      <c r="A27" s="78" t="s">
        <v>46</v>
      </c>
      <c r="B27" s="37"/>
      <c r="C27" s="47"/>
      <c r="D27" s="52"/>
      <c r="E27" s="77"/>
    </row>
    <row r="28" spans="1:5" ht="27.6" customHeight="1">
      <c r="A28" s="78" t="s">
        <v>48</v>
      </c>
      <c r="B28" s="37"/>
      <c r="C28" s="47"/>
      <c r="D28" s="52"/>
      <c r="E28" s="77"/>
    </row>
    <row r="29" spans="1:5" s="38" customFormat="1" ht="23.4" customHeight="1">
      <c r="A29" s="79" t="s">
        <v>41</v>
      </c>
      <c r="B29" s="36" t="s">
        <v>32</v>
      </c>
      <c r="C29" s="44"/>
      <c r="D29" s="52"/>
      <c r="E29" s="77"/>
    </row>
    <row r="30" spans="1:5" s="38" customFormat="1" ht="23.4" customHeight="1">
      <c r="A30" s="79" t="s">
        <v>50</v>
      </c>
      <c r="B30" s="36" t="s">
        <v>32</v>
      </c>
      <c r="C30" s="44"/>
      <c r="D30" s="52"/>
      <c r="E30" s="77"/>
    </row>
    <row r="31" spans="1:5" s="38" customFormat="1" ht="23.4" customHeight="1">
      <c r="A31" s="79" t="s">
        <v>49</v>
      </c>
      <c r="B31" s="36" t="s">
        <v>32</v>
      </c>
      <c r="C31" s="44"/>
      <c r="D31" s="52"/>
      <c r="E31" s="77"/>
    </row>
    <row r="32" spans="1:5" s="38" customFormat="1" ht="23.4" customHeight="1">
      <c r="A32" s="79" t="s">
        <v>42</v>
      </c>
      <c r="B32" s="36" t="s">
        <v>32</v>
      </c>
      <c r="C32" s="44"/>
      <c r="D32" s="52"/>
      <c r="E32" s="77"/>
    </row>
    <row r="33" spans="1:5" s="38" customFormat="1" ht="23.4" customHeight="1">
      <c r="A33" s="79" t="s">
        <v>51</v>
      </c>
      <c r="B33" s="36" t="s">
        <v>32</v>
      </c>
      <c r="C33" s="44"/>
      <c r="D33" s="52"/>
      <c r="E33" s="77"/>
    </row>
    <row r="34" spans="1:5" s="38" customFormat="1" ht="23.4" customHeight="1">
      <c r="A34" s="80" t="s">
        <v>52</v>
      </c>
      <c r="B34" s="36" t="s">
        <v>47</v>
      </c>
      <c r="C34" s="44"/>
      <c r="D34" s="52"/>
      <c r="E34" s="77"/>
    </row>
    <row r="35" spans="1:5" s="38" customFormat="1" ht="26.25" customHeight="1">
      <c r="A35" s="81" t="s">
        <v>60</v>
      </c>
      <c r="B35" s="36" t="s">
        <v>45</v>
      </c>
      <c r="C35" s="44"/>
      <c r="D35" s="52"/>
      <c r="E35" s="77"/>
    </row>
    <row r="36" spans="1:5" s="38" customFormat="1" ht="39.75" customHeight="1">
      <c r="A36" s="81" t="s">
        <v>43</v>
      </c>
      <c r="B36" s="36" t="s">
        <v>45</v>
      </c>
      <c r="C36" s="44"/>
      <c r="D36" s="52"/>
      <c r="E36" s="77"/>
    </row>
    <row r="37" spans="1:5" s="38" customFormat="1" ht="31.95" customHeight="1" thickBot="1">
      <c r="A37" s="85" t="s">
        <v>44</v>
      </c>
      <c r="B37" s="86" t="s">
        <v>45</v>
      </c>
      <c r="C37" s="43"/>
      <c r="D37" s="52"/>
      <c r="E37" s="77"/>
    </row>
    <row r="38" spans="1:5" ht="23.4" customHeight="1">
      <c r="A38" s="97" t="s">
        <v>67</v>
      </c>
      <c r="B38" s="87"/>
      <c r="C38" s="88" t="s">
        <v>63</v>
      </c>
      <c r="D38" s="89" t="s">
        <v>64</v>
      </c>
      <c r="E38" s="90" t="s">
        <v>65</v>
      </c>
    </row>
    <row r="39" spans="1:5" ht="23.4" customHeight="1" thickBot="1">
      <c r="A39" s="95"/>
      <c r="B39" s="82"/>
      <c r="C39" s="70"/>
      <c r="D39" s="70"/>
      <c r="E39" s="71"/>
    </row>
    <row r="40" spans="1:5" ht="15.6">
      <c r="A40" s="41"/>
    </row>
    <row r="41" spans="1:5" ht="39.6" customHeight="1">
      <c r="C41" t="s">
        <v>34</v>
      </c>
      <c r="D41"/>
    </row>
    <row r="42" spans="1:5">
      <c r="C42"/>
      <c r="D42"/>
    </row>
    <row r="43" spans="1:5">
      <c r="C43"/>
      <c r="D43"/>
    </row>
    <row r="44" spans="1:5">
      <c r="C44"/>
      <c r="D44"/>
    </row>
    <row r="45" spans="1:5">
      <c r="C45"/>
      <c r="D45"/>
    </row>
    <row r="46" spans="1:5">
      <c r="C46"/>
      <c r="D46"/>
    </row>
    <row r="47" spans="1:5">
      <c r="C47"/>
      <c r="D47"/>
    </row>
    <row r="48" spans="1:5">
      <c r="C48"/>
      <c r="D48"/>
    </row>
    <row r="49" spans="3:4">
      <c r="C49"/>
      <c r="D49"/>
    </row>
  </sheetData>
  <mergeCells count="6">
    <mergeCell ref="A38:A39"/>
    <mergeCell ref="A2:E2"/>
    <mergeCell ref="A4:E4"/>
    <mergeCell ref="A6:E7"/>
    <mergeCell ref="A17:A18"/>
    <mergeCell ref="A13:A14"/>
  </mergeCells>
  <phoneticPr fontId="8" type="noConversion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opLeftCell="D1" workbookViewId="0">
      <selection activeCell="I5" sqref="I5"/>
    </sheetView>
  </sheetViews>
  <sheetFormatPr defaultRowHeight="13.8"/>
  <cols>
    <col min="1" max="1" width="30" customWidth="1"/>
    <col min="2" max="2" width="11.8984375" customWidth="1"/>
    <col min="3" max="3" width="13.8984375" customWidth="1"/>
    <col min="4" max="4" width="18" customWidth="1"/>
    <col min="5" max="5" width="16.8984375" customWidth="1"/>
    <col min="7" max="7" width="10.19921875" customWidth="1"/>
  </cols>
  <sheetData>
    <row r="1" spans="1:12" ht="67.5" customHeight="1"/>
    <row r="2" spans="1:12" ht="17.25" customHeight="1">
      <c r="A2" s="24" t="s">
        <v>13</v>
      </c>
      <c r="B2" s="98"/>
      <c r="C2" s="98"/>
      <c r="D2" s="98"/>
      <c r="E2" s="98"/>
      <c r="F2" s="98"/>
    </row>
    <row r="3" spans="1:12" ht="17.25" customHeight="1">
      <c r="A3" s="24" t="s">
        <v>14</v>
      </c>
      <c r="B3" s="98"/>
      <c r="C3" s="98"/>
      <c r="D3" s="98"/>
      <c r="E3" s="98"/>
      <c r="F3" s="98"/>
    </row>
    <row r="4" spans="1:12" ht="17.25" customHeight="1">
      <c r="A4" s="24" t="s">
        <v>15</v>
      </c>
      <c r="B4" s="98"/>
      <c r="C4" s="98"/>
      <c r="D4" s="98"/>
      <c r="E4" s="98"/>
      <c r="F4" s="98"/>
    </row>
    <row r="5" spans="1:12" ht="17.25" customHeight="1">
      <c r="A5" s="24" t="s">
        <v>16</v>
      </c>
      <c r="B5" s="98"/>
      <c r="C5" s="98"/>
      <c r="D5" s="98"/>
      <c r="E5" s="98"/>
      <c r="F5" s="98"/>
    </row>
    <row r="6" spans="1:12" ht="17.25" customHeight="1">
      <c r="A6" s="1" t="s">
        <v>4</v>
      </c>
      <c r="B6" s="2"/>
      <c r="C6" s="3"/>
      <c r="D6" s="28"/>
      <c r="E6" s="4"/>
      <c r="F6" s="3"/>
    </row>
    <row r="7" spans="1:12" ht="17.25" customHeight="1">
      <c r="A7" s="5" t="s">
        <v>0</v>
      </c>
      <c r="B7" s="6" t="s">
        <v>5</v>
      </c>
      <c r="C7" s="5" t="s">
        <v>26</v>
      </c>
      <c r="D7" s="29" t="s">
        <v>23</v>
      </c>
      <c r="E7" s="5" t="s">
        <v>12</v>
      </c>
      <c r="F7" s="6" t="s">
        <v>6</v>
      </c>
      <c r="G7" s="33" t="s">
        <v>27</v>
      </c>
      <c r="H7" s="34">
        <v>0.08</v>
      </c>
      <c r="I7">
        <v>23</v>
      </c>
      <c r="J7" s="33" t="s">
        <v>28</v>
      </c>
      <c r="K7" s="33" t="s">
        <v>29</v>
      </c>
      <c r="L7" s="33" t="s">
        <v>30</v>
      </c>
    </row>
    <row r="8" spans="1:12" ht="17.25" customHeight="1">
      <c r="A8" s="7" t="s">
        <v>1</v>
      </c>
      <c r="B8" s="8"/>
      <c r="C8" s="10">
        <f>G8/1.08</f>
        <v>0</v>
      </c>
      <c r="D8" s="30"/>
      <c r="E8" s="9"/>
      <c r="F8" s="15">
        <f>C8*D8*E8</f>
        <v>0</v>
      </c>
    </row>
    <row r="9" spans="1:12" ht="17.25" customHeight="1">
      <c r="A9" s="7" t="s">
        <v>2</v>
      </c>
      <c r="B9" s="8"/>
      <c r="C9" s="10">
        <f>G9/1.08</f>
        <v>0</v>
      </c>
      <c r="D9" s="30"/>
      <c r="E9" s="9"/>
      <c r="F9" s="15">
        <f>C9*D9*E9</f>
        <v>0</v>
      </c>
    </row>
    <row r="10" spans="1:12" ht="17.25" customHeight="1">
      <c r="A10" s="11" t="s">
        <v>9</v>
      </c>
      <c r="B10" s="12"/>
      <c r="C10" s="26"/>
      <c r="D10" s="31"/>
      <c r="E10" s="12"/>
      <c r="F10" s="12"/>
    </row>
    <row r="11" spans="1:12" ht="17.25" customHeight="1">
      <c r="A11" s="13" t="s">
        <v>7</v>
      </c>
      <c r="B11" s="14"/>
      <c r="C11" s="10">
        <f>L11</f>
        <v>-1.1291779584462507</v>
      </c>
      <c r="D11" s="30"/>
      <c r="E11" s="9"/>
      <c r="F11" s="15">
        <f>C11*D11*E11</f>
        <v>0</v>
      </c>
      <c r="H11">
        <f>G11-10</f>
        <v>-10</v>
      </c>
      <c r="I11">
        <v>10</v>
      </c>
      <c r="J11">
        <f>H11/1.08</f>
        <v>-9.2592592592592595</v>
      </c>
      <c r="K11">
        <f>I11/1.23</f>
        <v>8.1300813008130088</v>
      </c>
      <c r="L11">
        <f>J11+K11</f>
        <v>-1.1291779584462507</v>
      </c>
    </row>
    <row r="12" spans="1:12" ht="17.25" customHeight="1">
      <c r="A12" s="16" t="s">
        <v>25</v>
      </c>
      <c r="B12" s="14"/>
      <c r="C12" s="10">
        <f>L12</f>
        <v>-1.1291779584462507</v>
      </c>
      <c r="D12" s="30"/>
      <c r="E12" s="9"/>
      <c r="F12" s="15">
        <f t="shared" ref="F12:F17" si="0">C12*D12*E12</f>
        <v>0</v>
      </c>
      <c r="H12">
        <f>G12-10</f>
        <v>-10</v>
      </c>
      <c r="I12">
        <v>10</v>
      </c>
      <c r="J12">
        <f>H12/1.08</f>
        <v>-9.2592592592592595</v>
      </c>
      <c r="K12">
        <f>I12/1.23</f>
        <v>8.1300813008130088</v>
      </c>
      <c r="L12">
        <f>J12+K12</f>
        <v>-1.1291779584462507</v>
      </c>
    </row>
    <row r="13" spans="1:12" ht="17.25" customHeight="1">
      <c r="A13" s="16" t="s">
        <v>8</v>
      </c>
      <c r="B13" s="14"/>
      <c r="C13" s="10">
        <f>G13/1.23</f>
        <v>0</v>
      </c>
      <c r="D13" s="30"/>
      <c r="E13" s="9"/>
      <c r="F13" s="15">
        <f t="shared" si="0"/>
        <v>0</v>
      </c>
    </row>
    <row r="14" spans="1:12" ht="17.25" customHeight="1">
      <c r="A14" s="11" t="s">
        <v>10</v>
      </c>
      <c r="B14" s="12"/>
      <c r="C14" s="26"/>
      <c r="D14" s="31"/>
      <c r="E14" s="12"/>
      <c r="F14" s="15"/>
    </row>
    <row r="15" spans="1:12" ht="17.25" customHeight="1">
      <c r="A15" s="13" t="s">
        <v>11</v>
      </c>
      <c r="B15" s="14"/>
      <c r="C15" s="10">
        <f>G15/1.23</f>
        <v>0</v>
      </c>
      <c r="D15" s="30"/>
      <c r="E15" s="9"/>
      <c r="F15" s="15">
        <f t="shared" si="0"/>
        <v>0</v>
      </c>
    </row>
    <row r="16" spans="1:12" ht="17.25" customHeight="1">
      <c r="A16" s="17" t="s">
        <v>3</v>
      </c>
      <c r="B16" s="18"/>
      <c r="C16" s="27"/>
      <c r="D16" s="32"/>
      <c r="E16" s="18"/>
      <c r="F16" s="15"/>
    </row>
    <row r="17" spans="1:6" ht="17.25" customHeight="1" thickBot="1">
      <c r="A17" s="19" t="s">
        <v>24</v>
      </c>
      <c r="B17" s="20"/>
      <c r="C17" s="10"/>
      <c r="D17" s="30"/>
      <c r="E17" s="9"/>
      <c r="F17" s="15">
        <f t="shared" si="0"/>
        <v>0</v>
      </c>
    </row>
    <row r="18" spans="1:6" ht="17.25" customHeight="1" thickBot="1">
      <c r="A18" s="21"/>
      <c r="B18" s="21"/>
      <c r="C18" s="21"/>
      <c r="E18" s="22" t="s">
        <v>17</v>
      </c>
      <c r="F18" s="23">
        <f>SUM(E8:E17)</f>
        <v>0</v>
      </c>
    </row>
    <row r="19" spans="1:6" ht="17.25" customHeight="1" thickBot="1">
      <c r="E19" s="22" t="s">
        <v>18</v>
      </c>
      <c r="F19" s="23">
        <f>F18*1.23</f>
        <v>0</v>
      </c>
    </row>
    <row r="22" spans="1:6">
      <c r="A22" s="25" t="s">
        <v>21</v>
      </c>
    </row>
    <row r="23" spans="1:6">
      <c r="A23" s="25" t="s">
        <v>20</v>
      </c>
    </row>
    <row r="24" spans="1:6">
      <c r="A24" s="25" t="s">
        <v>22</v>
      </c>
    </row>
    <row r="25" spans="1:6">
      <c r="A25" s="25" t="s">
        <v>19</v>
      </c>
    </row>
  </sheetData>
  <mergeCells count="4">
    <mergeCell ref="B2:F2"/>
    <mergeCell ref="B3:F3"/>
    <mergeCell ref="B4:F4"/>
    <mergeCell ref="B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Kalkulacja</vt:lpstr>
      <vt:lpstr>Pakiet Konf. 23%</vt:lpstr>
      <vt:lpstr>Kalkulacja!Obszar_wydruku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Skolasińka Janisiów</dc:creator>
  <cp:lastModifiedBy>Beata Albertusiak</cp:lastModifiedBy>
  <cp:lastPrinted>2023-06-07T08:53:58Z</cp:lastPrinted>
  <dcterms:created xsi:type="dcterms:W3CDTF">2017-02-19T12:51:07Z</dcterms:created>
  <dcterms:modified xsi:type="dcterms:W3CDTF">2023-06-09T06:49:49Z</dcterms:modified>
</cp:coreProperties>
</file>