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https://authoria.sharepoint.com/Spolen/OP/Město Pelhřimov/2023 VŘ IROP ZŠ/"/>
    </mc:Choice>
  </mc:AlternateContent>
  <xr:revisionPtr revIDLastSave="0" documentId="8_{D8E7A4DE-7982-410B-AEAF-CA210FE519EC}" xr6:coauthVersionLast="47" xr6:coauthVersionMax="47" xr10:uidLastSave="{00000000-0000-0000-0000-000000000000}"/>
  <bookViews>
    <workbookView xWindow="-28920" yWindow="-120" windowWidth="29040" windowHeight="15840" tabRatio="763" activeTab="2" xr2:uid="{00000000-000D-0000-FFFF-FFFF00000000}"/>
  </bookViews>
  <sheets>
    <sheet name="Stavba" sheetId="1" r:id="rId1"/>
    <sheet name="VzorPolozky" sheetId="10" state="hidden" r:id="rId2"/>
    <sheet name="1)Přímé hlavní akt." sheetId="14" r:id="rId3"/>
    <sheet name="1a)Střecha" sheetId="19" r:id="rId4"/>
    <sheet name="1b)VN+ON" sheetId="13" r:id="rId5"/>
    <sheet name="2)Přímé doprovodné akt." sheetId="15" r:id="rId6"/>
    <sheet name="2a)VN+ON" sheetId="18" r:id="rId7"/>
    <sheet name="3)Nepřímé akt." sheetId="16" r:id="rId8"/>
    <sheet name="3a)VN+ON" sheetId="17" r:id="rId9"/>
  </sheets>
  <externalReferences>
    <externalReference r:id="rId10"/>
  </externalReferences>
  <definedNames>
    <definedName name="_xlnm._FilterDatabase" localSheetId="2" hidden="1">'1)Přímé hlavní akt.'!$D$1:$D$2004</definedName>
    <definedName name="_xlnm._FilterDatabase" localSheetId="5" hidden="1">'2)Přímé doprovodné akt.'!$D$1:$D$772</definedName>
    <definedName name="_xlnm._FilterDatabase" localSheetId="7" hidden="1">'3)Nepřímé akt.'!$D$1:$D$1063</definedName>
    <definedName name="CelkemDPHVypocet" localSheetId="0">Stavba!$H$46</definedName>
    <definedName name="CenaCelkem">Stavba!$G$29</definedName>
    <definedName name="CenaCelkemBezDPH">Stavba!$G$28</definedName>
    <definedName name="CenaCelkemVypocet" localSheetId="0">Stavba!$I$46</definedName>
    <definedName name="cisloobjektu">Stavba!$C$3</definedName>
    <definedName name="CisloRozpoctu">'[1]Krycí list'!$C$2</definedName>
    <definedName name="CisloStavby" localSheetId="0">Stavba!$C$2</definedName>
    <definedName name="cislostavby">'[1]Krycí list'!$A$7</definedName>
    <definedName name="CisloStavebnihoRozpoctu">Stavba!$D$4</definedName>
    <definedName name="dadresa">Stavba!$D$12:$G$12</definedName>
    <definedName name="DIČ" localSheetId="0">Stavba!$I$12</definedName>
    <definedName name="dmisto">Stavba!$D$13:$G$13</definedName>
    <definedName name="DPHSni">Stavba!$G$24</definedName>
    <definedName name="DPHZakl">Stavba!$G$26</definedName>
    <definedName name="dpsc" localSheetId="0">Stavba!$C$13</definedName>
    <definedName name="IČO" localSheetId="0">Stavba!$I$11</definedName>
    <definedName name="Mena">Stavba!$J$29</definedName>
    <definedName name="MistoStavby">Stavba!$D$4</definedName>
    <definedName name="nazevobjektu">Stavba!$D$3</definedName>
    <definedName name="NazevRozpoctu">'[1]Krycí list'!$D$2</definedName>
    <definedName name="NazevStavby" localSheetId="0">Stavba!$D$2</definedName>
    <definedName name="nazevstavby">'[1]Krycí list'!$C$7</definedName>
    <definedName name="NazevStavebnihoRozpoctu">Stavba!$E$4</definedName>
    <definedName name="_xlnm.Print_Titles" localSheetId="2">'1)Přímé hlavní akt.'!$1:$7</definedName>
    <definedName name="_xlnm.Print_Titles" localSheetId="3">'1a)Střecha'!$1:$7</definedName>
    <definedName name="_xlnm.Print_Titles" localSheetId="4">'1b)VN+ON'!$1:$6</definedName>
    <definedName name="_xlnm.Print_Titles" localSheetId="5">'2)Přímé doprovodné akt.'!$1:$7</definedName>
    <definedName name="_xlnm.Print_Titles" localSheetId="6">'2a)VN+ON'!$1:$6</definedName>
    <definedName name="_xlnm.Print_Titles" localSheetId="7">'3)Nepřímé akt.'!$1:$7</definedName>
    <definedName name="_xlnm.Print_Titles" localSheetId="8">'3a)VN+ON'!$1:$6</definedName>
    <definedName name="oadresa">Stavba!$D$6</definedName>
    <definedName name="Objednatel" localSheetId="0">Stavba!$D$5</definedName>
    <definedName name="Objekt" localSheetId="0">Stavba!$B$38</definedName>
    <definedName name="_xlnm.Print_Area" localSheetId="2">'1)Přímé hlavní akt.'!$A$1:$H$1988</definedName>
    <definedName name="_xlnm.Print_Area" localSheetId="5">'2)Přímé doprovodné akt.'!$A$1:$H$326</definedName>
    <definedName name="_xlnm.Print_Area" localSheetId="7">'3)Nepřímé akt.'!$A$1:$H$512</definedName>
    <definedName name="_xlnm.Print_Area" localSheetId="0">Stavba!$A$1:$J$92</definedName>
    <definedName name="odic" localSheetId="0">Stavba!$I$6</definedName>
    <definedName name="oico" localSheetId="0">Stavba!$I$5</definedName>
    <definedName name="omisto" localSheetId="0">Stavba!$D$7</definedName>
    <definedName name="onazev" localSheetId="0">Stavba!$D$6</definedName>
    <definedName name="opsc" localSheetId="0">Stavba!$C$7</definedName>
    <definedName name="padresa">Stavba!$D$9</definedName>
    <definedName name="pdic">Stavba!$I$9</definedName>
    <definedName name="pico">Stavba!$I$8</definedName>
    <definedName name="pmisto">Stavba!$D$10</definedName>
    <definedName name="PocetMJ" localSheetId="2">#REF!</definedName>
    <definedName name="PocetMJ" localSheetId="5">#REF!</definedName>
    <definedName name="PocetMJ" localSheetId="6">#REF!</definedName>
    <definedName name="PocetMJ" localSheetId="7">#REF!</definedName>
    <definedName name="PocetMJ" localSheetId="8">#REF!</definedName>
    <definedName name="PocetMJ">#REF!</definedName>
    <definedName name="PoptavkaID">Stavba!$A$1</definedName>
    <definedName name="pPSC">Stavba!$C$10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 localSheetId="2">#REF!</definedName>
    <definedName name="SloupecCC" localSheetId="5">#REF!</definedName>
    <definedName name="SloupecCC" localSheetId="6">#REF!</definedName>
    <definedName name="SloupecCC" localSheetId="7">#REF!</definedName>
    <definedName name="SloupecCC" localSheetId="8">#REF!</definedName>
    <definedName name="SloupecCC">#REF!</definedName>
    <definedName name="SloupecCisloPol" localSheetId="2">#REF!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#REF!</definedName>
    <definedName name="SloupecJC" localSheetId="2">#REF!</definedName>
    <definedName name="SloupecJC" localSheetId="5">#REF!</definedName>
    <definedName name="SloupecJC" localSheetId="6">#REF!</definedName>
    <definedName name="SloupecJC" localSheetId="7">#REF!</definedName>
    <definedName name="SloupecJC" localSheetId="8">#REF!</definedName>
    <definedName name="SloupecJC">#REF!</definedName>
    <definedName name="SloupecMJ" localSheetId="2">#REF!</definedName>
    <definedName name="SloupecMJ" localSheetId="5">#REF!</definedName>
    <definedName name="SloupecMJ" localSheetId="6">#REF!</definedName>
    <definedName name="SloupecMJ" localSheetId="7">#REF!</definedName>
    <definedName name="SloupecMJ" localSheetId="8">#REF!</definedName>
    <definedName name="SloupecMJ">#REF!</definedName>
    <definedName name="SloupecMnozstvi" localSheetId="2">#REF!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#REF!</definedName>
    <definedName name="SloupecNazPol" localSheetId="2">#REF!</definedName>
    <definedName name="SloupecNazPol" localSheetId="5">#REF!</definedName>
    <definedName name="SloupecNazPol" localSheetId="6">#REF!</definedName>
    <definedName name="SloupecNazPol" localSheetId="7">#REF!</definedName>
    <definedName name="SloupecNazPol" localSheetId="8">#REF!</definedName>
    <definedName name="SloupecNazPol">#REF!</definedName>
    <definedName name="SloupecPC" localSheetId="2">#REF!</definedName>
    <definedName name="SloupecPC" localSheetId="5">#REF!</definedName>
    <definedName name="SloupecPC" localSheetId="6">#REF!</definedName>
    <definedName name="SloupecPC" localSheetId="7">#REF!</definedName>
    <definedName name="SloupecPC" localSheetId="8">#REF!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Stavba!$F$46</definedName>
    <definedName name="ZakladDPHZakl">Stavba!$G$25</definedName>
    <definedName name="ZakladDPHZaklVypocet" localSheetId="0">Stavba!$G$46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69" i="14" l="1"/>
  <c r="G1468" i="14"/>
  <c r="G1467" i="14"/>
  <c r="G1466" i="14"/>
  <c r="G1465" i="14"/>
  <c r="G1464" i="14"/>
  <c r="G1463" i="14"/>
  <c r="G1462" i="14"/>
  <c r="G1461" i="14"/>
  <c r="G1460" i="14"/>
  <c r="G1459" i="14"/>
  <c r="G1458" i="14"/>
  <c r="G70" i="19" l="1"/>
  <c r="G73" i="19"/>
  <c r="G76" i="19"/>
  <c r="G79" i="19"/>
  <c r="L295" i="19"/>
  <c r="K295" i="19"/>
  <c r="G291" i="19"/>
  <c r="G290" i="19" s="1"/>
  <c r="G289" i="19"/>
  <c r="G286" i="19"/>
  <c r="G283" i="19"/>
  <c r="G280" i="19"/>
  <c r="G278" i="19"/>
  <c r="G275" i="19"/>
  <c r="G273" i="19"/>
  <c r="G272" i="19"/>
  <c r="G271" i="19"/>
  <c r="G270" i="19"/>
  <c r="G269" i="19"/>
  <c r="G268" i="19"/>
  <c r="G267" i="19"/>
  <c r="G266" i="19"/>
  <c r="G264" i="19"/>
  <c r="G263" i="19"/>
  <c r="G262" i="19"/>
  <c r="G261" i="19"/>
  <c r="G260" i="19"/>
  <c r="G259" i="19"/>
  <c r="G258" i="19"/>
  <c r="G257" i="19"/>
  <c r="G256" i="19"/>
  <c r="G254" i="19"/>
  <c r="G250" i="19"/>
  <c r="G246" i="19"/>
  <c r="G242" i="19"/>
  <c r="G238" i="19"/>
  <c r="G235" i="19"/>
  <c r="G232" i="19"/>
  <c r="G229" i="19"/>
  <c r="G221" i="19"/>
  <c r="G213" i="19"/>
  <c r="G205" i="19"/>
  <c r="G201" i="19"/>
  <c r="G195" i="19"/>
  <c r="G193" i="19"/>
  <c r="G190" i="19"/>
  <c r="G186" i="19"/>
  <c r="G184" i="19"/>
  <c r="G180" i="19"/>
  <c r="G178" i="19"/>
  <c r="G168" i="19"/>
  <c r="G164" i="19"/>
  <c r="G159" i="19"/>
  <c r="G155" i="19"/>
  <c r="G145" i="19"/>
  <c r="G138" i="19"/>
  <c r="G128" i="19"/>
  <c r="G124" i="19"/>
  <c r="G118" i="19"/>
  <c r="G114" i="19"/>
  <c r="G108" i="19"/>
  <c r="G105" i="19"/>
  <c r="G104" i="19" s="1"/>
  <c r="G101" i="19"/>
  <c r="G98" i="19"/>
  <c r="G94" i="19"/>
  <c r="G90" i="19"/>
  <c r="G86" i="19"/>
  <c r="G83" i="19"/>
  <c r="G61" i="19"/>
  <c r="G55" i="19"/>
  <c r="G49" i="19"/>
  <c r="G43" i="19"/>
  <c r="G40" i="19"/>
  <c r="G37" i="19"/>
  <c r="G34" i="19"/>
  <c r="G31" i="19"/>
  <c r="G28" i="19"/>
  <c r="G24" i="19"/>
  <c r="G20" i="19"/>
  <c r="G16" i="19"/>
  <c r="G12" i="19"/>
  <c r="G9" i="19"/>
  <c r="G8" i="19" s="1"/>
  <c r="G282" i="19" l="1"/>
  <c r="G265" i="19"/>
  <c r="G255" i="19"/>
  <c r="G230" i="19"/>
  <c r="G107" i="19"/>
  <c r="I70" i="1" s="1"/>
  <c r="G27" i="19"/>
  <c r="G82" i="19"/>
  <c r="G241" i="19"/>
  <c r="I75" i="1" s="1"/>
  <c r="G274" i="19"/>
  <c r="G11" i="19"/>
  <c r="G89" i="19"/>
  <c r="G185" i="19"/>
  <c r="G277" i="19"/>
  <c r="G295" i="19" l="1"/>
  <c r="G40" i="1" s="1"/>
  <c r="H40" i="1" s="1"/>
  <c r="I40" i="1" s="1"/>
  <c r="G1503" i="14" l="1"/>
  <c r="G499" i="16" l="1"/>
  <c r="G498" i="16"/>
  <c r="G497" i="16"/>
  <c r="G495" i="16"/>
  <c r="G494" i="16"/>
  <c r="G490" i="16"/>
  <c r="G489" i="16"/>
  <c r="G488" i="16"/>
  <c r="G487" i="16"/>
  <c r="G484" i="16"/>
  <c r="G483" i="16"/>
  <c r="G482" i="16"/>
  <c r="G481" i="16"/>
  <c r="G480" i="16"/>
  <c r="G476" i="16"/>
  <c r="G474" i="16"/>
  <c r="G471" i="16"/>
  <c r="G470" i="16"/>
  <c r="G467" i="16"/>
  <c r="G466" i="16"/>
  <c r="G465" i="16"/>
  <c r="G464" i="16"/>
  <c r="G463" i="16"/>
  <c r="G462" i="16"/>
  <c r="G459" i="16" l="1"/>
  <c r="G319" i="15"/>
  <c r="G318" i="15"/>
  <c r="G317" i="15"/>
  <c r="G315" i="15"/>
  <c r="G314" i="15"/>
  <c r="G310" i="15"/>
  <c r="G307" i="15"/>
  <c r="G306" i="15"/>
  <c r="G305" i="15"/>
  <c r="G301" i="15"/>
  <c r="G298" i="15"/>
  <c r="G297" i="15"/>
  <c r="G296" i="15"/>
  <c r="G293" i="15" s="1"/>
  <c r="G1905" i="14" l="1"/>
  <c r="G1904" i="14"/>
  <c r="G1903" i="14"/>
  <c r="G1901" i="14"/>
  <c r="G1900" i="14"/>
  <c r="G1896" i="14"/>
  <c r="G1894" i="14"/>
  <c r="G1893" i="14"/>
  <c r="G1892" i="14"/>
  <c r="G1891" i="14"/>
  <c r="G1890" i="14"/>
  <c r="G1889" i="14"/>
  <c r="G1886" i="14"/>
  <c r="G1885" i="14"/>
  <c r="G1884" i="14"/>
  <c r="G1883" i="14"/>
  <c r="G1882" i="14"/>
  <c r="G1881" i="14"/>
  <c r="G1880" i="14"/>
  <c r="G1879" i="14"/>
  <c r="G1878" i="14"/>
  <c r="G1877" i="14"/>
  <c r="G1876" i="14"/>
  <c r="G1875" i="14"/>
  <c r="G1874" i="14"/>
  <c r="G1871" i="14"/>
  <c r="G1870" i="14"/>
  <c r="G1866" i="14"/>
  <c r="G1865" i="14"/>
  <c r="G1863" i="14"/>
  <c r="G1860" i="14"/>
  <c r="G1859" i="14"/>
  <c r="G1854" i="14"/>
  <c r="G1853" i="14"/>
  <c r="G1851" i="14"/>
  <c r="G1850" i="14"/>
  <c r="G1849" i="14"/>
  <c r="G1848" i="14"/>
  <c r="G1845" i="14"/>
  <c r="G1844" i="14"/>
  <c r="G1843" i="14"/>
  <c r="G1842" i="14"/>
  <c r="G1841" i="14"/>
  <c r="G1840" i="14"/>
  <c r="G1839" i="14"/>
  <c r="G1838" i="14"/>
  <c r="G1837" i="14"/>
  <c r="G1836" i="14"/>
  <c r="G1835" i="14"/>
  <c r="G1834" i="14"/>
  <c r="G1833" i="14"/>
  <c r="G1832" i="14"/>
  <c r="G1831" i="14"/>
  <c r="G1830" i="14"/>
  <c r="G1825" i="14"/>
  <c r="G1824" i="14"/>
  <c r="G1823" i="14"/>
  <c r="G1821" i="14"/>
  <c r="G1818" i="14"/>
  <c r="G1817" i="14"/>
  <c r="G1816" i="14"/>
  <c r="G1815" i="14"/>
  <c r="G1812" i="14"/>
  <c r="G1811" i="14"/>
  <c r="G1810" i="14"/>
  <c r="G1809" i="14"/>
  <c r="G1808" i="14"/>
  <c r="G1807" i="14"/>
  <c r="G1806" i="14"/>
  <c r="G1805" i="14"/>
  <c r="G1804" i="14"/>
  <c r="G1803" i="14"/>
  <c r="G1802" i="14"/>
  <c r="G1797" i="14"/>
  <c r="G1796" i="14"/>
  <c r="G1795" i="14"/>
  <c r="G1793" i="14"/>
  <c r="G1792" i="14"/>
  <c r="G1791" i="14"/>
  <c r="G1790" i="14"/>
  <c r="G1789" i="14"/>
  <c r="G1786" i="14"/>
  <c r="G1785" i="14"/>
  <c r="G1784" i="14"/>
  <c r="G1783" i="14"/>
  <c r="G1780" i="14"/>
  <c r="G1778" i="14"/>
  <c r="G1777" i="14"/>
  <c r="G1774" i="14"/>
  <c r="G1773" i="14"/>
  <c r="G1772" i="14"/>
  <c r="G1771" i="14"/>
  <c r="G1769" i="14"/>
  <c r="G1768" i="14"/>
  <c r="G1767" i="14"/>
  <c r="G1766" i="14"/>
  <c r="G1765" i="14"/>
  <c r="G1764" i="14"/>
  <c r="G1763" i="14"/>
  <c r="G1762" i="14"/>
  <c r="G1761" i="14"/>
  <c r="G1760" i="14"/>
  <c r="G1759" i="14"/>
  <c r="G1758" i="14"/>
  <c r="G1757" i="14"/>
  <c r="G1756" i="14"/>
  <c r="G1755" i="14"/>
  <c r="G1754" i="14"/>
  <c r="G1753" i="14"/>
  <c r="G1752" i="14"/>
  <c r="G1751" i="14"/>
  <c r="G1750" i="14"/>
  <c r="G1749" i="14"/>
  <c r="G1747" i="14"/>
  <c r="G1745" i="14"/>
  <c r="G1743" i="14"/>
  <c r="G1742" i="14"/>
  <c r="G1741" i="14"/>
  <c r="G1740" i="14"/>
  <c r="G1739" i="14"/>
  <c r="G1738" i="14"/>
  <c r="G1737" i="14"/>
  <c r="G1736" i="14"/>
  <c r="G1735" i="14"/>
  <c r="G1734" i="14"/>
  <c r="G1733" i="14"/>
  <c r="G1732" i="14"/>
  <c r="G1731" i="14"/>
  <c r="G1730" i="14"/>
  <c r="G1729" i="14"/>
  <c r="G1728" i="14"/>
  <c r="G1727" i="14"/>
  <c r="G1726" i="14"/>
  <c r="G1725" i="14"/>
  <c r="G1720" i="14"/>
  <c r="G1719" i="14"/>
  <c r="G1718" i="14"/>
  <c r="G1715" i="14" l="1"/>
  <c r="I88" i="1" s="1"/>
  <c r="G1714" i="14"/>
  <c r="G1713" i="14"/>
  <c r="G1711" i="14"/>
  <c r="G1709" i="14"/>
  <c r="G1706" i="14"/>
  <c r="G1704" i="14"/>
  <c r="G1702" i="14"/>
  <c r="G1700" i="14"/>
  <c r="G1697" i="14"/>
  <c r="G1695" i="14"/>
  <c r="G1692" i="14"/>
  <c r="G1690" i="14"/>
  <c r="G1687" i="14"/>
  <c r="G1686" i="14"/>
  <c r="G1684" i="14"/>
  <c r="G1682" i="14"/>
  <c r="G1679" i="14"/>
  <c r="G1677" i="14"/>
  <c r="G1675" i="14"/>
  <c r="G1673" i="14"/>
  <c r="G1671" i="14"/>
  <c r="G1668" i="14"/>
  <c r="G1666" i="14"/>
  <c r="G1663" i="14"/>
  <c r="G1661" i="14"/>
  <c r="G1660" i="14"/>
  <c r="G1659" i="14"/>
  <c r="G1658" i="14"/>
  <c r="G1657" i="14"/>
  <c r="G1656" i="14"/>
  <c r="G1655" i="14"/>
  <c r="G1654" i="14"/>
  <c r="G1653" i="14"/>
  <c r="G1652" i="14"/>
  <c r="G1648" i="14"/>
  <c r="G1646" i="14"/>
  <c r="G1645" i="14"/>
  <c r="G1643" i="14"/>
  <c r="G1641" i="14"/>
  <c r="G1639" i="14"/>
  <c r="G1637" i="14"/>
  <c r="G1635" i="14"/>
  <c r="G1630" i="14"/>
  <c r="G1628" i="14"/>
  <c r="G1626" i="14"/>
  <c r="G1624" i="14"/>
  <c r="G1622" i="14"/>
  <c r="G1620" i="14"/>
  <c r="G1617" i="14"/>
  <c r="G1615" i="14"/>
  <c r="G1613" i="14"/>
  <c r="G1611" i="14"/>
  <c r="G1608" i="14"/>
  <c r="G1607" i="14"/>
  <c r="G1605" i="14"/>
  <c r="G1603" i="14"/>
  <c r="G1600" i="14"/>
  <c r="G1597" i="14"/>
  <c r="G1595" i="14"/>
  <c r="G1593" i="14"/>
  <c r="G1591" i="14"/>
  <c r="G1589" i="14"/>
  <c r="G1587" i="14"/>
  <c r="G1585" i="14"/>
  <c r="G1583" i="14"/>
  <c r="G1581" i="14"/>
  <c r="G1580" i="14"/>
  <c r="G1579" i="14"/>
  <c r="G1576" i="14"/>
  <c r="G1574" i="14"/>
  <c r="G1571" i="14"/>
  <c r="G1569" i="14"/>
  <c r="G1566" i="14"/>
  <c r="G1564" i="14"/>
  <c r="G1561" i="14"/>
  <c r="G1560" i="14"/>
  <c r="G1558" i="14"/>
  <c r="G1556" i="14"/>
  <c r="G1553" i="14"/>
  <c r="G1550" i="14"/>
  <c r="G1548" i="14"/>
  <c r="G1547" i="14"/>
  <c r="G1545" i="14" l="1"/>
  <c r="G457" i="16"/>
  <c r="G455" i="16"/>
  <c r="G452" i="16"/>
  <c r="G450" i="16"/>
  <c r="G449" i="16"/>
  <c r="G448" i="16"/>
  <c r="G447" i="16"/>
  <c r="G444" i="16"/>
  <c r="G442" i="16"/>
  <c r="G440" i="16"/>
  <c r="G438" i="16"/>
  <c r="G436" i="16"/>
  <c r="G434" i="16"/>
  <c r="G432" i="16"/>
  <c r="G430" i="16"/>
  <c r="G428" i="16"/>
  <c r="G426" i="16"/>
  <c r="G423" i="16"/>
  <c r="G421" i="16"/>
  <c r="G418" i="16"/>
  <c r="G416" i="16"/>
  <c r="G414" i="16"/>
  <c r="G413" i="16" l="1"/>
  <c r="I87" i="1" s="1"/>
  <c r="G412" i="16"/>
  <c r="G411" i="16"/>
  <c r="G410" i="16"/>
  <c r="G409" i="16"/>
  <c r="G408" i="16"/>
  <c r="G407" i="16"/>
  <c r="G406" i="16"/>
  <c r="G405" i="16"/>
  <c r="G404" i="16"/>
  <c r="G403" i="16"/>
  <c r="G402" i="16"/>
  <c r="G292" i="15"/>
  <c r="G291" i="15"/>
  <c r="G290" i="15"/>
  <c r="G289" i="15"/>
  <c r="G288" i="15"/>
  <c r="G287" i="15"/>
  <c r="G286" i="15"/>
  <c r="G1544" i="14"/>
  <c r="G1543" i="14"/>
  <c r="G1541" i="14"/>
  <c r="G1539" i="14"/>
  <c r="G1538" i="14"/>
  <c r="G1537" i="14"/>
  <c r="G1536" i="14"/>
  <c r="G1535" i="14"/>
  <c r="G1534" i="14"/>
  <c r="G1533" i="14"/>
  <c r="G1532" i="14"/>
  <c r="G1531" i="14"/>
  <c r="G1530" i="14"/>
  <c r="G1528" i="14"/>
  <c r="G1527" i="14"/>
  <c r="G1526" i="14"/>
  <c r="G1525" i="14"/>
  <c r="G1524" i="14"/>
  <c r="G1523" i="14"/>
  <c r="G1522" i="14"/>
  <c r="G1521" i="14"/>
  <c r="G1520" i="14"/>
  <c r="G1519" i="14"/>
  <c r="G1518" i="14"/>
  <c r="G1517" i="14"/>
  <c r="G1516" i="14"/>
  <c r="G1515" i="14"/>
  <c r="G1514" i="14"/>
  <c r="G1513" i="14"/>
  <c r="G1512" i="14"/>
  <c r="G1511" i="14"/>
  <c r="G1510" i="14"/>
  <c r="G1509" i="14"/>
  <c r="G1508" i="14"/>
  <c r="G1507" i="14"/>
  <c r="G1505" i="14"/>
  <c r="G1504" i="14"/>
  <c r="G1502" i="14"/>
  <c r="G1501" i="14"/>
  <c r="G1500" i="14"/>
  <c r="G1499" i="14"/>
  <c r="G1498" i="14"/>
  <c r="G1497" i="14"/>
  <c r="G1496" i="14"/>
  <c r="G1495" i="14"/>
  <c r="G1493" i="14"/>
  <c r="G1492" i="14"/>
  <c r="G1491" i="14"/>
  <c r="G1490" i="14"/>
  <c r="G1489" i="14"/>
  <c r="G1488" i="14"/>
  <c r="G1487" i="14"/>
  <c r="G1486" i="14"/>
  <c r="G1485" i="14"/>
  <c r="G1484" i="14"/>
  <c r="G1482" i="14"/>
  <c r="G1481" i="14"/>
  <c r="G1480" i="14"/>
  <c r="G1478" i="14"/>
  <c r="G1477" i="14"/>
  <c r="G1476" i="14"/>
  <c r="G1475" i="14"/>
  <c r="G1474" i="14"/>
  <c r="G1472" i="14"/>
  <c r="G1471" i="14"/>
  <c r="G1457" i="14"/>
  <c r="G1455" i="14"/>
  <c r="G1454" i="14"/>
  <c r="G1453" i="14"/>
  <c r="G1452" i="14"/>
  <c r="G1451" i="14"/>
  <c r="G1450" i="14"/>
  <c r="G1449" i="14"/>
  <c r="G1448" i="14"/>
  <c r="G1447" i="14"/>
  <c r="G1446" i="14"/>
  <c r="G1445" i="14"/>
  <c r="G1444" i="14"/>
  <c r="G1443" i="14"/>
  <c r="G1442" i="14"/>
  <c r="G1441" i="14"/>
  <c r="G1440" i="14"/>
  <c r="G1439" i="14"/>
  <c r="G1438" i="14"/>
  <c r="G1437" i="14"/>
  <c r="G1436" i="14"/>
  <c r="G1435" i="14"/>
  <c r="G1434" i="14"/>
  <c r="G1433" i="14"/>
  <c r="G1432" i="14"/>
  <c r="G1430" i="14"/>
  <c r="G1429" i="14"/>
  <c r="G1428" i="14"/>
  <c r="G1427" i="14"/>
  <c r="G1426" i="14"/>
  <c r="G1424" i="14"/>
  <c r="G1423" i="14"/>
  <c r="G1422" i="14"/>
  <c r="G1421" i="14"/>
  <c r="G1420" i="14"/>
  <c r="G285" i="15" l="1"/>
  <c r="G401" i="16"/>
  <c r="G1418" i="14"/>
  <c r="I86" i="1" l="1"/>
  <c r="G363" i="16"/>
  <c r="G362" i="16"/>
  <c r="G361" i="16"/>
  <c r="G360" i="16"/>
  <c r="G359" i="16"/>
  <c r="G357" i="16"/>
  <c r="G355" i="16"/>
  <c r="G354" i="16"/>
  <c r="G352" i="16"/>
  <c r="G351" i="16"/>
  <c r="G350" i="16"/>
  <c r="G348" i="16"/>
  <c r="G347" i="16"/>
  <c r="G346" i="16"/>
  <c r="G345" i="16"/>
  <c r="G344" i="16"/>
  <c r="G343" i="16"/>
  <c r="G342" i="16"/>
  <c r="G340" i="16"/>
  <c r="G339" i="16"/>
  <c r="G338" i="16"/>
  <c r="G336" i="16"/>
  <c r="G335" i="16"/>
  <c r="G334" i="16"/>
  <c r="G333" i="16"/>
  <c r="G332" i="16"/>
  <c r="G227" i="15"/>
  <c r="G226" i="15"/>
  <c r="G225" i="15"/>
  <c r="G224" i="15"/>
  <c r="G222" i="15"/>
  <c r="G220" i="15"/>
  <c r="G219" i="15"/>
  <c r="G217" i="15"/>
  <c r="G216" i="15"/>
  <c r="G215" i="15"/>
  <c r="G213" i="15"/>
  <c r="G212" i="15"/>
  <c r="G211" i="15"/>
  <c r="G210" i="15"/>
  <c r="G209" i="15"/>
  <c r="G208" i="15"/>
  <c r="G207" i="15"/>
  <c r="G205" i="15"/>
  <c r="G204" i="15"/>
  <c r="G203" i="15"/>
  <c r="G201" i="15"/>
  <c r="G200" i="15"/>
  <c r="G199" i="15"/>
  <c r="G198" i="15"/>
  <c r="G197" i="15"/>
  <c r="G1144" i="14"/>
  <c r="G1143" i="14"/>
  <c r="G1142" i="14"/>
  <c r="G1141" i="14"/>
  <c r="G1139" i="14"/>
  <c r="G1137" i="14"/>
  <c r="G1136" i="14"/>
  <c r="G1135" i="14"/>
  <c r="G1134" i="14"/>
  <c r="G1133" i="14"/>
  <c r="G1131" i="14"/>
  <c r="G1130" i="14"/>
  <c r="G1129" i="14"/>
  <c r="G1128" i="14"/>
  <c r="G1127" i="14"/>
  <c r="G1126" i="14"/>
  <c r="G1125" i="14"/>
  <c r="G1124" i="14"/>
  <c r="G1123" i="14"/>
  <c r="G1122" i="14"/>
  <c r="G1121" i="14"/>
  <c r="G1120" i="14"/>
  <c r="G1119" i="14"/>
  <c r="G1117" i="14"/>
  <c r="G1116" i="14"/>
  <c r="G1115" i="14"/>
  <c r="G1114" i="14"/>
  <c r="G1113" i="14"/>
  <c r="G1112" i="14"/>
  <c r="G1111" i="14"/>
  <c r="G1110" i="14"/>
  <c r="G1109" i="14"/>
  <c r="G1108" i="14"/>
  <c r="G1107" i="14"/>
  <c r="G1106" i="14"/>
  <c r="G1105" i="14"/>
  <c r="G1104" i="14"/>
  <c r="G1103" i="14"/>
  <c r="G1102" i="14"/>
  <c r="G1101" i="14"/>
  <c r="G1100" i="14"/>
  <c r="G1099" i="14"/>
  <c r="G1097" i="14"/>
  <c r="G1096" i="14"/>
  <c r="G1095" i="14"/>
  <c r="G1094" i="14"/>
  <c r="G1093" i="14"/>
  <c r="G1092" i="14"/>
  <c r="G1091" i="14"/>
  <c r="G1090" i="14"/>
  <c r="G1089" i="14"/>
  <c r="G1088" i="14"/>
  <c r="G1086" i="14"/>
  <c r="G1085" i="14"/>
  <c r="G1084" i="14"/>
  <c r="G1083" i="14"/>
  <c r="G1082" i="14"/>
  <c r="G1081" i="14"/>
  <c r="G1079" i="14"/>
  <c r="G1078" i="14"/>
  <c r="G1077" i="14"/>
  <c r="G1076" i="14"/>
  <c r="G1075" i="14"/>
  <c r="G1074" i="14"/>
  <c r="G1073" i="14"/>
  <c r="G1072" i="14"/>
  <c r="G1071" i="14"/>
  <c r="G1070" i="14"/>
  <c r="G1069" i="14"/>
  <c r="G1068" i="14"/>
  <c r="G327" i="16"/>
  <c r="G324" i="16"/>
  <c r="G321" i="16"/>
  <c r="G318" i="16"/>
  <c r="G316" i="16"/>
  <c r="G314" i="16"/>
  <c r="G311" i="16"/>
  <c r="G308" i="16"/>
  <c r="G305" i="16"/>
  <c r="G301" i="16"/>
  <c r="G296" i="16"/>
  <c r="G293" i="16"/>
  <c r="G291" i="16"/>
  <c r="G287" i="16"/>
  <c r="G285" i="16"/>
  <c r="G283" i="16"/>
  <c r="G281" i="16"/>
  <c r="G279" i="16"/>
  <c r="G277" i="16"/>
  <c r="G273" i="16"/>
  <c r="G269" i="16"/>
  <c r="G265" i="16"/>
  <c r="G261" i="16"/>
  <c r="G257" i="16"/>
  <c r="G253" i="16"/>
  <c r="G251" i="16"/>
  <c r="G247" i="16"/>
  <c r="G245" i="16"/>
  <c r="G243" i="16"/>
  <c r="G241" i="16"/>
  <c r="G239" i="16"/>
  <c r="G237" i="16"/>
  <c r="G235" i="16"/>
  <c r="G233" i="16"/>
  <c r="G192" i="15"/>
  <c r="G189" i="15"/>
  <c r="G186" i="15"/>
  <c r="G183" i="15"/>
  <c r="G180" i="15"/>
  <c r="G177" i="15"/>
  <c r="G174" i="15"/>
  <c r="G171" i="15"/>
  <c r="G169" i="15"/>
  <c r="G167" i="15"/>
  <c r="G165" i="15"/>
  <c r="G163" i="15"/>
  <c r="G159" i="15"/>
  <c r="G155" i="15"/>
  <c r="G152" i="15"/>
  <c r="G149" i="15"/>
  <c r="G147" i="15"/>
  <c r="G145" i="15"/>
  <c r="G143" i="15"/>
  <c r="G141" i="15"/>
  <c r="G138" i="15"/>
  <c r="G134" i="15"/>
  <c r="G1063" i="14"/>
  <c r="G1060" i="14"/>
  <c r="G1057" i="14"/>
  <c r="G1054" i="14"/>
  <c r="G1051" i="14"/>
  <c r="G1048" i="14"/>
  <c r="G1045" i="14"/>
  <c r="G1042" i="14"/>
  <c r="G1039" i="14"/>
  <c r="G1036" i="14"/>
  <c r="G1033" i="14"/>
  <c r="G1031" i="14"/>
  <c r="G1027" i="14"/>
  <c r="G1024" i="14"/>
  <c r="G1021" i="14"/>
  <c r="G1018" i="14"/>
  <c r="G1015" i="14"/>
  <c r="G1013" i="14"/>
  <c r="G1010" i="14"/>
  <c r="G1008" i="14"/>
  <c r="G1006" i="14"/>
  <c r="G1004" i="14"/>
  <c r="G1002" i="14"/>
  <c r="G999" i="14"/>
  <c r="G996" i="14"/>
  <c r="G993" i="14"/>
  <c r="G991" i="14"/>
  <c r="G989" i="14"/>
  <c r="G987" i="14"/>
  <c r="G985" i="14"/>
  <c r="G983" i="14"/>
  <c r="G981" i="14"/>
  <c r="G979" i="14"/>
  <c r="G977" i="14"/>
  <c r="G975" i="14"/>
  <c r="G973" i="14"/>
  <c r="G969" i="14"/>
  <c r="G965" i="14"/>
  <c r="G961" i="14"/>
  <c r="G957" i="14"/>
  <c r="G953" i="14"/>
  <c r="G949" i="14"/>
  <c r="G945" i="14"/>
  <c r="G941" i="14"/>
  <c r="G937" i="14"/>
  <c r="G935" i="14"/>
  <c r="G933" i="14"/>
  <c r="G931" i="14"/>
  <c r="G929" i="14"/>
  <c r="G927" i="14"/>
  <c r="G924" i="14"/>
  <c r="G922" i="14"/>
  <c r="G920" i="14"/>
  <c r="G918" i="14"/>
  <c r="G916" i="14"/>
  <c r="G914" i="14"/>
  <c r="G912" i="14"/>
  <c r="G910" i="14"/>
  <c r="G908" i="14"/>
  <c r="G906" i="14"/>
  <c r="G904" i="14"/>
  <c r="G902" i="14"/>
  <c r="G899" i="14"/>
  <c r="G896" i="14"/>
  <c r="G893" i="14"/>
  <c r="G890" i="14"/>
  <c r="G888" i="14"/>
  <c r="G886" i="14"/>
  <c r="G884" i="14"/>
  <c r="G882" i="14"/>
  <c r="G878" i="14"/>
  <c r="G875" i="14"/>
  <c r="G132" i="15" l="1"/>
  <c r="G231" i="16"/>
  <c r="G873" i="14"/>
  <c r="G330" i="16"/>
  <c r="G195" i="15"/>
  <c r="G1066" i="14"/>
  <c r="F46" i="1"/>
  <c r="G76" i="18"/>
  <c r="G75" i="18"/>
  <c r="G74" i="18"/>
  <c r="G73" i="18"/>
  <c r="G72" i="18"/>
  <c r="G71" i="18"/>
  <c r="G70" i="18"/>
  <c r="G69" i="18"/>
  <c r="G68" i="18"/>
  <c r="G67" i="18"/>
  <c r="G66" i="18"/>
  <c r="G65" i="18"/>
  <c r="G64" i="18"/>
  <c r="G44" i="18"/>
  <c r="G43" i="18"/>
  <c r="G42" i="18"/>
  <c r="G41" i="18"/>
  <c r="G40" i="18"/>
  <c r="G39" i="18"/>
  <c r="G38" i="18"/>
  <c r="G37" i="18"/>
  <c r="G36" i="18"/>
  <c r="G33" i="18"/>
  <c r="G31" i="18"/>
  <c r="G29" i="18"/>
  <c r="G27" i="18"/>
  <c r="G22" i="18"/>
  <c r="G19" i="18"/>
  <c r="G17" i="18"/>
  <c r="G15" i="18"/>
  <c r="G13" i="18"/>
  <c r="G12" i="18"/>
  <c r="G11" i="18"/>
  <c r="G10" i="18"/>
  <c r="G76" i="17"/>
  <c r="G75" i="17"/>
  <c r="G74" i="17"/>
  <c r="G73" i="17"/>
  <c r="G72" i="17"/>
  <c r="G71" i="17"/>
  <c r="G70" i="17"/>
  <c r="G69" i="17"/>
  <c r="G68" i="17"/>
  <c r="G67" i="17"/>
  <c r="G66" i="17"/>
  <c r="G65" i="17"/>
  <c r="G64" i="17"/>
  <c r="G44" i="17"/>
  <c r="G43" i="17"/>
  <c r="G42" i="17"/>
  <c r="G41" i="17"/>
  <c r="G40" i="17"/>
  <c r="G39" i="17"/>
  <c r="G38" i="17"/>
  <c r="G37" i="17"/>
  <c r="G36" i="17"/>
  <c r="G33" i="17"/>
  <c r="G31" i="17"/>
  <c r="G29" i="17"/>
  <c r="G27" i="17"/>
  <c r="G22" i="17"/>
  <c r="G19" i="17"/>
  <c r="G17" i="17"/>
  <c r="G15" i="17"/>
  <c r="G13" i="17"/>
  <c r="G12" i="17"/>
  <c r="G11" i="17"/>
  <c r="G10" i="17"/>
  <c r="I74" i="1" l="1"/>
  <c r="I73" i="1"/>
  <c r="G24" i="17"/>
  <c r="G8" i="17"/>
  <c r="G24" i="18"/>
  <c r="G8" i="18"/>
  <c r="Q512" i="16"/>
  <c r="P512" i="16"/>
  <c r="G501" i="16"/>
  <c r="G500" i="16" s="1"/>
  <c r="G398" i="16"/>
  <c r="G395" i="16"/>
  <c r="G393" i="16"/>
  <c r="G385" i="16"/>
  <c r="G381" i="16"/>
  <c r="G376" i="16"/>
  <c r="G371" i="16"/>
  <c r="G369" i="16"/>
  <c r="G368" i="16"/>
  <c r="G366" i="16"/>
  <c r="G365" i="16"/>
  <c r="G230" i="16"/>
  <c r="G226" i="16"/>
  <c r="G219" i="16"/>
  <c r="G212" i="16"/>
  <c r="G205" i="16"/>
  <c r="G201" i="16"/>
  <c r="G199" i="16"/>
  <c r="G196" i="16"/>
  <c r="G192" i="16"/>
  <c r="G189" i="16"/>
  <c r="G188" i="16" s="1"/>
  <c r="G186" i="16"/>
  <c r="G184" i="16"/>
  <c r="G182" i="16"/>
  <c r="G180" i="16"/>
  <c r="G178" i="16"/>
  <c r="G176" i="16"/>
  <c r="G174" i="16"/>
  <c r="G172" i="16"/>
  <c r="G170" i="16"/>
  <c r="G168" i="16"/>
  <c r="G166" i="16"/>
  <c r="G164" i="16"/>
  <c r="G161" i="16"/>
  <c r="G159" i="16"/>
  <c r="G155" i="16"/>
  <c r="G151" i="16"/>
  <c r="G146" i="16"/>
  <c r="G142" i="16"/>
  <c r="G138" i="16"/>
  <c r="G134" i="16"/>
  <c r="G130" i="16"/>
  <c r="G126" i="16"/>
  <c r="G123" i="16"/>
  <c r="G121" i="16"/>
  <c r="G119" i="16"/>
  <c r="G117" i="16"/>
  <c r="G114" i="16"/>
  <c r="G112" i="16"/>
  <c r="G109" i="16"/>
  <c r="G104" i="16"/>
  <c r="G100" i="16"/>
  <c r="G95" i="16"/>
  <c r="G90" i="16"/>
  <c r="G85" i="16"/>
  <c r="G80" i="16"/>
  <c r="G75" i="16"/>
  <c r="G71" i="16"/>
  <c r="G67" i="16"/>
  <c r="G63" i="16"/>
  <c r="G59" i="16"/>
  <c r="G55" i="16"/>
  <c r="G51" i="16"/>
  <c r="G48" i="16"/>
  <c r="G44" i="16"/>
  <c r="G37" i="16"/>
  <c r="G34" i="16"/>
  <c r="G32" i="16"/>
  <c r="G30" i="16"/>
  <c r="G28" i="16"/>
  <c r="G26" i="16"/>
  <c r="G24" i="16"/>
  <c r="G19" i="16"/>
  <c r="G14" i="16"/>
  <c r="G9" i="16"/>
  <c r="Q326" i="15"/>
  <c r="P326" i="15"/>
  <c r="G321" i="15"/>
  <c r="G320" i="15" s="1"/>
  <c r="G283" i="15"/>
  <c r="G281" i="15"/>
  <c r="G279" i="15"/>
  <c r="G275" i="15"/>
  <c r="G271" i="15"/>
  <c r="G267" i="15"/>
  <c r="G263" i="15"/>
  <c r="G259" i="15"/>
  <c r="G257" i="15"/>
  <c r="G250" i="15"/>
  <c r="G246" i="15"/>
  <c r="G242" i="15"/>
  <c r="G238" i="15"/>
  <c r="G236" i="15"/>
  <c r="G235" i="15"/>
  <c r="G234" i="15"/>
  <c r="G233" i="15"/>
  <c r="G231" i="15"/>
  <c r="G230" i="15"/>
  <c r="G229" i="15"/>
  <c r="G131" i="15"/>
  <c r="G127" i="15"/>
  <c r="G120" i="15"/>
  <c r="G113" i="15"/>
  <c r="G106" i="15"/>
  <c r="G102" i="15"/>
  <c r="G100" i="15"/>
  <c r="G92" i="15"/>
  <c r="G89" i="15"/>
  <c r="G88" i="15" s="1"/>
  <c r="G86" i="15"/>
  <c r="G84" i="15"/>
  <c r="G80" i="15"/>
  <c r="G76" i="15"/>
  <c r="G71" i="15"/>
  <c r="G67" i="15"/>
  <c r="G63" i="15"/>
  <c r="G59" i="15"/>
  <c r="G55" i="15"/>
  <c r="G52" i="15"/>
  <c r="G49" i="15"/>
  <c r="G46" i="15"/>
  <c r="G44" i="15"/>
  <c r="G41" i="15"/>
  <c r="G39" i="15"/>
  <c r="G36" i="15"/>
  <c r="G33" i="15"/>
  <c r="G29" i="15"/>
  <c r="G25" i="15"/>
  <c r="G21" i="15"/>
  <c r="G17" i="15"/>
  <c r="G13" i="15"/>
  <c r="G9" i="15"/>
  <c r="L1988" i="14"/>
  <c r="K1988" i="14"/>
  <c r="G1933" i="14"/>
  <c r="G1932" i="14" s="1"/>
  <c r="G1931" i="14"/>
  <c r="G1928" i="14"/>
  <c r="G1920" i="14"/>
  <c r="G1907" i="14"/>
  <c r="G1416" i="14"/>
  <c r="G1414" i="14"/>
  <c r="G1407" i="14"/>
  <c r="G1401" i="14"/>
  <c r="G1396" i="14"/>
  <c r="G1387" i="14"/>
  <c r="G1384" i="14"/>
  <c r="G1381" i="14"/>
  <c r="G1379" i="14"/>
  <c r="G1375" i="14"/>
  <c r="G1371" i="14"/>
  <c r="G1367" i="14"/>
  <c r="G1363" i="14"/>
  <c r="G1359" i="14"/>
  <c r="G1357" i="14"/>
  <c r="G1348" i="14"/>
  <c r="G1343" i="14"/>
  <c r="G1337" i="14"/>
  <c r="G1331" i="14"/>
  <c r="G1329" i="14"/>
  <c r="G1317" i="14"/>
  <c r="G1313" i="14"/>
  <c r="G1304" i="14"/>
  <c r="G1296" i="14"/>
  <c r="G1292" i="14"/>
  <c r="G1288" i="14"/>
  <c r="G1279" i="14"/>
  <c r="G1277" i="14"/>
  <c r="G1275" i="14"/>
  <c r="G1273" i="14"/>
  <c r="G1272" i="14"/>
  <c r="G1271" i="14"/>
  <c r="G1270" i="14"/>
  <c r="G1269" i="14"/>
  <c r="G1268" i="14"/>
  <c r="G1267" i="14"/>
  <c r="G1266" i="14"/>
  <c r="G1265" i="14"/>
  <c r="G1264" i="14"/>
  <c r="G1263" i="14"/>
  <c r="G1262" i="14"/>
  <c r="G1261" i="14"/>
  <c r="G1259" i="14"/>
  <c r="G1257" i="14"/>
  <c r="G1255" i="14"/>
  <c r="G1254" i="14"/>
  <c r="G1253" i="14"/>
  <c r="G1252" i="14"/>
  <c r="G1251" i="14"/>
  <c r="G1250" i="14"/>
  <c r="G1249" i="14"/>
  <c r="G1248" i="14"/>
  <c r="G1247" i="14"/>
  <c r="G1246" i="14"/>
  <c r="G1245" i="14"/>
  <c r="G1244" i="14"/>
  <c r="G1243" i="14"/>
  <c r="G1242" i="14"/>
  <c r="G1241" i="14"/>
  <c r="G1240" i="14"/>
  <c r="G1238" i="14"/>
  <c r="G1236" i="14"/>
  <c r="G1234" i="14"/>
  <c r="G1232" i="14"/>
  <c r="G1230" i="14"/>
  <c r="G1229" i="14"/>
  <c r="G1228" i="14"/>
  <c r="G1227" i="14"/>
  <c r="G1226" i="14"/>
  <c r="G1225" i="14"/>
  <c r="G1224" i="14"/>
  <c r="G1223" i="14"/>
  <c r="G1222" i="14"/>
  <c r="G1221" i="14"/>
  <c r="G1220" i="14"/>
  <c r="G1219" i="14"/>
  <c r="G1218" i="14"/>
  <c r="G1217" i="14"/>
  <c r="G1216" i="14"/>
  <c r="G1215" i="14"/>
  <c r="G1214" i="14"/>
  <c r="G1213" i="14"/>
  <c r="G1212" i="14"/>
  <c r="G1211" i="14"/>
  <c r="G1210" i="14"/>
  <c r="G1209" i="14"/>
  <c r="G1208" i="14"/>
  <c r="G1207" i="14"/>
  <c r="G1206" i="14"/>
  <c r="G1205" i="14"/>
  <c r="G1203" i="14"/>
  <c r="G1201" i="14"/>
  <c r="G1199" i="14"/>
  <c r="G1197" i="14"/>
  <c r="G1195" i="14"/>
  <c r="G1193" i="14"/>
  <c r="G1192" i="14"/>
  <c r="G1191" i="14"/>
  <c r="G1190" i="14"/>
  <c r="G1189" i="14"/>
  <c r="G1188" i="14"/>
  <c r="G1187" i="14"/>
  <c r="G1186" i="14"/>
  <c r="G1185" i="14"/>
  <c r="G1184" i="14"/>
  <c r="G1183" i="14"/>
  <c r="G1182" i="14"/>
  <c r="G1181" i="14"/>
  <c r="G1180" i="14"/>
  <c r="G1179" i="14"/>
  <c r="G1178" i="14"/>
  <c r="G1176" i="14"/>
  <c r="G1174" i="14"/>
  <c r="G1172" i="14"/>
  <c r="G1170" i="14"/>
  <c r="G1169" i="14"/>
  <c r="G1167" i="14"/>
  <c r="G1165" i="14"/>
  <c r="G1163" i="14"/>
  <c r="G1161" i="14"/>
  <c r="G1159" i="14"/>
  <c r="G1151" i="14"/>
  <c r="G1146" i="14"/>
  <c r="G872" i="14"/>
  <c r="G870" i="14"/>
  <c r="G868" i="14"/>
  <c r="G866" i="14"/>
  <c r="G862" i="14"/>
  <c r="G852" i="14"/>
  <c r="G844" i="14"/>
  <c r="G834" i="14"/>
  <c r="G827" i="14"/>
  <c r="G825" i="14"/>
  <c r="G821" i="14"/>
  <c r="G817" i="14"/>
  <c r="G809" i="14"/>
  <c r="G806" i="14"/>
  <c r="G803" i="14"/>
  <c r="G801" i="14"/>
  <c r="G799" i="14"/>
  <c r="G797" i="14"/>
  <c r="G795" i="14"/>
  <c r="G793" i="14"/>
  <c r="G791" i="14"/>
  <c r="G789" i="14"/>
  <c r="G785" i="14"/>
  <c r="G781" i="14"/>
  <c r="G775" i="14"/>
  <c r="G772" i="14"/>
  <c r="G770" i="14"/>
  <c r="G767" i="14"/>
  <c r="G764" i="14"/>
  <c r="G762" i="14"/>
  <c r="G760" i="14"/>
  <c r="G758" i="14"/>
  <c r="G756" i="14"/>
  <c r="G754" i="14"/>
  <c r="G752" i="14"/>
  <c r="G750" i="14"/>
  <c r="G748" i="14"/>
  <c r="G746" i="14"/>
  <c r="G744" i="14"/>
  <c r="G742" i="14"/>
  <c r="G740" i="14"/>
  <c r="G738" i="14"/>
  <c r="G735" i="14"/>
  <c r="G733" i="14"/>
  <c r="G731" i="14"/>
  <c r="G729" i="14"/>
  <c r="G727" i="14"/>
  <c r="G725" i="14"/>
  <c r="G723" i="14"/>
  <c r="G721" i="14"/>
  <c r="G717" i="14"/>
  <c r="G711" i="14"/>
  <c r="G706" i="14"/>
  <c r="G701" i="14"/>
  <c r="G699" i="14"/>
  <c r="G696" i="14"/>
  <c r="G694" i="14"/>
  <c r="G692" i="14"/>
  <c r="G688" i="14"/>
  <c r="G684" i="14"/>
  <c r="G678" i="14"/>
  <c r="G674" i="14"/>
  <c r="G670" i="14"/>
  <c r="G666" i="14"/>
  <c r="G662" i="14"/>
  <c r="G658" i="14"/>
  <c r="G654" i="14"/>
  <c r="G651" i="14"/>
  <c r="G649" i="14"/>
  <c r="G641" i="14"/>
  <c r="G637" i="14"/>
  <c r="G631" i="14"/>
  <c r="G628" i="14"/>
  <c r="G625" i="14"/>
  <c r="G622" i="14"/>
  <c r="G619" i="14"/>
  <c r="G616" i="14"/>
  <c r="G613" i="14"/>
  <c r="G610" i="14"/>
  <c r="G605" i="14"/>
  <c r="G601" i="14"/>
  <c r="G599" i="14"/>
  <c r="G591" i="14"/>
  <c r="G587" i="14"/>
  <c r="G582" i="14"/>
  <c r="G576" i="14"/>
  <c r="G570" i="14"/>
  <c r="G563" i="14"/>
  <c r="G558" i="14"/>
  <c r="G554" i="14"/>
  <c r="G550" i="14"/>
  <c r="G544" i="14"/>
  <c r="G540" i="14"/>
  <c r="G534" i="14"/>
  <c r="G529" i="14"/>
  <c r="G524" i="14"/>
  <c r="G512" i="14"/>
  <c r="G500" i="14"/>
  <c r="G488" i="14"/>
  <c r="G484" i="14"/>
  <c r="G473" i="14"/>
  <c r="G457" i="14"/>
  <c r="G443" i="14"/>
  <c r="G435" i="14"/>
  <c r="G431" i="14"/>
  <c r="G421" i="14"/>
  <c r="G416" i="14"/>
  <c r="G409" i="14"/>
  <c r="G400" i="14"/>
  <c r="G396" i="14"/>
  <c r="G392" i="14"/>
  <c r="G388" i="14"/>
  <c r="G384" i="14"/>
  <c r="G379" i="14"/>
  <c r="G343" i="14"/>
  <c r="G325" i="14"/>
  <c r="G322" i="14"/>
  <c r="G320" i="14"/>
  <c r="G318" i="14"/>
  <c r="G316" i="14"/>
  <c r="G311" i="14"/>
  <c r="G308" i="14"/>
  <c r="G306" i="14"/>
  <c r="G301" i="14"/>
  <c r="G298" i="14"/>
  <c r="G294" i="14"/>
  <c r="G282" i="14"/>
  <c r="G277" i="14"/>
  <c r="G274" i="14"/>
  <c r="G262" i="14"/>
  <c r="G259" i="14"/>
  <c r="G257" i="14"/>
  <c r="G255" i="14"/>
  <c r="G248" i="14"/>
  <c r="G244" i="14"/>
  <c r="G240" i="14"/>
  <c r="G237" i="14"/>
  <c r="G234" i="14"/>
  <c r="G229" i="14"/>
  <c r="G224" i="14"/>
  <c r="G220" i="14"/>
  <c r="G217" i="14"/>
  <c r="G215" i="14"/>
  <c r="G210" i="14"/>
  <c r="G207" i="14"/>
  <c r="G205" i="14"/>
  <c r="G203" i="14"/>
  <c r="G201" i="14"/>
  <c r="G197" i="14"/>
  <c r="G193" i="14"/>
  <c r="G189" i="14"/>
  <c r="G185" i="14"/>
  <c r="G178" i="14"/>
  <c r="G173" i="14"/>
  <c r="G168" i="14"/>
  <c r="G164" i="14"/>
  <c r="G160" i="14"/>
  <c r="G156" i="14"/>
  <c r="G152" i="14"/>
  <c r="G148" i="14"/>
  <c r="G144" i="14"/>
  <c r="G141" i="14"/>
  <c r="G138" i="14"/>
  <c r="G135" i="14"/>
  <c r="G131" i="14"/>
  <c r="G127" i="14"/>
  <c r="G116" i="14"/>
  <c r="G112" i="14"/>
  <c r="G110" i="14"/>
  <c r="G107" i="14"/>
  <c r="G104" i="14"/>
  <c r="G101" i="14"/>
  <c r="G98" i="14"/>
  <c r="G95" i="14"/>
  <c r="G92" i="14"/>
  <c r="G89" i="14"/>
  <c r="G86" i="14"/>
  <c r="G82" i="14"/>
  <c r="G79" i="14"/>
  <c r="G76" i="14"/>
  <c r="G72" i="14"/>
  <c r="G68" i="14"/>
  <c r="G65" i="14"/>
  <c r="G62" i="14"/>
  <c r="G59" i="14"/>
  <c r="G56" i="14"/>
  <c r="G53" i="14"/>
  <c r="G50" i="14"/>
  <c r="G47" i="14"/>
  <c r="G45" i="14"/>
  <c r="G43" i="14"/>
  <c r="G40" i="14"/>
  <c r="G37" i="14"/>
  <c r="G34" i="14"/>
  <c r="G30" i="14"/>
  <c r="G27" i="14"/>
  <c r="G24" i="14"/>
  <c r="G21" i="14"/>
  <c r="G19" i="14"/>
  <c r="G16" i="14"/>
  <c r="G13" i="14"/>
  <c r="G9" i="14"/>
  <c r="G46" i="13"/>
  <c r="G45" i="13"/>
  <c r="G44" i="13"/>
  <c r="G43" i="13"/>
  <c r="G42" i="13"/>
  <c r="G41" i="13"/>
  <c r="G40" i="13"/>
  <c r="G39" i="13"/>
  <c r="G38" i="13"/>
  <c r="G37" i="13"/>
  <c r="G36" i="13"/>
  <c r="G33" i="13"/>
  <c r="G31" i="13"/>
  <c r="G29" i="13"/>
  <c r="G27" i="13"/>
  <c r="G22" i="13"/>
  <c r="G19" i="13"/>
  <c r="G17" i="13"/>
  <c r="G15" i="13"/>
  <c r="G13" i="13"/>
  <c r="G12" i="13"/>
  <c r="G11" i="13"/>
  <c r="G10" i="13"/>
  <c r="G27" i="1"/>
  <c r="J28" i="1"/>
  <c r="J26" i="1"/>
  <c r="G38" i="1"/>
  <c r="F38" i="1"/>
  <c r="H32" i="1"/>
  <c r="J23" i="1"/>
  <c r="J24" i="1"/>
  <c r="J25" i="1"/>
  <c r="J27" i="1"/>
  <c r="E24" i="1"/>
  <c r="E26" i="1"/>
  <c r="I90" i="1" l="1"/>
  <c r="G805" i="14"/>
  <c r="I68" i="1" s="1"/>
  <c r="G1231" i="14"/>
  <c r="G1330" i="14"/>
  <c r="G1413" i="14"/>
  <c r="I85" i="1" s="1"/>
  <c r="G1906" i="14"/>
  <c r="I89" i="1" s="1"/>
  <c r="G24" i="13"/>
  <c r="I20" i="1" s="1"/>
  <c r="G8" i="13"/>
  <c r="I19" i="1" s="1"/>
  <c r="G77" i="17"/>
  <c r="G77" i="18"/>
  <c r="G43" i="1" s="1"/>
  <c r="H43" i="1" s="1"/>
  <c r="I43" i="1" s="1"/>
  <c r="G324" i="14"/>
  <c r="I62" i="1" s="1"/>
  <c r="G261" i="14"/>
  <c r="G653" i="14"/>
  <c r="G18" i="14"/>
  <c r="G115" i="14"/>
  <c r="I56" i="1" s="1"/>
  <c r="G147" i="14"/>
  <c r="G219" i="14"/>
  <c r="I59" i="1" s="1"/>
  <c r="G640" i="14"/>
  <c r="G867" i="14"/>
  <c r="I72" i="1" s="1"/>
  <c r="G8" i="14"/>
  <c r="G49" i="14"/>
  <c r="G598" i="14"/>
  <c r="I64" i="1" s="1"/>
  <c r="G604" i="14"/>
  <c r="G808" i="14"/>
  <c r="G1145" i="14"/>
  <c r="I76" i="1" s="1"/>
  <c r="G1177" i="14"/>
  <c r="G1358" i="14"/>
  <c r="G1380" i="14"/>
  <c r="I83" i="1" s="1"/>
  <c r="G214" i="14"/>
  <c r="I58" i="1" s="1"/>
  <c r="G533" i="14"/>
  <c r="G826" i="14"/>
  <c r="G1160" i="14"/>
  <c r="I77" i="1" s="1"/>
  <c r="G1278" i="14"/>
  <c r="G1400" i="14"/>
  <c r="G8" i="16"/>
  <c r="G43" i="16"/>
  <c r="G108" i="16"/>
  <c r="G163" i="16"/>
  <c r="G367" i="16"/>
  <c r="G370" i="16"/>
  <c r="I81" i="1" s="1"/>
  <c r="G154" i="16"/>
  <c r="G36" i="16"/>
  <c r="G150" i="16"/>
  <c r="G364" i="16"/>
  <c r="G62" i="16"/>
  <c r="I60" i="1" s="1"/>
  <c r="G125" i="16"/>
  <c r="G191" i="16"/>
  <c r="G394" i="16"/>
  <c r="G228" i="15"/>
  <c r="G232" i="15"/>
  <c r="G101" i="15"/>
  <c r="G54" i="15"/>
  <c r="G75" i="15"/>
  <c r="G79" i="15"/>
  <c r="G91" i="15"/>
  <c r="G258" i="15"/>
  <c r="G8" i="15"/>
  <c r="G35" i="15"/>
  <c r="G237" i="15"/>
  <c r="G280" i="15"/>
  <c r="G326" i="15" l="1"/>
  <c r="G512" i="16"/>
  <c r="G44" i="1" s="1"/>
  <c r="H44" i="1" s="1"/>
  <c r="I44" i="1" s="1"/>
  <c r="I71" i="1"/>
  <c r="I84" i="1"/>
  <c r="I57" i="1"/>
  <c r="I79" i="1"/>
  <c r="G45" i="1"/>
  <c r="H45" i="1" s="1"/>
  <c r="I45" i="1" s="1"/>
  <c r="G1988" i="14"/>
  <c r="G1997" i="14" s="1"/>
  <c r="I53" i="1"/>
  <c r="I67" i="1"/>
  <c r="I55" i="1"/>
  <c r="I54" i="1"/>
  <c r="I63" i="1"/>
  <c r="I82" i="1"/>
  <c r="I69" i="1"/>
  <c r="G42" i="1"/>
  <c r="H42" i="1" s="1"/>
  <c r="I42" i="1" s="1"/>
  <c r="I80" i="1"/>
  <c r="I78" i="1"/>
  <c r="I65" i="1"/>
  <c r="I66" i="1"/>
  <c r="I61" i="1"/>
  <c r="G47" i="13"/>
  <c r="G41" i="1" s="1"/>
  <c r="I18" i="1"/>
  <c r="G24" i="1"/>
  <c r="H41" i="1" l="1"/>
  <c r="I41" i="1" s="1"/>
  <c r="I91" i="1"/>
  <c r="I92" i="1" s="1"/>
  <c r="G39" i="1"/>
  <c r="I17" i="1"/>
  <c r="G46" i="1"/>
  <c r="G28" i="1" s="1"/>
  <c r="H39" i="1"/>
  <c r="I16" i="1"/>
  <c r="I21" i="1" s="1"/>
  <c r="G25" i="1" s="1"/>
  <c r="G26" i="1" l="1"/>
  <c r="G29" i="1" s="1"/>
  <c r="H46" i="1"/>
  <c r="I39" i="1"/>
  <c r="I46" i="1" s="1"/>
  <c r="J40" i="1" s="1"/>
  <c r="J45" i="1" l="1"/>
  <c r="J44" i="1"/>
  <c r="J43" i="1"/>
  <c r="J39" i="1"/>
  <c r="J41" i="1"/>
  <c r="J42" i="1"/>
  <c r="J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000-000001000000}">
      <text>
        <r>
          <rPr>
            <sz val="9"/>
            <color indexed="81"/>
            <rFont val="Tahoma"/>
            <family val="2"/>
            <charset val="238"/>
          </rPr>
          <t>Název</t>
        </r>
      </text>
    </comment>
    <comment ref="I11" authorId="0" shapeId="0" xr:uid="{00000000-0006-0000-0000-000002000000}">
      <text>
        <r>
          <rPr>
            <sz val="9"/>
            <color indexed="81"/>
            <rFont val="Tahoma"/>
            <family val="2"/>
            <charset val="238"/>
          </rPr>
          <t>IČO</t>
        </r>
      </text>
    </comment>
    <comment ref="D12" authorId="0" shapeId="0" xr:uid="{00000000-0006-0000-0000-000003000000}">
      <text>
        <r>
          <rPr>
            <sz val="9"/>
            <color indexed="81"/>
            <rFont val="Tahoma"/>
            <family val="2"/>
            <charset val="238"/>
          </rPr>
          <t>Ulice</t>
        </r>
      </text>
    </comment>
    <comment ref="I12" authorId="0" shapeId="0" xr:uid="{00000000-0006-0000-0000-000004000000}">
      <text>
        <r>
          <rPr>
            <sz val="9"/>
            <color indexed="81"/>
            <rFont val="Tahoma"/>
            <family val="2"/>
            <charset val="238"/>
          </rPr>
          <t>DIČ</t>
        </r>
      </text>
    </comment>
    <comment ref="C13" authorId="0" shapeId="0" xr:uid="{00000000-0006-0000-0000-000005000000}">
      <text>
        <r>
          <rPr>
            <sz val="9"/>
            <color indexed="81"/>
            <rFont val="Tahoma"/>
            <family val="2"/>
            <charset val="238"/>
          </rPr>
          <t>PSČ</t>
        </r>
      </text>
    </comment>
    <comment ref="D13" authorId="0" shapeId="0" xr:uid="{00000000-0006-0000-0000-000006000000}">
      <text>
        <r>
          <rPr>
            <sz val="9"/>
            <color indexed="81"/>
            <rFont val="Tahoma"/>
            <family val="2"/>
            <charset val="238"/>
          </rPr>
          <t>Ulice</t>
        </r>
      </text>
    </comment>
  </commentList>
</comments>
</file>

<file path=xl/sharedStrings.xml><?xml version="1.0" encoding="utf-8"?>
<sst xmlns="http://schemas.openxmlformats.org/spreadsheetml/2006/main" count="9692" uniqueCount="2606">
  <si>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</si>
  <si>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</si>
  <si>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</si>
  <si>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</si>
  <si>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</si>
  <si>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</si>
  <si>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</si>
  <si>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</si>
  <si>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</si>
  <si>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</si>
  <si>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</si>
  <si>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</si>
  <si>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</si>
  <si>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</si>
  <si>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</si>
  <si>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</si>
  <si>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</si>
  <si>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</si>
  <si>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</si>
  <si>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</si>
  <si>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</si>
  <si>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</si>
  <si>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</si>
  <si>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</si>
  <si>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</si>
  <si>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</si>
  <si>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</si>
  <si>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</si>
  <si>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</si>
  <si>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Rozpis ceny</t>
  </si>
  <si>
    <t>Rekapitulace daní</t>
  </si>
  <si>
    <t>IČ:</t>
  </si>
  <si>
    <t>DIČ:</t>
  </si>
  <si>
    <t>Cena celkem s DPH</t>
  </si>
  <si>
    <t>#RTSROZP#</t>
  </si>
  <si>
    <t>#CASTI&gt;&gt;</t>
  </si>
  <si>
    <t>Zakázka:</t>
  </si>
  <si>
    <t>Z:</t>
  </si>
  <si>
    <t>Objekt:</t>
  </si>
  <si>
    <t>Rozpočet:</t>
  </si>
  <si>
    <t>Celkem za stavbu</t>
  </si>
  <si>
    <t>CZK</t>
  </si>
  <si>
    <t>Rekapitulace dílů</t>
  </si>
  <si>
    <t>Typ dílu</t>
  </si>
  <si>
    <t>0</t>
  </si>
  <si>
    <t>Přípravné a přidružené práce</t>
  </si>
  <si>
    <t>1</t>
  </si>
  <si>
    <t>Zemní práce</t>
  </si>
  <si>
    <t>2</t>
  </si>
  <si>
    <t>Základy,zvláštní zakládání</t>
  </si>
  <si>
    <t>3</t>
  </si>
  <si>
    <t>Svislé a kompletní konstrukce</t>
  </si>
  <si>
    <t>311</t>
  </si>
  <si>
    <t>Sádrokartonové konstrukce</t>
  </si>
  <si>
    <t>4</t>
  </si>
  <si>
    <t>Vodorovné konstrukce</t>
  </si>
  <si>
    <t>43</t>
  </si>
  <si>
    <t>Schodiště</t>
  </si>
  <si>
    <t>5</t>
  </si>
  <si>
    <t>Komunikace</t>
  </si>
  <si>
    <t>61</t>
  </si>
  <si>
    <t>Upravy povrchů vnitřní</t>
  </si>
  <si>
    <t>62</t>
  </si>
  <si>
    <t>Upravy povrchů vnější</t>
  </si>
  <si>
    <t>63</t>
  </si>
  <si>
    <t>Podlahy a podlahové konstrukce</t>
  </si>
  <si>
    <t>93</t>
  </si>
  <si>
    <t>Dokončovací práce inž.staveb</t>
  </si>
  <si>
    <t>94</t>
  </si>
  <si>
    <t>Lešení a stavební výtahy</t>
  </si>
  <si>
    <t>95</t>
  </si>
  <si>
    <t>Dokončovací kce na pozem.stav.</t>
  </si>
  <si>
    <t>96</t>
  </si>
  <si>
    <t>Bourání konstrukcí</t>
  </si>
  <si>
    <t>99</t>
  </si>
  <si>
    <t>Staveništní přesun hmot</t>
  </si>
  <si>
    <t>711</t>
  </si>
  <si>
    <t>Izolace proti vodě</t>
  </si>
  <si>
    <t>712</t>
  </si>
  <si>
    <t>Živičné krytiny</t>
  </si>
  <si>
    <t>713</t>
  </si>
  <si>
    <t>Izolace tepelné</t>
  </si>
  <si>
    <t>714</t>
  </si>
  <si>
    <t>Izol akustické a protiotřesové</t>
  </si>
  <si>
    <t>762</t>
  </si>
  <si>
    <t>Konstrukce tesařské</t>
  </si>
  <si>
    <t>763</t>
  </si>
  <si>
    <t>Dřevostavby</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</si>
  <si>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</si>
  <si>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</si>
  <si>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</si>
  <si>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</si>
  <si>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</si>
  <si>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</si>
  <si>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</si>
  <si>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</si>
  <si>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</si>
  <si>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</si>
  <si>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</si>
  <si>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</si>
  <si>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</si>
  <si>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</si>
  <si>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</si>
  <si>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</si>
  <si>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785</t>
  </si>
  <si>
    <t>Tapety</t>
  </si>
  <si>
    <t>M43</t>
  </si>
  <si>
    <t>Montáže ocelových konstrukcí</t>
  </si>
  <si>
    <t>M99</t>
  </si>
  <si>
    <t>Skladby podlah a konstrukcí</t>
  </si>
  <si>
    <t>VN</t>
  </si>
  <si>
    <t>ON</t>
  </si>
  <si>
    <t>S:</t>
  </si>
  <si>
    <t>#TypZaznamu#</t>
  </si>
  <si>
    <t>STA</t>
  </si>
  <si>
    <t>OBJ</t>
  </si>
  <si>
    <t>ROZ</t>
  </si>
  <si>
    <t>C:</t>
  </si>
  <si>
    <t>CAS_STR</t>
  </si>
  <si>
    <t>P.č.</t>
  </si>
  <si>
    <t>Číslo položky</t>
  </si>
  <si>
    <t>Název položky</t>
  </si>
  <si>
    <t>MJ</t>
  </si>
  <si>
    <t>množství</t>
  </si>
  <si>
    <t>cena / MJ</t>
  </si>
  <si>
    <t>Cen. soustava</t>
  </si>
  <si>
    <t>Díl:</t>
  </si>
  <si>
    <t>DIL</t>
  </si>
  <si>
    <t>0.01</t>
  </si>
  <si>
    <t>Ochrana a zakrývání stávajících konstrukcí, proti zničení a poškození,desky,folie,plachty</t>
  </si>
  <si>
    <t>m2</t>
  </si>
  <si>
    <t>POL1_0</t>
  </si>
  <si>
    <t>1.NP:90*1</t>
  </si>
  <si>
    <t>VV</t>
  </si>
  <si>
    <t>2.NP:90*1</t>
  </si>
  <si>
    <t>střecha:20*1</t>
  </si>
  <si>
    <t>0.02</t>
  </si>
  <si>
    <t>Protiprašné dočasné dělící příčky s dveřmi, zřízení,odstranění,kotvení,doplňky,detaily</t>
  </si>
  <si>
    <t>1.NP:3,5*1,8*2</t>
  </si>
  <si>
    <t>2.NP:3,5*1,8*3</t>
  </si>
  <si>
    <t>0.03</t>
  </si>
  <si>
    <t>Vytyčení a ochrana stávajících rozvodů IS+profesí</t>
  </si>
  <si>
    <t>kus</t>
  </si>
  <si>
    <t>1*1</t>
  </si>
  <si>
    <t>121101103R00</t>
  </si>
  <si>
    <t>Sejmutí ornice s přemístěním přes 100 do 250 m</t>
  </si>
  <si>
    <t>m3</t>
  </si>
  <si>
    <t>dle přípravy území C.4 - tráva:7*1</t>
  </si>
  <si>
    <t>131201111R00</t>
  </si>
  <si>
    <t>Hloubení nezapaž. jam hor.3 do 100 m3, STROJNĚ</t>
  </si>
  <si>
    <t>rampa+šachta výtahu:1,4*29,5</t>
  </si>
  <si>
    <t>patka schodů:1,56*22,1</t>
  </si>
  <si>
    <t/>
  </si>
  <si>
    <t>Zpevněné plochy:</t>
  </si>
  <si>
    <t>provedení dle technické zprávy,skladeb konstrukcí a standardů!!!:</t>
  </si>
  <si>
    <t>S1:39*0,5</t>
  </si>
  <si>
    <t>S3:45*0,23</t>
  </si>
  <si>
    <t>131201119R00</t>
  </si>
  <si>
    <t>Příplatek za lepivost - hloubení nezap.jam v hor.3</t>
  </si>
  <si>
    <t>161101101R00</t>
  </si>
  <si>
    <t>Svislé přemístění výkopku z hor.1-4 do 2,5 m</t>
  </si>
  <si>
    <t>174101101R00</t>
  </si>
  <si>
    <t>Zásyp jam, rýh, šachet se zhutněním</t>
  </si>
  <si>
    <t>kolem rampy+šachty výtahu:1,4*(29,5-12,4)</t>
  </si>
  <si>
    <t>kolem patky schodů:1,56*(22,1-12,6)</t>
  </si>
  <si>
    <t>na patku schodů:0,86*12,6</t>
  </si>
  <si>
    <t>171201201R00</t>
  </si>
  <si>
    <t>Uložení sypaniny na skl.-sypanina na výšku přes 2m</t>
  </si>
  <si>
    <t>ornice na deponii:7*1</t>
  </si>
  <si>
    <t>167101101R00</t>
  </si>
  <si>
    <t>Nakládání výkopku z hor.1-4 v množství do 100 m3</t>
  </si>
  <si>
    <t>výkopek z deponie k zásypům:49,596*1</t>
  </si>
  <si>
    <t>162301101R00</t>
  </si>
  <si>
    <t>Vodorovné přemístění výkopku z hor.1-4 do 500 m</t>
  </si>
  <si>
    <t>162301102R00</t>
  </si>
  <si>
    <t>Vodorovné přemístění výkopku z hor.1-4 do 1000 m</t>
  </si>
  <si>
    <t>162701109R00</t>
  </si>
  <si>
    <t>Příplatek k vod. přemístění hor.1-4 za další 1 km</t>
  </si>
  <si>
    <t>199000002R00</t>
  </si>
  <si>
    <t>Poplatek za skládku horniny 1- 4</t>
  </si>
  <si>
    <t>215901101R00</t>
  </si>
  <si>
    <t>Zhutnění podloží z hornin nesoudržných do 92% PS</t>
  </si>
  <si>
    <t>pod rampu a výtah:17,2*1</t>
  </si>
  <si>
    <t>pod patku schodů:4,4*3,2</t>
  </si>
  <si>
    <t>S1:39</t>
  </si>
  <si>
    <t>S2:311</t>
  </si>
  <si>
    <t>S3:45</t>
  </si>
  <si>
    <t>273313511R00</t>
  </si>
  <si>
    <t xml:space="preserve">Beton základových desek prostý C 12/15 </t>
  </si>
  <si>
    <t>pod rampu a výtah:0,2*17,2</t>
  </si>
  <si>
    <t>pod patku schodů:0,2*4,4*3,2</t>
  </si>
  <si>
    <t>274272130RT4</t>
  </si>
  <si>
    <t>Zdivo základové z bednicích tvárnic, tl. 25 cm, výplň tvárnic betonem C 20/25,XC2,S3</t>
  </si>
  <si>
    <t>dle statiky:</t>
  </si>
  <si>
    <t>pasy rampy:5,5*2</t>
  </si>
  <si>
    <t>274361821R00</t>
  </si>
  <si>
    <t>Výztuž základ. pasů z betonářské oceli 10505 (R)</t>
  </si>
  <si>
    <t>t</t>
  </si>
  <si>
    <t>pasy rampy:0,25*5,5*2*130/1000</t>
  </si>
  <si>
    <t>273323611R0X</t>
  </si>
  <si>
    <t>Železobeton základ. desek vodostavební C 30/37, XC3,XA1,S3</t>
  </si>
  <si>
    <t>dojezd výtahu-dno:0,3*7,2</t>
  </si>
  <si>
    <t>273323611R0Y</t>
  </si>
  <si>
    <t>Železobeton základ. desek vodostavební C 30/37, XC4,XD1,XF2,S3</t>
  </si>
  <si>
    <t>deska rampy:0,2*4,67*1,7</t>
  </si>
  <si>
    <t>273351215R00</t>
  </si>
  <si>
    <t>Bednění stěn základových desek - zřízení</t>
  </si>
  <si>
    <t>dojezd výtahu-dno:0,3*10,8</t>
  </si>
  <si>
    <t>deska rampy:0,2*2*(4,67+1,7)+4,67*1,7</t>
  </si>
  <si>
    <t>273351216R00</t>
  </si>
  <si>
    <t>Bednění stěn základových desek - odstranění</t>
  </si>
  <si>
    <t>411354171R0X</t>
  </si>
  <si>
    <t>Podpěrná konstr. desek do 5 kPa - zřízení</t>
  </si>
  <si>
    <t>deska rampy:4,67*1,7</t>
  </si>
  <si>
    <t>411354172R0X</t>
  </si>
  <si>
    <t>Podpěrná konstr. desek do 5 kPa - odstranění</t>
  </si>
  <si>
    <t>273361821R00</t>
  </si>
  <si>
    <t>Výztuž základových desek z beton. oceli 10505 (R)</t>
  </si>
  <si>
    <t>dojezd výtahu-dno:0,3*10,8*130/1000</t>
  </si>
  <si>
    <t>deska rampy:0,2*4,67*1,7*130/1000</t>
  </si>
  <si>
    <t>279323511R0X</t>
  </si>
  <si>
    <t>Železobeton základ. zdí vodostavební C 30/37, XC3,XA1,S3</t>
  </si>
  <si>
    <t>dojezd výtahu-stěny:0,3*1,05*10,8</t>
  </si>
  <si>
    <t>279351105R00</t>
  </si>
  <si>
    <t>Bednění stěn základových zdí, oboustranné-zřízení</t>
  </si>
  <si>
    <t>dojezd výtahu-stěny:2*1,05*10,8</t>
  </si>
  <si>
    <t>279351106R00</t>
  </si>
  <si>
    <t>Bednění stěn základových zdí, oboustranné-odstran.</t>
  </si>
  <si>
    <t>279361821R00</t>
  </si>
  <si>
    <t>Výztuž základových zdí z betonář. oceli 10 505 (R)</t>
  </si>
  <si>
    <t>dojezd výtahu-stěny:0,3*1,05*10,8*130/1000</t>
  </si>
  <si>
    <t>275321411R00</t>
  </si>
  <si>
    <t>Železobeton základových patek C 25/30 XC2</t>
  </si>
  <si>
    <t>patka schodů:4,2*3*0,5</t>
  </si>
  <si>
    <t>275351215R00</t>
  </si>
  <si>
    <t>Bednění stěn základových patek - zřízení</t>
  </si>
  <si>
    <t>patka schodů:2*(4,2+3)*0,5</t>
  </si>
  <si>
    <t>275351216R00</t>
  </si>
  <si>
    <t>Bednění stěn základových patek - odstranění</t>
  </si>
  <si>
    <t>275361821R00</t>
  </si>
  <si>
    <t>Výztuž základ. patek z betonářské oceli 10 505 (R)</t>
  </si>
  <si>
    <t>patka schodů:4,2*3*0,5*130/1000</t>
  </si>
  <si>
    <t>2.1</t>
  </si>
  <si>
    <t>Prostupy základy,zřízení,kotvení,prostupka, zapravení,kotvení,doplňky,detaily,D+M</t>
  </si>
  <si>
    <t>2+2</t>
  </si>
  <si>
    <t>2.2</t>
  </si>
  <si>
    <t>Těsnící plech,oboustranný butylkaučuk,š.120mm, kotvení,doplňky,detaily,D+M</t>
  </si>
  <si>
    <t>m</t>
  </si>
  <si>
    <t>dojezd výtahu-stěny vs. dno:11*1</t>
  </si>
  <si>
    <t>311271176R00</t>
  </si>
  <si>
    <t>Zdivo z tvárnic porobet. hladkých tl. 25 cm</t>
  </si>
  <si>
    <t>obvod:</t>
  </si>
  <si>
    <t>1.NP:3,25*6*2-(1,2*2,2+2,4*2,4+2,18*2,4)</t>
  </si>
  <si>
    <t>2.NP:3,25*6*2-(1,2*2,2+2,4*2,4+2,18*2,4)</t>
  </si>
  <si>
    <t>3.NP:3,8*160</t>
  </si>
  <si>
    <t>odečet oken:-(2,6*1,9*4+2,3*1,9*3+2,18*1,9+5,2*1,9*16+4,68*1,9+1,2*1,9*3+4,48*3)</t>
  </si>
  <si>
    <t>odečet dveří:-(1,2*2,2)</t>
  </si>
  <si>
    <t>vnitřní:</t>
  </si>
  <si>
    <t>2.NP:3,25*2,9-1,8*2,2</t>
  </si>
  <si>
    <t>3.NP:3,8*(9,3+8,1)-1,6*2,1</t>
  </si>
  <si>
    <t>311271175R00</t>
  </si>
  <si>
    <t>Zdivo z tvárnic porobet. hladkých tl. 20 cm</t>
  </si>
  <si>
    <t>atiky střechy:0,5*(160+9,6*2)</t>
  </si>
  <si>
    <t>317121044RT2</t>
  </si>
  <si>
    <t>Překlad nosný pórobetonový, světlost otvoru do 1800 mm, překlad nosný 250-1750, 174 x 24,9 x 25 cm</t>
  </si>
  <si>
    <t>1.NP:1</t>
  </si>
  <si>
    <t>2.NP:1</t>
  </si>
  <si>
    <t>3.NP:1</t>
  </si>
  <si>
    <t>317121045RT1</t>
  </si>
  <si>
    <t>Překlad nosný pórobeton, světlost otv. do 375 cm, překlad nosný 250-2250, 224 x 24,9 x 25 cm</t>
  </si>
  <si>
    <t>1.NP:</t>
  </si>
  <si>
    <t>330321411R00</t>
  </si>
  <si>
    <t>Beton sloupů a pilířů železový C 30/37,XC1,S3</t>
  </si>
  <si>
    <t>sloupy:0,4*0,4*3,57*36</t>
  </si>
  <si>
    <t>331351101R00</t>
  </si>
  <si>
    <t>Bednění sloupů čtyřúhelníkového průřezu - zřízení</t>
  </si>
  <si>
    <t>sloupy:4*0,4*3,57*36</t>
  </si>
  <si>
    <t>331351102R00</t>
  </si>
  <si>
    <t>Bednění sloupů čtyřúhelníkového průřezu-odstranění</t>
  </si>
  <si>
    <t>331361821R00</t>
  </si>
  <si>
    <t>Výztuž sloupů hranatých z betonář. oceli 10505 (R)</t>
  </si>
  <si>
    <t>sloupy:0,4*0,4*3,57*36*160/1000</t>
  </si>
  <si>
    <t>342264051RT2</t>
  </si>
  <si>
    <t>Podhled sádrokartonový na zavěšenou ocel. konstr., desky protipožární tl. 12,5 mm, bez izolace</t>
  </si>
  <si>
    <t>kvalita provedení Q3!!!:</t>
  </si>
  <si>
    <t>342264051RT4</t>
  </si>
  <si>
    <t>Podhled sádrokartonový na zavěšenou ocel. konstr., desky požár.impreg tl. 12,5 mm, bez izolace</t>
  </si>
  <si>
    <t>342264098R00</t>
  </si>
  <si>
    <t>Příplatek k podhledu sádrokart. za plochu do 10 m2</t>
  </si>
  <si>
    <t>311.1</t>
  </si>
  <si>
    <t>Podhled akustický,kazetový,1200/600mm.tl.20mm, polozap.hrana,závěs,rošt,lišty,kotvení,doplňky,D+M</t>
  </si>
  <si>
    <t>342262112RS1</t>
  </si>
  <si>
    <t>Příčka sádrokart. dvoj. oc. kce, 2x opl. tl.205 mm, desky standard tl.12,5 mm, izol. minerál tl.2x6 cm</t>
  </si>
  <si>
    <t>3.NP:3,8*(1,2+1)</t>
  </si>
  <si>
    <t>342261213RS1</t>
  </si>
  <si>
    <t>Příčka sádrokarton. ocel.kce, 2x oplášť. tl.150 mm, desky standard tl. 12,5 mm, izol. minerál tl. 8 cm</t>
  </si>
  <si>
    <t>342261213RS3</t>
  </si>
  <si>
    <t>Příčka sádrokarton. ocel.kce, 2x oplášť. tl.150 mm, desky standard impreg.tl.12,5 mm, minerál tl. 8 cm</t>
  </si>
  <si>
    <t>342261211RT1</t>
  </si>
  <si>
    <t>Příčka sádrokarton. ocel.kce, 2x oplášť. tl.100 mm, desky standard tl. 12,5 mm, izol. minerál tl. 5 cm</t>
  </si>
  <si>
    <t>3.NP:3,8*0,7*2</t>
  </si>
  <si>
    <t>342261211RT3</t>
  </si>
  <si>
    <t>Příčka sádrokarton. ocel.kce, 2x oplášť. tl.100 mm, desky standard impreg. tl. 12,5 mm, minerál 5 cm</t>
  </si>
  <si>
    <t>342263995R00</t>
  </si>
  <si>
    <t>Příplatek k příčce sádrokart. za izolaci 5 - 8 cm</t>
  </si>
  <si>
    <t>3.NP - tl. 100mm, stand. desky:3,8*0,7*2</t>
  </si>
  <si>
    <t>342263996R00</t>
  </si>
  <si>
    <t>Příplatek k příčce sádrokart. za izolaci 8 - 10 cm</t>
  </si>
  <si>
    <t>347016121R0X</t>
  </si>
  <si>
    <t>Předstěna SDK,tl. 87,5mm,ocel.kce CW,1x RB 12,5 mm, bez izolace</t>
  </si>
  <si>
    <t>skladba stěny W/06c:</t>
  </si>
  <si>
    <t>1.NP+nadpraží:2,2*0,35*2+0,35*1,4</t>
  </si>
  <si>
    <t>2.NP+nadpraží:2,2*0,35*2+0,35*1,4</t>
  </si>
  <si>
    <t>3.NP+nadpraží:2,2*0,52*2+0,52*1,4</t>
  </si>
  <si>
    <t>347016131R0X</t>
  </si>
  <si>
    <t>Předstěna SDK, tl.100 mm, oc.kce CW,2xRB, bez izol</t>
  </si>
  <si>
    <t>3.NP:3,8*(1,5+1+1,2)</t>
  </si>
  <si>
    <t>347016133R00</t>
  </si>
  <si>
    <t>Předstěna SDK,tl.100 mm,oc.kce CW,2xRBI 12,5 mm, bez izolace</t>
  </si>
  <si>
    <t>3.NP:3,8*(2,0+1,7+1*2+0,6+1,4)</t>
  </si>
  <si>
    <t>Předstěna SDK, tl.150 mm, oc.kce CW,2xRB 12,5mm, bez izolace</t>
  </si>
  <si>
    <t>3.NP:3,8*0,7</t>
  </si>
  <si>
    <t>347016133R0X</t>
  </si>
  <si>
    <t>Předstěna SDK,tl.150 mm,oc.kce CW,2xRBI 12,5 mm, bez izolace</t>
  </si>
  <si>
    <t>3.NP:3,8*1,2</t>
  </si>
  <si>
    <t>342263310R00</t>
  </si>
  <si>
    <t>Úprava sádrokartonové příčky pro osazení umývadla</t>
  </si>
  <si>
    <t>342263310R0X</t>
  </si>
  <si>
    <t>Úprava sádrokartonové příčky pro osazení WC, výlevky</t>
  </si>
  <si>
    <t>342263310R0Y</t>
  </si>
  <si>
    <t>Úprava sádrokartonové příčky pro osazení pisoáru</t>
  </si>
  <si>
    <t>3.NP:3*1</t>
  </si>
  <si>
    <t>342267111RT2</t>
  </si>
  <si>
    <t>Obklad trámů sádrokartonem dvoustranný do 0,5/0,5m, desky protipožární tl. 12,5 mm</t>
  </si>
  <si>
    <t>1.NP:3,25*1</t>
  </si>
  <si>
    <t>2.NP:</t>
  </si>
  <si>
    <t>342267112RT2</t>
  </si>
  <si>
    <t>Obklad trámů sádrokartonem třístranný do 0,5/0,5 m, desky protipožární tl. 12,5 mm</t>
  </si>
  <si>
    <t>1.NP:2,4+24,8</t>
  </si>
  <si>
    <t>3.NP:3,8*1</t>
  </si>
  <si>
    <t>411321414R00</t>
  </si>
  <si>
    <t>Stropy deskové ze železobetonu C 25/30 XC1</t>
  </si>
  <si>
    <t>do tr. plechu:0,09*680</t>
  </si>
  <si>
    <t>411354173R00</t>
  </si>
  <si>
    <t>Podpěrná konstr. stropů do 12 kPa - zřízení</t>
  </si>
  <si>
    <t>tr. plech:1*680</t>
  </si>
  <si>
    <t>zajištění stáv. stropů při bourání otvoru pro schody:50*1</t>
  </si>
  <si>
    <t>411354174R00</t>
  </si>
  <si>
    <t>Podpěrná konstr. stropů do 12 kPa - odstranění</t>
  </si>
  <si>
    <t>411361921RT5</t>
  </si>
  <si>
    <t>Výztuž stropů svařovanou sítí , průměr drátu  6,0, oka 150/150 mm KH20</t>
  </si>
  <si>
    <t>do tr. plechu:680*3,03*1,1/1000</t>
  </si>
  <si>
    <t>411361821R00</t>
  </si>
  <si>
    <t>Výztuž stropů z betonářské oceli 10505(R)</t>
  </si>
  <si>
    <t>do tr. plechu - příložková:4,466*1</t>
  </si>
  <si>
    <t>417321414R00</t>
  </si>
  <si>
    <t>Ztužující pásy a věnce z betonu železového C 25/30, XC1</t>
  </si>
  <si>
    <t>V1:0,25*0,22*70,1</t>
  </si>
  <si>
    <t>V2:0,25*0,22*70,1</t>
  </si>
  <si>
    <t>V3:0,25*0,31*(9,6*2+9,77*2)</t>
  </si>
  <si>
    <t>417351115R00</t>
  </si>
  <si>
    <t>Bednění ztužujících pásů a věnců - zřízení</t>
  </si>
  <si>
    <t>V1:2*0,22*70,1</t>
  </si>
  <si>
    <t>V2:2*0,22*70,1</t>
  </si>
  <si>
    <t>V3:2*0,31*(9,6*2+9,77*2)</t>
  </si>
  <si>
    <t>417351116R00</t>
  </si>
  <si>
    <t>Bednění ztužujících pásů a věnců - odstranění</t>
  </si>
  <si>
    <t>417361821R00</t>
  </si>
  <si>
    <t>Výztuž ztužujících pásů a věnců z oceli 10505(R)</t>
  </si>
  <si>
    <t>Začátek provozního součtu</t>
  </si>
  <si>
    <t xml:space="preserve">  V1:0,25*0,22*70,1</t>
  </si>
  <si>
    <t xml:space="preserve">  V2:0,25*0,22*70,1</t>
  </si>
  <si>
    <t xml:space="preserve">  V3:0,25*0,31*(9,6*2+9,77*2)</t>
  </si>
  <si>
    <t>Konec provozního součtu</t>
  </si>
  <si>
    <t>10,71335*110/1000</t>
  </si>
  <si>
    <t>413321414R00</t>
  </si>
  <si>
    <t>Nosníky z betonu železového C 25/30 XC1</t>
  </si>
  <si>
    <t>zmonolitnění překladů:0,15*0,2*(70,1*2-11,7)+0,375*0,24*11,7</t>
  </si>
  <si>
    <t>413351107R00</t>
  </si>
  <si>
    <t>Bednění nosníků - zřízení</t>
  </si>
  <si>
    <t>zmonolitnění překladů:0,15*(70,1*2-11,7)+0,375*11,7</t>
  </si>
  <si>
    <t>413351108R00</t>
  </si>
  <si>
    <t>Bednění nosníků - odstranění</t>
  </si>
  <si>
    <t>413361821R00</t>
  </si>
  <si>
    <t>Výztuž nosníků z betonářské oceli 10505(R)</t>
  </si>
  <si>
    <t>zmonolitnění překladů:(0,15*0,2*(70,1*2-11,7)+0,375*0,24*11,7)*110/1000</t>
  </si>
  <si>
    <t>430321514R00</t>
  </si>
  <si>
    <t>Beton schodišťových konstrukcí železový C 30/37, XC1,S3</t>
  </si>
  <si>
    <t>ramena:2,5*1,8</t>
  </si>
  <si>
    <t>podesta:0,45*5,09</t>
  </si>
  <si>
    <t>431351121R00</t>
  </si>
  <si>
    <t>Bednění podest a podstupnic přímočarých,  - zřízení</t>
  </si>
  <si>
    <t>ramena:0,141*1,8*28</t>
  </si>
  <si>
    <t>podesta:9,2</t>
  </si>
  <si>
    <t>boky:2,5*2</t>
  </si>
  <si>
    <t>431351122R00</t>
  </si>
  <si>
    <t>Bednění podest a podstupnic přímočarých, - odstranění</t>
  </si>
  <si>
    <t>433351131R00</t>
  </si>
  <si>
    <t>Bednění schodnic přímočarých - zřízení</t>
  </si>
  <si>
    <t>ramena:0,3*1,8*28</t>
  </si>
  <si>
    <t>433351132R00</t>
  </si>
  <si>
    <t>Bednění schodnic přímočarých - odstranění</t>
  </si>
  <si>
    <t>431351128R00</t>
  </si>
  <si>
    <t>Příplatek za podpěrnou konstrukci podest - zřízení</t>
  </si>
  <si>
    <t>ramena:(4,25+4,95)*1,8</t>
  </si>
  <si>
    <t>podesta:9,2*1</t>
  </si>
  <si>
    <t>431351129R00</t>
  </si>
  <si>
    <t>Příplatek za podpěrnou konstrukci podest - odstran</t>
  </si>
  <si>
    <t>430361821R00</t>
  </si>
  <si>
    <t>Výztuž schodišťových konstrukcí z ocelí 10505(R)</t>
  </si>
  <si>
    <t xml:space="preserve">  ramena:2,5*1,8</t>
  </si>
  <si>
    <t xml:space="preserve">  podesta:0,45*5,09</t>
  </si>
  <si>
    <t>6,79050*140/1000</t>
  </si>
  <si>
    <t>43.1</t>
  </si>
  <si>
    <t>Akustické prvky do schodiště,  pro útlum kročejového hluku,kotvení,doplňky,D+M</t>
  </si>
  <si>
    <t>bm</t>
  </si>
  <si>
    <t>1,8*4+4,6</t>
  </si>
  <si>
    <t>43.2</t>
  </si>
  <si>
    <t>Teracové prefabrikované stupně,MS 350/70/140/1800, kotvení,doplňky,detaily,D+M</t>
  </si>
  <si>
    <t>dle statiky:26*1</t>
  </si>
  <si>
    <t>43.3</t>
  </si>
  <si>
    <t>Teracové prefabrikované stupně,DZH 350/70/140/1800, kotvení,doplňky,detaily,D+M</t>
  </si>
  <si>
    <t>dle statiky:1*1</t>
  </si>
  <si>
    <t>564851111RT4</t>
  </si>
  <si>
    <t>Podklad ze štěrkodrti po zhutnění tloušťky 15 cm, štěrkodrť frakce 0-63 mm</t>
  </si>
  <si>
    <t>S1:39*2</t>
  </si>
  <si>
    <t>564871111RT4</t>
  </si>
  <si>
    <t>Podklad ze štěrkodrti po zhutnění tloušťky 25 cm, štěrkodrť frakce 0-63 mm</t>
  </si>
  <si>
    <t>564861111RT2</t>
  </si>
  <si>
    <t>Podklad ze štěrkodrti po zhutnění tloušťky 20 cm, štěrkodrť frakce 0-32 mm</t>
  </si>
  <si>
    <t>573111121R00</t>
  </si>
  <si>
    <t>Postřik infiltrační, množství zbytkového asfaltového pojiva 0,60 kg/m2</t>
  </si>
  <si>
    <t>565131111RT2</t>
  </si>
  <si>
    <t>Podklad z obal kamen. ACP 16+, š. do 3 m, tl. 5 cm, plochy 201-1000 m2</t>
  </si>
  <si>
    <t>573231123R00</t>
  </si>
  <si>
    <t>Postřik spojovací z KAE, množství zbytkového asfaltu 0,3 kg/m2</t>
  </si>
  <si>
    <t>577141112R00</t>
  </si>
  <si>
    <t>Beton asfalt. ACO 11+,nebo ACO 16+,do 3 m, tl.5 cm</t>
  </si>
  <si>
    <t>596811111R00</t>
  </si>
  <si>
    <t>Kladení dlaždic kom.pro pěší, lože z kameniva těž.</t>
  </si>
  <si>
    <t>Střecha:</t>
  </si>
  <si>
    <t>dlažba pod VZT prvky:0,6*0,6*102</t>
  </si>
  <si>
    <t>59245320R</t>
  </si>
  <si>
    <t>Dlaždice betonová 40x40x4 cm šedá</t>
  </si>
  <si>
    <t>POL3_0</t>
  </si>
  <si>
    <t>S3:45*1,1</t>
  </si>
  <si>
    <t>59245620X</t>
  </si>
  <si>
    <t>Dlaždice betonová 60x60x4 cm šedá</t>
  </si>
  <si>
    <t>917712111RT5</t>
  </si>
  <si>
    <t>Osazení ležat. obrub. bet. bez opěr, lože z kamen., včetně obrubníku ABO 100/10/25</t>
  </si>
  <si>
    <t>mezi plochami S1,S2 a S3:264+13,2</t>
  </si>
  <si>
    <t>610991111R00</t>
  </si>
  <si>
    <t>Zakrývání výplní vnitřních otvorů</t>
  </si>
  <si>
    <t>dveře:1,2*2,2+1*3,25</t>
  </si>
  <si>
    <t>okna:2,4*2,4+1,18*2,4</t>
  </si>
  <si>
    <t>stěna:4,48*2,9</t>
  </si>
  <si>
    <t>3.NP:</t>
  </si>
  <si>
    <t>dveře:1,2*2,2+1,06*2,8</t>
  </si>
  <si>
    <t>okna:2,6*1,9*4+2,3*1,9*3+5,2*1,9*16+4,68*1,9+1,12*1,9+1,2*1,9*3</t>
  </si>
  <si>
    <t>stěna:4,48*3</t>
  </si>
  <si>
    <t>601016193R00</t>
  </si>
  <si>
    <t>Penetrace hloubková stropů</t>
  </si>
  <si>
    <t>otlučené:50*1</t>
  </si>
  <si>
    <t>lokální opravy:20*1</t>
  </si>
  <si>
    <t>602016193R00</t>
  </si>
  <si>
    <t>Penetrace hloubková stěn</t>
  </si>
  <si>
    <t>otlučené:60*1</t>
  </si>
  <si>
    <t>sloupy:205,632</t>
  </si>
  <si>
    <t>610991002R00</t>
  </si>
  <si>
    <t>Začišťovací okenní lišta pro vnitř.omítku tl. 9 mm</t>
  </si>
  <si>
    <t>dveře:1,2+2*2,2+1+2*3,25</t>
  </si>
  <si>
    <t>okna:2*(2,4+2,4+1,18+2,4)</t>
  </si>
  <si>
    <t>stěna:4,48+2*2,9</t>
  </si>
  <si>
    <t>dveře:1,2+2*2,2+1,06+2*2,8</t>
  </si>
  <si>
    <t>okna:2*(2,6*4+1,9*4+2,3*3+1,9*3+5,2*16+1,9*16+4,68+1,9+1,12+1,9+1,2*3+1,9*3)</t>
  </si>
  <si>
    <t>stěna:4,48+2*3</t>
  </si>
  <si>
    <t>612481211RT2</t>
  </si>
  <si>
    <t>Montáž výztužné sítě (perlinky) do stěrky-stěny, včetně výztužné sítě a stěrkového tmelu</t>
  </si>
  <si>
    <t>612473181R00</t>
  </si>
  <si>
    <t>Omítka vnitř.zdiva ze suché směsi, hladká, strojně</t>
  </si>
  <si>
    <t>pod ker. obklady na zdivo:</t>
  </si>
  <si>
    <t>612473182R00</t>
  </si>
  <si>
    <t>Omítka vnitř.zdiva ze such.směsi, štuková, strojně</t>
  </si>
  <si>
    <t>odečet hladkých:-27,99</t>
  </si>
  <si>
    <t>613473112R00</t>
  </si>
  <si>
    <t>Omítka vnitřní sloupů ze suchých směsí štuková</t>
  </si>
  <si>
    <t>611473112R00</t>
  </si>
  <si>
    <t>Omítka vnitř.stropů ze suché směsi,štuková,strojně</t>
  </si>
  <si>
    <t>612473185R00</t>
  </si>
  <si>
    <t>Příplatek za zabudované omítníky v ploše stěn</t>
  </si>
  <si>
    <t>612473186R00</t>
  </si>
  <si>
    <t>Příplatek za zabudované rohovníky</t>
  </si>
  <si>
    <t>612403382R00</t>
  </si>
  <si>
    <t>Hrubá výplň rýh ve stěnách do 3x7 cm maltou ze SMS</t>
  </si>
  <si>
    <t>drážky po profesích:190*1</t>
  </si>
  <si>
    <t>612403386R00</t>
  </si>
  <si>
    <t>Hrubá výplň rýh ve stěnách do 5x10cm maltou z SMS</t>
  </si>
  <si>
    <t>drážky po profesích:90*1</t>
  </si>
  <si>
    <t>612403388R00</t>
  </si>
  <si>
    <t>Hrubá výplň rýh ve stěnách do 15x20cm maltou z SMS</t>
  </si>
  <si>
    <t>drážky po profesích:40*1</t>
  </si>
  <si>
    <t>620991121R00</t>
  </si>
  <si>
    <t>Zakrývání výplní vnějších otvorů z lešení</t>
  </si>
  <si>
    <t>pro nátěr stáv. fasády:</t>
  </si>
  <si>
    <t>dveře:1,8*2,7*2</t>
  </si>
  <si>
    <t>okna:2,4*2,4*84+1,2*2,4*12</t>
  </si>
  <si>
    <t>stěny:4,48*2,87</t>
  </si>
  <si>
    <t>pro nové fasády:</t>
  </si>
  <si>
    <t>622904112R00</t>
  </si>
  <si>
    <t>Očištění fasád tlakovou vodou složitost 1 - 2</t>
  </si>
  <si>
    <t>Fasády:</t>
  </si>
  <si>
    <t>W/01+W/02:4,2*161,3</t>
  </si>
  <si>
    <t>odečet otvorů:</t>
  </si>
  <si>
    <t>dveře:-(1,2*2,2+1,06*2,8)</t>
  </si>
  <si>
    <t>okna:-(2,6*1,9*4+2,3*1,9*3+5,2*1,9*16+4,68*1,9+1,12*1,9+1,2*1,9*3)</t>
  </si>
  <si>
    <t>stěna:-(4,48*3)</t>
  </si>
  <si>
    <t>ostění otvorů:</t>
  </si>
  <si>
    <t>dveře:0,187*(1,2+2*2,2+1,06+2*2,8)</t>
  </si>
  <si>
    <t>okna:0,187*2*(2,6*4+1,9*4+2,3*3+1,9*3+5,2*16+1,9*16+4,68+1,9+1,12+1,9+1,2*3+1,9*3)</t>
  </si>
  <si>
    <t>stěna:0,187*(4,48+2*3)</t>
  </si>
  <si>
    <t>W/03:0,82*161,3</t>
  </si>
  <si>
    <t>W/07:12,3*7,8-0,9*2,0</t>
  </si>
  <si>
    <t>ostění:0,16*(0,9+2*2,0)</t>
  </si>
  <si>
    <t>W/08:3,3*6*2</t>
  </si>
  <si>
    <t>dveře:-(1*3,25*2)</t>
  </si>
  <si>
    <t>okna:-(2,4*2,4*2+1,18*2,4*2)</t>
  </si>
  <si>
    <t>dveře:0,11*(1*2+2*3,25*2)</t>
  </si>
  <si>
    <t>okna:0,11*2*(2,4*2+2,4*2+1,18*2+2,4*2)</t>
  </si>
  <si>
    <t>W/09:3,3*6*2</t>
  </si>
  <si>
    <t>dveře:-(1,2*2,2*2)</t>
  </si>
  <si>
    <t>ostění dveří:0,16*(1,2*2+2*2,2*2)</t>
  </si>
  <si>
    <t>W/10a:0,52*(8,4-0,9)</t>
  </si>
  <si>
    <t>W/10b:0,92*8,4</t>
  </si>
  <si>
    <t>Nátěr stávající fasády, vč. krčku:7,7*149,5+39+3,9*10,1*2</t>
  </si>
  <si>
    <t>dveře:-(1,8*2,7*2)</t>
  </si>
  <si>
    <t>okna:-(2,4*2,4*84+1,2*2,4*12)</t>
  </si>
  <si>
    <t>stěny:-(4,48*2,87)</t>
  </si>
  <si>
    <t>dveře:0,1*(1,8*2+2*2,7*2)</t>
  </si>
  <si>
    <t>okna:0,1*2*(2,4*84+2,4*84+1,2*12+2,4*12)</t>
  </si>
  <si>
    <t>stěny:0,1*(4,48+2*2,87)</t>
  </si>
  <si>
    <t>622311012R00</t>
  </si>
  <si>
    <t>Soklová lišta hliník KZS ETICS tl. 100 mm</t>
  </si>
  <si>
    <t>W/07:7,8-0,9</t>
  </si>
  <si>
    <t>W/08:6*2</t>
  </si>
  <si>
    <t>622311014R00</t>
  </si>
  <si>
    <t>Soklová lišta hliník KZS ETICS tl. 140 mm</t>
  </si>
  <si>
    <t>W/01+W/02:161,3-1,2-1,06</t>
  </si>
  <si>
    <t>622311016R00</t>
  </si>
  <si>
    <t>Soklová lišta hliník KZS ETICS tl. 150 mm</t>
  </si>
  <si>
    <t>W/09:6*2-1,2*2</t>
  </si>
  <si>
    <t>622311511R00</t>
  </si>
  <si>
    <t>Izolace suterénu ETICS XPS tl. 80 mm, bez PÚ</t>
  </si>
  <si>
    <t>622311521RU1</t>
  </si>
  <si>
    <t>Zateplovací systém ETICS, sokl, XPS tl. 80 mm, s mozaikovou omítkou 5,5 kg/m2</t>
  </si>
  <si>
    <t>622311754RTX</t>
  </si>
  <si>
    <t>Zatepl.syst. ETICS, ostění, miner.desky KV 40 mm, s omítkou minerální probarvenou,dle stávaj. fasády</t>
  </si>
  <si>
    <t>W/08:</t>
  </si>
  <si>
    <t>W/09:</t>
  </si>
  <si>
    <t>622311732RTX</t>
  </si>
  <si>
    <t>Zatepl.syst. ETICS, fasáda, miner.desky KV 100 mm, s omítkou minerální probarvenou,dle stávaj. fasády</t>
  </si>
  <si>
    <t>622311735RTX</t>
  </si>
  <si>
    <t>Zatepl.syst. ETICS, fasáda, miner.desky KV 150 mm, s omítkou minerální probarvenou,dle stávaj. fasády</t>
  </si>
  <si>
    <t>622311754RVX</t>
  </si>
  <si>
    <t>Zatepl.syst. ETICS, ostění, miner.desky KV 40 mm, zakončený pojistnou hydroizolací</t>
  </si>
  <si>
    <t>W/01+W/02:</t>
  </si>
  <si>
    <t>W/07:</t>
  </si>
  <si>
    <t>622311732RVX</t>
  </si>
  <si>
    <t>Zatepl.syst. ETICS, fasáda, miner.desky KV 100 mm, zakončený pojistnou hydroizolací</t>
  </si>
  <si>
    <t>622311734RVX</t>
  </si>
  <si>
    <t>Zatepl.syst. ETICS, fasáda, miner.desky KV 140 mm, zakončený pojistnou hydroizolací</t>
  </si>
  <si>
    <t>622421492R00</t>
  </si>
  <si>
    <t>Doplňky zatepl. systémů, okenní lišta s tkaninou</t>
  </si>
  <si>
    <t>622421491R00</t>
  </si>
  <si>
    <t>Doplňky zatepl. systémů, rohová lišta s okapničkou</t>
  </si>
  <si>
    <t>rohy objektu:5,02*4+12,3*2+3,3*4</t>
  </si>
  <si>
    <t>Střechy:</t>
  </si>
  <si>
    <t>atiky u oplechování:157,8</t>
  </si>
  <si>
    <t>622421494R00</t>
  </si>
  <si>
    <t>Doplňky zatepl. systémů, podparapetní lišta s tkan</t>
  </si>
  <si>
    <t>okna:(2,4+1,18)</t>
  </si>
  <si>
    <t>stěna:4,48</t>
  </si>
  <si>
    <t>okna:(2,6+2,3*3+5,2*16+4,68+1,12+1,2*3)</t>
  </si>
  <si>
    <t>622421493R00</t>
  </si>
  <si>
    <t>Doplňky zatepl. systémů, dilatační lišta s tkan.</t>
  </si>
  <si>
    <t>3.NP:4,8*2</t>
  </si>
  <si>
    <t>622323041R00</t>
  </si>
  <si>
    <t>Penetrace podkladu</t>
  </si>
  <si>
    <t>622412212R00</t>
  </si>
  <si>
    <t>Nátěr stěn vnějších, slož.1-2, silikátový , barevný</t>
  </si>
  <si>
    <t>62.1</t>
  </si>
  <si>
    <t>Plechový fasádní obklad,AL plech 2mm,RAL,mereza, svislý+vodorovný rošt PZ,konzoly,lišty,doplňky,D+M</t>
  </si>
  <si>
    <t>62.2</t>
  </si>
  <si>
    <t>Deskový fasádní obklad,HPL deska 10mm,typ EDF, rošt AL,skryté kotvy,lišty,doplňky,detaily,D+M</t>
  </si>
  <si>
    <t>62.3</t>
  </si>
  <si>
    <t>Kotvení a doplnění prvků PUR pěnou,doplňky,detaily, D+M</t>
  </si>
  <si>
    <t>detaily:2,5*1</t>
  </si>
  <si>
    <t>631312621R00</t>
  </si>
  <si>
    <t>Mazanina betonová tl. 5 - 8 cm C 20/25</t>
  </si>
  <si>
    <t>Podlahy:</t>
  </si>
  <si>
    <t>F/06:0,33*1,4*0,045</t>
  </si>
  <si>
    <t>F/06a:0,25*(1,4+1,2)*0,035</t>
  </si>
  <si>
    <t>F/07:(0,6*1,4+0,25*1,1)*0,035</t>
  </si>
  <si>
    <t>631313621R00</t>
  </si>
  <si>
    <t>Mazanina betonová tl. 8 - 12 cm C 20/25</t>
  </si>
  <si>
    <t>F/05:0,33*1,4*0,115</t>
  </si>
  <si>
    <t>631319161R00</t>
  </si>
  <si>
    <t>Příplatek za konečnou úpravu mazanin tl. 8 cm</t>
  </si>
  <si>
    <t>631319163R00</t>
  </si>
  <si>
    <t>Příplatek za konečnou úpravu mazanin tl. 12 cm</t>
  </si>
  <si>
    <t>631316211R00</t>
  </si>
  <si>
    <t>Povrchový vsyp na betonové podlahy strojně hlazený</t>
  </si>
  <si>
    <t>rampa:8</t>
  </si>
  <si>
    <t>632451062R00</t>
  </si>
  <si>
    <t>Potěr pískocementový, min. 20 MPa, tl. 20 mm</t>
  </si>
  <si>
    <t>632411906R00</t>
  </si>
  <si>
    <t>Penetrace velmi savých podkladů 0,35 l/m2</t>
  </si>
  <si>
    <t>F/03:10,5*2</t>
  </si>
  <si>
    <t>F/05:0,33*1,4</t>
  </si>
  <si>
    <t>632443231R00</t>
  </si>
  <si>
    <t>Potěr cementový CF25, přes 500 m2, tl. 50 mm</t>
  </si>
  <si>
    <t>F/03:10,5</t>
  </si>
  <si>
    <t>632443232R00</t>
  </si>
  <si>
    <t>Potěr cementový CF 25, přes 500 m2,přípl. zkd 5 mm</t>
  </si>
  <si>
    <t>632415104R00</t>
  </si>
  <si>
    <t>Potěr samonivelační ručně tl. do 4 mm</t>
  </si>
  <si>
    <t>632415110R00</t>
  </si>
  <si>
    <t>Potěr samonivelační ručně tl. do 10 mm</t>
  </si>
  <si>
    <t>632441491R00</t>
  </si>
  <si>
    <t>Broušení cementových potěrů - odstranění šlemu</t>
  </si>
  <si>
    <t>931961115R00</t>
  </si>
  <si>
    <t>Vložky do dilatačních spár, polystyren, tl 50 mm</t>
  </si>
  <si>
    <t>u šachty výtahu-základy:1,2*3</t>
  </si>
  <si>
    <t>931961112R00</t>
  </si>
  <si>
    <t>Vložky do dilatačních spár, miner. plst tl. 30 mm</t>
  </si>
  <si>
    <t>3.NP objektová:4,7*10</t>
  </si>
  <si>
    <t>základy:1,5*3,5</t>
  </si>
  <si>
    <t>941955002R00</t>
  </si>
  <si>
    <t>Lešení lehké pomocné, výška podlahy do 1,9 m</t>
  </si>
  <si>
    <t>941941032RT4</t>
  </si>
  <si>
    <t>Montáž lešení leh.řad.s podlahami,š.do 1 m, H 30 m, lešení systémové</t>
  </si>
  <si>
    <t>lešení:(12,7-1,8)*(161,3+8+13+1,5*10)</t>
  </si>
  <si>
    <t>krček:(8-1,8)*(10,1*2+1,5*4)+39</t>
  </si>
  <si>
    <t>941941192RT3</t>
  </si>
  <si>
    <t>Příplatek za každý měsíc použití lešení k pol.1032, lešení pronajaté</t>
  </si>
  <si>
    <t>941941832RT4</t>
  </si>
  <si>
    <t>Demontáž lešení leh.řad.s podlahami,š.1 m, H 30 m, lešení systémové</t>
  </si>
  <si>
    <t>944944011R00</t>
  </si>
  <si>
    <t>Montáž ochranné sítě z umělých vláken</t>
  </si>
  <si>
    <t>944944031R00</t>
  </si>
  <si>
    <t>Příplatek za každý měsíc použití sítí k pol. 4011</t>
  </si>
  <si>
    <t>944944081R00</t>
  </si>
  <si>
    <t>Demontáž ochranné sítě z umělých vláken</t>
  </si>
  <si>
    <t>943943222R00</t>
  </si>
  <si>
    <t>Montáž lešení prostorové lehké, do 200kg, H 22 m</t>
  </si>
  <si>
    <t>výtah:13,5*5,2</t>
  </si>
  <si>
    <t>vnitřní schody:7,3*30</t>
  </si>
  <si>
    <t>943943292R00</t>
  </si>
  <si>
    <t>Příplatek za každý měsíc použití k pol..3221, 3222</t>
  </si>
  <si>
    <t xml:space="preserve">  výtah:13,5*5,2</t>
  </si>
  <si>
    <t xml:space="preserve">  vnitřní schody:7,3*30</t>
  </si>
  <si>
    <t>289,2*5</t>
  </si>
  <si>
    <t>943943822R00</t>
  </si>
  <si>
    <t>Demontáž lešení, prostor. lehké, 200 kPa, H 22 m</t>
  </si>
  <si>
    <t>952901111R00</t>
  </si>
  <si>
    <t>Vyčištění budov o výšce podlaží do 4 m</t>
  </si>
  <si>
    <t>dno výtahu:4,75</t>
  </si>
  <si>
    <t>95.1</t>
  </si>
  <si>
    <t>Stavební přípomoce pro profese</t>
  </si>
  <si>
    <t>hod</t>
  </si>
  <si>
    <t>900      R01</t>
  </si>
  <si>
    <t>HZS - začišťovací a pomocné práce, stavební dělník v tarifní třídě 4</t>
  </si>
  <si>
    <t>968061126R00</t>
  </si>
  <si>
    <t>Vyvěšení dřevěných dveřních křídel pl. nad 2 m2</t>
  </si>
  <si>
    <t>2.NP:2+1</t>
  </si>
  <si>
    <t>střecha:</t>
  </si>
  <si>
    <t>968061113R00</t>
  </si>
  <si>
    <t>Vyvěšení plastových okenních křídel pl. nad 1,5 m2</t>
  </si>
  <si>
    <t>1.NP:2+2</t>
  </si>
  <si>
    <t>2.NP:4+1</t>
  </si>
  <si>
    <t>968062456R00</t>
  </si>
  <si>
    <t>Vybourání dřevěných dveřních zárubní pl. nad 2 m2</t>
  </si>
  <si>
    <t>2.NP:1,8*3,25*2+2,895*3,25</t>
  </si>
  <si>
    <t>968083004R00</t>
  </si>
  <si>
    <t>Vybourání plastových oken nad 4 m2</t>
  </si>
  <si>
    <t>1.NP:2,4*2,4*4</t>
  </si>
  <si>
    <t>2.NP:2,4*2,4*4+4,48*2,9</t>
  </si>
  <si>
    <t>764410850R00</t>
  </si>
  <si>
    <t>Demontáž oplechování parapetů,rš od 100 do 330 mm</t>
  </si>
  <si>
    <t>1.NP:2,4*4</t>
  </si>
  <si>
    <t>2.NP:2,4*4+4,48</t>
  </si>
  <si>
    <t>968095001R00</t>
  </si>
  <si>
    <t>Bourání parapetů dřevěných š. do 25 cm</t>
  </si>
  <si>
    <t>962052314R00</t>
  </si>
  <si>
    <t>Bourání pilířů železobetonových</t>
  </si>
  <si>
    <t>venkovní bet. panely - menhiry:0,15*0,8*3*12</t>
  </si>
  <si>
    <t>962052211R0X</t>
  </si>
  <si>
    <t>Bourání zdiva z keramobetonových panelů</t>
  </si>
  <si>
    <t>Fasáda, pro výtah, schody a výplň:</t>
  </si>
  <si>
    <t>1.NP:0,3*(3,6*6*2-2,4*2,4*4)</t>
  </si>
  <si>
    <t>2.NP:0,3*(3,25*6*2-2,4*2,4*4)</t>
  </si>
  <si>
    <t>střecha-atiky+štíty:0,3*1,2*149,4</t>
  </si>
  <si>
    <t>střecha-žebra panelů:0,3*0,2*20*12</t>
  </si>
  <si>
    <t>962032432R00</t>
  </si>
  <si>
    <t>Bourání zdiva z dutých cihel nebo tvárnic na MVC</t>
  </si>
  <si>
    <t>střecha - atiky z ker. zdiva:0,3*1,2*12,3</t>
  </si>
  <si>
    <t>978041110R00</t>
  </si>
  <si>
    <t>Odstranění KZS EPS F tl. 100 mm s omítkou</t>
  </si>
  <si>
    <t>1.NP:3,6*6*2-2,4*2,4*4</t>
  </si>
  <si>
    <t>2.NP:3,25*6*2-2,4*2,4*4</t>
  </si>
  <si>
    <t>střecha-atiky:1,2*162,5</t>
  </si>
  <si>
    <t>963012520R00</t>
  </si>
  <si>
    <t>Bourání stropů z panelů žb. š.30 cm, tl. nad 14 cm</t>
  </si>
  <si>
    <t>střecha-strop pro schody:0,25*1,2*4,8*6</t>
  </si>
  <si>
    <t>963013530R00</t>
  </si>
  <si>
    <t>Bourání stropů s keramickou výplní</t>
  </si>
  <si>
    <t>střecha-keram. panely:0,15*666</t>
  </si>
  <si>
    <t>970251150R00</t>
  </si>
  <si>
    <t>Řezání železobetonu hl. řezu 150 mm</t>
  </si>
  <si>
    <t>začištění ubouraných částí fasády:6*1</t>
  </si>
  <si>
    <t>začištění ubouraných částí střechy:35*1</t>
  </si>
  <si>
    <t>970251250R00</t>
  </si>
  <si>
    <t>Řezání železobetonu hl. řezu 250 mm</t>
  </si>
  <si>
    <t>střecha-strop pro schody:3+7,2</t>
  </si>
  <si>
    <t>978013191R00</t>
  </si>
  <si>
    <t>Otlučení omítek vnitřních stěn v rozsahu do 100 %</t>
  </si>
  <si>
    <t>lokálně:</t>
  </si>
  <si>
    <t>1.NP:30*1</t>
  </si>
  <si>
    <t>2.NP:30*1</t>
  </si>
  <si>
    <t>978011191R00</t>
  </si>
  <si>
    <t>Otlučení omítek vnitřních vápenných stropů do 100%</t>
  </si>
  <si>
    <t>1.NP:25*1</t>
  </si>
  <si>
    <t>2.NP:25*1</t>
  </si>
  <si>
    <t>96.1</t>
  </si>
  <si>
    <t>Příplatek za obtížné bourání fasádního pláště, MS-71,těžká technika,přesuny,složité postupy</t>
  </si>
  <si>
    <t>96.2</t>
  </si>
  <si>
    <t>Demontáž zábradlí schodů,ocel.+dřevěné madlo, kotvení,doplňky,detaily</t>
  </si>
  <si>
    <t>2.NP:2,9*1</t>
  </si>
  <si>
    <t>96.3</t>
  </si>
  <si>
    <t>Demontáž střešních vpustí,ochranný koš,mřížka, lemování,kotvení,doplňky,detaily</t>
  </si>
  <si>
    <t>střecha:5*1</t>
  </si>
  <si>
    <t>Demontáž střešních komínků, lemování,kotvení,doplňky,detaily</t>
  </si>
  <si>
    <t>střecha:6+4</t>
  </si>
  <si>
    <t>96.4</t>
  </si>
  <si>
    <t>Demontáž střešních stožárů bleskosvodu, vč. svodných lanek,kotvení,doplňky,detaily</t>
  </si>
  <si>
    <t>střecha:1*1</t>
  </si>
  <si>
    <t>96.5</t>
  </si>
  <si>
    <t>Demontáž střešních plechových výdechů VZT, kotvení,doplňky,detaily</t>
  </si>
  <si>
    <t>střecha:2*1</t>
  </si>
  <si>
    <t>96.6</t>
  </si>
  <si>
    <t>Demontáž střešních zvýšených šachet, vč. svislých stěn a střech,kotvení,doplňky,detaily</t>
  </si>
  <si>
    <t>střecha:1+1</t>
  </si>
  <si>
    <t>974031122R00</t>
  </si>
  <si>
    <t>Vysekání rýh ve zdi cihelné 3 x 7 cm</t>
  </si>
  <si>
    <t>drážky pro profese:190*1</t>
  </si>
  <si>
    <t>974031133R00</t>
  </si>
  <si>
    <t>Vysekání rýh ve zdi cihelné 5 x 10 cm</t>
  </si>
  <si>
    <t>drážky pro profese:90*1</t>
  </si>
  <si>
    <t>974031165R00</t>
  </si>
  <si>
    <t>Vysekání rýh ve zdi cihelné 15 x 20 cm</t>
  </si>
  <si>
    <t>drážky pro profese:30*1</t>
  </si>
  <si>
    <t>pro schody:5*2</t>
  </si>
  <si>
    <t>971038331R00</t>
  </si>
  <si>
    <t>Vybourání otvorů cihly duté pl. 0,09 m2, tl. 15 cm</t>
  </si>
  <si>
    <t>6+9</t>
  </si>
  <si>
    <t>971038341R00</t>
  </si>
  <si>
    <t>Vybourání otvorů cihly duté pl. 0,09 m2, tl. 30 cm</t>
  </si>
  <si>
    <t>6+3</t>
  </si>
  <si>
    <t>971033361R00</t>
  </si>
  <si>
    <t>Vybourání otv. zeď cihel. pl.0,09 m2, tl.60cm, MVC</t>
  </si>
  <si>
    <t>3+3</t>
  </si>
  <si>
    <t>971038431R00</t>
  </si>
  <si>
    <t>Vybourání otvorů cihly duté pl. 0,25 m2, tl. 15 cm</t>
  </si>
  <si>
    <t>4+4</t>
  </si>
  <si>
    <t>971038441R00</t>
  </si>
  <si>
    <t>Vybourání otvorů cihly duté pl. 0,25 m2, tl. 30 cm</t>
  </si>
  <si>
    <t>971033461R00</t>
  </si>
  <si>
    <t>Vybourání otv. zeď cihel. pl.0,25 m2, tl.60cm, MVC</t>
  </si>
  <si>
    <t>970031060R00</t>
  </si>
  <si>
    <t>Vrtání jádrové do zdiva cihelného do D 60 mm</t>
  </si>
  <si>
    <t>3,5*1</t>
  </si>
  <si>
    <t>970031080R00</t>
  </si>
  <si>
    <t>Vrtání jádrové do zdiva cihelného do D 80 mm</t>
  </si>
  <si>
    <t>2,5*1</t>
  </si>
  <si>
    <t>970031100R00</t>
  </si>
  <si>
    <t>Vrtání jádrové do zdiva cihelného do D 100 mm</t>
  </si>
  <si>
    <t>1,5*1</t>
  </si>
  <si>
    <t>970051060R00</t>
  </si>
  <si>
    <t>Vrtání jádrové do ŽB do D 60 mm</t>
  </si>
  <si>
    <t>3*1</t>
  </si>
  <si>
    <t>970051080R00</t>
  </si>
  <si>
    <t>Vrtání jádrové do ŽB do D 80 mm</t>
  </si>
  <si>
    <t>2*1</t>
  </si>
  <si>
    <t>970051100R00</t>
  </si>
  <si>
    <t>Vrtání jádrové do ŽB do D 100 mm</t>
  </si>
  <si>
    <t>970051130R00</t>
  </si>
  <si>
    <t>Vrtání jádrové do ŽB do D 130 mm</t>
  </si>
  <si>
    <t>113108410R00</t>
  </si>
  <si>
    <t>Odstranění asfaltové vrstvy pl.nad 50 m2, tl.10 cm</t>
  </si>
  <si>
    <t>dle přípravy území C.4 - asfaltové plochy:311*1</t>
  </si>
  <si>
    <t>113106241R00</t>
  </si>
  <si>
    <t>Rozebrání ploch komunikací ze silničních panelů</t>
  </si>
  <si>
    <t>dle přípravy území C.4 - panelové plochy:77*1</t>
  </si>
  <si>
    <t>113111120R00</t>
  </si>
  <si>
    <t>Odstranění podkladu pl.50 m2,kam.zpev.cem.tl.20 cm</t>
  </si>
  <si>
    <t>plocha pro výtah:22*1</t>
  </si>
  <si>
    <t>plocha pro schody:29,5*1</t>
  </si>
  <si>
    <t>113107515R00</t>
  </si>
  <si>
    <t>Odstranění podkladu pl. 50 m2,kam.drcené tl.15 cm</t>
  </si>
  <si>
    <t>113202111R00</t>
  </si>
  <si>
    <t>Vytrhání obrub obrubníků silničních</t>
  </si>
  <si>
    <t>kolem asf. plochy:23,4*1</t>
  </si>
  <si>
    <t>113201111R00</t>
  </si>
  <si>
    <t>Vytrhání obrubníků chodníkových a parkových</t>
  </si>
  <si>
    <t>kolem trávy:15*1</t>
  </si>
  <si>
    <t>712300831R00</t>
  </si>
  <si>
    <t>Odstranění povlakové krytiny střech do 10° 1vrstvé</t>
  </si>
  <si>
    <t>vrstva na nosném panelu:666*1</t>
  </si>
  <si>
    <t>712300832R00</t>
  </si>
  <si>
    <t>Odstranění povlakové krytiny střech do 10° 2vrstvé</t>
  </si>
  <si>
    <t>krycí vrstva:666*1</t>
  </si>
  <si>
    <t>vrstva pod EPS:666*4</t>
  </si>
  <si>
    <t>atiky-krycí vrstva:0,55*(162,3+10,3)</t>
  </si>
  <si>
    <t>atiky-vrstva pod EPS:0,55*(162,3+10,3)*4</t>
  </si>
  <si>
    <t>713104111R00</t>
  </si>
  <si>
    <t>Odstr.tep.izolace střech pl.,volně,EPS tl.do 100mm</t>
  </si>
  <si>
    <t>atiky-vrstva na nosném panelu:0,55*(162,3+10,3)</t>
  </si>
  <si>
    <t>713104112R00</t>
  </si>
  <si>
    <t>Odstr.tep.izolace střech pl,volně,EPS tl.100-200mm</t>
  </si>
  <si>
    <t>vrstva dodatečná:666*1</t>
  </si>
  <si>
    <t>atiky-vrstva dodatečná:0,55*(162,3+10,3)</t>
  </si>
  <si>
    <t>979082111R00</t>
  </si>
  <si>
    <t>Vnitrostaveništní doprava suti do 10 m</t>
  </si>
  <si>
    <t>979082121R00</t>
  </si>
  <si>
    <t>Příplatek k vnitrost. dopravě suti za dalších 5 m</t>
  </si>
  <si>
    <t>979011111R00</t>
  </si>
  <si>
    <t>Svislá doprava suti a vybour. hmot za 2.NP a 1.PP</t>
  </si>
  <si>
    <t>979011121R00</t>
  </si>
  <si>
    <t>Příplatek za každé další podlaží</t>
  </si>
  <si>
    <t>979081111R00</t>
  </si>
  <si>
    <t>Odvoz suti a vybour. hmot na skládku do 1 km</t>
  </si>
  <si>
    <t>979081121R00</t>
  </si>
  <si>
    <t>Příplatek k odvozu za každý další 1 km</t>
  </si>
  <si>
    <t>979990113R00</t>
  </si>
  <si>
    <t>Poplatek za skládku suti-obal.kam-asfalt nad 30x30</t>
  </si>
  <si>
    <t>68,42*1</t>
  </si>
  <si>
    <t>979990122R00</t>
  </si>
  <si>
    <t>Poplatek za uložení suti - PVC střešní krytina, skupina odpadu 170203</t>
  </si>
  <si>
    <t>42,04*1</t>
  </si>
  <si>
    <t>979999998R00</t>
  </si>
  <si>
    <t>Poplatek za skládku suti 5% příměsí</t>
  </si>
  <si>
    <t>998011002R00</t>
  </si>
  <si>
    <t>Přesun hmot pro budovy zděné výšky do 12 m</t>
  </si>
  <si>
    <t>711210020RAA</t>
  </si>
  <si>
    <t>Stěrka hydroizolační těsnicí hmotou, systémové řešení koutů,rohů,lišty,doplňky,D+M</t>
  </si>
  <si>
    <t>POL2_0</t>
  </si>
  <si>
    <t>Stěny:</t>
  </si>
  <si>
    <t>711132311R00</t>
  </si>
  <si>
    <t>Prov. izolace nopovou fólií svisle, vč.uchyc.prvků</t>
  </si>
  <si>
    <t>28323132R</t>
  </si>
  <si>
    <t>Fólie nopová  š. 1500 mm dl. 20 m, nopy 8 mm</t>
  </si>
  <si>
    <t>W/10b:0,92*8,4*1,15</t>
  </si>
  <si>
    <t>998711202R00</t>
  </si>
  <si>
    <t>Přesun hmot pro izolace proti vodě, výšky do 12 m</t>
  </si>
  <si>
    <t>712311101RZ1</t>
  </si>
  <si>
    <t>Povlaková krytina střech do 10°, za studena ALP, 1 x nátěr - včetně dodávky ALP</t>
  </si>
  <si>
    <t>R/01:653</t>
  </si>
  <si>
    <t>R/02:9,5</t>
  </si>
  <si>
    <t>atiky z hora:0,45*(157,8+9,6*2)</t>
  </si>
  <si>
    <t>712811101RZ1</t>
  </si>
  <si>
    <t>Samostatné vytažení izolace, za studena ALP, 1x nátěr - včetně dodávky ALP</t>
  </si>
  <si>
    <t>atiky z boku:0,7*(157,8+9,6*2)</t>
  </si>
  <si>
    <t>712341559RT1</t>
  </si>
  <si>
    <t>Povlaková krytina střech do 10°, NAIP přitavením, 1 vrstva - materiál ve specifikaci</t>
  </si>
  <si>
    <t>712841559RT1</t>
  </si>
  <si>
    <t>Samostatné vytažení izolace, pásy přitavením, 1 vrstva - asf.pás ve specifikaci</t>
  </si>
  <si>
    <t>62852265R</t>
  </si>
  <si>
    <t>Pás modifikovaný asfalt SBS, skleněná vložka</t>
  </si>
  <si>
    <t xml:space="preserve">  R/01:653</t>
  </si>
  <si>
    <t xml:space="preserve">  R/02:9,5</t>
  </si>
  <si>
    <t xml:space="preserve">  atiky z boku:0,7*(157,8+9,6*2)</t>
  </si>
  <si>
    <t xml:space="preserve">  atiky z hora:0,45*(157,8+9,6*2)</t>
  </si>
  <si>
    <t>866,05*1,15</t>
  </si>
  <si>
    <t>712391171RT1</t>
  </si>
  <si>
    <t>Povlaková krytina střech do 10°, podklad. textilie, 1 vrstva - materiál ve specifikaci</t>
  </si>
  <si>
    <t>69366198R</t>
  </si>
  <si>
    <t>Geotextilie  300 g/m2 š. 200cm 100% PP</t>
  </si>
  <si>
    <t>712373111RS1</t>
  </si>
  <si>
    <t>Krytina střech do 10° fólie, 6 kotev/m2, na beton, tl.izolace do 160mm,fólie ve specif.,lišty,rohy</t>
  </si>
  <si>
    <t>712373111RV1</t>
  </si>
  <si>
    <t>Krytina střech do 10° fólie, 6 kotev/m2, na beton, tl.izolace do 300mm,fólie ve specif.,lišty,rohy</t>
  </si>
  <si>
    <t>712871801RTX</t>
  </si>
  <si>
    <t>Samostatné vytažení izolace, fólií PVC kotvením, 1 vrstva - folie ve specifikaci</t>
  </si>
  <si>
    <t>283220180R</t>
  </si>
  <si>
    <t>Fólie PVC tl. 1,8 mm š. 2100 mm, s PES výztuží</t>
  </si>
  <si>
    <t>712.1</t>
  </si>
  <si>
    <t>Zřízení střešních prostupů,otvor,zapravení, lemování,kotvení,doplňky,detaily,D+M</t>
  </si>
  <si>
    <t>5+5</t>
  </si>
  <si>
    <t>712.2</t>
  </si>
  <si>
    <t>Zátopová zkouška střechy, zpráva, protokol,doplňky</t>
  </si>
  <si>
    <t>998712202R00</t>
  </si>
  <si>
    <t>Přesun hmot pro povlakové krytiny, výšky do 12 m</t>
  </si>
  <si>
    <t>713111111RT1</t>
  </si>
  <si>
    <t>Izolace tepelné stropů vrchem kladené volně, 1 vrstva - materiál ve specifikaci</t>
  </si>
  <si>
    <t>631509214R</t>
  </si>
  <si>
    <t>Deska akustická minerální tl. 50 mm, kašírovaná</t>
  </si>
  <si>
    <t>713.1</t>
  </si>
  <si>
    <t>Akustický stropní absorbér,nízkofrekvenční, ve fólii,tl. 50mm</t>
  </si>
  <si>
    <t>713121111RT1</t>
  </si>
  <si>
    <t>Izolace tepelná podlah na sucho, jednovrstvá, materiál ve specifikaci</t>
  </si>
  <si>
    <t>F/06a:0,25*(1,4+1,2)</t>
  </si>
  <si>
    <t>F/07:(0,6*1,4+0,25*1,1)*2</t>
  </si>
  <si>
    <t>28375768.AR</t>
  </si>
  <si>
    <t>Deska izolační polystyrén samozhášivý EPS 150</t>
  </si>
  <si>
    <t xml:space="preserve">  F/06a:0,25*(1,4+1,2)*0,05</t>
  </si>
  <si>
    <t xml:space="preserve">  F/07:(0,6*1,4+0,25*1,1)*0,15</t>
  </si>
  <si>
    <t>28375621R</t>
  </si>
  <si>
    <t>Deska kročejová EPS T 10000 N/m2 tl. 40 mm</t>
  </si>
  <si>
    <t>713120080RA0</t>
  </si>
  <si>
    <t>Separační fólie PE, vč. dodávky folie</t>
  </si>
  <si>
    <t xml:space="preserve">  F/06a:0,25*(1,4+1,2)</t>
  </si>
  <si>
    <t xml:space="preserve">  F/07:0,6*1,4+0,25*1,1</t>
  </si>
  <si>
    <t>713121118RU1</t>
  </si>
  <si>
    <t>Montáž dilatačního pásku podél stěn, včetně dodávky pásku 8x100x1000 mm</t>
  </si>
  <si>
    <t>713141125R00</t>
  </si>
  <si>
    <t>Izolace tepelná střech, desky, na lepidlo PUK</t>
  </si>
  <si>
    <t>R/01:653*2</t>
  </si>
  <si>
    <t>R/02:9,5*2</t>
  </si>
  <si>
    <t>713131131R00</t>
  </si>
  <si>
    <t>Izolace tepelná stěn lepením</t>
  </si>
  <si>
    <t>28375766.AR</t>
  </si>
  <si>
    <t>Deska izolační polystyrén samozhášivý EPS 100</t>
  </si>
  <si>
    <t>203,55*0,1*1,1</t>
  </si>
  <si>
    <t>662,5*0,16*1,1</t>
  </si>
  <si>
    <t>28375971R</t>
  </si>
  <si>
    <t>Deska spádová EPS 100 S</t>
  </si>
  <si>
    <t>662,5*0,2*1,1</t>
  </si>
  <si>
    <t>998713202R00</t>
  </si>
  <si>
    <t>Přesun hmot pro izolace tepelné, výšky do 12 m</t>
  </si>
  <si>
    <t>714111101R00</t>
  </si>
  <si>
    <t>Montáž akust. obklad. panelů,s lištovanými spárami</t>
  </si>
  <si>
    <t>AKU stěnový obklad:1,2*5,4*3</t>
  </si>
  <si>
    <t>714.1</t>
  </si>
  <si>
    <t>Akustický stěnový obklad,tl.40mm,viditelná spára, obvodový U-profil 44mm,kovové rohy,5kg/m2</t>
  </si>
  <si>
    <t>AKU stěnový obklad-dle standardů:1,2*5,4*3</t>
  </si>
  <si>
    <t>998714202R00</t>
  </si>
  <si>
    <t>Přesun hmot pro akustická opatření, výšky do 12 m</t>
  </si>
  <si>
    <t>762441112R00</t>
  </si>
  <si>
    <t>Montáž obložení atiky,OSB desky,1vrst.,šroubováním</t>
  </si>
  <si>
    <t>60726017.AR</t>
  </si>
  <si>
    <t>Deska dřevoštěpková OSB 3 N - 4PD tl. 25 mm</t>
  </si>
  <si>
    <t>atiky z hora:0,45*(157,8+9,6*2)*1,1</t>
  </si>
  <si>
    <t>762395000R00</t>
  </si>
  <si>
    <t>Spojovací a ochranné prostředky pro střechy</t>
  </si>
  <si>
    <t>atiky z hora:0,45*(157,8+9,6*2)*1,1*0,025</t>
  </si>
  <si>
    <t>998762202R00</t>
  </si>
  <si>
    <t>Přesun hmot pro tesařské konstrukce, výšky do 12 m</t>
  </si>
  <si>
    <t>763612132R00</t>
  </si>
  <si>
    <t>M.obložení stěn z desek do tl.18 mm,P+D,šroubo.</t>
  </si>
  <si>
    <t>59590736R</t>
  </si>
  <si>
    <t>Deska cementotřísková,1350 kg/m3, tl. 10 mm</t>
  </si>
  <si>
    <t xml:space="preserve">  W/07:12,3*7,8-0,9*2,0</t>
  </si>
  <si>
    <t xml:space="preserve">  ostění:0,16*(0,9+2*2,0)</t>
  </si>
  <si>
    <t>94,924*1,1</t>
  </si>
  <si>
    <t>998763201R00</t>
  </si>
  <si>
    <t>Přesun hmot pro dřevostavby, výšky do 12 m</t>
  </si>
  <si>
    <t>K/01</t>
  </si>
  <si>
    <t>Oplechování parapetů vč. rohů,AL plech,rš 300 mm, lak RAL,příponky,kotvení,doplňky,detaily,D+M</t>
  </si>
  <si>
    <t>2,82*4</t>
  </si>
  <si>
    <t>K/02</t>
  </si>
  <si>
    <t>2,3*3</t>
  </si>
  <si>
    <t>K/03</t>
  </si>
  <si>
    <t>5,2*16</t>
  </si>
  <si>
    <t>K/04</t>
  </si>
  <si>
    <t>4,68*1</t>
  </si>
  <si>
    <t>K/05</t>
  </si>
  <si>
    <t>Oplechování parapetů vč. rohů,AL plech,rš 250 mm, lak RAL,příponky,kotvení,doplňky,detaily,D+M</t>
  </si>
  <si>
    <t>K/06</t>
  </si>
  <si>
    <t>Oplechování parapetů vč. rohů,AL plech,rš 260 mm, lak RAL,příponky,kotvení,doplňky,detaily,D+M</t>
  </si>
  <si>
    <t>1,2*3</t>
  </si>
  <si>
    <t>K/07</t>
  </si>
  <si>
    <t>2,4*2</t>
  </si>
  <si>
    <t>K/08</t>
  </si>
  <si>
    <t>Oplechování zdí (atik) z lak.AL plechu, rš 670 mm, lak RAL,příponky,kotvení,doplňky,detaily,D+M</t>
  </si>
  <si>
    <t>K/09</t>
  </si>
  <si>
    <t>Oplechování zdí (atik) z lak.AL plechu, rš 470 mm, lak RAL,příponky,kotvení,doplňky,detaily,D+M</t>
  </si>
  <si>
    <t>K/10</t>
  </si>
  <si>
    <t>Lemování zdí z lakovaného AL plechu, rš 280 mm, lak RAL,příponky,kotvení,doplňky,detaily,D+M</t>
  </si>
  <si>
    <t>K/11</t>
  </si>
  <si>
    <t>Lemování zdí z lakovaného AL plechu, rš 250 mm, lak RAL,příponky,kotvení,doplňky,detaily,D+M</t>
  </si>
  <si>
    <t>K/12</t>
  </si>
  <si>
    <t>Lemování zdí z lakovaného AL plechu, rš 330 mm, lak RAL,příponky,kotvení,doplňky,detaily,D+M</t>
  </si>
  <si>
    <t>K/13</t>
  </si>
  <si>
    <t>1,12*2</t>
  </si>
  <si>
    <t>K/14</t>
  </si>
  <si>
    <t>Žlaby z Al plechu podokapní půlkruhové,rš 280 mm, lak RAL,háky,čela,kotvy,doplňky,detaily,D+M</t>
  </si>
  <si>
    <t>K/15</t>
  </si>
  <si>
    <t>Závětrná lišta z Al plechu, rš 345 mm, lak RAL,příponky,kotvení,doplňky,detaily,D+M</t>
  </si>
  <si>
    <t>K/16</t>
  </si>
  <si>
    <t>Lemování zdí z lakovaného AL plechu, rš 240 mm, lak RAL,příponky,kotvení,doplňky,detaily,D+M</t>
  </si>
  <si>
    <t>998764202R00</t>
  </si>
  <si>
    <t>Přesun hmot pro klempířské konstr., výšky do 12 m</t>
  </si>
  <si>
    <t>O/01</t>
  </si>
  <si>
    <t>Okno,5-dilné,5200/1900,OS+S+FIX,GP01,3-sklo,AL rám, RAL,kování,folie,kotvení,doplňky,detaily,D+M</t>
  </si>
  <si>
    <t>O/02</t>
  </si>
  <si>
    <t>Okno,5-dilné,4680/1900,OS+S+FIX,GP02,3-sklo,AL rám, RAL,kování,folie,kotvení,doplňky,detaily,D+M</t>
  </si>
  <si>
    <t>O/03</t>
  </si>
  <si>
    <t>Okno,2-dilné,1200/1900,OS+S,GP04,3-sklo,AL rám, RAL,kování,folie,kotvení,doplňky,detaily,D+M</t>
  </si>
  <si>
    <t>O/04</t>
  </si>
  <si>
    <t>Okno,3-dilné,2300/1900,OS+S,GP03,3-sklo,AL rám, RAL,kování,folie,kotvení,doplňky,detaily,D+M</t>
  </si>
  <si>
    <t>O/05</t>
  </si>
  <si>
    <t>Okno,3-dilné,2400/1900,OS+S+FIX,GP05,3-sklo,AL rám, RAL,kování,folie,kotvení,doplňky,detaily,D+M</t>
  </si>
  <si>
    <t>O/06a</t>
  </si>
  <si>
    <t>Okno,2-dilné,1180/1900,FIX,GP06,bezp.3-sklo,AL rám, RAL,folie,kotvení,doplňky,detaily,D+M</t>
  </si>
  <si>
    <t>O/06b</t>
  </si>
  <si>
    <t>Dveře,2-dilné,1000/2800,OS+FIX,GP06,bezp.3-sklo, AL rám,RAL,kování,folie,kotvy,doplňky,detaily,D+M</t>
  </si>
  <si>
    <t>O/07a</t>
  </si>
  <si>
    <t>Okno,2-dilné,1180/2400,FIX,GP07,bezp.2-sklo, plast rám,bílá,folie,kotvení,doplňky,detaily,D+M</t>
  </si>
  <si>
    <t>O/07b</t>
  </si>
  <si>
    <t>Dveře,2-dilné,1000/3250,OS+FIX,GP07,bezp.2-sklo, plast rám,kování,folie,kotvení,doplňky,detaily,D+M</t>
  </si>
  <si>
    <t>O/08</t>
  </si>
  <si>
    <t>Okno,4-dilné,2400/2400,OS+S,GP08,2-sklo,AL rám, RAL,kování,folie,kotvení,doplňky,detaily,D+M</t>
  </si>
  <si>
    <t>O/09a</t>
  </si>
  <si>
    <t>O/09b</t>
  </si>
  <si>
    <t>O/10</t>
  </si>
  <si>
    <t>PSe/01</t>
  </si>
  <si>
    <t>Fasádní stěna,9-dilná,4480/3000,S+FIX,3-sklo, AL rám,RAL,kování,folie,kotvy,doplňky,detaily,D+M</t>
  </si>
  <si>
    <t>PSe/02</t>
  </si>
  <si>
    <t>Fasádní stěna,9-dilná,4480/2900,S+FIX,2-sklo,bílá, plast rám,kování,folie,kotvy,doplňky,detaily,D+M</t>
  </si>
  <si>
    <t>T/01</t>
  </si>
  <si>
    <t>Vnitřní parapet,MDF s HPL laminem,tl.17mm,bez nosu, rovný,š.200mm,kotvení,doplňky,detaily,D+M</t>
  </si>
  <si>
    <t>2,52*4</t>
  </si>
  <si>
    <t>T/02</t>
  </si>
  <si>
    <t>T/03</t>
  </si>
  <si>
    <t>5,2*17</t>
  </si>
  <si>
    <t>T/04</t>
  </si>
  <si>
    <t>T/05</t>
  </si>
  <si>
    <t>T/06</t>
  </si>
  <si>
    <t>T/07</t>
  </si>
  <si>
    <t>T/08</t>
  </si>
  <si>
    <t>D/01</t>
  </si>
  <si>
    <t>998766202R00</t>
  </si>
  <si>
    <t>Přesun hmot pro truhlářské konstr., výšky do 12 m</t>
  </si>
  <si>
    <t>767995101R00</t>
  </si>
  <si>
    <t>Výroba a montáž kov. atypických konstr. do 5 kg</t>
  </si>
  <si>
    <t>kg</t>
  </si>
  <si>
    <t>spojovací a kotvící prvky:200*1</t>
  </si>
  <si>
    <t>767995102R00</t>
  </si>
  <si>
    <t>Výroba a montáž kov. atypických konstr. do 10 kg</t>
  </si>
  <si>
    <t>spojovací a kotvící prvky:400*1</t>
  </si>
  <si>
    <t>767.1</t>
  </si>
  <si>
    <t>Požární ucpávky všech prostupů,štítek,zpráva, kotvení,doplňky,detaily,D+M</t>
  </si>
  <si>
    <t>15+4+4</t>
  </si>
  <si>
    <t>767.2</t>
  </si>
  <si>
    <t>Bezpečnostní tabulky a cedulky , pro vysměrování PO úniku,kotvy,doplňky,detaily,D+M</t>
  </si>
  <si>
    <t>10+10</t>
  </si>
  <si>
    <t>Z/01</t>
  </si>
  <si>
    <t>Zábradlí vnitř. schodiště,v.1,0m,pásoviny 20/5mm, výplň kulatina 20mm,RAL,sloupky,kotvy,doplňky,D+M</t>
  </si>
  <si>
    <t>Z/02</t>
  </si>
  <si>
    <t>Z/03</t>
  </si>
  <si>
    <t>Z/04</t>
  </si>
  <si>
    <t>Z/05</t>
  </si>
  <si>
    <t>Zábradlí venk. rampy,ocel,profily 40/3+20/3mm, madla 40/3mm,žár.pozink,sloupky,kotvy,doplňky,D+M</t>
  </si>
  <si>
    <t>Z/06</t>
  </si>
  <si>
    <t>Z/07</t>
  </si>
  <si>
    <t>Zábradlí venk. schodiště,v.1,0m,pásovina 40/5mm, výplň kulatina 20mm,RAL,sloupky,kotvy,doplňky,D+M</t>
  </si>
  <si>
    <t>Z/08</t>
  </si>
  <si>
    <t>Z/09</t>
  </si>
  <si>
    <t>Z/10</t>
  </si>
  <si>
    <t>Z/11</t>
  </si>
  <si>
    <t>Z/12</t>
  </si>
  <si>
    <t>Z/13</t>
  </si>
  <si>
    <t>Výlezový žebřík,ocel,žár.pozink,jekly 40/5+30/5, kotvení,doplňky,detaily,D+M</t>
  </si>
  <si>
    <t>Z/14</t>
  </si>
  <si>
    <t>Konstrukce přes objektové atiky,ocel,žár.pozink, kotvení,doplňky,detaily,D+M</t>
  </si>
  <si>
    <t>Os/01</t>
  </si>
  <si>
    <t>Přenosný hasicí přístroj,34A,ABC 6kg, štítek,kotvení,D+M</t>
  </si>
  <si>
    <t>Os/02a</t>
  </si>
  <si>
    <t>Záchytný systém střechy-kotvící body U1,dl.600mm, do nosníku IPE120, svorky,revize,kotvy,doplňky,D+M</t>
  </si>
  <si>
    <t>Os/02b</t>
  </si>
  <si>
    <t>Záchytný systém střechy-kotvící body U2,dl.600mm, do nosníku IPE220, svorky,revize,kotvy,doplňky,D+M</t>
  </si>
  <si>
    <t>Os/03</t>
  </si>
  <si>
    <t>Objektová dilatace do podlahy,nerez+elastomer, š. spáry 30mm,kotvení,doplňky,detaily,D+M</t>
  </si>
  <si>
    <t>Os/04</t>
  </si>
  <si>
    <t>Skříň vnitřního odběrného místa-hydrant,DN19, hadice DN19 dl. 30m,štítek,kotvení,D+M</t>
  </si>
  <si>
    <t>Os/05</t>
  </si>
  <si>
    <t>Střešní vpusť vyhřívaná,2-stupňová,ochranný koš, PVC manžeta,zapojení,kotvení,doplňky,detaily,D+M</t>
  </si>
  <si>
    <t>Os/06</t>
  </si>
  <si>
    <t>Přechodová lišta podlahy,elox. AL,š.20mm, kotvení,doplňky,detaily,D+M</t>
  </si>
  <si>
    <t>2*0,8+0,9+1,76</t>
  </si>
  <si>
    <t>Os/07</t>
  </si>
  <si>
    <t>Venkovní předokenní žaluzie,podom.box+izolace, Z-lamely š.70mm,pohon,vodítka,kotvy,detaily,D+M</t>
  </si>
  <si>
    <t>5,2*1,9*10</t>
  </si>
  <si>
    <t>Os/08</t>
  </si>
  <si>
    <t>2,6*1,9*2*2</t>
  </si>
  <si>
    <t>Os/09</t>
  </si>
  <si>
    <t>Výtah osobní,800kg,zdvih 7,47m,10 osob, 1m/s, 3stanice+nástupiště,šachetní+výtah dveře,pohon,D+M</t>
  </si>
  <si>
    <t>Os/10</t>
  </si>
  <si>
    <t>Os/11</t>
  </si>
  <si>
    <t>Zásobník na toaletní papír,nástěnný,205/210/115, pr.190mm,nerez,kotvení,doplňky,detaily,D+M</t>
  </si>
  <si>
    <t>Os/12</t>
  </si>
  <si>
    <t>Zásobník na tekuté mýdlo,nástěnný,205/210/115, nerez,kotvení,doplňky,detaily,D+M</t>
  </si>
  <si>
    <t>Os/13</t>
  </si>
  <si>
    <t>WC souprava,štětka+držák, nerez,kotvení,doplňky,detaily,D+M</t>
  </si>
  <si>
    <t>Os/14</t>
  </si>
  <si>
    <t>Odpadkový koš,nástěnný,205/100/300, 6l, nerez,kotvení,doplňky,detaily,D+M</t>
  </si>
  <si>
    <t>Os/15</t>
  </si>
  <si>
    <t>Koupelnové háčky a věšáky,55/55/55mm, nerez,kotvení,doplňky,detaily,D+M</t>
  </si>
  <si>
    <t>Os/16</t>
  </si>
  <si>
    <t>Zrcadlo nástěnné,do obkladu,750/450mm, lepené,kotvení,doplňky,detaily,D+M</t>
  </si>
  <si>
    <t>Os/17</t>
  </si>
  <si>
    <t>Zrcadlo sklopné,nástěnné,bezbariérové 600/400mm, lepené,kotvení,doplňky,detaily,D+M</t>
  </si>
  <si>
    <t>Os/18</t>
  </si>
  <si>
    <t>Madlo pevné,dl. 813mm,tvar U,nerez, kotvení,doplňky,detaily,D+M</t>
  </si>
  <si>
    <t>Os/19</t>
  </si>
  <si>
    <t>Madlo sklopné,dl. 813mm,tvar U,nerez, kotvení,doplňky,detaily,D+M</t>
  </si>
  <si>
    <t>Os/20</t>
  </si>
  <si>
    <t>Madlo nástěnné,svislé,dl. 500mm,nerez, kotvení,doplňky,detaily,D+M</t>
  </si>
  <si>
    <t>Os/21</t>
  </si>
  <si>
    <t>Revizní dvířka do SDK podhledu,600/600mm,AL rám, tlačné zámky,kotvení,doplňky,detaily,D+M</t>
  </si>
  <si>
    <t>Os/22</t>
  </si>
  <si>
    <t>Prosklená markýza nad rampou,ocel.kce+sklo,žlab, svod,RAL,kotvení,doplňky,detaily,D+M</t>
  </si>
  <si>
    <t>8,364*1,9</t>
  </si>
  <si>
    <t>Os/23</t>
  </si>
  <si>
    <t>Bezpečnostní přepad v atice,DN100,PVC manžeta, bílá,kruhový,kotvení,doplňky,detaily,D+M</t>
  </si>
  <si>
    <t>Os/24</t>
  </si>
  <si>
    <t>Objektová dilatace stěn a stropů,nerez+elastomer, š. spáry 30mm,kotvení,doplňky,detaily,D+M</t>
  </si>
  <si>
    <t>4*7</t>
  </si>
  <si>
    <t>998767202R00</t>
  </si>
  <si>
    <t>Přesun hmot pro zámečnické konstr., výšky do 12 m</t>
  </si>
  <si>
    <t>771101210RT1</t>
  </si>
  <si>
    <t>Penetrace podkladu pod dlažby, penetrační nátěr</t>
  </si>
  <si>
    <t>F/06:0,33*1,4</t>
  </si>
  <si>
    <t>F/07:0,6*1,4+0,25*1,1</t>
  </si>
  <si>
    <t>sokly:0,1*12,9</t>
  </si>
  <si>
    <t>771475014R00</t>
  </si>
  <si>
    <t>Obklad soklíků keram.rovných, tmel,výška 10 cm</t>
  </si>
  <si>
    <t>sokly:1*12,9</t>
  </si>
  <si>
    <t>771479001R00</t>
  </si>
  <si>
    <t>Řezání dlaždic keramických pro soklíky</t>
  </si>
  <si>
    <t>771575118R00</t>
  </si>
  <si>
    <t>Montáž podlah keram.,hladké, tmel, 60x60 cm</t>
  </si>
  <si>
    <t>771579793R00</t>
  </si>
  <si>
    <t>Příplatek za spárovací hmotu - plošně</t>
  </si>
  <si>
    <t>771578011R00</t>
  </si>
  <si>
    <t>Spára podlaha - stěna, silikonem</t>
  </si>
  <si>
    <t>771.1</t>
  </si>
  <si>
    <t>Dlažba keramická protiskluzná 60x60cm, tl. 9mm,slinutá,rektifikovaná,matná,dle standardů</t>
  </si>
  <si>
    <t xml:space="preserve">  F/03:10,5</t>
  </si>
  <si>
    <t xml:space="preserve">  F/06:0,33*1,4</t>
  </si>
  <si>
    <t xml:space="preserve">  sokly:0,1*12,9</t>
  </si>
  <si>
    <t>998771202R00</t>
  </si>
  <si>
    <t>Přesun hmot pro podlahy z dlaždic, výšky do 12 m</t>
  </si>
  <si>
    <t>776101121R00</t>
  </si>
  <si>
    <t>Provedení penetrace podkladu, vč. penetr. laku</t>
  </si>
  <si>
    <t>776421100RTX</t>
  </si>
  <si>
    <t>Lepení podlahových soklíků z linolea a vinylu, na lištu,vč. dodávky lišty - soklík ve specifikaci</t>
  </si>
  <si>
    <t>F/01:</t>
  </si>
  <si>
    <t>F/05:</t>
  </si>
  <si>
    <t>776521100RT1</t>
  </si>
  <si>
    <t>Lepení povlak.podlah z pásů  na lepidlo, pouze položení - podlahovina ve specifikaci</t>
  </si>
  <si>
    <t>776.1</t>
  </si>
  <si>
    <t>Heterogenní akustický vinyl,tl. 2,6mm,bez ftalátů, role š.2,0m,R10,dle standardů</t>
  </si>
  <si>
    <t xml:space="preserve">  F/05:0,33*1,4</t>
  </si>
  <si>
    <t>998776202R00</t>
  </si>
  <si>
    <t>Přesun hmot pro podlahy povlakové, výšky do 12 m</t>
  </si>
  <si>
    <t>781101210RT1</t>
  </si>
  <si>
    <t>Penetrace podkladu pod obklady, penetrační nátěr</t>
  </si>
  <si>
    <t>Ker. obklady:</t>
  </si>
  <si>
    <t>781475124R00</t>
  </si>
  <si>
    <t>Obklad vnitřní stěn keramický, do tmele, 60x60 cm</t>
  </si>
  <si>
    <t>781491001RTX</t>
  </si>
  <si>
    <t>Montáž lišt k obkladům,rohových,koutových, i dilatačních,vč. dodávky lišt AL</t>
  </si>
  <si>
    <t>781479705R00</t>
  </si>
  <si>
    <t>Přípl.za spárovací hmotu - plošně</t>
  </si>
  <si>
    <t>781.1</t>
  </si>
  <si>
    <t>Obklad keramický,60x60mm,slinutý,matný,imit.betonu, rektifikovaný,tl. 9mm,dle standardů</t>
  </si>
  <si>
    <t>998781202R00</t>
  </si>
  <si>
    <t>Přesun hmot pro obklady keramické, výšky do 12 m</t>
  </si>
  <si>
    <t>783.1</t>
  </si>
  <si>
    <t>Žárové zinkování ocelových konstrukcí</t>
  </si>
  <si>
    <t>OK výtahové šachty:691,02*1</t>
  </si>
  <si>
    <t>OK VZT:1439,51*1</t>
  </si>
  <si>
    <t>783.2</t>
  </si>
  <si>
    <t>Nátěr protipožární ocelových nosníků střechy, na požární odolnost 30minut</t>
  </si>
  <si>
    <t>OK střechy:942*1</t>
  </si>
  <si>
    <t>783222110RT1</t>
  </si>
  <si>
    <t>Nátěr syntetický kovových konstrukcí 2 x, antikoroz. email 2 x, ředidlo</t>
  </si>
  <si>
    <t>OK schodiště:275*1</t>
  </si>
  <si>
    <t>OK výtahové šachty:148*1</t>
  </si>
  <si>
    <t>783226100R00</t>
  </si>
  <si>
    <t>Nátěr syntetický kovových konstrukcí základní</t>
  </si>
  <si>
    <t>F/05-JA150/150/5:0,35*3*0,15*4</t>
  </si>
  <si>
    <t>F/06-JA150/150/5:0,35*3*0,15*4</t>
  </si>
  <si>
    <t>F/06-L150/75/9:1*4*0,15</t>
  </si>
  <si>
    <t>F/07-U160:2*1*2*(0,16+2*0,07)</t>
  </si>
  <si>
    <t>L profil stěny 120/120/8 u výtahové šachty:4*0,12*25</t>
  </si>
  <si>
    <t>783896211R0X</t>
  </si>
  <si>
    <t>Nátěr betonových povrchů olejivzdorný, 2x</t>
  </si>
  <si>
    <t>dno+stěny výtahu:4,75+1,05*8,4</t>
  </si>
  <si>
    <t>784191201R00</t>
  </si>
  <si>
    <t>Penetrace podkladu hloubková 1x</t>
  </si>
  <si>
    <t>odečet ker. obkladů:-207,2</t>
  </si>
  <si>
    <t>odečet AKU obkladů stěn:-19,4</t>
  </si>
  <si>
    <t>odečet nástěněk stěn:-20,4</t>
  </si>
  <si>
    <t>784195412R00</t>
  </si>
  <si>
    <t>Malba tekutá malířská, bílá, 2 x, otěruvzdorná</t>
  </si>
  <si>
    <t>785411130R00</t>
  </si>
  <si>
    <t>Lepení tapet vinylov.bez vzoru na stěnu do v. 3,8m</t>
  </si>
  <si>
    <t>PVC nástěnky:1,2*(5+6*2)</t>
  </si>
  <si>
    <t>785.1</t>
  </si>
  <si>
    <t>Nástěnkové linoleum,š. 1,22m,tl. 6mm, 4,7kg/m2, přírodní,k použití na stěny,dle standardů</t>
  </si>
  <si>
    <t>PVC nástěnky:1,22*(5+6*2)</t>
  </si>
  <si>
    <t>M43.1</t>
  </si>
  <si>
    <t>Dodávka a montáž ocelových konstrukcí - profily, kotvení,doplňky,detaily,D+M</t>
  </si>
  <si>
    <t>OK schodiště:9014,4*1</t>
  </si>
  <si>
    <t>OK střechy:31388,15*1</t>
  </si>
  <si>
    <t>OK výtahové šachty:4199,94+691,02</t>
  </si>
  <si>
    <t>F/05-JA150/150/5:0,35*3*21,632*1,15</t>
  </si>
  <si>
    <t>F/06-JA150/150/5:0,35*3*21,632*1,15</t>
  </si>
  <si>
    <t>F/06-L150/75/9:15,4*1,15</t>
  </si>
  <si>
    <t>F/07-U160:2*18,8*1,15</t>
  </si>
  <si>
    <t>L profil stěny 120/120/8 u výtahové šachty:367*1,15</t>
  </si>
  <si>
    <t>M43.2</t>
  </si>
  <si>
    <t>Dodávka a montáž ocelových konstrukcí - tr. plechy, kotvení,doplňky,detaily,D+M</t>
  </si>
  <si>
    <t>OK střechy, 40S/160/0,75:5577*1</t>
  </si>
  <si>
    <t>0,924*1,1*7,67</t>
  </si>
  <si>
    <t>M43.3</t>
  </si>
  <si>
    <t>Dodávka a montáž ocelových konstrukcí - pororošty, protiskluz.,žár.pozink,kotvení,doplňky,detaily,D+M</t>
  </si>
  <si>
    <t>OK schodiště:6,8+11*2+12,5</t>
  </si>
  <si>
    <t>OK VZT:10+0,9</t>
  </si>
  <si>
    <t>M43.4</t>
  </si>
  <si>
    <t>Doprava a přeložení ocelových konstrukcí</t>
  </si>
  <si>
    <t>M99.1</t>
  </si>
  <si>
    <t>Skladby podlah a konstrukcí, - jen pomocné výpočty, neoceňovat!!!</t>
  </si>
  <si>
    <t>VN+ON</t>
  </si>
  <si>
    <t>Vedlejší a ostatní náklady</t>
  </si>
  <si>
    <t>SUM</t>
  </si>
  <si>
    <t>ZŠ Pelhřimov, Na Pražské</t>
  </si>
  <si>
    <t>SO 01 Nástavba 1. stupně ZŠ</t>
  </si>
  <si>
    <t>vlastní</t>
  </si>
  <si>
    <t>D/02</t>
  </si>
  <si>
    <t>D/03</t>
  </si>
  <si>
    <t>D/04</t>
  </si>
  <si>
    <t>D/05</t>
  </si>
  <si>
    <t>D/06</t>
  </si>
  <si>
    <t>Otočné dveře jednokřídlé, prosklené s nadsvětlíkem,vnitřní,900/2600,GP 03,1-křídlé,EW 15 DP3  C2,Rw=32,částečně prosklené,hliník,práškový lak,RAL 7038,VSG 33.2, čiré sklo,bezfalcové,zárubeň rámová,hliník,práškový lak,RAL 6039,nerezová ocel,klika / klika. rozetové kování,PZ,samozavírač,gen. klíč,kotvení,doplňky,detaily,D+M</t>
  </si>
  <si>
    <t>D/07</t>
  </si>
  <si>
    <t>Otočné dveře jednokřídlé, prosklené s nadsvětlíkem,vnitřní,900/2600,GP 03,1-křídlé,EW 15 DP3  C2,Rw=32,částečně prosklené,hliník,práškový lak,RAL 7038,VSG 33.2, čiré sklo,bezfalcové,zárubeň rámová,hliník,práškový lak,RAL 6039,nerezová ocel,klika / klika, rozetové kování,PZ,samozavírač,gen. klíč,kotvení,doplňky,detaily,D+M</t>
  </si>
  <si>
    <t>D/08</t>
  </si>
  <si>
    <t>D/09</t>
  </si>
  <si>
    <t>D/10</t>
  </si>
  <si>
    <t>D/11</t>
  </si>
  <si>
    <t>D/12</t>
  </si>
  <si>
    <t>D/13</t>
  </si>
  <si>
    <t>D/14</t>
  </si>
  <si>
    <t>D/15</t>
  </si>
  <si>
    <t>D/16</t>
  </si>
  <si>
    <t>D/17</t>
  </si>
  <si>
    <t>D/18</t>
  </si>
  <si>
    <t>D/19</t>
  </si>
  <si>
    <t>D/20</t>
  </si>
  <si>
    <t>D/21</t>
  </si>
  <si>
    <t>D/22</t>
  </si>
  <si>
    <t>D/23</t>
  </si>
  <si>
    <t>D/24</t>
  </si>
  <si>
    <t>D/25</t>
  </si>
  <si>
    <t>D/26</t>
  </si>
  <si>
    <t>cena / MJ (Kč)</t>
  </si>
  <si>
    <t>celkem (Kč)</t>
  </si>
  <si>
    <t>Ceník, kapitola</t>
  </si>
  <si>
    <t>Poznámka uchazeče</t>
  </si>
  <si>
    <t>Náklady spojené s prováděním stavby</t>
  </si>
  <si>
    <t xml:space="preserve">005124010R  </t>
  </si>
  <si>
    <t>Zajištění kompletační a koordinační činnosti spojených s realizací stavby a následným dáním do užívání</t>
  </si>
  <si>
    <t>Soubor</t>
  </si>
  <si>
    <t>RTS_I/2022</t>
  </si>
  <si>
    <t xml:space="preserve">005122010R    </t>
  </si>
  <si>
    <t>Koordinace přímých dodávek investora</t>
  </si>
  <si>
    <t>Koordinace a zajištění součinnosti a stavebních úprav pro distributory inž.sítí s přímou dodávkou(např. EON, RWE apod.)</t>
  </si>
  <si>
    <t xml:space="preserve">004111010R  </t>
  </si>
  <si>
    <t>Zajištění a projednání všech nezbytných administrativních úkonů spojených s realizací stavby</t>
  </si>
  <si>
    <t>Zařízení staveniště</t>
  </si>
  <si>
    <t xml:space="preserve">005121010R  </t>
  </si>
  <si>
    <t>Vybudování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</si>
  <si>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</si>
  <si>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 xml:space="preserve">005121020R  </t>
  </si>
  <si>
    <t xml:space="preserve">Provoz zařízení staveniště </t>
  </si>
  <si>
    <t>Náklady na vybavení objektů zařízení staveniště, náklady na energie spotřebované dodavatelem v rámci provozu zařízení staveniště, náklady na spotřebovanou energii během výstavby, elektro, vodné stočné ,náklady na potřebný úklid v prostorách zařízení staveniště, náklady na nutnou údržbu a opravy na objektech zařízení staveniště a na přípojkách energií.</t>
  </si>
  <si>
    <t xml:space="preserve">005121030R  </t>
  </si>
  <si>
    <t>Odstranění zařízení staveniště</t>
  </si>
  <si>
    <t>Odstranění objektů zařízení staveniště včetně přípojek energií a jejich odvoz. Vyčištění území, vč. naložení,odvozu a uložení materiálu na skládku, uvedení prostoru zařízení staveniště do původního stavu, vyčištění, včetně nákladů na úpravu povrchů po odstranění zařízení staveniště a úklid ploch, na kterých bylo zařízení staveniště provozováno.</t>
  </si>
  <si>
    <t>Provozní vlivy</t>
  </si>
  <si>
    <t xml:space="preserve">005122010R  </t>
  </si>
  <si>
    <t>Provozní vlivy a vlivy spojené s realizací za provozu nebo spojené s etapizací</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</si>
  <si>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 Etapizace výstavby vyplývající z omezujících podmínek investora. Včetně zpracování potřebných návrhů opatření a z toho plynoucích dodávek (např. PBŘ pro dočasný provoz, dočasné ZOV apod.).</t>
  </si>
  <si>
    <t>Náklady spojené s provozem staveniště, které vzniknou dodavateli podle podmínek smlouvy.</t>
  </si>
  <si>
    <t xml:space="preserve">005211010R  </t>
  </si>
  <si>
    <t>Předání a převzetí staveniště</t>
  </si>
  <si>
    <t>Náklady spojené s účastí zhotovitele na předání a převzetí staveniště.</t>
  </si>
  <si>
    <t xml:space="preserve">005211020R  </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</si>
  <si>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</si>
  <si>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opatření/úprav pro zabezpečení stávajících inženýrských sítí.</t>
  </si>
  <si>
    <t xml:space="preserve">005211030R  </t>
  </si>
  <si>
    <t xml:space="preserve">Dočasná dopravní opatření </t>
  </si>
  <si>
    <t>Náklady na vyhotovení návrhu dočasného dopravního značení, na komunikacích pro motorová a nemotorová vozidla a pro pěší, zajištění průchodů apod., Jeho projednání s dotčenými orgány a organizacemi, dodání dopravních značek a světelné signalizace, jejich rozmístění a přemísťování a jejich údržba v průběhu výstavby včetně následného odstranění po ukončení stavebních prací.</t>
  </si>
  <si>
    <t xml:space="preserve">005211080R  </t>
  </si>
  <si>
    <t xml:space="preserve">Bezpečnostní, hygienická a protiprašná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</si>
  <si>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</si>
  <si>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Zabezpečení staveniště, vnějších staveb a ploch dotčených stavbou, vybavení proti odcizení a škodám, Zajištění ostrahy majetku a osob v průběhu realizace stavby a až do předání stavby do užívání, např. kamerový systém</t>
  </si>
  <si>
    <t>00521 R0</t>
  </si>
  <si>
    <t xml:space="preserve">Vyčištění území, vč. naložení,odvozu a uložení materiálu na skládku, uvedení prostoru zařízení staveniště do původního stavu, vyčištění </t>
  </si>
  <si>
    <t>00521 R1</t>
  </si>
  <si>
    <t>Provedení dočasné úpravy vjezdu a areálových komunikací pro potřebu realizace díla</t>
  </si>
  <si>
    <t>00521 R2</t>
  </si>
  <si>
    <t>Dočasné konstrukce pro zajištění provozu investora</t>
  </si>
  <si>
    <t>00521 R3</t>
  </si>
  <si>
    <t>Zábor veřejného prostranství – zajištění a platba poplatků v průběhu délky záboru</t>
  </si>
  <si>
    <t>den</t>
  </si>
  <si>
    <t>00521 R4</t>
  </si>
  <si>
    <t>Pasportizace území stavby a jejího okolí, zejména stavu příjezdových komunikací staveništní dopravy, předpokládaných dotčených ploch zasažených realizací stavby, požadavků vlastníků a uživatelů sousedních nemovitostí, dotčených orgánů apod.</t>
  </si>
  <si>
    <t xml:space="preserve">005111020R  </t>
  </si>
  <si>
    <t>Vytýčení prostorové polohy dopravní a technické infrastruktury (inženýrských sítí)  - vč. případných kopaných sond, vč. projednání se správci, apod., zpracování vytyčovacího výkresu stavby, vytyčení stavby, ostatní geodetické práce po dobu stavby, geometrický plán, návrh na vklad do KN</t>
  </si>
  <si>
    <t>00521 R5</t>
  </si>
  <si>
    <t>Zajištění průzkumů, zkoušek, atestů, sond a revizí apod. uvedených v rozhodnutích a v projektové dokumetnaci nezbytně nutných k provedení díla</t>
  </si>
  <si>
    <t>00521 R6</t>
  </si>
  <si>
    <t>Součinnost se všemi zúčastněnými stranami - investorem, budoucím uživatelem, projektantem, zástupci organizací státní správy, koordinátorem BOZP apod.</t>
  </si>
  <si>
    <t xml:space="preserve">004111020R  </t>
  </si>
  <si>
    <t>Veškerá dodavatelská, výrobní a realizační dokumentace, např.:</t>
  </si>
  <si>
    <t>Konstrukční, dílenské a montážní výkresy nosných a pomocných konstrukcí, výrobní výkresy fasád, vnějších a vnitřních výplní otvorů (včetně prosklených stěn), kompletačních prvků, konstrukcí vč. ocelových a zámečnických konstrukcí, silových a ovládacích zařízení (včetně rozváděčů - pohledy na osazení přístrojů v rozvaděči, pohledy na skříně rozvaděčů, detailní zapojení prvků), statické a jiné výpočty, výkaz materiálů, dílenský deník, technické přejímací podmínky, certifikáty jednotlivých prvků, detaily napojení na okolní konstrukce</t>
  </si>
  <si>
    <t>Podrobné výkresy ocelových konstrukcí - včetně řešené detailů, svarů, přípojů a montážních spojů. Pro betonové konstrukce podrobné výkresy prefabrikátů včetně výztuže. Definování případných montážních spojů z důvodu snazší logistiky</t>
  </si>
  <si>
    <t>Výkresy tvaru bednění monolitických konstrukcí včetně požadovaného spárořezu a rozmístění spjovacích prvků v případě zvýšených požadavků GP na pohledovost finální konstrukce</t>
  </si>
  <si>
    <t>Podrobné výkresy výztuže železobetonových prvků</t>
  </si>
  <si>
    <t>Podrobný výkres trubkování v železobetonových prvcích</t>
  </si>
  <si>
    <t>Detailní kladečské plány koncových prvků rozvodů, podhledů, obkladů, dlažeb (vnitřních i venkovních)</t>
  </si>
  <si>
    <t>Výkresy pomocných stavebních a montážních zařízení (např. lešení, bednění, výtahy, jeřábové dráhy apod.)</t>
  </si>
  <si>
    <t>Dokumentace pro ostatní výrobní a montážní přípravu včetně vytyčení stavby</t>
  </si>
  <si>
    <t>Technologické nebo pracovní postupy stavebních prací včetně časových plánů</t>
  </si>
  <si>
    <t>Kontrolní a zkušební plány</t>
  </si>
  <si>
    <t>Průvodně technická dokumentace</t>
  </si>
  <si>
    <t>Harmonogram stavby včetně průběžné aktualizace</t>
  </si>
  <si>
    <t>ZOV včetně průběžné aktualizace</t>
  </si>
  <si>
    <t>Kladečské plány obkladů a dlažeb</t>
  </si>
  <si>
    <t>Kladečské schéma tepelných izolací střech</t>
  </si>
  <si>
    <t>Dočasná dopravně inženýrská opatření v souvilosti s navrhovanou výstavbou</t>
  </si>
  <si>
    <t>SLP - upřesnění dle konkrétně dodaných zařízení a jejich technologických schémat. Schémata zapojení v zařízení.</t>
  </si>
  <si>
    <t>Dílenská dokumentace = podrobný výpis tvarovek a potrubí</t>
  </si>
  <si>
    <t>Technologické postupy montáže (potrubí, izolací, požárních opatření, revize, zhotovení provozního řádu…)</t>
  </si>
  <si>
    <t>00521 R7</t>
  </si>
  <si>
    <t>Zajištění všech podkladů a dokumentů pro vydání kolaudačního rozhodnutí (případně souhlasu), včetně podání žádosti a zajištění jejího vydání, účast na kolaudačních prohlídkách</t>
  </si>
  <si>
    <t xml:space="preserve">005241010R  </t>
  </si>
  <si>
    <t>Vypracování dokumentace skutečného provedení stavby v rozsahu  dle platné legislativy (vyhl. 499/2006 Sb.v platném znění)</t>
  </si>
  <si>
    <t>Vypracování dokumentace skutečného provedení stavby nad rámec platné legislativy (tj. dokumentace skutečného provedení pro jednotlivé profese) včetně podmínek a požadavků uvedených v SoD a případných podmínek dotačního titulu.</t>
  </si>
  <si>
    <t>00521 R8</t>
  </si>
  <si>
    <t>Náklady na provedení vzorků (fyzických, případně dle domluvy s objednatelem a autorským dozorem) - např. barevnost fasád, klempířských prvků atd. (včetně požadavků uvedených v projektové dokumentaci), vedení vzorkovacích protokolů (vedených v ucelené podobě formou knihy vzorkování) a s tím spojená administrativa.</t>
  </si>
  <si>
    <t>00521 R9</t>
  </si>
  <si>
    <t>Fotodokumentace průběhu výstavby a dle specifikace uvedené v SoD, příp. podmínek dotačního titulu</t>
  </si>
  <si>
    <t xml:space="preserve">005231010R  </t>
  </si>
  <si>
    <t>Provedení veškerých měření a zkoušek, revizních zpráv apod. dle platné legislativy a dle SoD, např. na termovizní měření stavby, revize plynu, revize hromosvodu</t>
  </si>
  <si>
    <t>00521 R10</t>
  </si>
  <si>
    <t>Jednání s dotčenými institucemi, s dotčenými orgány státní správy a samosprávy - například zajištění dokladů nutných k získání kolaudačního souhlasu, povolení a rozhodnutí nutných k realizaci stavby, zajištění veškerých měření a zkoušek požadovanými dotčenými orgány pro zajištění kolaudačního souhlasu apod.</t>
  </si>
  <si>
    <t xml:space="preserve">005241020R  </t>
  </si>
  <si>
    <t>Zpracování geodetického zaměření skutečného provedení stavby včetně profesních částí a geometrických plánů dle SoD a dle požadavků dotčených orgánů a zápisu do KN (je-li vyžadováno)</t>
  </si>
  <si>
    <t xml:space="preserve">005231040R  </t>
  </si>
  <si>
    <t>Zaškolení obsluhy a investorem pověřených osob, vypracování a odsouhlasení provozních a manipulačních řádů, proškolení provozovatele s provozováním a užíváním realizovaného díla dle SoD a jiných podmínek</t>
  </si>
  <si>
    <t>Spolupráce s projektantem - nad rámec standardního AD (spolupráce na technických řešení odchylek zjištěných v průběhu stavby, technická řešení rozdílů skutečně zjištěného stavu se stavem předpokládaného projektantem, technická řešení kolizí se skrytými konstrukcemi, které nemohl projektant předvídat (kolize s podzemními sítěmi a konstrukcemi, apod.), kontrola případných změn vyvolaných zhotovitelem vyžadující technické zhodnocení nad rámec AD</t>
  </si>
  <si>
    <t>00521 R11</t>
  </si>
  <si>
    <t>Náklady na pojištění a bankovní garance</t>
  </si>
  <si>
    <t>soubor</t>
  </si>
  <si>
    <t>00521 R12</t>
  </si>
  <si>
    <t>Práce spojené s administrativou projektu</t>
  </si>
  <si>
    <t xml:space="preserve">005281010R  </t>
  </si>
  <si>
    <t>Propagační činnost (např. pamětní desky, billboard, propagační materiály, plachty apod.) dle specifikace uvedené v SoD, příp. podmínek dotačního titulu</t>
  </si>
  <si>
    <t>Celkem za</t>
  </si>
  <si>
    <t>Ostatní a vedlejší náklady</t>
  </si>
  <si>
    <t>podhledy m.č. 3.13,3.16:1,58+1,38</t>
  </si>
  <si>
    <t>3.NP:3,8*(0,9+0,9)</t>
  </si>
  <si>
    <t>3.NP:3,8*(5,8)-1,97*(0,7*2)</t>
  </si>
  <si>
    <t>3.NP - tl. 100mm, impreg. desky:3,8*(5,8)-1,97*(0,7*2)</t>
  </si>
  <si>
    <t>3.NP - tl. 150mm, impreg. desky:3,8*(0,9+0,9)</t>
  </si>
  <si>
    <t>3.NP:1+1</t>
  </si>
  <si>
    <t>okna:1,2*1,9*2</t>
  </si>
  <si>
    <t>okna:2*(1,2*2+1,9*2)</t>
  </si>
  <si>
    <t>3.NP:2,5*(1,7+2,2)-1,2*1,6*2</t>
  </si>
  <si>
    <t>nové zdivo:2,5*(2,2+1,7)-1,2*1,6*2</t>
  </si>
  <si>
    <t>1,6*1</t>
  </si>
  <si>
    <t>F/02:2,96</t>
  </si>
  <si>
    <t>5*1</t>
  </si>
  <si>
    <t>4*1</t>
  </si>
  <si>
    <t>za zařiz. předměty,sokly:1,5*1,0*(1+1)+0,3*6,4</t>
  </si>
  <si>
    <t>F/02:2,96*2</t>
  </si>
  <si>
    <t xml:space="preserve">  F/02:2,96*0,04</t>
  </si>
  <si>
    <t>0,1184*1,1</t>
  </si>
  <si>
    <t xml:space="preserve">  F/02:2,96</t>
  </si>
  <si>
    <t>2,96*1,1</t>
  </si>
  <si>
    <t>2,96*1,15</t>
  </si>
  <si>
    <t>pásek:2,2*1</t>
  </si>
  <si>
    <t>Otočné dveře jednokřídlé, plné,vnitřní,700/1970,GP 06,1-křídlé,plné,DTD,HPL,oranžově matná,bezfalcové,zárubeň obložková,hliník,práškový lak,Ocelově šedá,nerezová ocel,klika / klika, rozetové kování,WC,kotvení,doplňky,detaily,D+M</t>
  </si>
  <si>
    <t>3.NP:2,5*(5,5+5,3)-(1,97*(0,7*2)+1,2*1,6*2)</t>
  </si>
  <si>
    <t>3.NP:12,3*1</t>
  </si>
  <si>
    <t>3.NP:(2,5*(5,5+5,3)-(1,97*(0,7*2)+1,2*1,6*2))*1,1</t>
  </si>
  <si>
    <t>SDK podhledy:2,96</t>
  </si>
  <si>
    <t>výkopek na deponii:29,85*1</t>
  </si>
  <si>
    <t>přebytek výkopku na skládku:29,85*1</t>
  </si>
  <si>
    <t>přebytek výkopku na skládku:(29,85*1)*36</t>
  </si>
  <si>
    <t>podhledy:19,1*1</t>
  </si>
  <si>
    <t>podhledy AKU:38,9</t>
  </si>
  <si>
    <t>3.NP:3,8*(15,7)-(0,9*2,1)</t>
  </si>
  <si>
    <t>3.NP - tl. 150mm, stand. desky:3,8*(15,7)-(0,9*2,1)</t>
  </si>
  <si>
    <t>okna:2,6*1,9*2+5,2*1,9*1</t>
  </si>
  <si>
    <t>nové zdivo:3,8*15,8-(1,9*(2,6*2+5,2))</t>
  </si>
  <si>
    <t>okna:2*(2,6*2+1,9*2+5,2*1+1,9*1)</t>
  </si>
  <si>
    <t>11,1*1</t>
  </si>
  <si>
    <t>F/01:57,98</t>
  </si>
  <si>
    <t>F/01:57,98*2</t>
  </si>
  <si>
    <t>8+7</t>
  </si>
  <si>
    <t>6+5</t>
  </si>
  <si>
    <t>122,3*1</t>
  </si>
  <si>
    <t>122,3*12</t>
  </si>
  <si>
    <t>122,3*36</t>
  </si>
  <si>
    <t>122,3-68,42</t>
  </si>
  <si>
    <t>295,1*1</t>
  </si>
  <si>
    <t>podhledy SDK stand.:19,1*1</t>
  </si>
  <si>
    <t>podhledy AKU:38,9*1</t>
  </si>
  <si>
    <t>podhledy SDK stand.:19,1*1,1</t>
  </si>
  <si>
    <t>podhledy AKU:(38,9)*1,1</t>
  </si>
  <si>
    <t xml:space="preserve">  F/01:57,98*0,05</t>
  </si>
  <si>
    <t>2,899*1,1</t>
  </si>
  <si>
    <t xml:space="preserve">  F/01:57,98</t>
  </si>
  <si>
    <t>57,98*1,1</t>
  </si>
  <si>
    <t>57,98*1,15</t>
  </si>
  <si>
    <t>pásek:43,5*1</t>
  </si>
  <si>
    <t>sokly:0,06*29,8</t>
  </si>
  <si>
    <t>sokly:1*29,8</t>
  </si>
  <si>
    <t xml:space="preserve">  sokly:0,06*29,8</t>
  </si>
  <si>
    <t>59,768*1,1</t>
  </si>
  <si>
    <t>SDK:19,1</t>
  </si>
  <si>
    <t>omítky:3,8*31,5-(0,9*2,1+1,9*(2,6*2+5,2))</t>
  </si>
  <si>
    <t>výkopek na deponii:75,776*1</t>
  </si>
  <si>
    <t>přebytek výkopku na skládku:75,776-49,596</t>
  </si>
  <si>
    <t>přebytek výkopku na skládku:(75,776-49,596)*36</t>
  </si>
  <si>
    <t>podhledy:197,79-19,1</t>
  </si>
  <si>
    <t>podhledy:37,6-2,96</t>
  </si>
  <si>
    <t>podhledy:8+37,6-2,96</t>
  </si>
  <si>
    <t>podhledy AKU:5,8+68,2+42,2+58,3*2+54+32,3+38,9-38,9</t>
  </si>
  <si>
    <t>3.NP:3,8*(15,7+2,4+19,1+15,1+0,6+6,6+3,9+25,5+1,8)-(0,9*2,1*6)-57,77</t>
  </si>
  <si>
    <t>3.NP:3,8*(9,8+7,2+0,9+3,4+2,7+0,9+6,6+4,8)-(1,97*(0,8*3+0,9))-6,84</t>
  </si>
  <si>
    <t>3.NP:3,8*(2,1+0,4+2,7+3,7*2+0,6+1,2+4,5+1,4*2+1,7)-1,97*(0,7*6+0,8*2)-19,282</t>
  </si>
  <si>
    <t>3.NP - tl. 100mm, impreg. desky:3,8*(2,1+0,4+2,7+3,7*2+0,6+1,2+4,5+1,4*2+1,7)-1,97*(0,7*6+0,8*2)-19,282</t>
  </si>
  <si>
    <t>3.NP - tl. 150mm, stand. desky:3,8*(15,7+2,4+19,1+15,1+0,6+6,6+3,9+25,5+1,8)-(0,9*2,1*6)-57,77</t>
  </si>
  <si>
    <t>3.NP - tl. 150mm, impreg. desky:3,8*(9,8+7,2+0,9+3,4+2,7+0,9+6,6+4,8)-(1,97*(0,8*3+0,9))-6,84</t>
  </si>
  <si>
    <t>3.NP:6+2+6-2</t>
  </si>
  <si>
    <t>3.NP:8+1-2</t>
  </si>
  <si>
    <t>okna:2,6*1,9*4+2,3*1,9*3+5,2*1,9*16+4,68*1,9+1,12*1,9+1,2*1,9*3-4,56-19,76</t>
  </si>
  <si>
    <t>nové zdivo:431,832+2*68,225-5,91-40,28</t>
  </si>
  <si>
    <t>okna:2*(2,6*4+1,9*4+2,3*3+1,9*3+5,2*16+1,9*16+4,68+1,9+1,12+1,9+1,2*3+1,9*3)-12,4-32,2</t>
  </si>
  <si>
    <t>nové zdivo:431,832+2*68,225-40,28-5,91</t>
  </si>
  <si>
    <t>3.NP:2,5*(6,8+1,8+1,7+2,2+1)-1,2*1,6*3-5,91</t>
  </si>
  <si>
    <t>nové zdivo:431,832+2*68,225-40,28</t>
  </si>
  <si>
    <t>261-11,1-1,6</t>
  </si>
  <si>
    <t>F/01:545,29-57,98</t>
  </si>
  <si>
    <t>F/02:37,6-2,96</t>
  </si>
  <si>
    <t>F/01:(545,29-57,98)*2</t>
  </si>
  <si>
    <t>90+60-5-15</t>
  </si>
  <si>
    <t>60+50-11-4</t>
  </si>
  <si>
    <t>513,53*1</t>
  </si>
  <si>
    <t>513,53*12</t>
  </si>
  <si>
    <t>513,53*36</t>
  </si>
  <si>
    <t>513,53-42,04</t>
  </si>
  <si>
    <t>za zařiz. předměty,sokly:1,5*1,0*(14+9+3)+0,3*51-4,92</t>
  </si>
  <si>
    <t>podhledy SDK stand.:197,79-19,1</t>
  </si>
  <si>
    <t>podhledy SDK stand.:(197,79-19,1)*1,1</t>
  </si>
  <si>
    <t>podhledy AKU:(5,8+68,2+42,2+58,3*2+54+32,3+38,9-38,9)*1,1</t>
  </si>
  <si>
    <t>F/02:(37,6-2,96)*2</t>
  </si>
  <si>
    <t xml:space="preserve">  F/01:(545,29-57,98)*0,05</t>
  </si>
  <si>
    <t xml:space="preserve">  F/02:(37,6-2,96)*0,04</t>
  </si>
  <si>
    <t>25,9509*1,1</t>
  </si>
  <si>
    <t xml:space="preserve">  F/01:545,29-57,98</t>
  </si>
  <si>
    <t xml:space="preserve">  F/02:37,6-2,96</t>
  </si>
  <si>
    <t>521,95*1,1</t>
  </si>
  <si>
    <t>523,715*1,15</t>
  </si>
  <si>
    <t>pásek:445,5-2,2-43,5</t>
  </si>
  <si>
    <t>48,657*1,1</t>
  </si>
  <si>
    <t>sokly:0,06*(382,8-29,8)</t>
  </si>
  <si>
    <t>sokly:1*(382,8-29,8)</t>
  </si>
  <si>
    <t xml:space="preserve">  sokly:0,06*(382,8-29,8)</t>
  </si>
  <si>
    <t>508,952*1,1</t>
  </si>
  <si>
    <t>3.NP:1,8*(1,6+1,4*3+1,3)+2,5*(9*2+8,8+10,8+21,5+4,5*2+5,5+12,9+5,3)-(1,97*(0,7*12+0,8*7+0,9)+1,2*1,6*3)-20,402</t>
  </si>
  <si>
    <t>3.NP:124,5-12,3</t>
  </si>
  <si>
    <t>3.NP:(1,8*(1,6+1,4*3+1,3)+2,5*(9*2+8,8+10,8+21,5+4,5*2+5,5+12,9+5,3)-(1,97*(0,7*12+0,8*7+0,9)+1,2*1,6*3)-20,402)*1,1</t>
  </si>
  <si>
    <t>omítky:70+853,9-98,05</t>
  </si>
  <si>
    <t>1)</t>
  </si>
  <si>
    <t>2)</t>
  </si>
  <si>
    <t>3)</t>
  </si>
  <si>
    <t>PŘÍMÉ HLAVNÍ AKTIVITY</t>
  </si>
  <si>
    <t>PŘÍMÉ DOPROVODNÉ AKTIVITY</t>
  </si>
  <si>
    <t>NEPŘÍMÉ AKTIVITY</t>
  </si>
  <si>
    <t>1a)</t>
  </si>
  <si>
    <t>2a)</t>
  </si>
  <si>
    <t>3a)</t>
  </si>
  <si>
    <t>2) PŘÍMÉ DOPROVODNÉ AKTIVITY - Vedlejší a ostatní náklady</t>
  </si>
  <si>
    <t>3) NEPŘÍMÉ AKTIVITY - Vedlejší a ostatní náklady</t>
  </si>
  <si>
    <t>Tryskový vysoušeč rukou,vzduchové trysky,300/210/480mm,HEPA filtr,nástěnný,LED osvětlení,zapojení,kotvení,doplňky,detaily,D+M</t>
  </si>
  <si>
    <t>1) PŘÍMÉ HLAVNÍ AKTIVITY - Souhrnný rozpočet</t>
  </si>
  <si>
    <t>2) PŘÍMÉ DOPROVODNÉ AKTIVITY - Souhrnný rozpočet</t>
  </si>
  <si>
    <t>3) NEPŘÍMÉ AKTIVITY - Souhrnný rozpočet</t>
  </si>
  <si>
    <t>Zdravotechnická instalace</t>
  </si>
  <si>
    <t xml:space="preserve"> </t>
  </si>
  <si>
    <t>713571113R00</t>
  </si>
  <si>
    <t>Požárně ochranná manžeta hl. 60 mm, EI 90, D 75 mm</t>
  </si>
  <si>
    <t>6</t>
  </si>
  <si>
    <t>RTS komentář:</t>
  </si>
  <si>
    <t>Požárně ochranná manžeta tvoří přepážku pro hořlavé potrubí, hodnota požární odolnosti EI 90. Ke stěně nebo stropu se připojuje pomocí rozpěrné hmoždinky se šroubem. D = vnější průměr trubky.</t>
  </si>
  <si>
    <t>713571115R00</t>
  </si>
  <si>
    <t>Požárně ochranná manžeta hl. 60mm, EI 90, D 110 mm</t>
  </si>
  <si>
    <t>10</t>
  </si>
  <si>
    <t>721</t>
  </si>
  <si>
    <t>Vnitřní kanalizace</t>
  </si>
  <si>
    <t>721140913R00</t>
  </si>
  <si>
    <t>Oprava-propoj.dosavadního potrubí litinového DN 70</t>
  </si>
  <si>
    <t>721140915R00</t>
  </si>
  <si>
    <t>Oprava-propoj.dosavadního potrubí litinového DN100</t>
  </si>
  <si>
    <t>721140923R00</t>
  </si>
  <si>
    <t>Oprava potrubí litinového, krácení trub DN 70</t>
  </si>
  <si>
    <t>721140925R00</t>
  </si>
  <si>
    <t>Oprava potrubí litinového, krácení trub DN 100</t>
  </si>
  <si>
    <t>721140933R00</t>
  </si>
  <si>
    <t>Oprava - přechod z plastových trub na litinu DN 70</t>
  </si>
  <si>
    <t>Položka je určena i pro přechod na olověné trouby</t>
  </si>
  <si>
    <t>721140935R00</t>
  </si>
  <si>
    <t>Oprava - přechod z plastových trub na litinu DN100</t>
  </si>
  <si>
    <t>Položka je určena i pro přechod na olověné trouby a pro DN 50/100 a 70/100.</t>
  </si>
  <si>
    <t>721151308R00</t>
  </si>
  <si>
    <t>Potrubí PE svařovanét-db20-dešťové,D 110 x 6,0 mm</t>
  </si>
  <si>
    <t>30</t>
  </si>
  <si>
    <t>Položka je určena pro potrubí z trub PE svařovaných - db 20 - zvukově izolované</t>
  </si>
  <si>
    <t>721171239R00</t>
  </si>
  <si>
    <t>Tvarovka k připojení závěsného WC(výlevka), DN 80/100</t>
  </si>
  <si>
    <t>Tvarovka pro připojení závěsného WC s délkově a směrově nastavitelným přítokovým kolenem a boční přítokovou trubkou, včetně balení (připojovací souprava), DN 80/100, připojení DN 50.</t>
  </si>
  <si>
    <t>721178103R00</t>
  </si>
  <si>
    <t>Potrubí odhlučněné PP připojovací, D 50 x 2,0</t>
  </si>
  <si>
    <t>92</t>
  </si>
  <si>
    <t>721178104R00</t>
  </si>
  <si>
    <t>Potrubí odhlučněné PP připojovací, D 75 x 2,6</t>
  </si>
  <si>
    <t>69</t>
  </si>
  <si>
    <t>721178106R00</t>
  </si>
  <si>
    <t>Potrubí odhlučněné PP připojovací, D 110 x 3,6</t>
  </si>
  <si>
    <t>7</t>
  </si>
  <si>
    <t>721178114R00</t>
  </si>
  <si>
    <t>Potrubí odhlučněné PP odpadní - svis. D 75x2,6</t>
  </si>
  <si>
    <t>48</t>
  </si>
  <si>
    <t>721178116R00</t>
  </si>
  <si>
    <t>Potrubí odhlučněné PP odpadní - svis. D110x3,6</t>
  </si>
  <si>
    <t>40</t>
  </si>
  <si>
    <t>721178124R00</t>
  </si>
  <si>
    <t>Čisticí kus odhlučněné PP pro potr.svislé D 75</t>
  </si>
  <si>
    <t>721178126R00</t>
  </si>
  <si>
    <t>Čisticí kus odhlučněné PP pro potr.svislé D110</t>
  </si>
  <si>
    <t>721178136R00</t>
  </si>
  <si>
    <t>Potrubí odhlučněné PP ležaté zavěšené D110x3,6</t>
  </si>
  <si>
    <t>721194105T00</t>
  </si>
  <si>
    <t>Vyvedení odpadní výpustky D 50 mm</t>
  </si>
  <si>
    <t>16</t>
  </si>
  <si>
    <t>721194109T00</t>
  </si>
  <si>
    <t>Vyvedení odpadní výpustky D 110 mm</t>
  </si>
  <si>
    <t>6+1</t>
  </si>
  <si>
    <t>721234104RT1</t>
  </si>
  <si>
    <t>Vtok střešní PP pro plochou střechu</t>
  </si>
  <si>
    <t>živičný pás (upravit dle skladby střechy), záchytný koš vyhřívaný D 75,110,125mm</t>
  </si>
  <si>
    <t>721273200RT2</t>
  </si>
  <si>
    <t>Souprava ventilační střešní</t>
  </si>
  <si>
    <t>souprava větrací hlavice PP D 75 mm</t>
  </si>
  <si>
    <t>721273200RT3</t>
  </si>
  <si>
    <t>souprava větrací hlavice PP   D 110 mm</t>
  </si>
  <si>
    <t>721290111R00</t>
  </si>
  <si>
    <t>Zkouška těsnosti kanalizace vodou DN 125</t>
  </si>
  <si>
    <t>223</t>
  </si>
  <si>
    <t>721300912R00</t>
  </si>
  <si>
    <t>Pročištění svislých odpadů, jedno podl., do DN 200</t>
  </si>
  <si>
    <t>2*16</t>
  </si>
  <si>
    <t>722</t>
  </si>
  <si>
    <t>Vnitřní vodovod</t>
  </si>
  <si>
    <t>722130913R00</t>
  </si>
  <si>
    <t>Oprava-přeřezání ocelové trubky DN 25</t>
  </si>
  <si>
    <t>21</t>
  </si>
  <si>
    <t>722131912R00</t>
  </si>
  <si>
    <t>Oprava-potrubí závitové,vsazení odbočky DN 20</t>
  </si>
  <si>
    <t>17</t>
  </si>
  <si>
    <t>722131913R00</t>
  </si>
  <si>
    <t>Oprava-potrubí závitové,vsazení odbočky DN 25</t>
  </si>
  <si>
    <t>722131932R00</t>
  </si>
  <si>
    <t>Oprava-propojení dosavadního potrubí závit. DN 20</t>
  </si>
  <si>
    <t>722131933R00</t>
  </si>
  <si>
    <t>Oprava-propojení dosavadního potrubí závit. DN 25</t>
  </si>
  <si>
    <t>722178113RT1</t>
  </si>
  <si>
    <t>Potrubí vícevrstvé AL/PEX, PN10, T-95°C, D 20 x 2 mm</t>
  </si>
  <si>
    <t>lisovaný spoj, mosazné press fitinky</t>
  </si>
  <si>
    <t>V položkách jsou započteny náklady na dodávku potrubí a tvarovek včetně montáže.</t>
  </si>
  <si>
    <t>722178114RT1</t>
  </si>
  <si>
    <t>Potrubí vícevrstvé AL/PEX, PN10, T-95°C, D 26 x 3 mm</t>
  </si>
  <si>
    <t>42</t>
  </si>
  <si>
    <t>722178115RT1</t>
  </si>
  <si>
    <t>Potrubí vícevrstvé AL/PEX, PN10, T-95°C, D 32 x 3 mm</t>
  </si>
  <si>
    <t>18+10</t>
  </si>
  <si>
    <t>90</t>
  </si>
  <si>
    <t>722181211RT9</t>
  </si>
  <si>
    <t>Izolace návleková tl. stěny 6 mm</t>
  </si>
  <si>
    <t>vnitřní průměr 28 mm</t>
  </si>
  <si>
    <t>V položce je kalkulována dodávka izolační trubice, spon a lepicí pásky.</t>
  </si>
  <si>
    <t>722181211RU1</t>
  </si>
  <si>
    <t>vnitřní průměr 32 mm</t>
  </si>
  <si>
    <t>18</t>
  </si>
  <si>
    <t>722181211RZ6</t>
  </si>
  <si>
    <t>vnitřní průměr 20 mm</t>
  </si>
  <si>
    <t>25</t>
  </si>
  <si>
    <t>722181215RT9</t>
  </si>
  <si>
    <t>Izolace návleková  tl. stěny 25 mm</t>
  </si>
  <si>
    <t>26</t>
  </si>
  <si>
    <t>722181215RU1</t>
  </si>
  <si>
    <t>722181215RZ6</t>
  </si>
  <si>
    <t>44</t>
  </si>
  <si>
    <t>722190401R00</t>
  </si>
  <si>
    <t>Vyvedení a upevnění výpustek DN 15</t>
  </si>
  <si>
    <t>38</t>
  </si>
  <si>
    <t>97</t>
  </si>
  <si>
    <t>722190402R00</t>
  </si>
  <si>
    <t>Vyvedení a upevnění výpustek DN 20</t>
  </si>
  <si>
    <t>722190901R00</t>
  </si>
  <si>
    <t>Uzavření/otevření vodovodního potrubí při opravě</t>
  </si>
  <si>
    <t>21*2</t>
  </si>
  <si>
    <t>722191112R00</t>
  </si>
  <si>
    <t>Hadice flexibilní k baterii,DN 15 x M10,délka 0,5m</t>
  </si>
  <si>
    <t>722191133R00</t>
  </si>
  <si>
    <t>Hadice sanitární flexibilní, DN 15, délka 0,5 m</t>
  </si>
  <si>
    <t>722212440R00</t>
  </si>
  <si>
    <t>Štítky orientační na zeď</t>
  </si>
  <si>
    <t>722220111R00</t>
  </si>
  <si>
    <t>Nástěnka K 247, pro výtokový ventil G 1/2</t>
  </si>
  <si>
    <t>31</t>
  </si>
  <si>
    <t>722220121R00</t>
  </si>
  <si>
    <t>Nástěnka K 247, pro baterii G 1/2</t>
  </si>
  <si>
    <t>pár</t>
  </si>
  <si>
    <t>1+1</t>
  </si>
  <si>
    <t>722235111R00</t>
  </si>
  <si>
    <t>Kohout kulový, vnitř.-vnitř.z. DN 15</t>
  </si>
  <si>
    <t>722235112R00</t>
  </si>
  <si>
    <t>Kohout kulový, vnitř.-vnitř.z. DN 20</t>
  </si>
  <si>
    <t>722235141R00</t>
  </si>
  <si>
    <t>Kohout kulový s odvodn. vnitř.-vnitř.z. DN 15</t>
  </si>
  <si>
    <t>13+1</t>
  </si>
  <si>
    <t>PN 25 - 1/2” až 1”, PN 20 - 5/4” až 2”, T = -20 °C až +80 °C_x000D_
závit vnitřní - vnitřní FF, provedení páka_x000D_
materiál niklovaná mosaz CW617N</t>
  </si>
  <si>
    <t>722235142R00</t>
  </si>
  <si>
    <t>Kohout kulový s odvodn. vnitř.-vnitř.z. DN 20</t>
  </si>
  <si>
    <t>722235143R00</t>
  </si>
  <si>
    <t>Kohout kulový s odvodn. vnitř.-vnitř.z. DN 25</t>
  </si>
  <si>
    <t>722235521R00</t>
  </si>
  <si>
    <t>Filtr, vnitřní-vnitřní z. DN 15</t>
  </si>
  <si>
    <t>722235651R00</t>
  </si>
  <si>
    <t>Ventil vod.zpětný DN 15</t>
  </si>
  <si>
    <t>722239101R00</t>
  </si>
  <si>
    <t>Montáž vodovodních armatur 2závity, G 1/2</t>
  </si>
  <si>
    <t>722280106T00</t>
  </si>
  <si>
    <t>Tlaková zkouška vodovodního potrubí do D 32 mm</t>
  </si>
  <si>
    <t>139</t>
  </si>
  <si>
    <t>722290234R00</t>
  </si>
  <si>
    <t>Proplach a dezinfekce vodovod.potrubí DN 80</t>
  </si>
  <si>
    <t>725</t>
  </si>
  <si>
    <t>Zařizovací předměty</t>
  </si>
  <si>
    <t>725100001RA0</t>
  </si>
  <si>
    <t>Umyvadlo, baterie, zápachová uzávěrka</t>
  </si>
  <si>
    <t>12</t>
  </si>
  <si>
    <t>725100012RA0</t>
  </si>
  <si>
    <t>Umyvadlo pro ZTP, baterie,sif.,pro suchou výstavbu</t>
  </si>
  <si>
    <t>Položka obsahuje montáž a dodávku nosného modulu pro umyvadlo, umyvadla pro tělesně postižené, sifonu, odpadního ventilu a stojánkové baterie s prodlouženou ovládací pákou. Položka neobsahuje opláštění modulu sádrokartonem.</t>
  </si>
  <si>
    <t>725100019RA0</t>
  </si>
  <si>
    <t>Výlevka a baterie, pro suchou výstavbu</t>
  </si>
  <si>
    <t>Položka obsahuje dodávku a montáž modulu pro závěsnou výlevku, diturvitovou výlevku, baterii s prodlouženým ramínkem, sifon a odpadní ventil. Položka neobsahuje opláštění modulu sádrokartonem.</t>
  </si>
  <si>
    <t>725100023RA0</t>
  </si>
  <si>
    <t>Klozet se zazděnou nádržkou</t>
  </si>
  <si>
    <t>Položka obsahuje dodávku a montáž modulu pro WC, dodávku a montáž mísy, sedátka a tlačítka splachování. Položka neobsahuje zazdění modulu</t>
  </si>
  <si>
    <t>725100024RA0</t>
  </si>
  <si>
    <t>Klozet pro ZTP se zazděnou nádržkou</t>
  </si>
  <si>
    <t>Položka obsahuje ustavení a dodávku modulu pro WC, montáž a dodávku závěsné mísy, sedátka, tlačítka splachování a invalidního madla. Položka neobsahuje zazdění modulu</t>
  </si>
  <si>
    <t>725100028vd</t>
  </si>
  <si>
    <t>Bidet závěsný, s baterií podomítkovou</t>
  </si>
  <si>
    <t>baterie vč. příslišenství</t>
  </si>
  <si>
    <t>Položka obsahuje dodávku a montáž modulu pro závěsný bidet, dodávku a montáž bidetu a bidetové podomítkové baterie. Položka neobsahuje zazdění modulu</t>
  </si>
  <si>
    <t>725122221R00</t>
  </si>
  <si>
    <t>Pisoár s automatickým splachovačem</t>
  </si>
  <si>
    <t>725814105R00</t>
  </si>
  <si>
    <t>Ventil rohový s filtrem  DN 15 x DN 10</t>
  </si>
  <si>
    <t>H721</t>
  </si>
  <si>
    <t>998721102R00</t>
  </si>
  <si>
    <t>Přesun hmot pro vnitřní kanalizaci, výšky do 12 m</t>
  </si>
  <si>
    <t>0,3083</t>
  </si>
  <si>
    <t>H722</t>
  </si>
  <si>
    <t>998722102R00</t>
  </si>
  <si>
    <t>Přesun hmot pro vnitřní vodovod, výšky do 12 m</t>
  </si>
  <si>
    <t>0,4139</t>
  </si>
  <si>
    <t>H725</t>
  </si>
  <si>
    <t>998725102R00</t>
  </si>
  <si>
    <t>Přesun hmot pro zařizovací předměty, výšky do 12 m</t>
  </si>
  <si>
    <t>0,5169</t>
  </si>
  <si>
    <t>Ostatní materiál</t>
  </si>
  <si>
    <t>23153030</t>
  </si>
  <si>
    <t>Tmel silikonový protipožární 310 ml</t>
  </si>
  <si>
    <t>Protipožární jednosložkový silikonový tmel. Po vyschnutí vytváří  flexibilní,  kouřotěsnou ucpávku podporující dilataci zatěsněných instalací a spár. Je odolný proti vlhkosti. Vhodný i do venkovního prostředí.  Tmel je určen pro aplikaci do stěn a stropů. Je odzkoušen pro těsnění kabelových rozvodů, kovového potrubí a dilatujících spár. Vhodný i pro zasklívání. Snižuje riziko šíření kouře a ohně.  Kartuše 310 m</t>
  </si>
  <si>
    <t>28349010</t>
  </si>
  <si>
    <t>Dvířka revizní plná SI 2020 rozměr 200x200 mm</t>
  </si>
  <si>
    <t>11</t>
  </si>
  <si>
    <t>Materiál: tvrzený plast (PVC), vhodný pro vnitřní i venkovní použití  Barva: bílá, šed</t>
  </si>
  <si>
    <t>28349014</t>
  </si>
  <si>
    <t>Dvířka revizní plná SI 3030 rozměr 300x300 mm</t>
  </si>
  <si>
    <t>8</t>
  </si>
  <si>
    <t>Materiál: tvrzený plast (PVC), vhodný pro vnitřní i venkovní použití  Barva: bílá, šedá</t>
  </si>
  <si>
    <t>28654741</t>
  </si>
  <si>
    <t>Sifon kondenzační DN 40  PP vodorovný odtok</t>
  </si>
  <si>
    <t>Kondenzační sifon DN40 s vodorovným odtokem a svislým nebo vodorovným připojením 5/4" (svěrné připojení) popř. d 12-18 mm (pro hladké trubičky s břitovým těsněním) s vodní zápachou uzávěrkou (60 mm) a mechanickým zápachovým uzávěrem(kulička) a čisticí vložkou. Je určena pro klimatizační vzduchotechnické jednotky, odvody kondenzátu z komínů a pod.</t>
  </si>
  <si>
    <t>721kan0001VD</t>
  </si>
  <si>
    <t>Uchycovací materiál pro kanalizační potrubí - komplet</t>
  </si>
  <si>
    <t>nosný žlábek,šrouby, hmoždínky, objímky, další drobný materiál</t>
  </si>
  <si>
    <t>7220001regVD</t>
  </si>
  <si>
    <t>Regulační ventil TV DN15</t>
  </si>
  <si>
    <t>Regulační a uzavírací ventil pro potrubí s oběhem pitné vody do 130°C, DN 16, zkoušení DVGW, odpovídá doporučením KTW. Pouzdro a díly přicházející do styku s médiem jsou z červeného bronzu Rg 5_x000D_
podle normy DIN 1705. Vypouští se pomocI adaptéru prostřednictvím  horního dílu.</t>
  </si>
  <si>
    <t>722vod0001VD</t>
  </si>
  <si>
    <t>Uchycovací materiál pro vodovodní potrubí - komplet</t>
  </si>
  <si>
    <t>RTS II / 2022</t>
  </si>
  <si>
    <t>RTS I / 2022</t>
  </si>
  <si>
    <t>Ústřední vytápění</t>
  </si>
  <si>
    <t>721194109R00</t>
  </si>
  <si>
    <t>Vyvedení odpadních výpustek, D 110 x 2,3 mm</t>
  </si>
  <si>
    <t>Zkouška těsnosti kanalizace vodou DN 125 mm</t>
  </si>
  <si>
    <t>Potrubí vícevrstvé vodovodní AL/PEX, T-95°C,lisovaný spoj, D 20 x 2 mm, PN 10</t>
  </si>
  <si>
    <t>mosazné press fitinky</t>
  </si>
  <si>
    <t>V položkách jsou započteny náklady na dodávku potrubí a tvarovek včetně montáže</t>
  </si>
  <si>
    <t>V položce je kalkulována dodávka izolační trubice, spon a lepicí pásky</t>
  </si>
  <si>
    <t>Vyvedení a upevnění výpustek DN 15 mm</t>
  </si>
  <si>
    <t>Hadice sanitární flexibilní, DN 15 mm, délka 500 mm</t>
  </si>
  <si>
    <t>Nástěnka K 247, pro výtokový ventil G 1/2"</t>
  </si>
  <si>
    <t>722280106R00</t>
  </si>
  <si>
    <t>Tlaková zkouška vodovodního potrubí DN 32 mm</t>
  </si>
  <si>
    <t>Proplach a dezinfekce vodovodního potrubí DN 80 mm</t>
  </si>
  <si>
    <t>Ventil rohový s filtrem DN 15 x DN 10</t>
  </si>
  <si>
    <t>0,0166</t>
  </si>
  <si>
    <t>0,0047</t>
  </si>
  <si>
    <t>0,0525</t>
  </si>
  <si>
    <t>Uchycovací materiál pro kanalizační potrubí - komlet</t>
  </si>
  <si>
    <t>nosný žlábek,šrouby,hmoždinky,objímky,další drobný materiál</t>
  </si>
  <si>
    <t>722potVD001VD</t>
  </si>
  <si>
    <t>Uchycovací materiál pro vodovodní potrubní rozvody</t>
  </si>
  <si>
    <t>objímky, matky, šrouby, hmoždínky ......</t>
  </si>
  <si>
    <t>721140802R00</t>
  </si>
  <si>
    <t>Demontáž potrubí litinového DN 100</t>
  </si>
  <si>
    <t>721171803R00</t>
  </si>
  <si>
    <t>Demontáž potrubí z PVC do D 75 mm</t>
  </si>
  <si>
    <t>24</t>
  </si>
  <si>
    <t>721171808R00</t>
  </si>
  <si>
    <t>Demontáž potrubí z PVC do D 114 mm</t>
  </si>
  <si>
    <t>20</t>
  </si>
  <si>
    <t>Potrubí odhlučněné PP připojovací, D 50 x 2,0 mm</t>
  </si>
  <si>
    <t>2+11</t>
  </si>
  <si>
    <t>Potrubí odhlučněné PP připojovací, D 75 x 2,6 mm</t>
  </si>
  <si>
    <t>721194105R00</t>
  </si>
  <si>
    <t>Vyvedení odpadních výpustek, D 50 x 1,8 mm</t>
  </si>
  <si>
    <t>13+3</t>
  </si>
  <si>
    <t>721290822R00</t>
  </si>
  <si>
    <t>Přesun vybouraných hmot - kanalizace, H 6 - 12 m</t>
  </si>
  <si>
    <t>0,1492+0,0504+0,0396</t>
  </si>
  <si>
    <t>vodorovně do 100</t>
  </si>
  <si>
    <t>722130801R00</t>
  </si>
  <si>
    <t>Demontáž potrubí ocelových závitových do DN 25</t>
  </si>
  <si>
    <t>Potrubí vícevrstvé vodovodní AL/PEX, T-95°C, lisovaný spoj, D 20 x 2 mm, PN 10</t>
  </si>
  <si>
    <t>Potrubí vícevrstvé vodovodní AL/PEX, T-95°C, lisovaný spoj, D 26 x 3 mm, PN 10</t>
  </si>
  <si>
    <t>722181215R00</t>
  </si>
  <si>
    <t>vnitřní průměr 20mm</t>
  </si>
  <si>
    <t>Hadice flexibilní k baterii M 10, DN 15 mm, délka 500 mm</t>
  </si>
  <si>
    <t>2+4</t>
  </si>
  <si>
    <t>722290822R00</t>
  </si>
  <si>
    <t>Přesun vybouraných hmot - vodovody, H 6 - 12 m</t>
  </si>
  <si>
    <t>0,0447</t>
  </si>
  <si>
    <t>725100002RA0</t>
  </si>
  <si>
    <t>Dřez, baterie, zápachová uzávěrka</t>
  </si>
  <si>
    <t>Hodinové zúčtovací sazby (HZS)</t>
  </si>
  <si>
    <t>909      R00</t>
  </si>
  <si>
    <t>Hzs-nezmeritelne stavebni prace</t>
  </si>
  <si>
    <t>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t>
  </si>
  <si>
    <t>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t>
  </si>
  <si>
    <t>Prorážení otvorů a ostatní bourací práce</t>
  </si>
  <si>
    <t>979100012RAE</t>
  </si>
  <si>
    <t>Odvoz suti a vyb.hmot do 10 km, vnitrost. 25 m</t>
  </si>
  <si>
    <t>svislá doprava max. z 4.NP ručním nošením</t>
  </si>
  <si>
    <t>0,0447+0,240</t>
  </si>
  <si>
    <t>0,2472</t>
  </si>
  <si>
    <t>0,0566</t>
  </si>
  <si>
    <t>0,0138</t>
  </si>
  <si>
    <t>S</t>
  </si>
  <si>
    <t>Přesuny sutí</t>
  </si>
  <si>
    <t>979951111R00</t>
  </si>
  <si>
    <t>Výkup kovů - železný šrot tl. do 4 mm</t>
  </si>
  <si>
    <t>979951121R00</t>
  </si>
  <si>
    <t>Výkup kovů - litina, velikost do 40 x 40 cm</t>
  </si>
  <si>
    <t>0,1492</t>
  </si>
  <si>
    <t>979990191R00</t>
  </si>
  <si>
    <t>Poplatek za uložení suti - plastové výrobky, skupina odpadu 170203</t>
  </si>
  <si>
    <t>0,0504+0,0396</t>
  </si>
  <si>
    <t>713463311</t>
  </si>
  <si>
    <t>Montáž izolace tepelné potrubí potrubními pouzdry s Al fólií s přesahem Al páskou 1 x D do 50 mm</t>
  </si>
  <si>
    <t>713463315</t>
  </si>
  <si>
    <t>Montáž izolace tepelné ohybů potrubními pouzdry s Al fólií s přesahem Al páskou 1 x D do 50 mm</t>
  </si>
  <si>
    <t>vlastní cena</t>
  </si>
  <si>
    <t>Tepelná izolace potrubí z pěnového polyethylénu laminovaná zesílenou hliníkovou fólií, tl. 15 x 13 mm</t>
  </si>
  <si>
    <t>Tepelná izolace potrubí z pěnového polyethylénu laminovaná zesílenou hliníkovou fólií, tl. 18 x 20 mm</t>
  </si>
  <si>
    <t>Tepelná izolace potrubí z pěnového polyethylénu laminovaná zesílenou hliníkovou fólií, tl. 22 x 20 mm</t>
  </si>
  <si>
    <t>Tepelná izolace potrubí z pěnového polyethylénu laminovaná zesílenou hliníkovou fólií, tl. 28 x 25 mm</t>
  </si>
  <si>
    <t>Tvarovky a ohyby izolace z pěnového polyethylénu laminovaná zesílenou hliníkovou fólií</t>
  </si>
  <si>
    <t>Kašírovaná potrubní izolační pouzdra z minerální vlny a hliníkovou fólií na povrchu, 35 x 40 mm</t>
  </si>
  <si>
    <t>Kašírovaná potrubní izolační pouzdra z minerální vlny a hliníkovou fólií na povrchu, 42 x 40 mm</t>
  </si>
  <si>
    <t>Tvarovky a ohyby izolace z minerální vlny a hliníkovou fólií na povrchu</t>
  </si>
  <si>
    <t>Tepelná izolace armatur</t>
  </si>
  <si>
    <t>Přesun hmot tonážní pro izolace tepelné v objektech v do 6 m</t>
  </si>
  <si>
    <t>Strojovna ÚT</t>
  </si>
  <si>
    <t>732199100</t>
  </si>
  <si>
    <t>Montáž orientačních štítků</t>
  </si>
  <si>
    <t>73534530</t>
  </si>
  <si>
    <t>Tabulka bezpečnostní s tiskem, 2 barvy, A5, 148 x 210 mm</t>
  </si>
  <si>
    <t>732429223</t>
  </si>
  <si>
    <t>Montáž čerpadla oběhového mokroběžného přírubového DN 40 jednodílné</t>
  </si>
  <si>
    <t>Oběhové čerpadlo, připojení G1 1/2", elektronické, 230 V/ 75 W / 50 Hz, výtlačná výška 0,5 - 8 m, PN10, Qmax = 4,4 m3/h; parametry větve: Δp = 60 kPa; m = 1,5 m3/h</t>
  </si>
  <si>
    <t>Tepelná izolace oběhového čerpadla s připojením DN40</t>
  </si>
  <si>
    <t>Přesun hmot tonážní pro strojovny v objektech v do 6 m</t>
  </si>
  <si>
    <t>733</t>
  </si>
  <si>
    <t>Rozvod potrubí</t>
  </si>
  <si>
    <t>733223102</t>
  </si>
  <si>
    <t>Potrubí měděné tvrdé spojované měkkým pájením D 15x1 mm</t>
  </si>
  <si>
    <t>733223103</t>
  </si>
  <si>
    <t>Potrubí měděné tvrdé spojované měkkým pájením D 18x1 mm</t>
  </si>
  <si>
    <t>Potrubí měděné tvrdé spojované měkkým pájením D 22x1 mm</t>
  </si>
  <si>
    <t>733223105</t>
  </si>
  <si>
    <t>Potrubí měděné tvrdé spojované měkkým pájením D 28x1 mm</t>
  </si>
  <si>
    <t>733223106</t>
  </si>
  <si>
    <t>Potrubí měděné tvrdé spojované měkkým pájením D 35x1,5 mm</t>
  </si>
  <si>
    <t>733223107</t>
  </si>
  <si>
    <t>Potrubí měděné tvrdé spojované měkkým pájením D 42x1,5 mm</t>
  </si>
  <si>
    <t>Zkouška těsnosti potrubí měděné do D 35x1,5 mm</t>
  </si>
  <si>
    <t>Zkouška těsnosti potrubí měděné od D 35x1,5 do D 64x2 mm</t>
  </si>
  <si>
    <t>Protipožární ucpávky</t>
  </si>
  <si>
    <t>998733101</t>
  </si>
  <si>
    <t>Přesun hmot tonážní pro rozvody potrubí v objektech v do 6 m</t>
  </si>
  <si>
    <t>734</t>
  </si>
  <si>
    <t>Armatury</t>
  </si>
  <si>
    <t>734291123</t>
  </si>
  <si>
    <t>Kohout plnící a vypouštěcí G 1/2 PN 10 do 90°C závitový</t>
  </si>
  <si>
    <t>734209113</t>
  </si>
  <si>
    <t>Montáž armatury závitové s dvěma závity G 1/2</t>
  </si>
  <si>
    <t>734209116</t>
  </si>
  <si>
    <t>Montáž armatury závitové s dvěma závity G 1 1/4</t>
  </si>
  <si>
    <t>734209117</t>
  </si>
  <si>
    <t>Montáž armatury závitové s dvěma závity G 1 1/2</t>
  </si>
  <si>
    <t>734209125</t>
  </si>
  <si>
    <t>Montáž armatury závitové s třemi závity G 1</t>
  </si>
  <si>
    <t>734292717</t>
  </si>
  <si>
    <t>Kohout kulový přímý G 1 1/2 PN 42 do 185°C vnitřní závit</t>
  </si>
  <si>
    <t>Filtr závitový přímý G 1 1/2 PN 30 do 90°C s vnitřními závity s integrovaným magnetem</t>
  </si>
  <si>
    <t>734242416</t>
  </si>
  <si>
    <t>Ventil závitový zpětný přímý G 6/4 PN 16 do 110°C</t>
  </si>
  <si>
    <t>Vyvažovací ventil bez vypouštění, DN 32 s měřícími vsuvkami, PN 25 do 120°C vnitřní závit</t>
  </si>
  <si>
    <t>Termostatická hlavice v provedení pro veřejné prostory. Ochrana proti mrazu, s nastavitelným teplotním omezením 5–26 °C se stupnicí nastavení teploty a možností zaaretování, tamperproof, připojení s upevňovacím kroužkem a imbusovým šroubem, integrovaný paroplynový snímač, hystereze 2</t>
  </si>
  <si>
    <t>Montáž termostatické hlavice</t>
  </si>
  <si>
    <t>Šroubení zdvojené pro otopná tělesa (tzv. H-kus) DN15, rohové s možností uzavření a vypuštění, přestavitelná z jednotrubky na dvoutrubku, s připojovací roztečí 50 mm</t>
  </si>
  <si>
    <t>Svěrné spojky pro měděná potrubí, pochromované</t>
  </si>
  <si>
    <t>Plnící a výpustná armatura</t>
  </si>
  <si>
    <t>Tlakoměr s pevným stonkem a zpětnou klapkou tlak 0-16 bar průměr 50 mm spodní připojení</t>
  </si>
  <si>
    <t>Teploměr technický s pevným stonkem a jímkou zadní připojení průměr 63 mm délky 100 mm</t>
  </si>
  <si>
    <t>734424912</t>
  </si>
  <si>
    <t>Příslušenství tlakoměrů  kohouty čepové s nátrubkovou přípojkou PN 25 do 50°C M 20 x 1,5</t>
  </si>
  <si>
    <t>Tlakové čidlo pro dopouštění do topného systému</t>
  </si>
  <si>
    <t>998734101</t>
  </si>
  <si>
    <t>Přesun hmot tonážní pro armatury v objektech v do 6 m</t>
  </si>
  <si>
    <t>735</t>
  </si>
  <si>
    <t>Otopná tělesa</t>
  </si>
  <si>
    <t>Montáž otopného tělesa ocelového článkového</t>
  </si>
  <si>
    <t>Článkový ocelový radiátor s vestavěným pravým ventilem, článek se dvěmi trubkami 2/600/06 výška 600 mm, počet článků 6, délka  306 mm, se spodním pravým připojením, uchycení na zeď konzoly, barva RAL 9016, včetně extra ochranného balení</t>
  </si>
  <si>
    <t>Článkový ocelový radiátor s vestavěným pravým ventilem, článek se dvěmi trubkami 2/600/08 výška 600 mm, počet článků 8, délka 398 mm, se spodním pravým připojením, uchycení na zeď konzoly, barva RAL 9016, včetně extra ochranného balení</t>
  </si>
  <si>
    <t>Článkový ocelový radiátor s vestavěným pravým ventilem, článek se dvěmi trubkami 2/600/09 výška 600 mm, počet článků 9, délka 444 mm, se spodním pravým připojením, uchycení na zeď konzoly, barva RAL 9016, včetně extra ochranného balení</t>
  </si>
  <si>
    <t>Článkový ocelový radiátor s vestavěným pravým ventilem, článek se dvěmi trubkami 2/600/13 výška 600 mm, počet článků 13, délka 628 mm, se spodním pravým připojením, uchycení na zeď konzoly, barva RAL 9016, včetně extra ochranného balení</t>
  </si>
  <si>
    <t>Článkový ocelový radiátor s vestavěným pravým ventilem, článek se třemi trubkami  3/600/14 výška 600 mm, počet článků 14, délka 674 mm, se spodním pravým připojením, uchycení na zeď konzoly, barva RAL 9016, včetně extra ochranného balení</t>
  </si>
  <si>
    <t>Článkový ocelový radiátor s vestavěným pravým ventilem, článek se třemi trubkami  3/600/16 výška 600 mm, počet článků 16, délka 766 mm, se spodním pravým připojením, uchycení na zeď konzoly, barva RAL 9016, včetně extra ochranného balení</t>
  </si>
  <si>
    <t>Článkový ocelový radiátor s vestavěným pravým ventilem, článek se třemi trubkami  3/600/20 výška 600 mm, počet článků 20, délka 950 mm, se spodním pravým připojením, uchycení na zeď konzoly, barva RAL 9016, včetně extra ochranného balení</t>
  </si>
  <si>
    <t>Článkový ocelový radiátor s vestavěným pravým ventilem, článek se třemi trubkami  3/600/22 výška 600 mm, počet článků 22, délka 1042 mm, se spodním pravým připojením, uchycení na zeď konzoly, barva RAL 9016, včetně extra ochranného balení</t>
  </si>
  <si>
    <t>Článkový ocelový radiátor s vestavěným pravým ventilem, článek se třemi trubkami  3/600/24 výška 600 mm, počet článků 24, délka 1134 mm, se spodním pravým připojením, uchycení na zeď konzoly, barva RAL 9016, včetně extra ochranného balení</t>
  </si>
  <si>
    <t>Článkový ocelový radiátor s vestavěným pravým ventilem, článek se třemi trubkami  3/600/28 výška 600 mm, počet článků 28, délka 1318 mm, se spodním pravým připojením, uchycení na zeď konzoly, barva RAL 9016, včetně extra ochranného balení</t>
  </si>
  <si>
    <t>Článkový ocelový radiátor s vestavěným pravým ventilem, článek se třemi trubkami  3/600/30 výška 600 mm, počet článků 30, délka 1410 mm, se spodním pravým připojením, uchycení na zeď konzoly, barva RAL 9016, včetně extra ochranného balení</t>
  </si>
  <si>
    <t>998735101</t>
  </si>
  <si>
    <t>Přesun hmot tonážní pro otopná tělesa v objektech v do 6 m</t>
  </si>
  <si>
    <t>767995111</t>
  </si>
  <si>
    <t>Montáž atypických zámečnických konstrukcí hmotnosti do 5 kg</t>
  </si>
  <si>
    <t>Závitová tyč, závit – M8, délka - 1000 mm, Složení materiálu - Stupeň oceli 4.8 - DIN 976-1, Povrchová úprava - Pozinkováno</t>
  </si>
  <si>
    <t>Galvanicky pozinkovaná patní deska k připevňování metrických závitových tyčí se dvěma kotevními body, složení materiálu:  DD11 - DIN EN 10111, povrchová úprava:  Pozinkováno, počet otvorů: 2</t>
  </si>
  <si>
    <t>Pozinkovaná potrubní objímka s rychlým uzavřením pro ekonomické aplikace s lehkým zatížením, Jmenovitá velikost trubky 1-1/4", Závitové spojení M8, Rozsah upínání D 38 - 45 mm, Maximální zatížení F 400 N, Snížení hlučnosti 18,5 dB (A), Složení materiálu DC01 - DIN EN 10130, Povrchová úprava pozink, Izolační materiál EPDM pryž</t>
  </si>
  <si>
    <t>998767101</t>
  </si>
  <si>
    <t>Přesun hmot tonážní pro zámečnické konstrukce v objektech v do 6 m</t>
  </si>
  <si>
    <t>783324101</t>
  </si>
  <si>
    <t>Základní jednonásobný akrylátový nátěr zámečnických konstrukcí</t>
  </si>
  <si>
    <t>OST</t>
  </si>
  <si>
    <t>Proplach potrubí 2x</t>
  </si>
  <si>
    <t>Napuštění topného systému upravenou vodou, včetně odvzdušnění</t>
  </si>
  <si>
    <t>Výpomocné práce</t>
  </si>
  <si>
    <t>Zaregulování a zprovoznění systému</t>
  </si>
  <si>
    <t>Článkový ocelový radiátor s vestavěným pravým ventilem, článek se třemi trubkami  3/600/26 výška 600 mm, počet článků 26, délka 1226 mm, se spodním pravým připojením, uchycení na zeď konzoly, barva RAL 9016, včetně extra ochranného balení</t>
  </si>
  <si>
    <t>VRN</t>
  </si>
  <si>
    <t>Vedlejší rozpočtové náklady</t>
  </si>
  <si>
    <t>Provozní zkoušky - dilatační a topná (72 hod)</t>
  </si>
  <si>
    <t>M21</t>
  </si>
  <si>
    <t>Elektromontáže</t>
  </si>
  <si>
    <t>997</t>
  </si>
  <si>
    <t>Přesun sutě</t>
  </si>
  <si>
    <t>460600061.2</t>
  </si>
  <si>
    <t>Odvoz suti a vybouraných hmot do 1 km</t>
  </si>
  <si>
    <t>460600071</t>
  </si>
  <si>
    <t>Příplatek k odvozu suti a vybouraných hmot za každý další 1 km</t>
  </si>
  <si>
    <t>997221111</t>
  </si>
  <si>
    <t>Vodorovná doprava suti ze sypkých materiálů nošením do 50 m</t>
  </si>
  <si>
    <t>997221612</t>
  </si>
  <si>
    <t>Nakládání vybouraných hmot na dopravní prostředky pro vodorovnou dopravu</t>
  </si>
  <si>
    <t>997221815</t>
  </si>
  <si>
    <t>Poplatek za uložení betonového odpadu na skládce (skládkovné)</t>
  </si>
  <si>
    <t>751</t>
  </si>
  <si>
    <t>Kabelové žlaby</t>
  </si>
  <si>
    <t>210020301.1</t>
  </si>
  <si>
    <t>Montáž žlabů kovových, šířky do 50 mm s víkem</t>
  </si>
  <si>
    <t>345754910.1</t>
  </si>
  <si>
    <t>žlab kabelový pozinkovaný 2m/ks NKZN 50X62, vč. lomových a rozbočovacích dílů, víka a materiálu pro zavěšení</t>
  </si>
  <si>
    <t>210020310.1</t>
  </si>
  <si>
    <t>Montáž žlabů kovových šířky do 600 mm, vč. víka</t>
  </si>
  <si>
    <t>345754940.1</t>
  </si>
  <si>
    <t>Kabelový pozinkovaný žlab s integ. spojkou 200x100, vč. lomových a rozbočovacích dílů, víka a materiálu pro zavěšení</t>
  </si>
  <si>
    <t>460680203</t>
  </si>
  <si>
    <t>Vybourání otvorů ve zdivu betonovém plochy do 0,02 m2, tloušťky do 45 cm, vč. zapravení</t>
  </si>
  <si>
    <t>741</t>
  </si>
  <si>
    <t>Elektroinstalace - silnoproud</t>
  </si>
  <si>
    <t>210100001.A</t>
  </si>
  <si>
    <t>Ukončení vodičů v rozváděči nebo na přístroji včetně zapojení průřezu žíly do 2,5 mm2</t>
  </si>
  <si>
    <t>Ukončení vodičů v rozváděči nebo na přístroji včetně zapojení průřezu žíly do 4 mm2</t>
  </si>
  <si>
    <t>210100002</t>
  </si>
  <si>
    <t>Ukončení vodičů v rozváděči nebo na přístroji včetně zapojení průřezu žíly do 6 mm2</t>
  </si>
  <si>
    <t>210100014</t>
  </si>
  <si>
    <t>Ukončení vodičů v rozváděči nebo na přístroji včetně zapojení průřezu žíly do 10 mm2</t>
  </si>
  <si>
    <t>210100003</t>
  </si>
  <si>
    <t>Ukončení vodičů v rozváděči nebo na přístroji včetně zapojení průřezu žíly do 16 mm2</t>
  </si>
  <si>
    <t>210100006</t>
  </si>
  <si>
    <t>Ukončení vodičů v rozváděči nebo na přístroji včetně zapojení průřezu žíly do 50 mm2</t>
  </si>
  <si>
    <t>741122015</t>
  </si>
  <si>
    <t>Montáž kabel Cu bez ukončení uložený pod omítku plný kulatý 3x1,5 mm2 (CYKY)</t>
  </si>
  <si>
    <t>34111030</t>
  </si>
  <si>
    <t>kabel silový s Cu jádrem 1 kV 3x1,5mm2</t>
  </si>
  <si>
    <t>741122016</t>
  </si>
  <si>
    <t>Montáž kabel Cu bez ukončení uložený pod omítku plný kulatý 3x2,5 až 6 mm2 (CYKY)</t>
  </si>
  <si>
    <t>34111036</t>
  </si>
  <si>
    <t>kabel silový s Cu jádrem 1kV 3x2,5mm2</t>
  </si>
  <si>
    <t>34111090</t>
  </si>
  <si>
    <t>kabel instalační jádro Cu plné izolace PVC plášť PVC 450/750V (CYKY) 5x1,5mm2</t>
  </si>
  <si>
    <t>34111094</t>
  </si>
  <si>
    <t>kabel silový s Cu jádrem 1kV 5x2,5mm2</t>
  </si>
  <si>
    <t>34111098</t>
  </si>
  <si>
    <t>kabel instalační jádro Cu plné izolace PVC plášť PVC 450/750V (CYKY) 5x4mm2</t>
  </si>
  <si>
    <t>34111100</t>
  </si>
  <si>
    <t>kabel instalační jádro Cu plné izolace PVC plášť PVC 450/750V (CYKY) 5x6mm2</t>
  </si>
  <si>
    <t>34113034</t>
  </si>
  <si>
    <t>kabel instalační jádro Cu plné izolace PVC plášť PVC 450/750V (CYKY) 5x10mm2</t>
  </si>
  <si>
    <t>210800004.1</t>
  </si>
  <si>
    <t>Montáž měděných vodičů CYY 6 mm2</t>
  </si>
  <si>
    <t>341421570.1</t>
  </si>
  <si>
    <t>vodič silový s Cu jádrem CYA H07 V-K 6 mm2</t>
  </si>
  <si>
    <t>210813151A</t>
  </si>
  <si>
    <t>Montáž kabel Cu plný kulatý do 1 kV 1x16 mm2 uložený pevně</t>
  </si>
  <si>
    <t>341413590</t>
  </si>
  <si>
    <t>vodič silový s Cu jádrem CYA H07 V-K 16 mm2</t>
  </si>
  <si>
    <t>v_10.1</t>
  </si>
  <si>
    <t>Vrtání prostupů do DN150</t>
  </si>
  <si>
    <t>231701530</t>
  </si>
  <si>
    <t>v_06</t>
  </si>
  <si>
    <t>Požární ucpávky prostupů</t>
  </si>
  <si>
    <t>PR009</t>
  </si>
  <si>
    <t>Montážní pěna vodoodolná</t>
  </si>
  <si>
    <t>PR002</t>
  </si>
  <si>
    <t>Utěsnění kabelu</t>
  </si>
  <si>
    <t>748</t>
  </si>
  <si>
    <t>Elektromontáže - osvětlovací zařízení a svítidla</t>
  </si>
  <si>
    <t>210201025.1</t>
  </si>
  <si>
    <t>Montáž svítidel, přisazených/závěsných, vnitřních/venkovních</t>
  </si>
  <si>
    <t>21-M</t>
  </si>
  <si>
    <t>210812053</t>
  </si>
  <si>
    <t>Montáž kabel Cu plný kulatý do 1 kV 4x70 mm2 uložený pevně (např. CYKY)</t>
  </si>
  <si>
    <t>34111643</t>
  </si>
  <si>
    <t>kabel silový jádro Cu izolace PVC plášť PVC 0,6/1kV (1-CYKY) 4x50mm2</t>
  </si>
  <si>
    <t>21-M.1</t>
  </si>
  <si>
    <t>210190003.1.1</t>
  </si>
  <si>
    <t>Montáž rozvodnic běžných oceloplechových nebo plastových do 200 kg</t>
  </si>
  <si>
    <t>357118066.1</t>
  </si>
  <si>
    <t xml:space="preserve">rozvaděč RH1, skříňový 800x2000x400, vč. osazení, zapojení, výzbroje, dle schématu </t>
  </si>
  <si>
    <t>210280161</t>
  </si>
  <si>
    <t xml:space="preserve">Oživení jednoho pole rozváděče </t>
  </si>
  <si>
    <t>V122</t>
  </si>
  <si>
    <t>Časový spínač pod vypínač, s doběhem</t>
  </si>
  <si>
    <t>Montáž časového spínače pod vypínač</t>
  </si>
  <si>
    <t>21-M.2</t>
  </si>
  <si>
    <t>Požární zařízení</t>
  </si>
  <si>
    <t>210810090.1</t>
  </si>
  <si>
    <t>Montáž měděných kabelů CXKH-V 1 kV do 5x6mm2 uložených pevně (trasy s požární odolností)</t>
  </si>
  <si>
    <t>34111030.1</t>
  </si>
  <si>
    <t>kabel silový CXKH-V 3x1,5mm2</t>
  </si>
  <si>
    <t>382261000v</t>
  </si>
  <si>
    <t>tlačítko požární GW 42-201 12x12x 5cm červené se sklem</t>
  </si>
  <si>
    <t>21-M.3</t>
  </si>
  <si>
    <t>Světelné rozvody</t>
  </si>
  <si>
    <t>210010301</t>
  </si>
  <si>
    <t>Montáž krabic přístrojových zapuštěných plastových kruhových KU 68/1, KU68/1301, KP67, KP68/2</t>
  </si>
  <si>
    <t>345715110.1</t>
  </si>
  <si>
    <t>krabice přístrojová instalační KP 68/2</t>
  </si>
  <si>
    <t>210010311</t>
  </si>
  <si>
    <t>Montáž krabic odbočných zapuštěných plastových kruhových KU68-1902/KO68, KO97/KO97V</t>
  </si>
  <si>
    <t>345715190</t>
  </si>
  <si>
    <t>krabice univerzální z PH KU 68/2-1902s víčkem KO68</t>
  </si>
  <si>
    <t>210110001.1</t>
  </si>
  <si>
    <t>Montáž nástěnný vypínač nn nebo PIR, prostředí základní nebo vlhké</t>
  </si>
  <si>
    <t>345355120.2.1</t>
  </si>
  <si>
    <t>spínač řazení 1, 10A, 250V,vč. rámečku, barva dle požadavků interiéru!</t>
  </si>
  <si>
    <t>345355550</t>
  </si>
  <si>
    <t xml:space="preserve">PIR, pohybové čidlo, 360st., vnitřní </t>
  </si>
  <si>
    <t>345355520</t>
  </si>
  <si>
    <t>spínač řazení 5, 10A, 250V, vč. rámečku, barva dle požadavků interiéru!</t>
  </si>
  <si>
    <t>R_SV_001.b</t>
  </si>
  <si>
    <t>Ovládač pro žaluzie</t>
  </si>
  <si>
    <t>v_10.1.1</t>
  </si>
  <si>
    <t>Vrtání prostupů do DN50</t>
  </si>
  <si>
    <t>21-M.4</t>
  </si>
  <si>
    <t>Zásuvkové rozvody</t>
  </si>
  <si>
    <t>210010003</t>
  </si>
  <si>
    <t>345710630</t>
  </si>
  <si>
    <t>210010006</t>
  </si>
  <si>
    <t>345710660</t>
  </si>
  <si>
    <t>741313003</t>
  </si>
  <si>
    <t>Montáž zásuvka (polo)zapuštěná bezšroubové připojení 2x(2P+PE) dvojnásobná</t>
  </si>
  <si>
    <t>345551240.1</t>
  </si>
  <si>
    <t>zásuvka 2násobná 2x(2P+PE), 1F/16A/250V,pootočená,  barva dle požadavků interiéru</t>
  </si>
  <si>
    <t>741313005</t>
  </si>
  <si>
    <t>34555124012</t>
  </si>
  <si>
    <t>22-M</t>
  </si>
  <si>
    <t>Montáže technologických zařízení pro dopravní stavby</t>
  </si>
  <si>
    <t>210220020</t>
  </si>
  <si>
    <t>Montáž uzemňovacího vedení vodičů FeZn pomocí svorek v zemi páskou do 120 mm2 ve městské zástavbě</t>
  </si>
  <si>
    <t>354420620</t>
  </si>
  <si>
    <t>páska zemnící 30 x 4 mm FeZn</t>
  </si>
  <si>
    <t>210220101.1</t>
  </si>
  <si>
    <t>Montáž hromosvodného vedení svodových vodičů s podpěrami průměru do 10 mm</t>
  </si>
  <si>
    <t>10.660.644</t>
  </si>
  <si>
    <t>Drát uzem. AL pr.8 AlMgSi+PVC měkký</t>
  </si>
  <si>
    <t>1143114</t>
  </si>
  <si>
    <t>podpěrka pod vedení do zdi</t>
  </si>
  <si>
    <t>1143192</t>
  </si>
  <si>
    <t>podpěrka pod vedení na střechy</t>
  </si>
  <si>
    <t>210220231</t>
  </si>
  <si>
    <t xml:space="preserve">Montáž tyčí jímacích délky do 3 m </t>
  </si>
  <si>
    <t>10.566.175</t>
  </si>
  <si>
    <t>Tyč 3,0m  jímací, vč. stojanu, základu, svorek (komplet)</t>
  </si>
  <si>
    <t>210220302</t>
  </si>
  <si>
    <t>Montáž svorek hromosvodných typu ST, SJ, SK, SZ, SR 01, 02 se 3 a více šrouby</t>
  </si>
  <si>
    <t>1142661</t>
  </si>
  <si>
    <t>Zkušební svorka SZ, vč. štítku</t>
  </si>
  <si>
    <t>354418850</t>
  </si>
  <si>
    <t xml:space="preserve">svorka spojovací SS </t>
  </si>
  <si>
    <t>10.067.555</t>
  </si>
  <si>
    <t>Svorkovnice EPS 2 ekvipotencionální</t>
  </si>
  <si>
    <t>210800004</t>
  </si>
  <si>
    <t>341421570</t>
  </si>
  <si>
    <t>210800006</t>
  </si>
  <si>
    <t>Montáž měděných vodičů CYY 16 mm2</t>
  </si>
  <si>
    <t>210800415</t>
  </si>
  <si>
    <t>Montáž vodiče Cu izolovaný plný a laněný s PVC pláštěm do 1 kV žíla 50 až 70 mm2 zatažený (CY, CHAH-R(V))</t>
  </si>
  <si>
    <t>34141362</t>
  </si>
  <si>
    <t>vodič ohebný s Cu jádrem propojovací pro 450/750V 50mm2</t>
  </si>
  <si>
    <t>210800512</t>
  </si>
  <si>
    <t>Montáž měděných vodičů CY, HO5V, HO7V, NYY, YY 50 mm2 uložených v trubkách nebo lištách</t>
  </si>
  <si>
    <t>341421620</t>
  </si>
  <si>
    <t>vodič silový s Cu jádrem CYA H07 V-K 50 mm2</t>
  </si>
  <si>
    <t>R-001</t>
  </si>
  <si>
    <t>Montáž ochranné svorkovnice</t>
  </si>
  <si>
    <t>R-002</t>
  </si>
  <si>
    <t>Ochranná ekvipotenciální svorkovnice</t>
  </si>
  <si>
    <t>58-M</t>
  </si>
  <si>
    <t>Revize vyhrazených technických zařízení</t>
  </si>
  <si>
    <t>210280002.1</t>
  </si>
  <si>
    <t>Výchozí revize</t>
  </si>
  <si>
    <t>210280003</t>
  </si>
  <si>
    <t>Zkoušky a prohlídky el rozvodů a zařízení celková prohlídka pro objem mtž prací do 1 000 000 Kč</t>
  </si>
  <si>
    <t>210280010</t>
  </si>
  <si>
    <t>Příplatek k celkové prohlídce za dalších i započatých 500 000 Kč přes 1 000 000 Kč</t>
  </si>
  <si>
    <t>210280101</t>
  </si>
  <si>
    <t>Kontrola rozváděčů nn silových hmotnosti do 200 kg</t>
  </si>
  <si>
    <t>R-099.1</t>
  </si>
  <si>
    <t>Revizní zpráva</t>
  </si>
  <si>
    <t>HZS</t>
  </si>
  <si>
    <t>Hodinové zúčtovací sazby</t>
  </si>
  <si>
    <t>Hod.sazba2</t>
  </si>
  <si>
    <t>Pomocné zednické práce</t>
  </si>
  <si>
    <t>Hod.sazba3</t>
  </si>
  <si>
    <t>Pomocné nekvalifikované práce</t>
  </si>
  <si>
    <t>Hod.sazba5</t>
  </si>
  <si>
    <t>Zabezpečení pracoviště</t>
  </si>
  <si>
    <t>Hod.sazba6</t>
  </si>
  <si>
    <t>Koordinace postupu prací s ost. profesemi</t>
  </si>
  <si>
    <t>N01</t>
  </si>
  <si>
    <t>Spotřební materiál</t>
  </si>
  <si>
    <t>N1</t>
  </si>
  <si>
    <t>Podružný materiál (svorky, sádra, koncovky, hřebíky, vruty, hmoždiny, tabulky, ostatní materiál,  atd.)</t>
  </si>
  <si>
    <t>013203000</t>
  </si>
  <si>
    <t>Konstrukční dokumentace technologichých zařízení</t>
  </si>
  <si>
    <t>045002000</t>
  </si>
  <si>
    <t>Kompletační a koordinační činnost</t>
  </si>
  <si>
    <t>M22</t>
  </si>
  <si>
    <t>Montáž sdělovací a zabezp.techniky</t>
  </si>
  <si>
    <t>220260000R00</t>
  </si>
  <si>
    <t>Krabice KU 68 ve zdi v přípraveném lůžku</t>
  </si>
  <si>
    <t>Montáž.</t>
  </si>
  <si>
    <t>34571518R</t>
  </si>
  <si>
    <t>Krabice univerzální KU 68</t>
  </si>
  <si>
    <t>Dodávka.</t>
  </si>
  <si>
    <t>220260552R00</t>
  </si>
  <si>
    <t>Trubka PVC pod omítku, vnější průměr 25 mm</t>
  </si>
  <si>
    <t>Trubkování pro dat. a audio rozvody.</t>
  </si>
  <si>
    <t>34571051R</t>
  </si>
  <si>
    <t>Trubka PVC, vnější průměr 25 mm</t>
  </si>
  <si>
    <t>222260503R01</t>
  </si>
  <si>
    <t>Trubka PVC 750N/5cm do podlahy vnější průměr 25 mm</t>
  </si>
  <si>
    <t>Trubkování pro dat.rozvody v podlaze.</t>
  </si>
  <si>
    <t>3457115962R</t>
  </si>
  <si>
    <t>222281321R01</t>
  </si>
  <si>
    <t>Montáž kabelu ROZ, JČ.</t>
  </si>
  <si>
    <t>341350150R</t>
  </si>
  <si>
    <t>Dodávka kabelu ROZ, JČ.</t>
  </si>
  <si>
    <t>222280215R00</t>
  </si>
  <si>
    <t>Kabel U/FTP kat.5E a 6A v trubkách</t>
  </si>
  <si>
    <t>0602117525</t>
  </si>
  <si>
    <t>Instal. kabel U/FTP kat.6A B2cas1d1</t>
  </si>
  <si>
    <t>222360102R00</t>
  </si>
  <si>
    <t>Reproduktor do 6 W do podhledu</t>
  </si>
  <si>
    <t>NZS024</t>
  </si>
  <si>
    <t>6W podhledový reproduktor, 100V, 6/3/1,5W, plast, IP21</t>
  </si>
  <si>
    <t>222290008R02</t>
  </si>
  <si>
    <t>Zásuvka 2xRJ45 pod omítku / do nábytku, pro instalaci keystone 2xRJ45 STP kat.6A</t>
  </si>
  <si>
    <t>0501133320</t>
  </si>
  <si>
    <t>Zásuvka 2xRJ45 pod omítku / do nábytku, pro instalaci keystone 2xRJ45 STP kat.6A, komplet.</t>
  </si>
  <si>
    <t>0501133325</t>
  </si>
  <si>
    <t>Keystone 1xRJ45 STP kat.6A</t>
  </si>
  <si>
    <t>Zásuvky 2xRJ45 - 4x</t>
  </si>
  <si>
    <t>Montáž+dodávka.</t>
  </si>
  <si>
    <t>222293001R00</t>
  </si>
  <si>
    <t>Vypáskování kabelů v rozvaděči</t>
  </si>
  <si>
    <t>222293011R00</t>
  </si>
  <si>
    <t>Kontrolní měření kabelu</t>
  </si>
  <si>
    <t>222293012R00</t>
  </si>
  <si>
    <t>Měření do protokolu</t>
  </si>
  <si>
    <t>222323301R00</t>
  </si>
  <si>
    <t>Domácí telefon digitální, na úchyt.body</t>
  </si>
  <si>
    <t>DZ001</t>
  </si>
  <si>
    <t>IP telefonní přístroj</t>
  </si>
  <si>
    <t>222323201R02</t>
  </si>
  <si>
    <t>Hodiny jednotného času</t>
  </si>
  <si>
    <t>161</t>
  </si>
  <si>
    <t>Stropní ručičkové hodiny 28cm jednostranné, Ciferník C2, motorek 24V</t>
  </si>
  <si>
    <t>Přípočty</t>
  </si>
  <si>
    <t>901      R00</t>
  </si>
  <si>
    <t>Hzs-předběžná obhlídka     čl.17-1a</t>
  </si>
  <si>
    <t>900      RT1</t>
  </si>
  <si>
    <t>HZS, Práce v tarifní třídě 4</t>
  </si>
  <si>
    <t>Koordinace s ostatními profesemi.</t>
  </si>
  <si>
    <t>905      R01</t>
  </si>
  <si>
    <t>Hzs-revize provoz.souboru a st.obj.</t>
  </si>
  <si>
    <t>Kompletní výchozí el.revize.</t>
  </si>
  <si>
    <t>210020931R00</t>
  </si>
  <si>
    <t>Ucpávka protipožární, bez vany</t>
  </si>
  <si>
    <t>Kompletní požární ucpávky montáž+materiál.</t>
  </si>
  <si>
    <t>Montáž sdělovací a zabezp.tech</t>
  </si>
  <si>
    <t>222261601R00</t>
  </si>
  <si>
    <t>Zhotovení otvoru do 100x100 mm</t>
  </si>
  <si>
    <t>220260550R00</t>
  </si>
  <si>
    <t>Trubka PVC pod omítku, vnější průměr 16 mm</t>
  </si>
  <si>
    <t>Trubkování pro SOS.</t>
  </si>
  <si>
    <t>34571050R</t>
  </si>
  <si>
    <t>Trubka PVC, vnější průměr 16 mm</t>
  </si>
  <si>
    <t>222260722R04</t>
  </si>
  <si>
    <t>Žlab drátěný 150x100,vč.přísluš. pro uchycení, - vertikální montáž.</t>
  </si>
  <si>
    <t>Včetně veškerého příslušenství pro uchycení.</t>
  </si>
  <si>
    <t>220261662R00</t>
  </si>
  <si>
    <t>Zhotovení drážky ve zdi cihlovém</t>
  </si>
  <si>
    <t>220261665R00</t>
  </si>
  <si>
    <t>Začištění drážky, konečná úprava</t>
  </si>
  <si>
    <t>222280212R00</t>
  </si>
  <si>
    <t>Kabel EZS, EPS, DT do 7 mm v trubkách</t>
  </si>
  <si>
    <t>Montáž kabelu tísňového systému.</t>
  </si>
  <si>
    <t>27655204</t>
  </si>
  <si>
    <t>Instal. kabel JYSTY 3x2x0.6</t>
  </si>
  <si>
    <t>Montáž kabelu ROZ, JČ a SOS.</t>
  </si>
  <si>
    <t>Dodávka kabelu ROZ, JČ a SOS.</t>
  </si>
  <si>
    <t>222280561R00</t>
  </si>
  <si>
    <t>Kabel FO univerzální distribuční volně ve žlabu,  / v trubce</t>
  </si>
  <si>
    <t>62601120</t>
  </si>
  <si>
    <t>Optický kabel univerzální SM 12 vláken, LSZH</t>
  </si>
  <si>
    <t>222370001R00</t>
  </si>
  <si>
    <t>Jednotka zesilovače</t>
  </si>
  <si>
    <t>Doplnění stáv.ústředny o koncový zesilovač do 100W.</t>
  </si>
  <si>
    <t>Jednotka zesilovače.</t>
  </si>
  <si>
    <t>222360401R00</t>
  </si>
  <si>
    <t>Programování rozhlas.ústředny, uvedení do provozu</t>
  </si>
  <si>
    <t>222260413R01</t>
  </si>
  <si>
    <t>Nástěnný 19" rozvaděč 18U 600x600 mm</t>
  </si>
  <si>
    <t>RACK pro datovou síť.</t>
  </si>
  <si>
    <t>Montáž včetně příslušenství.</t>
  </si>
  <si>
    <t>357311075R</t>
  </si>
  <si>
    <t>Rozvaděč 19",výška 18U, 600x600 mm, vč.podstavce a veškerého příslušenství</t>
  </si>
  <si>
    <t>80199035</t>
  </si>
  <si>
    <t>Chladící jednotka 19" 1U 2x ventilátor, bimetal. termostat</t>
  </si>
  <si>
    <t>80593005</t>
  </si>
  <si>
    <t>Napájecí panel 3 m, 5 pozic, s přepěťovou ochranou včetně vany</t>
  </si>
  <si>
    <t>222290301R01</t>
  </si>
  <si>
    <t>Modul 1xRJ45 kat.6A - konektor</t>
  </si>
  <si>
    <t>Konektor s převlečnou krytkou (vývody).</t>
  </si>
  <si>
    <t>Konektor s převlečnou krytkou 1xRJ45, STP kat.6A, komplet.</t>
  </si>
  <si>
    <t>222290008R01</t>
  </si>
  <si>
    <t>Zásuvka 1xRJ45 pod omítku / do nábytku, pro instalaci keystone 1xRJ45 STP kat.6A</t>
  </si>
  <si>
    <t>0501133321</t>
  </si>
  <si>
    <t>Zásuvka 1xRJ45 pod omítku / do nábytku, pro instalaci keystone 1xRJ45 STP kat.6A, komplet.</t>
  </si>
  <si>
    <t>Vývod pro EV - 1x</t>
  </si>
  <si>
    <t>Zásuvky 1xRJ45 - 2x</t>
  </si>
  <si>
    <t>222290971R00</t>
  </si>
  <si>
    <t>Patch panel</t>
  </si>
  <si>
    <t>0501232710</t>
  </si>
  <si>
    <t>Patch panel 48 port, kat.6A, velikost 1U, montáž 19"</t>
  </si>
  <si>
    <t>222290981R00</t>
  </si>
  <si>
    <t>Vyvazovací panel</t>
  </si>
  <si>
    <t>0502315620</t>
  </si>
  <si>
    <t>Vyvazovací panel pro datové rozváděče., Výška 1U.</t>
  </si>
  <si>
    <t>0503030020</t>
  </si>
  <si>
    <t>Patch cord U/FTP 2m, kat.6A, RJ45-RJ45</t>
  </si>
  <si>
    <t>222310001R00</t>
  </si>
  <si>
    <t>Ukončení kabelu FO univerzál.distribuč.v rozvaděči</t>
  </si>
  <si>
    <t>222310011R00</t>
  </si>
  <si>
    <t>Optická vana</t>
  </si>
  <si>
    <t>0501232716</t>
  </si>
  <si>
    <t>Optická vana pro vyvaření 12 vl., velikost 1U, montáž 19"</t>
  </si>
  <si>
    <t>1U opt. panel pro max. 48portů - osazený pro 12xLC-duplex, OS2, vč. pigtailů, adaptérů a opt. kazet,</t>
  </si>
  <si>
    <t>kompletně vybavená.</t>
  </si>
  <si>
    <t>222310031R00</t>
  </si>
  <si>
    <t>Svar opt.vlákna vč.ochrany a pigtailu, první svar</t>
  </si>
  <si>
    <t>222310032R00</t>
  </si>
  <si>
    <t>Svar opt.vlákna vč.ochrany a pigtailu, další svar</t>
  </si>
  <si>
    <t>222310901R00</t>
  </si>
  <si>
    <t>Měření optických kabelů transmisní metodou</t>
  </si>
  <si>
    <t>222310902R00</t>
  </si>
  <si>
    <t>Měření optických kabelů reflektometrickou metodou</t>
  </si>
  <si>
    <t>222310991R00</t>
  </si>
  <si>
    <t>Vyhotovení protokolu o měření optických kabelů</t>
  </si>
  <si>
    <t>222301801R00</t>
  </si>
  <si>
    <t>Závěrečné práce v rozvaděči</t>
  </si>
  <si>
    <t>222323324R00</t>
  </si>
  <si>
    <t>Tlač.tablo s klávesnicí do zdi</t>
  </si>
  <si>
    <t>DZ006</t>
  </si>
  <si>
    <t>Audio panel, 3 tlač., zápustná instalace</t>
  </si>
  <si>
    <t>Kompatibilní se stáv.systémem.</t>
  </si>
  <si>
    <t>222323337R00</t>
  </si>
  <si>
    <t>Kryt proti dešti</t>
  </si>
  <si>
    <t>DZ007</t>
  </si>
  <si>
    <t>Zápustná krabice se stříškou pro 1 modul</t>
  </si>
  <si>
    <t>Stropní ručičkové hodiny 28cm oboustr., Ciferník C2, motorek 24V, stropní závěs</t>
  </si>
  <si>
    <t>Včetně konzole a veškerého příslušenství.</t>
  </si>
  <si>
    <t>222323201R03</t>
  </si>
  <si>
    <t>Zvonek</t>
  </si>
  <si>
    <t>201</t>
  </si>
  <si>
    <t>ZV KLASIK 75V/0,02A~, Zvonek 75V/0,02A~, jednoduchý, dvě ozvučnice, šedý</t>
  </si>
  <si>
    <t>222291991R01</t>
  </si>
  <si>
    <t>Aktivní síťový prvek vč. konfigurace</t>
  </si>
  <si>
    <t>AP104</t>
  </si>
  <si>
    <t>Switch 24 port aktivní PoE</t>
  </si>
  <si>
    <t>Podnikový plně konfigurovatelný L2 přepínač, 24x port PoE+ Gigabit Ethernet 10/100/1000 Mb/s s konektorem RJ-45, 2x Gigabit Ethernet SFP slot,  PoE+ napájení s 30W na port.</t>
  </si>
  <si>
    <t>222411001R00</t>
  </si>
  <si>
    <t>Záložní zdroj UPS do 1500VA v racku</t>
  </si>
  <si>
    <t>AP114</t>
  </si>
  <si>
    <t>Záložní zdroj - 1500 VA / 1200 W, 2U rack, Line interactive, 2×IEC Jumpers, 8×IEC 320 C13, Ochrana datové sítě RJ-45, USB a Ethernet</t>
  </si>
  <si>
    <t>222325008R00</t>
  </si>
  <si>
    <t>Tísňový spínač na připravené úchytné body</t>
  </si>
  <si>
    <t>0204071099</t>
  </si>
  <si>
    <t>Kompletní signalizace tísně na WC pro imobilní</t>
  </si>
  <si>
    <t>Tlačítko, táhlo, optická signalizace,opt.signalizace kabinet + zdroj.</t>
  </si>
  <si>
    <t>900      RT3</t>
  </si>
  <si>
    <t>HZS, Práce v tarifní třídě 6</t>
  </si>
  <si>
    <t>Zaškolení obsluhy</t>
  </si>
  <si>
    <t>900      RT9</t>
  </si>
  <si>
    <t>HZS, programátor</t>
  </si>
  <si>
    <t>Konfigurace všech SLP systémů.</t>
  </si>
  <si>
    <t>110      R00</t>
  </si>
  <si>
    <t>Mimostaveništní doprava individual.</t>
  </si>
  <si>
    <t>Dopravné za všechny SLP systémy.</t>
  </si>
  <si>
    <t>141      R00</t>
  </si>
  <si>
    <t>Přirážka za podružný materiál  M 21, M 22</t>
  </si>
  <si>
    <t>Obsahuje veškerý drobný instalační materiál ke kompletní instalaci v částech společných kabel.tras, UKS, AUDIO, PZTS.</t>
  </si>
  <si>
    <t>Obsahuje např.vruty, hmoždinky, pomoc.zedn.materiál, izol.pásky,drobné svorkovnice,pěn.hmoty, kabel.úchytky,apod.</t>
  </si>
  <si>
    <t>120      R00</t>
  </si>
  <si>
    <t>Přesun do zóny         individuální</t>
  </si>
  <si>
    <t>Obsahuje přirážku za kompletní přesun montážního materiálu.</t>
  </si>
  <si>
    <t>202      R00</t>
  </si>
  <si>
    <t>Zednické výpomoci HSV</t>
  </si>
  <si>
    <t>005231030R</t>
  </si>
  <si>
    <t xml:space="preserve">Zkušební provoz </t>
  </si>
  <si>
    <t>005231020R</t>
  </si>
  <si>
    <t>Individuální a komplexní vyzkoušení</t>
  </si>
  <si>
    <t>M24</t>
  </si>
  <si>
    <t>Montáže vzduchotechnických zařízení</t>
  </si>
  <si>
    <t>01</t>
  </si>
  <si>
    <t>Větrání
UČEBEN 3NP</t>
  </si>
  <si>
    <t>01.01</t>
  </si>
  <si>
    <t>Sestavná VZT jednotka do venkovního prostředí
PŘÍVOD: 
- připojovací pružná manžeta
 - regulační klapka
 - filtr F8 (ePM1 75 %)
 - entalpický rotační výměník ZZT (s přenosem vlhkosti)
 - směšovací komora (klapka dimenzovaná na 100% směšování)
 - přímý výměník (TČ, chladivo R410A) vč. eliminátoru kapek 
 - el. ohřívač 
 - ventilátor s volným oběžným kolem a EC motorem 
 - zvlhčovací komora…parní vlhčení
 - připojovací pružná manžeta
ODVOD: 
- připojovací pružná manžeta
 - filtr F8 (ePM1 75 %)
  - směšovací komora (klapka dimenzovaná na 100% směšování)
 - entalpický rotační výměník ZZT (s přenosem vlhkosti)
 - ventilátor s volným oběžným kolem a EC motorem 
 - regulační klapka
 - připojovací pružná manžeta
- parametry viz tabulka zařízení (příloha 01 technické zprávy)
- dodávka vč. lokální MaR</t>
  </si>
  <si>
    <t>01.02</t>
  </si>
  <si>
    <t>Parní vyvíječ elektrický (osazení do exteriéru), nominální výkon 18kg/h vč. regulace</t>
  </si>
  <si>
    <t>01.03</t>
  </si>
  <si>
    <t>Venkovní kondenzační jednotka - zdroj chladu a tepla pro výměník VZT jednotky</t>
  </si>
  <si>
    <t>01.04</t>
  </si>
  <si>
    <t>NEOBSAZENÉ</t>
  </si>
  <si>
    <t>01.05</t>
  </si>
  <si>
    <t>01.06</t>
  </si>
  <si>
    <t>01.07</t>
  </si>
  <si>
    <t>01.08</t>
  </si>
  <si>
    <t>Regulátor variabilního průtoku se servopohonem izolovaný, ovládání 0-10V,
do potrubí 250×150mm, Vmin=270m3/h, Vmax=800m3/h</t>
  </si>
  <si>
    <t>01.09</t>
  </si>
  <si>
    <t>Regulátor variabilního průtoku se servopohonem izolovaný, ovládání 0-10V,
do potrubí 250×150mm, Vmin=270m3/h, Vmax=680m3/h</t>
  </si>
  <si>
    <t>01.10</t>
  </si>
  <si>
    <t>Čidlo CO2 nástěnné, řídici signál 0-10 V, 0 - 2000ppm 
+ Regulátor teploty, IP20, rozhranní Modbuspro nadřazené ovládání</t>
  </si>
  <si>
    <t>01.11</t>
  </si>
  <si>
    <t>Regulátor variabilního průtoku se servopohonem izolovaný, ovládání 0-10V,
do potrubí 200×150mm, Vmin=220m3/h, Vmax=500m3/h</t>
  </si>
  <si>
    <t>01.12</t>
  </si>
  <si>
    <t>Regulátor variabilního průtoku se servopohonem izolovaný, ovládání 0-10V,
do potrubí 200×150mm, Vmin=220m3/h, Vmax=425m3/h</t>
  </si>
  <si>
    <t>01.13</t>
  </si>
  <si>
    <t>01.14</t>
  </si>
  <si>
    <t>Regulátor variabilního průtoku se servopohonem izolovaný, ovládání 0-10V,
do potrubí 250×150mm, Vmin=270m3/h, Vmax=900m3/h</t>
  </si>
  <si>
    <t>01.15</t>
  </si>
  <si>
    <t>Regulátor variabilního průtoku se servopohonem izolovaný, ovládání 0-10V,
do potrubí 250×150mm, Vmin=270m3/h, Vmax=765m3/h</t>
  </si>
  <si>
    <t>01.16</t>
  </si>
  <si>
    <t>01.17</t>
  </si>
  <si>
    <t>01.18</t>
  </si>
  <si>
    <t>01.19</t>
  </si>
  <si>
    <t>01.20</t>
  </si>
  <si>
    <t>Regulátor variabilního průtoku se servopohonem izolovaný, ovládání 0-10V,
do potrubí 200×150mm, Vmin=220m3/h, Vmax=450m3/h</t>
  </si>
  <si>
    <t>01.21</t>
  </si>
  <si>
    <t>Regulátor variabilního průtoku se servopohonem izolovaný, ovládání 0-10V,
do potrubí 200×150mm, Vmin=220m3/h, Vmax=380m3/h</t>
  </si>
  <si>
    <t>01.22</t>
  </si>
  <si>
    <t>01.23</t>
  </si>
  <si>
    <t>Tlumič hluku (ozn. 01-A) pro osazení do  čtyrhranného vzduchotechnického potrubí o rozměrech 500×800×1000 mm.
Skládá se z:</t>
  </si>
  <si>
    <t>Jádrový tlumič hluku pro osazení do  čtyrhranného vzduchotechnického potrubí o rozměrech 200×500×1000 mm. Jádra tlumičů hluku z pozinkovaného plechu s náběhy.</t>
  </si>
  <si>
    <t>01.24</t>
  </si>
  <si>
    <t>Tlumič hluku (ozn. 01-B1) pro osazení do  čtyrhranného vzduchotechnického potrubí o rozměrech 500×800×1500 mm.
Skládá se z:</t>
  </si>
  <si>
    <t>Jádrový tlumič hluku pro osazení do  čtyrhranného vzduchotechnického potrubí o rozměrech 200×500×1500 mm. Jádra tlumičů hluku z pozinkovaného plechu s náběhy.</t>
  </si>
  <si>
    <t>01.25</t>
  </si>
  <si>
    <t>Tlumič hluku (ozn. 01-B2) pro osazení do  čtyrhranného vzduchotechnického potrubí o rozměrech 500×800×1000 mm.
Skládá se z:</t>
  </si>
  <si>
    <t>01.26</t>
  </si>
  <si>
    <t>Tlumič hluku (ozn. 01-C) pro osazení do  čtyrhranného vzduchotechnického potrubí o rozměrech 500×800×1500 mm.
Skládá se z:</t>
  </si>
  <si>
    <t>01.27</t>
  </si>
  <si>
    <t>Tlumič hluku (ozn. 01-D) pro osazení do  čtyrhranného vzduchotechnického potrubí o rozměrech 500×800×1000 mm.
Skládá se z:</t>
  </si>
  <si>
    <t>01.28</t>
  </si>
  <si>
    <t>Sada s expanzním ventilem</t>
  </si>
  <si>
    <t>01.29</t>
  </si>
  <si>
    <t>kabelový ovladač</t>
  </si>
  <si>
    <t>01.30</t>
  </si>
  <si>
    <t>Řídící skříňka 0-10V</t>
  </si>
  <si>
    <t>01.31</t>
  </si>
  <si>
    <t>Protidešťová žaluzie hliníková o rozměru 630×800 mm (Aef = 0,40m2) se  sítí proti vniknutí ptactva vč. montážního rámu</t>
  </si>
  <si>
    <t>01.32</t>
  </si>
  <si>
    <t>Protidešťová žaluzie hliníková o rozměru 900×800 mm (Aef = 0,58m2) se  sítí proti vniknutí ptactva vč. montážního rámu</t>
  </si>
  <si>
    <t>01.33</t>
  </si>
  <si>
    <t>Multidýzový stropní difuzor do kazetového stropu 600×600mm s připojovacím hrdlem Ø125mm a 16 stavitelnými dýzami</t>
  </si>
  <si>
    <t>01.34</t>
  </si>
  <si>
    <t>Multidýzový stropní difuzor do kazetového stropu 600×600mm s připojovacím hrdlem Ø160mm a 25 stavitelnými dýzami</t>
  </si>
  <si>
    <t>01.35</t>
  </si>
  <si>
    <t>Multidýzový stropní difuzor do kazetového stropu 600×600mm s připojovacím hrdlem Ø200mm a 36 stavitelnými dýzami</t>
  </si>
  <si>
    <t>01.36</t>
  </si>
  <si>
    <t>Přetlaková komora s integrovanou regulační klapkou pro dýzový dofuzor s připojovacím hrdlem Ø125mm a natrubkem pro připojení potrubí Ø100mm</t>
  </si>
  <si>
    <t>01.37</t>
  </si>
  <si>
    <t>Přetlaková komora s integrovanou regulační klapkou pro dýzový dofuzor s připojovacím hrdlem Ø160mm a natrubkem pro připojení potrubí Ø125mm</t>
  </si>
  <si>
    <t>01.38</t>
  </si>
  <si>
    <t>Přetlaková komora s integrovanou regulační klapkou pro dýzový dofuzor s připojovacím hrdlem Ø200mm a natrubkem pro připojení potrubí Ø160mm</t>
  </si>
  <si>
    <t>01.39</t>
  </si>
  <si>
    <t>Regulátor konstatního průtoku Ø100mm, 75m3/h</t>
  </si>
  <si>
    <t>01.40</t>
  </si>
  <si>
    <t>Regulátor konstatního průtoku Ø100mm, 85m3/h</t>
  </si>
  <si>
    <t>01.41</t>
  </si>
  <si>
    <t>Regulátor konstatního průtoku Ø100mm, 100m3/h</t>
  </si>
  <si>
    <t>01.42</t>
  </si>
  <si>
    <t>Regulátor konstatního průtoku Ø125mm, 125m3/h</t>
  </si>
  <si>
    <t>01.43</t>
  </si>
  <si>
    <t>Revizní dvířka do kruhového potrubí Ø100mm</t>
  </si>
  <si>
    <t>01.44</t>
  </si>
  <si>
    <t>Revizní dvířka do kruhového potrubí Ø125mm</t>
  </si>
  <si>
    <t>01.45</t>
  </si>
  <si>
    <t>Ohebné zvuktlumící potrubí s izolací Ø100mm</t>
  </si>
  <si>
    <t>01.46</t>
  </si>
  <si>
    <t>Ohebné zvuktlumící potrubí s izolací Ø125mm</t>
  </si>
  <si>
    <t>01.47</t>
  </si>
  <si>
    <t>Ohebné zvuktlumící potrubí s izolací Ø160mm</t>
  </si>
  <si>
    <t>PK01.01</t>
  </si>
  <si>
    <t>Požární klapka 315×200mm se základním vybavením - tj. ruční mechanismus se spouštěcí pružinou. Pružina se uvolní po rozpojení tavné pojistky při dosažení požadované teploty
(74 °C s tolerancí ± 1,5 ºC). Klapka se v obou případech uzavře do 10 sekund po rozpojení tavné pojistky, IP44.
Dodávka pro suchou montáž vč. systémových příložek.</t>
  </si>
  <si>
    <t>PK01.02</t>
  </si>
  <si>
    <t>Požární klapka 250×200mm se základním vybavením - tj. ruční mechanismus se spouštěcí pružinou. Pružina se uvolní po rozpojení tavné pojistky při dosažení požadované teploty
(74 °C s tolerancí ± 1,5 ºC). Klapka se v obou případech uzavře do 10 sekund po rozpojení tavné pojistky, IP44.
Dodávka pro suchou montáž vč. systémových příložek.</t>
  </si>
  <si>
    <t>PK01.03</t>
  </si>
  <si>
    <t>PK01.04</t>
  </si>
  <si>
    <t>Cu potrubí vč. izolace</t>
  </si>
  <si>
    <t>∅9,52 mm</t>
  </si>
  <si>
    <t>∅19,05 mm</t>
  </si>
  <si>
    <t>Chladivo R410A</t>
  </si>
  <si>
    <t>Potrubí kruhové Spiro z oboustranně pozinkovaného plechu</t>
  </si>
  <si>
    <t>∅100 mm vč. 20% tvarovek</t>
  </si>
  <si>
    <t>∅125 mm vč. 10% tvarovek</t>
  </si>
  <si>
    <t>∅160 mm vč. 20% tvarovek</t>
  </si>
  <si>
    <t>∅200 mm vč. 30% tvarovek</t>
  </si>
  <si>
    <t>Potrubí čtyřhranné skupiny I z oboustranně pozinkovaného plechu</t>
  </si>
  <si>
    <t>do obvodu 1050 mm vč. 20% tvarovek</t>
  </si>
  <si>
    <t>do obvodu 1500 mm vč. 10% tvarovek</t>
  </si>
  <si>
    <t>do obvodu 1890 mm vč. 10% tvarovek</t>
  </si>
  <si>
    <t>do obvodu 2630 mm vč. 20% tvarovek</t>
  </si>
  <si>
    <t>do obvodu 3500 mm vč. 100% tvarovek</t>
  </si>
  <si>
    <t>Tepelná izolace z minerální vlny tl.40mm s AL fólií</t>
  </si>
  <si>
    <t>Tepelná izolace z minerální vlny tl.60mm s oplechováním</t>
  </si>
  <si>
    <t>Hluková izolace z minerální vlny tl.60mm s oplechováním (součinitel útlmu 0,81)</t>
  </si>
  <si>
    <t>02</t>
  </si>
  <si>
    <t>Samostatný odtah 
HYGIENICKÉ ZÁZEMÍ 3NP</t>
  </si>
  <si>
    <t>- společné potrubí a komponenty zař. 02 a 03 vyspecifikovány u zař. 02</t>
  </si>
  <si>
    <t>02.01</t>
  </si>
  <si>
    <t>Radiální ventilátor do kruhového potrubí Ø160mm
- parametry dle tabulky výkonů</t>
  </si>
  <si>
    <t>02.02</t>
  </si>
  <si>
    <t>Rychloupínací spona  Ø160mm</t>
  </si>
  <si>
    <t>02.03</t>
  </si>
  <si>
    <t>Zpětná klapka těsná  Ø160mm</t>
  </si>
  <si>
    <t>02.04</t>
  </si>
  <si>
    <t>Regulační klapka s ručním ovládáním Ø160mm</t>
  </si>
  <si>
    <t>02.05</t>
  </si>
  <si>
    <t>Tlumič do kruhového potrubí Ø160mm, délky 600mm
(útlumový výkon Lw,TOT = 32dB)</t>
  </si>
  <si>
    <t>02.06</t>
  </si>
  <si>
    <t>Protidešťová žaluzie hliníková o rozměru 450×250 mm (Aef = 0,07m2) se  sítí proti vniknutí ptactva vč. montážního rámu</t>
  </si>
  <si>
    <t>02.07</t>
  </si>
  <si>
    <t>Talířový ventil kovový odvodní Ø100mm vč. montážního rámečku</t>
  </si>
  <si>
    <t>02.08</t>
  </si>
  <si>
    <t>02.09</t>
  </si>
  <si>
    <t>Stěnová mřížka jednořadá 200×100mm s regulací průtoku</t>
  </si>
  <si>
    <t>02.10</t>
  </si>
  <si>
    <t>Stěnová mřížka jednořadá 300×200mm s regulací průtoku</t>
  </si>
  <si>
    <t>02.11</t>
  </si>
  <si>
    <t>Stěnová mřížka jednořadá 400×200mm s regulací průtoku</t>
  </si>
  <si>
    <t>∅100 mm vč. 40% tvarovek</t>
  </si>
  <si>
    <t>∅125 mm vč. 20% tvarovek</t>
  </si>
  <si>
    <t>∅160 mm vč. 30% tvarovek</t>
  </si>
  <si>
    <t>∅200 mm vč. 20% tvarovek</t>
  </si>
  <si>
    <t>do obvodu 1050 mm vč. 30% tvarovek</t>
  </si>
  <si>
    <t>Hluková izolace z minerální vlny tl.60mm s AL fólií (součinitel útlmu 0,81)</t>
  </si>
  <si>
    <t>03</t>
  </si>
  <si>
    <t>03.01</t>
  </si>
  <si>
    <t>03.02</t>
  </si>
  <si>
    <t>03.03</t>
  </si>
  <si>
    <t>03.04</t>
  </si>
  <si>
    <t>03.05</t>
  </si>
  <si>
    <t>03.06</t>
  </si>
  <si>
    <t>03.07</t>
  </si>
  <si>
    <t>Talířový ventil kovový odvodní Ø125mm vč. montážního rámečku</t>
  </si>
  <si>
    <t>03.08</t>
  </si>
  <si>
    <t>Talířový ventil kovový odvodní Ø200mm vč. montážního rámečku</t>
  </si>
  <si>
    <t>03.09</t>
  </si>
  <si>
    <t>03.10</t>
  </si>
  <si>
    <t>03.11</t>
  </si>
  <si>
    <t>Ohebné zvuktlumící potrubí s izolací Ø200mm</t>
  </si>
  <si>
    <t>03.12</t>
  </si>
  <si>
    <t>03.13</t>
  </si>
  <si>
    <t>Stěnová mřížka jednořadá 300×100mm s regulací průtoku</t>
  </si>
  <si>
    <t>03.14</t>
  </si>
  <si>
    <t>03.15</t>
  </si>
  <si>
    <t>Stěnová mřížka jednořadá 400×100mm s regulací průtoku</t>
  </si>
  <si>
    <t>03.16</t>
  </si>
  <si>
    <t>∅125 mm vč. 30% tvarovek</t>
  </si>
  <si>
    <t>∅200 mm vč. 40% tvarovek</t>
  </si>
  <si>
    <t>04</t>
  </si>
  <si>
    <t>Větrání
VÝTAHOVÉ ŠACHTY</t>
  </si>
  <si>
    <t>04.01</t>
  </si>
  <si>
    <t>04.02</t>
  </si>
  <si>
    <t>Stěnová mřížka jednořadá 300×300mm s regulací průtoku</t>
  </si>
  <si>
    <t>04.03</t>
  </si>
  <si>
    <t>Výfuková/sací žaluziová hlavice do kruhového potrubí Ø250 mm</t>
  </si>
  <si>
    <t>∅250 mm vč. 0% tvarovek</t>
  </si>
  <si>
    <t>05</t>
  </si>
  <si>
    <t>Chlazení / vytápění  
3NP VRV-systém
TŘÍDY a KABINET</t>
  </si>
  <si>
    <t>05.01</t>
  </si>
  <si>
    <t>Venkovní kondenzační jednotka 33,5kW</t>
  </si>
  <si>
    <t>05.02</t>
  </si>
  <si>
    <t>Vnitřní kazetová jednotka čtyřsměrná 1,7kW</t>
  </si>
  <si>
    <t>05.03</t>
  </si>
  <si>
    <t>Neobsazené</t>
  </si>
  <si>
    <t>05.04</t>
  </si>
  <si>
    <t>05.05</t>
  </si>
  <si>
    <t>Vnitřní kazetová jednotka čtyřsměrná 2,8kW</t>
  </si>
  <si>
    <t>05.06</t>
  </si>
  <si>
    <t>05.07</t>
  </si>
  <si>
    <t>Vnitřní kazetová jednotka čtyřsměrná 3,6kW</t>
  </si>
  <si>
    <t>05.08</t>
  </si>
  <si>
    <t>05.09</t>
  </si>
  <si>
    <t>05.10</t>
  </si>
  <si>
    <t>05.11</t>
  </si>
  <si>
    <t>05.12</t>
  </si>
  <si>
    <t>05.13</t>
  </si>
  <si>
    <t>05.14</t>
  </si>
  <si>
    <t>Plochý dekorační panel bílý</t>
  </si>
  <si>
    <t>05.15</t>
  </si>
  <si>
    <t>Kabelový ovladač</t>
  </si>
  <si>
    <t>05.16</t>
  </si>
  <si>
    <t>Rozdělovač CU potrubí 1</t>
  </si>
  <si>
    <t>05.17</t>
  </si>
  <si>
    <t>Rozdělovač CU potrubí 2</t>
  </si>
  <si>
    <t>Ø6,4mm</t>
  </si>
  <si>
    <t>Ø9,5mm</t>
  </si>
  <si>
    <t>Ø12,7mm</t>
  </si>
  <si>
    <t>Ø15,9mm</t>
  </si>
  <si>
    <t>Ø19,1mm</t>
  </si>
  <si>
    <t>Ø28,6mm</t>
  </si>
  <si>
    <t>Ostatní</t>
  </si>
  <si>
    <t>Spojovací, tesnící, montážní, závěsný a pomocný materiál</t>
  </si>
  <si>
    <t xml:space="preserve">Kompletní montáž vč. lešení, zapojení na elektrický proud, sprovoznění, vyregulování soustavy vč.protokolu o zaregulovaní, zaškolení obsluhy a předání </t>
  </si>
  <si>
    <t>POZNÁMKA:
- všechny položky musí obsahovat dodávku i montáž, včetně drobného spojovacího a kotvícího materiálu (např. kotvy, závěsy...)
- zhotovitel musí do ceny zahrnout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normy, zákony ale i technologické postupy zvolených výrobců, které se na ně vztahují
- všechna zařízení, systémy rozvody, instalace a konstrukce budou oceňovány a dodávány plně funkční, tj. včetně všech komponentů, upevňovacích prvků, podpor, prostupů apod.
- do všech činností musí zhotovitel zohlednit stavební přípomoc (např. drážky, prostupy...)
- zhotovitel bere na vědomí, že musí v ceně zohlednit jak dílčí tak celkové revize, zkoušky, regulace, atd.
- zhotovitel musí v ceně zohlednit provizorní opatření vedoucí k zajištění stavby před vnějšími vlivy, zejména pak dešti
- zhotovitel musí provést na svůj náklad i zaškolení obsluhy a údržby na všech částech dodávky
- zhotovitel musí v ceně zohlednit náklady na pomocné lešení a konstrukce, které bude potřebovat pro realizaci díla</t>
  </si>
  <si>
    <t>Doprava</t>
  </si>
  <si>
    <t>Přesuny</t>
  </si>
  <si>
    <t>Zaregulování, vyzkoušení, předávací řízení</t>
  </si>
  <si>
    <t xml:space="preserve">kus </t>
  </si>
  <si>
    <t>720</t>
  </si>
  <si>
    <t>730</t>
  </si>
  <si>
    <t>Montáž trubek elektroinstalačních s nasunutím nebo našroubováním do krabic uložených pod omítkou plastových ohebných, průměru 23 mm</t>
  </si>
  <si>
    <t>Materiál úložný elektroinstalační trubky elektroinstalační ohebné LPFLEX 125N PVC -(ČSN) velmi nízká mechanická odolnost typ        počet m ve svazku 2323   100</t>
  </si>
  <si>
    <t>Montáž trubek elektroinstalačních s nasunutím nebo našroubováním do krabic uložených pod omítkou plastových ohebných, průměru 48 mm</t>
  </si>
  <si>
    <t>Materiál úložný elektroinstalační trubky elektroinstalační ohebné LPFLEX 125N PVC -(ČSN) velmi nízká mechanická odolnost typ        počet m ve svazku 2348    50</t>
  </si>
  <si>
    <t>Montáž krabic elektroinstalačních bez napojení na trubky a lišty, demontáže a montáže víčka a přístroje přístrojových bez zapojení zapuštěných plastových kruhových, typ KU 68/1, KU68-1301, KP 67, KP68/2</t>
  </si>
  <si>
    <t>materiál úložný elektroinstalační krabice přístrojové instalační z plastické hmoty KP 68/2  500 V,  D69 x 30mm</t>
  </si>
  <si>
    <t>Montáž zásuvek domovních se zapojením vodičů bezšroubové připojení polozapuštěných nebo zapuštěných 10/16 A, provedení 2x (2P + PE) dvojnásobná</t>
  </si>
  <si>
    <t>345551240.2</t>
  </si>
  <si>
    <t>Montáž zásuvek domovních se zapojením vodičů bezšroubové připojení polozapuštěných nebo zapuštěných 10/16 A, provedení 2P + PE s ochrannými clonkami a přepěťovou ochranou</t>
  </si>
  <si>
    <t>Spoje zásuvkové 10 A a 10/16 A zásuvky komplet zásuvka 2násobná 5512-2249  ostatní barvy</t>
  </si>
  <si>
    <t>lešení:((12,7-1,8)*(161,3+8+13+1,5*10))*4</t>
  </si>
  <si>
    <t>krček:((8-1,8)*(10,1*2+1,5*4)+39)*4</t>
  </si>
  <si>
    <t>věnce atiky:0,2*0,2*(159,4+9,6*2)</t>
  </si>
  <si>
    <t>věnce atiky:2*0,2*(159,4+9,6*2)</t>
  </si>
  <si>
    <t>věnce atiky:0,2*0,2*(159,4+9,6*2)*90/1000</t>
  </si>
  <si>
    <t>1) PŘÍMÉ HLAVNÍ AKTIVITY+STŘECHA - Vedlejší a ostatní náklady</t>
  </si>
  <si>
    <t>1a) STŘECHA - Souhrnný rozpočet</t>
  </si>
  <si>
    <t>Dřevěné madlo schodiště,dub,45/30mm+přesah,lak, plynulé přechody,kotvení,doplňky,detaily,D+M</t>
  </si>
  <si>
    <t>Otočné dveře dvoukřídlé, prosklené s nadsvětlíkem,vnitřní,1800/3250,GP 01,2-křídlé,EI 30 DP3  C2,prosklené,hliník,práškový lak,RAL 7038,VSG 33.2, čiré sklo,bezfalcové,zárubeň rámová,hliník,práškový lak,RAL 6039,nerezová ocel,klika / klika,bez zámku,samozavírač,kotvení,doplňky,detaily,D+M</t>
  </si>
  <si>
    <t>Otočné dveře dvoukřídlé, prosklené,vnitřní,1800/2200,GP 02,2-křídlé,EI 30 DP3  C2,prosklené,hliník,práškový lak,RAL 7038,VSG 33.2, čiré sklo,bezfalcové,zárubeň rámová,hliník,práškový lak,RAL 6039,nerezová ocel,klika / klika, rozetové kování,PZ,samozavírač,gen. klíč,kotvení,doplňky,detaily,D+M</t>
  </si>
  <si>
    <t>Otočné dveře dvoukřídlé, prosklené s nadsvětlíkem,vnitřní,1800/3000,GP 04,2-křídlé,EW 15 DP3  C2,prosklené,hliník,práškový lak,RAL 7038,VSG 33.2, čiré sklo,bezfalcové,zárubeň rámová,hliník,práškový lak,RAL 6039,nerezová ocel,klika / klika,bez zámku,samozavírač,kotvení,doplňky,detaily,D+M</t>
  </si>
  <si>
    <t>Otočné dveře jednokřídlé, plné,vnitřní,800/1970,GP 05,1-křídlé,plné,DTD,HPL,oranžově matná,bezfalcové,zárubeň obložková,hliník,práškový lak,Ocelově šedá,nerezová ocel,klika / klika,bez zámku,kotvení,doplňky,detaily,D+M</t>
  </si>
  <si>
    <t>Otočné dveře jednokřídlé, plné,vnitřní,800/1970,GP 05,1-křídlé,plné,DTD,HPL,oranžově matná,bezfalcové,zárubeň obložková,hliník,práškový lak,Ocelově šedá,nerezová ocel,klika / klika, rozetové kování,PZ,gen. klíč,kotvení,doplňky,detaily,D+M</t>
  </si>
  <si>
    <t>Otočné dveře dvoukřídlé, prosklené s nadsvětlíkem,vnitřní,1800/3000,GP 04,2-křídlé,EI 15 DP3  C2,prosklené,hliník,práškový lak,RAL 7038,VSG 33.2, čiré sklo,bezfalcové,zárubeň rámová,hliník,práškový lak,RAL 6039,nerezová ocel,klika / klika,bez zámku,samozavírač,kotvení,doplňky,detaily,D+M</t>
  </si>
  <si>
    <t>Otočné dveře jednokřídlé, plné,vnitřní,900/1970,GP 07,1-křídlé,plné,DTD,práškový lak,oranžově matná,bezfalcové,zárubeň obložková,hliník,práškový lak,Ocelově šedá,nerezová ocel,klika / klika, rozetové kování,PZ,gen. klíč,kotvení,doplňky,detaily,D+M</t>
  </si>
  <si>
    <t>Otočné dveře jednokřídlé, prosklené s nadsvětlíkem,vnitřní,900/2600,GP 03,1-křídlé,Rw=32,částečně prosklené,hliník,práškový lak,RAL 7038,VSG 33.2, čiré sklo,bezfalcové,zárubeň rámová,hliník,práškový lak,RAL 6039,nerezová ocel,klika / klika, rozetové kování,PZ,gen. klíč,kotvení,doplňky,detaily,D+M</t>
  </si>
  <si>
    <t>SDK:178,69+34,64</t>
  </si>
  <si>
    <t>984,8935-258,02-4,68-295,1</t>
  </si>
  <si>
    <t>SDK:197,8+37,6+7,1+14,1+29,3+2,7+4,6+3,3+1,5*31+2*(8,4+333,3+131,4+5,3+77,5)-213,33-2,96-19,1</t>
  </si>
  <si>
    <t>STŘECHA</t>
  </si>
  <si>
    <t>1b)</t>
  </si>
  <si>
    <t>B2CAS1D1 do 2,5 mm, 2-5 žil, v trubkách</t>
  </si>
  <si>
    <t>Kabel B2CAS1D1 2x1,5</t>
  </si>
  <si>
    <t>A</t>
  </si>
  <si>
    <t>sv. vestavné LED 27W/3000K, 4050lm, těleso sv. Al slitina, barva bílá, opálový difuzor, 230V,d=260mm</t>
  </si>
  <si>
    <t>B</t>
  </si>
  <si>
    <t>sv. vestavné LED 36W/4000K, těleso sv. AL slitina, barva bílá, satine mikropyramidový kryt, stmívatelné DALI, 70x1188mm, 230V</t>
  </si>
  <si>
    <t>B.p.</t>
  </si>
  <si>
    <t>Dali řízení</t>
  </si>
  <si>
    <t>C</t>
  </si>
  <si>
    <t>sv. vestavné LED 36W/4000K, těleso sv. AL slitina, barva bílá, opálový kryt, 70x1188mm, 230V</t>
  </si>
  <si>
    <t>D</t>
  </si>
  <si>
    <t>sv. závěsné LED 158W/4000K, těleso sv. Alslitina, barva bílá, opálový difuzor, l= 5046mm,230V</t>
  </si>
  <si>
    <t>E</t>
  </si>
  <si>
    <t>sv. závěsné LED 123W/4000K, těleso sv. Al slitina, barva bílá, asymetrické vyzařování wallwasher, CRI 80, l= 3906mm, DALI, 230V</t>
  </si>
  <si>
    <t>F</t>
  </si>
  <si>
    <t>sv. nástěnné LED 7,8W/4000K, těleso sv. Al slitina, barva antracit, asymetrická optika,</t>
  </si>
  <si>
    <t>N</t>
  </si>
  <si>
    <t>sv LED přisazené 3,5W nouzové značící směr úniku, při výpadku svítící 1h, autotest, IP65+ piktogram</t>
  </si>
  <si>
    <t>N1.p</t>
  </si>
  <si>
    <t>PMMA plexi + vestavěný set</t>
  </si>
  <si>
    <t>N2</t>
  </si>
  <si>
    <t>sv LED přisazené 3W nouzové protipanické při výpadku svítící 1h, autotest, optika area + rámeček</t>
  </si>
  <si>
    <t>N3</t>
  </si>
  <si>
    <t>sv LED přisazené 3,5W nouzové protipanické při výpadku svítící 1h, autotest, optika koridor + rámeček</t>
  </si>
  <si>
    <t>503a</t>
  </si>
  <si>
    <t>503b</t>
  </si>
  <si>
    <t>503c</t>
  </si>
  <si>
    <t>503d</t>
  </si>
  <si>
    <t>503e</t>
  </si>
  <si>
    <t>503f</t>
  </si>
  <si>
    <t>503g</t>
  </si>
  <si>
    <t>503h</t>
  </si>
  <si>
    <t>503i</t>
  </si>
  <si>
    <t>503j</t>
  </si>
  <si>
    <t>503k</t>
  </si>
  <si>
    <t>sv. vestavné LED 27W/3000K, 4050lm, těleso sv. Al slitina, barva bílá, opálový difuzor, 230V, d=260mm</t>
  </si>
  <si>
    <t>Položkový soupis prací, dodávek a služeb</t>
  </si>
  <si>
    <t>Souhrnný soupis prací, dodávek a služeb</t>
  </si>
  <si>
    <t>pěna montážní protipožární polyuretanová jednosložková 750 ml, požární odolnost více než 360 minut</t>
  </si>
  <si>
    <t>Telefon VoIP video, 6x SIP účtů, 2x RJ45, USB, WIFI, Bluetooth, PoE.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</si>
</sst>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0"/>
  </numFmts>
  <fonts count="26"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21"/>
      <name val="Arial CE"/>
      <charset val="238"/>
    </font>
    <font>
      <sz val="10"/>
      <name val="Arial CE"/>
      <charset val="238"/>
    </font>
    <font>
      <sz val="10"/>
      <name val="Helv"/>
      <charset val="238"/>
    </font>
    <font>
      <b/>
      <sz val="8"/>
      <name val="Arial CE"/>
      <charset val="238"/>
    </font>
    <font>
      <sz val="8"/>
      <color indexed="17"/>
      <name val="Arial CE"/>
      <charset val="238"/>
    </font>
    <font>
      <b/>
      <sz val="10"/>
      <name val="Helv"/>
      <charset val="238"/>
    </font>
    <font>
      <sz val="10"/>
      <name val="Arial CE"/>
    </font>
    <font>
      <b/>
      <i/>
      <sz val="11"/>
      <name val="Arial CE"/>
      <charset val="238"/>
    </font>
  </fonts>
  <fills count="7">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indexed="22"/>
        <bgColor indexed="64"/>
      </patternFill>
    </fill>
    <fill>
      <patternFill patternType="solid">
        <fgColor indexed="44"/>
        <bgColor indexed="64"/>
      </patternFill>
    </fill>
  </fills>
  <borders count="7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 fillId="0" borderId="0"/>
    <xf numFmtId="0" fontId="24" fillId="0" borderId="0"/>
  </cellStyleXfs>
  <cellXfs count="382">
    <xf numFmtId="0" fontId="0" fillId="0" borderId="0" xfId="0"/>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0" fontId="0" fillId="0" borderId="0" xfId="0" applyAlignment="1">
      <alignment horizontal="left" vertical="center"/>
    </xf>
    <xf numFmtId="4" fontId="0" fillId="0" borderId="0" xfId="0" applyNumberFormat="1" applyAlignment="1">
      <alignment horizontal="left" vertical="center"/>
    </xf>
    <xf numFmtId="0" fontId="0" fillId="0" borderId="6" xfId="0" applyBorder="1" applyAlignment="1">
      <alignment horizontal="left" vertical="center"/>
    </xf>
    <xf numFmtId="1" fontId="0" fillId="0" borderId="0" xfId="0" applyNumberFormat="1" applyAlignment="1">
      <alignment horizontal="left" vertical="center"/>
    </xf>
    <xf numFmtId="0" fontId="0" fillId="0" borderId="1" xfId="0" applyBorder="1" applyAlignment="1">
      <alignment horizontal="right"/>
    </xf>
    <xf numFmtId="0" fontId="8" fillId="0" borderId="0" xfId="0" applyFont="1" applyAlignment="1">
      <alignment vertical="center"/>
    </xf>
    <xf numFmtId="0" fontId="8" fillId="0" borderId="6" xfId="0" applyFont="1"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8" fillId="0" borderId="6" xfId="0" applyFont="1" applyBorder="1" applyAlignment="1">
      <alignment horizontal="left" vertical="center"/>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Border="1" applyAlignment="1">
      <alignment horizontal="left" vertical="top" indent="1"/>
    </xf>
    <xf numFmtId="0" fontId="0" fillId="0" borderId="18" xfId="0" applyBorder="1" applyAlignment="1">
      <alignment vertical="top"/>
    </xf>
    <xf numFmtId="0" fontId="8" fillId="0" borderId="18" xfId="0" applyFont="1" applyBorder="1" applyAlignment="1">
      <alignment horizontal="left" vertical="top"/>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8" fillId="0" borderId="6" xfId="0" applyNumberFormat="1" applyFont="1" applyBorder="1" applyAlignment="1">
      <alignment horizontal="left" vertical="center"/>
    </xf>
    <xf numFmtId="0" fontId="9" fillId="2" borderId="1" xfId="0" applyFont="1" applyFill="1" applyBorder="1" applyAlignment="1">
      <alignment horizontal="left" vertical="center" indent="1"/>
    </xf>
    <xf numFmtId="49" fontId="6" fillId="2" borderId="0" xfId="0" applyNumberFormat="1" applyFont="1" applyFill="1" applyAlignment="1">
      <alignment horizontal="left" vertical="center"/>
    </xf>
    <xf numFmtId="0" fontId="0" fillId="2" borderId="1" xfId="0" applyFill="1" applyBorder="1" applyAlignment="1">
      <alignment horizontal="left" vertical="center" indent="1"/>
    </xf>
    <xf numFmtId="0" fontId="8" fillId="2" borderId="0" xfId="0" applyFont="1" applyFill="1" applyAlignment="1">
      <alignment horizontal="left" vertical="center"/>
    </xf>
    <xf numFmtId="0" fontId="0" fillId="2" borderId="9" xfId="0" applyFill="1" applyBorder="1" applyAlignment="1">
      <alignment horizontal="left" vertical="center" indent="1"/>
    </xf>
    <xf numFmtId="0" fontId="0" fillId="2" borderId="6" xfId="0" applyFill="1" applyBorder="1"/>
    <xf numFmtId="49" fontId="8" fillId="0" borderId="0" xfId="0" applyNumberFormat="1" applyFont="1" applyAlignment="1">
      <alignment horizontal="left" vertical="center"/>
    </xf>
    <xf numFmtId="49" fontId="8" fillId="0" borderId="6" xfId="0" applyNumberFormat="1" applyFont="1" applyBorder="1" applyAlignment="1">
      <alignment horizontal="right" vertical="center"/>
    </xf>
    <xf numFmtId="49" fontId="8" fillId="3" borderId="6" xfId="0" applyNumberFormat="1" applyFont="1" applyFill="1" applyBorder="1" applyAlignment="1" applyProtection="1">
      <alignment horizontal="right" vertical="center"/>
      <protection locked="0"/>
    </xf>
    <xf numFmtId="49" fontId="8" fillId="3" borderId="0" xfId="0" applyNumberFormat="1" applyFont="1" applyFill="1" applyAlignment="1" applyProtection="1">
      <alignment horizontal="left" vertical="center"/>
      <protection locked="0"/>
    </xf>
    <xf numFmtId="4" fontId="0" fillId="0" borderId="0" xfId="0" applyNumberFormat="1"/>
    <xf numFmtId="3" fontId="0" fillId="0" borderId="26" xfId="0" applyNumberFormat="1" applyBorder="1"/>
    <xf numFmtId="3" fontId="0" fillId="4" borderId="30" xfId="0" applyNumberFormat="1" applyFill="1" applyBorder="1"/>
    <xf numFmtId="3" fontId="7" fillId="2" borderId="27" xfId="0" applyNumberFormat="1" applyFont="1" applyFill="1" applyBorder="1" applyAlignment="1">
      <alignment vertical="center"/>
    </xf>
    <xf numFmtId="3" fontId="7" fillId="2" borderId="18" xfId="0" applyNumberFormat="1" applyFont="1" applyFill="1" applyBorder="1" applyAlignment="1">
      <alignment vertical="center"/>
    </xf>
    <xf numFmtId="3" fontId="7" fillId="2" borderId="18" xfId="0" applyNumberFormat="1" applyFont="1" applyFill="1" applyBorder="1" applyAlignment="1">
      <alignment vertical="center" wrapText="1"/>
    </xf>
    <xf numFmtId="3" fontId="7" fillId="2" borderId="28" xfId="0" applyNumberFormat="1" applyFont="1" applyFill="1" applyBorder="1" applyAlignment="1">
      <alignment horizontal="center" vertical="center" wrapText="1"/>
    </xf>
    <xf numFmtId="3" fontId="0" fillId="0" borderId="31" xfId="0" applyNumberFormat="1" applyBorder="1"/>
    <xf numFmtId="3" fontId="0" fillId="0" borderId="29" xfId="0" applyNumberFormat="1" applyBorder="1"/>
    <xf numFmtId="0" fontId="2" fillId="0" borderId="0" xfId="0" applyFont="1" applyAlignment="1">
      <alignment horizontal="center" shrinkToFit="1"/>
    </xf>
    <xf numFmtId="3" fontId="10" fillId="2" borderId="28" xfId="0" applyNumberFormat="1" applyFont="1" applyFill="1" applyBorder="1" applyAlignment="1">
      <alignment horizontal="center" vertical="center" wrapText="1" shrinkToFit="1"/>
    </xf>
    <xf numFmtId="3" fontId="7" fillId="2" borderId="28" xfId="0" applyNumberFormat="1" applyFont="1" applyFill="1" applyBorder="1" applyAlignment="1">
      <alignment horizontal="center" vertical="center" wrapText="1" shrinkToFit="1"/>
    </xf>
    <xf numFmtId="3" fontId="3" fillId="0" borderId="29" xfId="0" applyNumberFormat="1" applyFont="1" applyBorder="1" applyAlignment="1">
      <alignment horizontal="right" wrapText="1" shrinkToFit="1"/>
    </xf>
    <xf numFmtId="3" fontId="3" fillId="0" borderId="29" xfId="0" applyNumberFormat="1" applyFont="1" applyBorder="1" applyAlignment="1">
      <alignment horizontal="right" shrinkToFit="1"/>
    </xf>
    <xf numFmtId="3" fontId="0" fillId="0" borderId="29" xfId="0" applyNumberFormat="1" applyBorder="1" applyAlignment="1">
      <alignment shrinkToFit="1"/>
    </xf>
    <xf numFmtId="3" fontId="0" fillId="4" borderId="30" xfId="0" applyNumberFormat="1" applyFill="1" applyBorder="1" applyAlignment="1">
      <alignment wrapText="1" shrinkToFit="1"/>
    </xf>
    <xf numFmtId="3" fontId="0" fillId="4" borderId="30" xfId="0" applyNumberFormat="1" applyFill="1" applyBorder="1" applyAlignment="1">
      <alignment shrinkToFit="1"/>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xf>
    <xf numFmtId="0" fontId="0" fillId="2" borderId="7" xfId="0" applyFill="1" applyBorder="1" applyAlignment="1">
      <alignment horizontal="left" vertical="center"/>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xf numFmtId="49" fontId="8" fillId="2"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49" fontId="7" fillId="0" borderId="26" xfId="0" applyNumberFormat="1" applyFont="1" applyBorder="1" applyAlignment="1">
      <alignment vertical="center"/>
    </xf>
    <xf numFmtId="0" fontId="15" fillId="2" borderId="3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7" fillId="4" borderId="10" xfId="0" applyFont="1" applyFill="1" applyBorder="1"/>
    <xf numFmtId="0" fontId="7" fillId="4" borderId="6" xfId="0" applyFont="1" applyFill="1" applyBorder="1"/>
    <xf numFmtId="0" fontId="15" fillId="2" borderId="35" xfId="0" applyFont="1" applyFill="1" applyBorder="1" applyAlignment="1">
      <alignment horizontal="center" vertical="center" wrapText="1"/>
    </xf>
    <xf numFmtId="49" fontId="7" fillId="0" borderId="36" xfId="0" applyNumberFormat="1" applyFont="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4" borderId="38" xfId="0" applyNumberFormat="1" applyFont="1" applyFill="1" applyBorder="1" applyAlignment="1">
      <alignment horizontal="center"/>
    </xf>
    <xf numFmtId="4" fontId="7" fillId="4" borderId="38" xfId="0" applyNumberFormat="1" applyFont="1" applyFill="1" applyBorder="1"/>
    <xf numFmtId="49" fontId="0" fillId="0" borderId="1" xfId="0" applyNumberFormat="1" applyBorder="1"/>
    <xf numFmtId="49" fontId="0" fillId="0" borderId="14" xfId="0" applyNumberFormat="1" applyBorder="1" applyAlignment="1">
      <alignment horizontal="left" vertical="center" indent="1"/>
    </xf>
    <xf numFmtId="4" fontId="7" fillId="0" borderId="38" xfId="0" applyNumberFormat="1" applyFont="1" applyBorder="1" applyAlignment="1">
      <alignment horizontal="center" vertical="center"/>
    </xf>
    <xf numFmtId="4" fontId="7" fillId="0" borderId="38" xfId="0" applyNumberFormat="1" applyFont="1" applyBorder="1" applyAlignment="1">
      <alignment vertical="center"/>
    </xf>
    <xf numFmtId="49" fontId="7" fillId="0" borderId="10" xfId="0" applyNumberFormat="1" applyFont="1" applyBorder="1" applyAlignment="1">
      <alignment vertical="center"/>
    </xf>
    <xf numFmtId="0" fontId="16" fillId="0" borderId="0" xfId="0" applyFont="1"/>
    <xf numFmtId="0" fontId="16" fillId="0" borderId="26" xfId="0" applyFont="1" applyBorder="1" applyAlignment="1">
      <alignment vertical="top"/>
    </xf>
    <xf numFmtId="0" fontId="16" fillId="0" borderId="33" xfId="0" applyFont="1" applyBorder="1" applyAlignment="1">
      <alignment horizontal="left" vertical="top" wrapText="1"/>
    </xf>
    <xf numFmtId="0" fontId="16" fillId="0" borderId="33" xfId="0" applyFont="1" applyBorder="1" applyAlignment="1">
      <alignment horizontal="center" vertical="top" shrinkToFit="1"/>
    </xf>
    <xf numFmtId="0" fontId="16" fillId="0" borderId="34" xfId="0" applyFont="1" applyBorder="1" applyAlignment="1">
      <alignment horizontal="center" vertical="top" shrinkToFit="1"/>
    </xf>
    <xf numFmtId="0" fontId="20" fillId="0" borderId="0" xfId="0" applyFont="1" applyAlignment="1">
      <alignment horizontal="center"/>
    </xf>
    <xf numFmtId="0" fontId="20" fillId="0" borderId="0" xfId="0" applyFont="1"/>
    <xf numFmtId="0" fontId="19" fillId="0" borderId="51" xfId="0" applyFont="1" applyBorder="1"/>
    <xf numFmtId="49" fontId="19" fillId="0" borderId="52" xfId="0" applyNumberFormat="1" applyFont="1" applyBorder="1" applyAlignment="1">
      <alignment horizontal="center"/>
    </xf>
    <xf numFmtId="0" fontId="19" fillId="0" borderId="54" xfId="0" applyFont="1" applyBorder="1"/>
    <xf numFmtId="49" fontId="19" fillId="0" borderId="42" xfId="0" applyNumberFormat="1" applyFont="1" applyBorder="1"/>
    <xf numFmtId="0" fontId="19" fillId="0" borderId="56" xfId="0" applyFont="1" applyBorder="1"/>
    <xf numFmtId="49" fontId="19" fillId="0" borderId="57" xfId="0" applyNumberFormat="1" applyFont="1" applyBorder="1"/>
    <xf numFmtId="49" fontId="20" fillId="0" borderId="0" xfId="0" applyNumberFormat="1" applyFont="1"/>
    <xf numFmtId="49" fontId="20" fillId="0" borderId="0" xfId="0" applyNumberFormat="1" applyFont="1" applyAlignment="1">
      <alignment wrapText="1"/>
    </xf>
    <xf numFmtId="4" fontId="20" fillId="0" borderId="0" xfId="0" applyNumberFormat="1" applyFont="1"/>
    <xf numFmtId="0" fontId="8" fillId="5" borderId="59" xfId="0" applyFont="1" applyFill="1" applyBorder="1" applyAlignment="1">
      <alignment horizontal="center"/>
    </xf>
    <xf numFmtId="49" fontId="8" fillId="5" borderId="60" xfId="0" applyNumberFormat="1" applyFont="1" applyFill="1" applyBorder="1" applyAlignment="1">
      <alignment horizontal="center"/>
    </xf>
    <xf numFmtId="49" fontId="8" fillId="5" borderId="60" xfId="0" applyNumberFormat="1" applyFont="1" applyFill="1" applyBorder="1" applyAlignment="1">
      <alignment horizontal="center" wrapText="1"/>
    </xf>
    <xf numFmtId="0" fontId="8" fillId="5" borderId="60" xfId="0" applyFont="1" applyFill="1" applyBorder="1" applyAlignment="1">
      <alignment horizontal="center"/>
    </xf>
    <xf numFmtId="4" fontId="8" fillId="5" borderId="60" xfId="0" applyNumberFormat="1" applyFont="1" applyFill="1" applyBorder="1" applyAlignment="1">
      <alignment horizontal="center"/>
    </xf>
    <xf numFmtId="0" fontId="8" fillId="5" borderId="61" xfId="0" applyFont="1" applyFill="1" applyBorder="1" applyAlignment="1">
      <alignment horizontal="center" wrapText="1"/>
    </xf>
    <xf numFmtId="0" fontId="8" fillId="5" borderId="62" xfId="0" applyFont="1" applyFill="1" applyBorder="1" applyAlignment="1">
      <alignment horizontal="center" wrapText="1"/>
    </xf>
    <xf numFmtId="0" fontId="19" fillId="5" borderId="23" xfId="0" applyFont="1" applyFill="1" applyBorder="1"/>
    <xf numFmtId="49" fontId="19" fillId="5" borderId="63" xfId="0" applyNumberFormat="1" applyFont="1" applyFill="1" applyBorder="1"/>
    <xf numFmtId="0" fontId="20" fillId="0" borderId="66" xfId="0" applyFont="1" applyBorder="1" applyAlignment="1">
      <alignment horizontal="center"/>
    </xf>
    <xf numFmtId="0" fontId="8" fillId="5" borderId="9" xfId="0" applyFont="1" applyFill="1" applyBorder="1"/>
    <xf numFmtId="0" fontId="8" fillId="5" borderId="10" xfId="0" applyFont="1" applyFill="1" applyBorder="1"/>
    <xf numFmtId="0" fontId="8" fillId="5" borderId="38" xfId="0" applyFont="1" applyFill="1" applyBorder="1" applyAlignment="1">
      <alignment horizontal="left" wrapText="1"/>
    </xf>
    <xf numFmtId="0" fontId="8" fillId="5" borderId="38" xfId="0" applyFont="1" applyFill="1" applyBorder="1" applyAlignment="1">
      <alignment horizontal="center" shrinkToFit="1"/>
    </xf>
    <xf numFmtId="4" fontId="8" fillId="5" borderId="38" xfId="0" applyNumberFormat="1" applyFont="1" applyFill="1" applyBorder="1"/>
    <xf numFmtId="4" fontId="8" fillId="5" borderId="10" xfId="0" applyNumberFormat="1" applyFont="1" applyFill="1" applyBorder="1"/>
    <xf numFmtId="4" fontId="8" fillId="5" borderId="6" xfId="0" applyNumberFormat="1" applyFont="1" applyFill="1" applyBorder="1"/>
    <xf numFmtId="0" fontId="0" fillId="2" borderId="67" xfId="0" applyFill="1" applyBorder="1" applyAlignment="1">
      <alignment horizontal="center" wrapText="1"/>
    </xf>
    <xf numFmtId="0" fontId="16" fillId="0" borderId="1" xfId="0" applyFont="1" applyBorder="1" applyAlignment="1">
      <alignment vertical="center"/>
    </xf>
    <xf numFmtId="0" fontId="16" fillId="0" borderId="68" xfId="0" applyFont="1" applyBorder="1" applyAlignment="1">
      <alignment horizontal="center"/>
    </xf>
    <xf numFmtId="0" fontId="16" fillId="0" borderId="26" xfId="0" applyFont="1" applyBorder="1" applyAlignment="1">
      <alignment vertical="center"/>
    </xf>
    <xf numFmtId="0" fontId="16" fillId="0" borderId="33" xfId="0" applyFont="1" applyBorder="1" applyAlignment="1">
      <alignment horizontal="left" vertical="center" wrapText="1"/>
    </xf>
    <xf numFmtId="0" fontId="16" fillId="0" borderId="33" xfId="0" applyFont="1" applyBorder="1" applyAlignment="1">
      <alignment horizontal="center" vertical="center" shrinkToFit="1"/>
    </xf>
    <xf numFmtId="4" fontId="16" fillId="0" borderId="33" xfId="0" applyNumberFormat="1" applyFont="1" applyBorder="1" applyAlignment="1">
      <alignment vertical="center"/>
    </xf>
    <xf numFmtId="4" fontId="16" fillId="6" borderId="33" xfId="0" applyNumberFormat="1" applyFont="1" applyFill="1" applyBorder="1" applyAlignment="1" applyProtection="1">
      <alignment vertical="center"/>
      <protection locked="0"/>
    </xf>
    <xf numFmtId="4" fontId="16" fillId="0" borderId="26" xfId="0" applyNumberFormat="1" applyFont="1" applyBorder="1" applyAlignment="1">
      <alignment vertical="center"/>
    </xf>
    <xf numFmtId="0" fontId="16" fillId="0" borderId="69" xfId="0" applyFont="1" applyBorder="1" applyAlignment="1">
      <alignment horizontal="center" vertical="top" shrinkToFit="1"/>
    </xf>
    <xf numFmtId="0" fontId="16" fillId="0" borderId="1" xfId="0" applyFont="1" applyBorder="1" applyAlignment="1">
      <alignment horizontal="right" vertical="center"/>
    </xf>
    <xf numFmtId="0" fontId="16" fillId="0" borderId="69" xfId="0" applyFont="1" applyBorder="1" applyAlignment="1">
      <alignment horizontal="center"/>
    </xf>
    <xf numFmtId="0" fontId="22" fillId="0" borderId="26" xfId="0" applyFont="1" applyBorder="1" applyAlignment="1">
      <alignment vertical="center" wrapText="1"/>
    </xf>
    <xf numFmtId="0" fontId="22" fillId="0" borderId="0" xfId="0" applyFont="1" applyAlignment="1">
      <alignment vertical="center" wrapText="1" shrinkToFit="1"/>
    </xf>
    <xf numFmtId="164" fontId="22" fillId="0" borderId="0" xfId="0" applyNumberFormat="1" applyFont="1" applyAlignment="1">
      <alignment vertical="center" wrapText="1"/>
    </xf>
    <xf numFmtId="4" fontId="22" fillId="0" borderId="0" xfId="0" applyNumberFormat="1" applyFont="1" applyAlignment="1">
      <alignment vertical="center" wrapText="1"/>
    </xf>
    <xf numFmtId="4" fontId="22" fillId="0" borderId="69" xfId="0" applyNumberFormat="1" applyFont="1" applyBorder="1" applyAlignment="1">
      <alignment horizontal="center" vertical="center" wrapText="1"/>
    </xf>
    <xf numFmtId="0" fontId="21" fillId="0" borderId="1" xfId="0" applyFont="1" applyBorder="1" applyAlignment="1">
      <alignment vertical="center"/>
    </xf>
    <xf numFmtId="0" fontId="21" fillId="0" borderId="69" xfId="0" applyFont="1" applyBorder="1" applyAlignment="1">
      <alignment horizontal="center"/>
    </xf>
    <xf numFmtId="0" fontId="21" fillId="0" borderId="0" xfId="0" applyFont="1"/>
    <xf numFmtId="0" fontId="23" fillId="0" borderId="0" xfId="0" applyFont="1"/>
    <xf numFmtId="0" fontId="16" fillId="0" borderId="1" xfId="0" applyFont="1" applyBorder="1" applyAlignment="1">
      <alignment vertical="center" wrapText="1"/>
    </xf>
    <xf numFmtId="0" fontId="16" fillId="0" borderId="26" xfId="0" applyFont="1" applyBorder="1" applyAlignment="1">
      <alignment vertical="center" wrapText="1"/>
    </xf>
    <xf numFmtId="0" fontId="16" fillId="0" borderId="0" xfId="0" applyFont="1" applyAlignment="1">
      <alignment wrapText="1"/>
    </xf>
    <xf numFmtId="0" fontId="20" fillId="0" borderId="0" xfId="0" applyFont="1" applyAlignment="1">
      <alignment wrapText="1"/>
    </xf>
    <xf numFmtId="0" fontId="8" fillId="5" borderId="70" xfId="0" applyFont="1" applyFill="1" applyBorder="1" applyAlignment="1">
      <alignment vertical="center"/>
    </xf>
    <xf numFmtId="0" fontId="8" fillId="5" borderId="46" xfId="0" applyFont="1" applyFill="1" applyBorder="1" applyAlignment="1">
      <alignment vertical="center"/>
    </xf>
    <xf numFmtId="0" fontId="8" fillId="5" borderId="46" xfId="0" applyFont="1" applyFill="1" applyBorder="1" applyAlignment="1">
      <alignment horizontal="left" vertical="center" wrapText="1"/>
    </xf>
    <xf numFmtId="0" fontId="8" fillId="5" borderId="46" xfId="0" applyFont="1" applyFill="1" applyBorder="1" applyAlignment="1">
      <alignment horizontal="center" vertical="center" shrinkToFit="1"/>
    </xf>
    <xf numFmtId="4" fontId="8" fillId="5" borderId="46" xfId="0" applyNumberFormat="1" applyFont="1" applyFill="1" applyBorder="1" applyAlignment="1">
      <alignment vertical="center"/>
    </xf>
    <xf numFmtId="4" fontId="8" fillId="5" borderId="49" xfId="0" applyNumberFormat="1" applyFont="1" applyFill="1" applyBorder="1" applyAlignment="1">
      <alignment vertical="center"/>
    </xf>
    <xf numFmtId="4" fontId="8" fillId="5" borderId="67" xfId="0" applyNumberFormat="1" applyFont="1" applyFill="1" applyBorder="1" applyAlignment="1">
      <alignment horizontal="center" vertical="center"/>
    </xf>
    <xf numFmtId="0" fontId="22" fillId="0" borderId="0" xfId="0" applyFont="1" applyAlignment="1">
      <alignment vertical="center" wrapText="1"/>
    </xf>
    <xf numFmtId="0" fontId="22" fillId="0" borderId="69" xfId="0" applyFont="1" applyBorder="1" applyAlignment="1">
      <alignment horizontal="center" vertical="center" wrapText="1"/>
    </xf>
    <xf numFmtId="16" fontId="16" fillId="0" borderId="26" xfId="0" applyNumberFormat="1" applyFont="1" applyBorder="1" applyAlignment="1">
      <alignment vertical="center"/>
    </xf>
    <xf numFmtId="0" fontId="16" fillId="0" borderId="1" xfId="0" applyFont="1" applyBorder="1"/>
    <xf numFmtId="49" fontId="16" fillId="0" borderId="26" xfId="0" applyNumberFormat="1" applyFont="1" applyBorder="1" applyAlignment="1">
      <alignment vertical="center"/>
    </xf>
    <xf numFmtId="4" fontId="16" fillId="0" borderId="33" xfId="0" applyNumberFormat="1" applyFont="1" applyBorder="1" applyAlignment="1">
      <alignment vertical="top"/>
    </xf>
    <xf numFmtId="4" fontId="16" fillId="6" borderId="33" xfId="0" applyNumberFormat="1" applyFont="1" applyFill="1" applyBorder="1" applyAlignment="1" applyProtection="1">
      <alignment vertical="top"/>
      <protection locked="0"/>
    </xf>
    <xf numFmtId="4" fontId="16" fillId="0" borderId="26" xfId="0" applyNumberFormat="1" applyFont="1" applyBorder="1" applyAlignment="1">
      <alignment vertical="top"/>
    </xf>
    <xf numFmtId="4" fontId="16" fillId="0" borderId="69" xfId="0" applyNumberFormat="1" applyFont="1" applyBorder="1" applyAlignment="1">
      <alignment horizontal="center" vertical="top"/>
    </xf>
    <xf numFmtId="0" fontId="16" fillId="0" borderId="3" xfId="0" applyFont="1" applyBorder="1" applyAlignment="1">
      <alignment vertical="center"/>
    </xf>
    <xf numFmtId="0" fontId="16" fillId="0" borderId="71" xfId="0" applyFont="1" applyBorder="1" applyAlignment="1">
      <alignment vertical="center"/>
    </xf>
    <xf numFmtId="0" fontId="16" fillId="0" borderId="72" xfId="0" applyFont="1" applyBorder="1" applyAlignment="1">
      <alignment horizontal="left" vertical="center" wrapText="1"/>
    </xf>
    <xf numFmtId="0" fontId="16" fillId="0" borderId="72" xfId="0" applyFont="1" applyBorder="1" applyAlignment="1">
      <alignment horizontal="center" vertical="center" shrinkToFit="1"/>
    </xf>
    <xf numFmtId="4" fontId="16" fillId="0" borderId="72" xfId="0" applyNumberFormat="1" applyFont="1" applyBorder="1" applyAlignment="1">
      <alignment vertical="center"/>
    </xf>
    <xf numFmtId="4" fontId="16" fillId="6" borderId="72" xfId="0" applyNumberFormat="1" applyFont="1" applyFill="1" applyBorder="1" applyAlignment="1" applyProtection="1">
      <alignment vertical="center"/>
      <protection locked="0"/>
    </xf>
    <xf numFmtId="4" fontId="16" fillId="0" borderId="71" xfId="0" applyNumberFormat="1" applyFont="1" applyBorder="1" applyAlignment="1">
      <alignment vertical="center"/>
    </xf>
    <xf numFmtId="0" fontId="16" fillId="0" borderId="73" xfId="0" applyFont="1" applyBorder="1" applyAlignment="1">
      <alignment horizontal="center" vertical="top" shrinkToFit="1"/>
    </xf>
    <xf numFmtId="0" fontId="13" fillId="5" borderId="74" xfId="2" applyFont="1" applyFill="1" applyBorder="1" applyAlignment="1">
      <alignment horizontal="center"/>
    </xf>
    <xf numFmtId="49" fontId="25" fillId="5" borderId="75" xfId="2" applyNumberFormat="1" applyFont="1" applyFill="1" applyBorder="1" applyAlignment="1">
      <alignment horizontal="left"/>
    </xf>
    <xf numFmtId="49" fontId="25" fillId="5" borderId="75" xfId="2" applyNumberFormat="1" applyFont="1" applyFill="1" applyBorder="1"/>
    <xf numFmtId="0" fontId="13" fillId="5" borderId="75" xfId="2" applyFont="1" applyFill="1" applyBorder="1" applyAlignment="1">
      <alignment horizontal="center"/>
    </xf>
    <xf numFmtId="4" fontId="13" fillId="5" borderId="75" xfId="2" applyNumberFormat="1" applyFont="1" applyFill="1" applyBorder="1" applyAlignment="1">
      <alignment horizontal="right"/>
    </xf>
    <xf numFmtId="4" fontId="11" fillId="5" borderId="62" xfId="2" applyNumberFormat="1" applyFont="1" applyFill="1" applyBorder="1"/>
    <xf numFmtId="4" fontId="11" fillId="5" borderId="62" xfId="2" applyNumberFormat="1" applyFont="1" applyFill="1" applyBorder="1" applyAlignment="1">
      <alignment horizontal="center"/>
    </xf>
    <xf numFmtId="3" fontId="3" fillId="0" borderId="38" xfId="0" applyNumberFormat="1" applyFont="1" applyBorder="1" applyAlignment="1">
      <alignment horizontal="right" wrapText="1" shrinkToFit="1"/>
    </xf>
    <xf numFmtId="4" fontId="16" fillId="0" borderId="33" xfId="0" applyNumberFormat="1" applyFont="1" applyBorder="1" applyAlignment="1">
      <alignment vertical="top" shrinkToFit="1"/>
    </xf>
    <xf numFmtId="3" fontId="0" fillId="0" borderId="49" xfId="0" applyNumberFormat="1" applyBorder="1"/>
    <xf numFmtId="0" fontId="22" fillId="0" borderId="26" xfId="0" applyFont="1" applyBorder="1" applyAlignment="1">
      <alignment horizontal="left" vertical="center" wrapText="1"/>
    </xf>
    <xf numFmtId="4" fontId="16" fillId="0" borderId="69" xfId="0" applyNumberFormat="1" applyFont="1" applyBorder="1" applyAlignment="1">
      <alignment horizontal="center" vertical="center"/>
    </xf>
    <xf numFmtId="3" fontId="0" fillId="0" borderId="42" xfId="0" applyNumberFormat="1" applyBorder="1"/>
    <xf numFmtId="3" fontId="0" fillId="0" borderId="42" xfId="0" applyNumberFormat="1" applyBorder="1" applyAlignment="1">
      <alignment wrapText="1"/>
    </xf>
    <xf numFmtId="0" fontId="15" fillId="0" borderId="26" xfId="0" applyFont="1" applyBorder="1" applyAlignment="1">
      <alignment vertical="center"/>
    </xf>
    <xf numFmtId="0" fontId="15" fillId="0" borderId="33" xfId="0" applyFont="1" applyBorder="1" applyAlignment="1">
      <alignment horizontal="left" vertical="center" wrapText="1"/>
    </xf>
    <xf numFmtId="0" fontId="16" fillId="0" borderId="34" xfId="0" applyFont="1" applyBorder="1" applyAlignment="1">
      <alignment horizontal="center" vertical="center" shrinkToFit="1"/>
    </xf>
    <xf numFmtId="4" fontId="16" fillId="0" borderId="33" xfId="0" applyNumberFormat="1" applyFont="1" applyBorder="1" applyAlignment="1">
      <alignment vertical="center" shrinkToFit="1"/>
    </xf>
    <xf numFmtId="0" fontId="16" fillId="0" borderId="0" xfId="0" applyFont="1" applyAlignment="1">
      <alignment vertical="center"/>
    </xf>
    <xf numFmtId="0" fontId="15" fillId="0" borderId="26" xfId="0" applyFont="1" applyBorder="1" applyAlignment="1">
      <alignment horizontal="left" vertical="center"/>
    </xf>
    <xf numFmtId="0" fontId="0" fillId="2" borderId="46" xfId="0" applyFill="1" applyBorder="1" applyAlignment="1">
      <alignment horizontal="center" vertical="center" wrapText="1"/>
    </xf>
    <xf numFmtId="0" fontId="0" fillId="2" borderId="38" xfId="0" applyFill="1" applyBorder="1" applyAlignment="1">
      <alignment horizontal="center" vertical="center" shrinkToFit="1"/>
    </xf>
    <xf numFmtId="0" fontId="16" fillId="0" borderId="38" xfId="0" applyFont="1" applyBorder="1" applyAlignment="1">
      <alignment horizontal="center" vertical="center" shrinkToFit="1"/>
    </xf>
    <xf numFmtId="49" fontId="0" fillId="0" borderId="39" xfId="0" applyNumberFormat="1" applyBorder="1" applyAlignment="1">
      <alignment vertical="center"/>
    </xf>
    <xf numFmtId="49" fontId="0" fillId="0" borderId="40" xfId="0" applyNumberFormat="1" applyBorder="1" applyAlignment="1">
      <alignment vertical="center"/>
    </xf>
    <xf numFmtId="49" fontId="0" fillId="2" borderId="42" xfId="0" applyNumberFormat="1" applyFill="1" applyBorder="1" applyAlignment="1">
      <alignment vertical="center"/>
    </xf>
    <xf numFmtId="0" fontId="0" fillId="2" borderId="42" xfId="0" applyFill="1" applyBorder="1" applyAlignment="1">
      <alignment horizontal="center" vertical="center"/>
    </xf>
    <xf numFmtId="4" fontId="0" fillId="2" borderId="42" xfId="0" applyNumberFormat="1" applyFill="1" applyBorder="1" applyAlignment="1">
      <alignment vertical="center"/>
    </xf>
    <xf numFmtId="0" fontId="0" fillId="2" borderId="42" xfId="0" applyFill="1" applyBorder="1" applyAlignment="1">
      <alignment vertical="center"/>
    </xf>
    <xf numFmtId="0" fontId="0" fillId="2" borderId="41" xfId="0" applyFill="1" applyBorder="1" applyAlignment="1">
      <alignment vertical="center"/>
    </xf>
    <xf numFmtId="49" fontId="0" fillId="2" borderId="35" xfId="0" applyNumberFormat="1" applyFill="1" applyBorder="1" applyAlignment="1">
      <alignment vertical="center"/>
    </xf>
    <xf numFmtId="0" fontId="0" fillId="2" borderId="35" xfId="0" applyFill="1" applyBorder="1" applyAlignment="1">
      <alignment horizontal="center" vertical="center"/>
    </xf>
    <xf numFmtId="4" fontId="0" fillId="2" borderId="35" xfId="0" applyNumberFormat="1" applyFill="1" applyBorder="1" applyAlignment="1">
      <alignment vertical="center"/>
    </xf>
    <xf numFmtId="0" fontId="0" fillId="2" borderId="36" xfId="0" applyFill="1" applyBorder="1" applyAlignment="1">
      <alignment vertical="center"/>
    </xf>
    <xf numFmtId="0" fontId="0" fillId="2" borderId="47" xfId="0" applyFill="1" applyBorder="1" applyAlignment="1">
      <alignment vertical="center"/>
    </xf>
    <xf numFmtId="0" fontId="0" fillId="2" borderId="48" xfId="0" applyFill="1" applyBorder="1" applyAlignment="1">
      <alignment horizontal="center" vertical="center" wrapText="1"/>
    </xf>
    <xf numFmtId="0" fontId="0" fillId="2" borderId="49" xfId="0" applyFill="1" applyBorder="1" applyAlignment="1">
      <alignment vertical="center"/>
    </xf>
    <xf numFmtId="49" fontId="0" fillId="2" borderId="49" xfId="0" applyNumberFormat="1" applyFill="1" applyBorder="1" applyAlignment="1">
      <alignment vertical="center"/>
    </xf>
    <xf numFmtId="49" fontId="0" fillId="2" borderId="46" xfId="0" applyNumberFormat="1" applyFill="1" applyBorder="1" applyAlignment="1">
      <alignment vertical="center"/>
    </xf>
    <xf numFmtId="0" fontId="0" fillId="2" borderId="50" xfId="0" applyFill="1" applyBorder="1" applyAlignment="1">
      <alignment horizontal="center" vertical="center"/>
    </xf>
    <xf numFmtId="4" fontId="0" fillId="2" borderId="46" xfId="0" applyNumberFormat="1" applyFill="1" applyBorder="1" applyAlignment="1">
      <alignment vertical="center"/>
    </xf>
    <xf numFmtId="0" fontId="0" fillId="2" borderId="46" xfId="0" applyFill="1" applyBorder="1" applyAlignment="1">
      <alignment horizontal="center" vertical="center"/>
    </xf>
    <xf numFmtId="0" fontId="17" fillId="0" borderId="33" xfId="0" quotePrefix="1" applyFont="1" applyBorder="1" applyAlignment="1">
      <alignment horizontal="left" vertical="center" wrapText="1"/>
    </xf>
    <xf numFmtId="0" fontId="17" fillId="0" borderId="34" xfId="0" applyFont="1" applyBorder="1" applyAlignment="1">
      <alignment horizontal="center" vertical="center" wrapText="1" shrinkToFit="1"/>
    </xf>
    <xf numFmtId="4" fontId="17" fillId="0" borderId="33" xfId="0" applyNumberFormat="1" applyFont="1" applyBorder="1" applyAlignment="1">
      <alignment vertical="center" wrapText="1" shrinkToFit="1"/>
    </xf>
    <xf numFmtId="0" fontId="0" fillId="2" borderId="10" xfId="0" applyFill="1" applyBorder="1" applyAlignment="1">
      <alignment vertical="center"/>
    </xf>
    <xf numFmtId="0" fontId="0" fillId="2" borderId="38" xfId="0" applyFill="1" applyBorder="1" applyAlignment="1">
      <alignment horizontal="left" vertical="center" wrapText="1"/>
    </xf>
    <xf numFmtId="0" fontId="0" fillId="2" borderId="37" xfId="0" applyFill="1" applyBorder="1" applyAlignment="1">
      <alignment horizontal="center" vertical="center" shrinkToFit="1"/>
    </xf>
    <xf numFmtId="4" fontId="0" fillId="2" borderId="38" xfId="0" applyNumberFormat="1" applyFill="1" applyBorder="1" applyAlignment="1">
      <alignment vertical="center" shrinkToFit="1"/>
    </xf>
    <xf numFmtId="0" fontId="18" fillId="0" borderId="33" xfId="0" applyFont="1" applyBorder="1" applyAlignment="1">
      <alignment horizontal="left" vertical="center" wrapText="1"/>
    </xf>
    <xf numFmtId="0" fontId="18" fillId="0" borderId="34" xfId="0" applyFont="1" applyBorder="1" applyAlignment="1">
      <alignment horizontal="center" vertical="center" wrapText="1" shrinkToFit="1"/>
    </xf>
    <xf numFmtId="4" fontId="18" fillId="0" borderId="33" xfId="0" applyNumberFormat="1" applyFont="1" applyBorder="1" applyAlignment="1">
      <alignment vertical="center" wrapText="1" shrinkToFit="1"/>
    </xf>
    <xf numFmtId="0" fontId="18" fillId="0" borderId="33" xfId="0" quotePrefix="1" applyFont="1" applyBorder="1" applyAlignment="1">
      <alignment horizontal="left" vertical="center" wrapText="1"/>
    </xf>
    <xf numFmtId="0" fontId="0" fillId="2" borderId="10" xfId="0" applyFill="1" applyBorder="1" applyAlignment="1">
      <alignment horizontal="left" vertical="center"/>
    </xf>
    <xf numFmtId="4" fontId="16" fillId="0" borderId="33" xfId="0" applyNumberFormat="1" applyFont="1" applyBorder="1" applyAlignment="1">
      <alignment horizontal="center" vertical="center" shrinkToFit="1"/>
    </xf>
    <xf numFmtId="0" fontId="16" fillId="0" borderId="10" xfId="0" applyFont="1" applyBorder="1" applyAlignment="1">
      <alignment vertical="center"/>
    </xf>
    <xf numFmtId="0" fontId="17" fillId="0" borderId="38" xfId="0" quotePrefix="1" applyFont="1" applyBorder="1" applyAlignment="1">
      <alignment horizontal="left" vertical="center" wrapText="1"/>
    </xf>
    <xf numFmtId="0" fontId="17" fillId="0" borderId="37" xfId="0" applyFont="1" applyBorder="1" applyAlignment="1">
      <alignment horizontal="center" vertical="center" wrapText="1" shrinkToFit="1"/>
    </xf>
    <xf numFmtId="4" fontId="17" fillId="0" borderId="38" xfId="0" applyNumberFormat="1" applyFont="1" applyBorder="1" applyAlignment="1">
      <alignment vertical="center" wrapText="1" shrinkToFit="1"/>
    </xf>
    <xf numFmtId="4" fontId="16" fillId="0" borderId="38" xfId="0" applyNumberFormat="1" applyFont="1" applyBorder="1" applyAlignment="1">
      <alignment vertical="center" shrinkToFit="1"/>
    </xf>
    <xf numFmtId="0" fontId="0" fillId="0" borderId="0" xfId="0" applyAlignment="1">
      <alignment vertical="center"/>
    </xf>
    <xf numFmtId="49" fontId="0" fillId="0" borderId="0" xfId="0" applyNumberFormat="1" applyAlignment="1">
      <alignment vertical="center"/>
    </xf>
    <xf numFmtId="49" fontId="0" fillId="0" borderId="0" xfId="0" applyNumberFormat="1" applyAlignment="1">
      <alignment horizontal="left" vertical="center" wrapText="1"/>
    </xf>
    <xf numFmtId="4" fontId="0" fillId="0" borderId="0" xfId="0" applyNumberFormat="1" applyAlignment="1">
      <alignment vertical="center"/>
    </xf>
    <xf numFmtId="49" fontId="8" fillId="2" borderId="12" xfId="0" applyNumberFormat="1" applyFont="1" applyFill="1" applyBorder="1" applyAlignment="1">
      <alignment vertical="center"/>
    </xf>
    <xf numFmtId="49" fontId="8" fillId="2" borderId="12" xfId="0" applyNumberFormat="1" applyFont="1" applyFill="1" applyBorder="1" applyAlignment="1">
      <alignment horizontal="left" vertical="center" wrapText="1"/>
    </xf>
    <xf numFmtId="0" fontId="8" fillId="2" borderId="12" xfId="0" applyFont="1" applyFill="1" applyBorder="1" applyAlignment="1">
      <alignment horizontal="center" vertical="center"/>
    </xf>
    <xf numFmtId="4" fontId="8" fillId="2" borderId="12" xfId="0" applyNumberFormat="1" applyFont="1" applyFill="1" applyBorder="1" applyAlignment="1">
      <alignment vertical="center"/>
    </xf>
    <xf numFmtId="0" fontId="8" fillId="2" borderId="12" xfId="0" applyFont="1" applyFill="1" applyBorder="1" applyAlignment="1">
      <alignment vertical="center"/>
    </xf>
    <xf numFmtId="4" fontId="8" fillId="2" borderId="22" xfId="0" applyNumberFormat="1" applyFont="1" applyFill="1" applyBorder="1" applyAlignment="1">
      <alignment vertical="center"/>
    </xf>
    <xf numFmtId="0" fontId="0" fillId="2" borderId="46" xfId="0" applyFill="1" applyBorder="1" applyAlignment="1">
      <alignment vertical="center"/>
    </xf>
    <xf numFmtId="0" fontId="17" fillId="0" borderId="33" xfId="0" applyFont="1" applyBorder="1" applyAlignment="1">
      <alignment horizontal="left" vertical="center" wrapText="1"/>
    </xf>
    <xf numFmtId="0" fontId="16" fillId="0" borderId="0" xfId="0" applyFont="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2" borderId="45" xfId="0" applyFill="1" applyBorder="1" applyAlignment="1">
      <alignment horizontal="center" vertical="center"/>
    </xf>
    <xf numFmtId="0" fontId="0" fillId="2" borderId="49" xfId="0" applyFill="1" applyBorder="1" applyAlignment="1">
      <alignment horizontal="center" vertical="center"/>
    </xf>
    <xf numFmtId="0" fontId="16" fillId="0" borderId="26" xfId="0" applyFont="1" applyBorder="1" applyAlignment="1">
      <alignment horizontal="center" vertical="center"/>
    </xf>
    <xf numFmtId="0" fontId="0" fillId="2" borderId="10" xfId="0" applyFill="1" applyBorder="1" applyAlignment="1">
      <alignment horizontal="center" vertical="center"/>
    </xf>
    <xf numFmtId="0" fontId="16" fillId="0" borderId="10" xfId="0" applyFont="1" applyBorder="1" applyAlignment="1">
      <alignment horizontal="center" vertical="center"/>
    </xf>
    <xf numFmtId="0" fontId="8" fillId="2" borderId="15" xfId="0" applyFont="1" applyFill="1" applyBorder="1" applyAlignment="1">
      <alignment horizontal="center" vertical="center"/>
    </xf>
    <xf numFmtId="0" fontId="16" fillId="0" borderId="26" xfId="0" applyFont="1" applyBorder="1" applyAlignment="1">
      <alignment horizontal="center" vertical="top"/>
    </xf>
    <xf numFmtId="0" fontId="0" fillId="0" borderId="26" xfId="0" applyBorder="1" applyAlignment="1">
      <alignment horizontal="center" vertical="top"/>
    </xf>
    <xf numFmtId="0" fontId="0" fillId="0" borderId="34" xfId="0" applyBorder="1" applyAlignment="1">
      <alignment horizontal="center" vertical="top"/>
    </xf>
    <xf numFmtId="4" fontId="0" fillId="0" borderId="33" xfId="0" applyNumberFormat="1" applyBorder="1" applyAlignment="1">
      <alignment vertical="top"/>
    </xf>
    <xf numFmtId="0" fontId="0" fillId="0" borderId="33" xfId="0" applyBorder="1" applyAlignment="1">
      <alignment horizontal="center" vertical="top"/>
    </xf>
    <xf numFmtId="4" fontId="16" fillId="0" borderId="0" xfId="0" applyNumberFormat="1" applyFont="1"/>
    <xf numFmtId="0" fontId="16" fillId="0" borderId="26" xfId="0" applyFont="1" applyBorder="1" applyAlignment="1">
      <alignment horizontal="left" vertical="top"/>
    </xf>
    <xf numFmtId="0" fontId="16" fillId="0" borderId="26" xfId="0" applyFont="1" applyBorder="1" applyAlignment="1">
      <alignment horizontal="left" vertical="center"/>
    </xf>
    <xf numFmtId="165" fontId="0" fillId="0" borderId="0" xfId="0" applyNumberFormat="1"/>
    <xf numFmtId="165" fontId="16" fillId="0" borderId="0" xfId="0" applyNumberFormat="1" applyFont="1"/>
    <xf numFmtId="49" fontId="8" fillId="3" borderId="0" xfId="0" applyNumberFormat="1" applyFont="1" applyFill="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0" fontId="8" fillId="0" borderId="6" xfId="0" applyFont="1" applyBorder="1" applyAlignment="1">
      <alignment horizont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2" fillId="2" borderId="7" xfId="0" applyNumberFormat="1" applyFont="1" applyFill="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49" fontId="8" fillId="3" borderId="18" xfId="0" applyNumberFormat="1" applyFont="1" applyFill="1" applyBorder="1" applyAlignment="1" applyProtection="1">
      <alignment horizontal="left" vertical="center"/>
      <protection locked="0"/>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3" fillId="0" borderId="22"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3" fontId="0" fillId="0" borderId="12" xfId="0" applyNumberFormat="1" applyBorder="1"/>
    <xf numFmtId="3" fontId="0" fillId="0" borderId="12" xfId="0" applyNumberFormat="1" applyBorder="1" applyAlignment="1">
      <alignment wrapText="1"/>
    </xf>
    <xf numFmtId="3" fontId="0" fillId="4" borderId="31" xfId="0" applyNumberFormat="1" applyFill="1" applyBorder="1"/>
    <xf numFmtId="3" fontId="0" fillId="4" borderId="12" xfId="0" applyNumberFormat="1" applyFill="1" applyBorder="1"/>
    <xf numFmtId="3" fontId="0" fillId="4" borderId="32" xfId="0" applyNumberFormat="1" applyFill="1" applyBorder="1"/>
    <xf numFmtId="0" fontId="15" fillId="2" borderId="35" xfId="0" applyFont="1" applyFill="1" applyBorder="1" applyAlignment="1">
      <alignment horizontal="center" vertical="center" wrapText="1"/>
    </xf>
    <xf numFmtId="4" fontId="7" fillId="0" borderId="35" xfId="0" applyNumberFormat="1" applyFont="1" applyBorder="1" applyAlignment="1">
      <alignment vertical="center"/>
    </xf>
    <xf numFmtId="49" fontId="7" fillId="0" borderId="36" xfId="0" applyNumberFormat="1" applyFont="1" applyBorder="1" applyAlignment="1">
      <alignment vertical="center" wrapText="1"/>
    </xf>
    <xf numFmtId="49" fontId="7" fillId="0" borderId="18" xfId="0" applyNumberFormat="1" applyFont="1" applyBorder="1" applyAlignment="1">
      <alignment vertical="center" wrapText="1"/>
    </xf>
    <xf numFmtId="2" fontId="12" fillId="2" borderId="7" xfId="0" applyNumberFormat="1" applyFont="1" applyFill="1" applyBorder="1" applyAlignment="1">
      <alignment horizontal="right" vertical="center"/>
    </xf>
    <xf numFmtId="0" fontId="0" fillId="0" borderId="6" xfId="0" applyBorder="1" applyAlignment="1">
      <alignment horizontal="right" indent="1"/>
    </xf>
    <xf numFmtId="0" fontId="0" fillId="0" borderId="8" xfId="0" applyBorder="1" applyAlignment="1">
      <alignment horizontal="right" indent="1"/>
    </xf>
    <xf numFmtId="0" fontId="0" fillId="0" borderId="18" xfId="0" applyBorder="1" applyAlignment="1">
      <alignment horizontal="center"/>
    </xf>
    <xf numFmtId="1" fontId="0" fillId="0" borderId="6" xfId="0" applyNumberFormat="1" applyBorder="1" applyAlignment="1">
      <alignment horizontal="right" indent="1"/>
    </xf>
    <xf numFmtId="4" fontId="7" fillId="0" borderId="33" xfId="0" applyNumberFormat="1" applyFont="1" applyBorder="1" applyAlignment="1">
      <alignment vertical="center"/>
    </xf>
    <xf numFmtId="49" fontId="7" fillId="0" borderId="26" xfId="0" applyNumberFormat="1" applyFont="1" applyBorder="1" applyAlignment="1">
      <alignment vertical="center" wrapText="1"/>
    </xf>
    <xf numFmtId="49" fontId="7" fillId="0" borderId="0" xfId="0" applyNumberFormat="1" applyFont="1" applyAlignment="1">
      <alignment vertical="center" wrapText="1"/>
    </xf>
    <xf numFmtId="49" fontId="6" fillId="2" borderId="18" xfId="0" applyNumberFormat="1"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49" fontId="8" fillId="2" borderId="0" xfId="0" applyNumberFormat="1" applyFont="1" applyFill="1" applyAlignment="1">
      <alignment horizontal="center" vertical="center"/>
    </xf>
    <xf numFmtId="0" fontId="8" fillId="2" borderId="0" xfId="0" applyFont="1" applyFill="1" applyAlignment="1">
      <alignment horizontal="center" vertical="center"/>
    </xf>
    <xf numFmtId="0" fontId="8" fillId="2" borderId="2" xfId="0" applyFont="1" applyFill="1" applyBorder="1" applyAlignment="1">
      <alignment horizontal="center" vertical="center"/>
    </xf>
    <xf numFmtId="49" fontId="8" fillId="2" borderId="6" xfId="0" applyNumberFormat="1"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4" fontId="7" fillId="4" borderId="38" xfId="0" applyNumberFormat="1" applyFont="1" applyFill="1" applyBorder="1"/>
    <xf numFmtId="4" fontId="7" fillId="0" borderId="38" xfId="0" applyNumberFormat="1" applyFont="1" applyBorder="1" applyAlignment="1">
      <alignment vertical="center"/>
    </xf>
    <xf numFmtId="49" fontId="7" fillId="0" borderId="10" xfId="0" applyNumberFormat="1" applyFont="1" applyBorder="1" applyAlignment="1">
      <alignment vertical="center" wrapText="1"/>
    </xf>
    <xf numFmtId="49" fontId="7" fillId="0" borderId="6"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vertic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0" fontId="21" fillId="0" borderId="26" xfId="0" applyFont="1" applyBorder="1" applyAlignment="1">
      <alignment vertical="center" wrapText="1"/>
    </xf>
    <xf numFmtId="0" fontId="21" fillId="0" borderId="0" xfId="0" applyFont="1" applyAlignment="1">
      <alignment vertical="center" wrapText="1"/>
    </xf>
    <xf numFmtId="0" fontId="21" fillId="0" borderId="26" xfId="0" applyFont="1" applyBorder="1" applyAlignment="1">
      <alignment horizontal="left" vertical="center" wrapText="1"/>
    </xf>
    <xf numFmtId="0" fontId="21" fillId="0" borderId="0" xfId="0" applyFont="1" applyAlignment="1">
      <alignment vertical="center" wrapText="1" shrinkToFit="1"/>
    </xf>
    <xf numFmtId="164" fontId="21" fillId="0" borderId="0" xfId="0" applyNumberFormat="1" applyFont="1" applyAlignment="1">
      <alignment vertical="center" wrapText="1"/>
    </xf>
    <xf numFmtId="4" fontId="21" fillId="0" borderId="0" xfId="0" applyNumberFormat="1" applyFont="1" applyAlignment="1">
      <alignment vertical="center" wrapText="1"/>
    </xf>
    <xf numFmtId="0" fontId="21" fillId="0" borderId="36" xfId="0" applyFont="1" applyBorder="1" applyAlignment="1">
      <alignment wrapText="1"/>
    </xf>
    <xf numFmtId="0" fontId="21" fillId="0" borderId="18" xfId="0" applyFont="1" applyBorder="1" applyAlignment="1">
      <alignment wrapText="1"/>
    </xf>
    <xf numFmtId="0" fontId="16" fillId="0" borderId="26" xfId="0" applyFont="1" applyBorder="1" applyAlignment="1">
      <alignment vertical="center" wrapText="1"/>
    </xf>
    <xf numFmtId="0" fontId="16" fillId="0" borderId="0" xfId="0" applyFont="1" applyAlignment="1">
      <alignment vertical="center" wrapText="1"/>
    </xf>
    <xf numFmtId="49" fontId="0" fillId="0" borderId="52" xfId="0" applyNumberFormat="1" applyBorder="1" applyAlignment="1">
      <alignment wrapText="1"/>
    </xf>
    <xf numFmtId="49" fontId="19" fillId="0" borderId="52" xfId="0" applyNumberFormat="1" applyFont="1" applyBorder="1"/>
    <xf numFmtId="49" fontId="19" fillId="0" borderId="53" xfId="0" applyNumberFormat="1" applyFont="1" applyBorder="1"/>
    <xf numFmtId="49" fontId="0" fillId="0" borderId="42" xfId="0" applyNumberFormat="1" applyBorder="1" applyAlignment="1">
      <alignment wrapText="1"/>
    </xf>
    <xf numFmtId="49" fontId="19" fillId="0" borderId="42" xfId="0" applyNumberFormat="1" applyFont="1" applyBorder="1"/>
    <xf numFmtId="49" fontId="19" fillId="0" borderId="55" xfId="0" applyNumberFormat="1" applyFont="1" applyBorder="1"/>
    <xf numFmtId="49" fontId="0" fillId="0" borderId="57" xfId="0" applyNumberFormat="1" applyBorder="1" applyAlignment="1">
      <alignment wrapText="1"/>
    </xf>
    <xf numFmtId="49" fontId="19" fillId="0" borderId="57" xfId="0" applyNumberFormat="1" applyFont="1" applyBorder="1"/>
    <xf numFmtId="49" fontId="19" fillId="0" borderId="58" xfId="0" applyNumberFormat="1" applyFont="1" applyBorder="1"/>
    <xf numFmtId="0" fontId="19" fillId="5" borderId="64" xfId="0" applyFont="1" applyFill="1" applyBorder="1" applyAlignment="1">
      <alignment wrapText="1"/>
    </xf>
    <xf numFmtId="0" fontId="19" fillId="5" borderId="64" xfId="0" applyFont="1" applyFill="1" applyBorder="1"/>
    <xf numFmtId="164" fontId="19" fillId="5" borderId="64" xfId="0" applyNumberFormat="1" applyFont="1" applyFill="1" applyBorder="1"/>
    <xf numFmtId="4" fontId="19" fillId="5" borderId="64" xfId="0" applyNumberFormat="1" applyFont="1" applyFill="1" applyBorder="1"/>
    <xf numFmtId="4" fontId="19" fillId="5" borderId="65" xfId="0" applyNumberFormat="1" applyFont="1" applyFill="1" applyBorder="1"/>
  </cellXfs>
  <cellStyles count="3">
    <cellStyle name="Normální" xfId="0" builtinId="0"/>
    <cellStyle name="normální 2" xfId="1" xr:uid="{00000000-0005-0000-0000-000001000000}"/>
    <cellStyle name="normální_POL.XLS"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TS%20Stavitel%202016\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5112">
    <tabColor rgb="FF66FF66"/>
  </sheetPr>
  <dimension ref="A1:L99"/>
  <sheetViews>
    <sheetView showGridLines="0" view="pageBreakPreview" topLeftCell="B1" zoomScaleNormal="100" zoomScaleSheetLayoutView="100" workbookViewId="0">
      <selection activeCell="G20" sqref="G20:H20"/>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9" width="12.7109375" customWidth="1"/>
    <col min="10" max="10" width="6.7109375" customWidth="1"/>
    <col min="11" max="11" width="4.28515625" customWidth="1"/>
    <col min="12" max="12" width="10.7109375" customWidth="1"/>
  </cols>
  <sheetData>
    <row r="1" spans="1:12" ht="33.75" customHeight="1" x14ac:dyDescent="0.2">
      <c r="A1" s="62" t="s">
        <v>34</v>
      </c>
      <c r="B1" s="302" t="s">
        <v>2602</v>
      </c>
      <c r="C1" s="303"/>
      <c r="D1" s="303"/>
      <c r="E1" s="303"/>
      <c r="F1" s="303"/>
      <c r="G1" s="303"/>
      <c r="H1" s="303"/>
      <c r="I1" s="303"/>
      <c r="J1" s="304"/>
    </row>
    <row r="2" spans="1:12" ht="23.25" customHeight="1" x14ac:dyDescent="0.2">
      <c r="A2" s="3"/>
      <c r="B2" s="70" t="s">
        <v>36</v>
      </c>
      <c r="C2" s="71"/>
      <c r="D2" s="337" t="s">
        <v>1237</v>
      </c>
      <c r="E2" s="338"/>
      <c r="F2" s="338"/>
      <c r="G2" s="338"/>
      <c r="H2" s="338"/>
      <c r="I2" s="338"/>
      <c r="J2" s="339"/>
      <c r="L2" s="1"/>
    </row>
    <row r="3" spans="1:12" ht="23.25" customHeight="1" x14ac:dyDescent="0.2">
      <c r="A3" s="3"/>
      <c r="B3" s="72" t="s">
        <v>38</v>
      </c>
      <c r="C3" s="73"/>
      <c r="D3" s="340" t="s">
        <v>1238</v>
      </c>
      <c r="E3" s="341"/>
      <c r="F3" s="341"/>
      <c r="G3" s="341"/>
      <c r="H3" s="341"/>
      <c r="I3" s="341"/>
      <c r="J3" s="342"/>
    </row>
    <row r="4" spans="1:12" ht="23.25" customHeight="1" x14ac:dyDescent="0.2">
      <c r="A4" s="3"/>
      <c r="B4" s="74" t="s">
        <v>39</v>
      </c>
      <c r="C4" s="75"/>
      <c r="D4" s="343" t="s">
        <v>2603</v>
      </c>
      <c r="E4" s="344"/>
      <c r="F4" s="344"/>
      <c r="G4" s="344"/>
      <c r="H4" s="344"/>
      <c r="I4" s="344"/>
      <c r="J4" s="345"/>
    </row>
    <row r="5" spans="1:12" ht="24" customHeight="1" x14ac:dyDescent="0.2">
      <c r="A5" s="3"/>
      <c r="B5" s="39" t="s">
        <v>21</v>
      </c>
      <c r="D5" s="76"/>
      <c r="E5" s="22"/>
      <c r="F5" s="22"/>
      <c r="G5" s="22"/>
      <c r="H5" s="24" t="s">
        <v>31</v>
      </c>
      <c r="I5" s="76"/>
      <c r="J5" s="9"/>
    </row>
    <row r="6" spans="1:12" ht="15.75" customHeight="1" x14ac:dyDescent="0.2">
      <c r="A6" s="3"/>
      <c r="B6" s="34"/>
      <c r="C6" s="22"/>
      <c r="D6" s="76"/>
      <c r="E6" s="22"/>
      <c r="F6" s="22"/>
      <c r="G6" s="22"/>
      <c r="H6" s="24" t="s">
        <v>32</v>
      </c>
      <c r="I6" s="76"/>
      <c r="J6" s="9"/>
    </row>
    <row r="7" spans="1:12" ht="15.75" customHeight="1" x14ac:dyDescent="0.2">
      <c r="A7" s="3"/>
      <c r="B7" s="35"/>
      <c r="C7" s="77"/>
      <c r="D7" s="69"/>
      <c r="E7" s="29"/>
      <c r="F7" s="29"/>
      <c r="G7" s="29"/>
      <c r="H7" s="30"/>
      <c r="I7" s="29"/>
      <c r="J7" s="42"/>
    </row>
    <row r="8" spans="1:12" ht="24" hidden="1" customHeight="1" x14ac:dyDescent="0.2">
      <c r="A8" s="3"/>
      <c r="B8" s="39" t="s">
        <v>19</v>
      </c>
      <c r="D8" s="28"/>
      <c r="H8" s="24" t="s">
        <v>31</v>
      </c>
      <c r="I8" s="28"/>
      <c r="J8" s="9"/>
    </row>
    <row r="9" spans="1:12" ht="15.75" hidden="1" customHeight="1" x14ac:dyDescent="0.2">
      <c r="A9" s="3"/>
      <c r="B9" s="3"/>
      <c r="D9" s="28"/>
      <c r="H9" s="24" t="s">
        <v>32</v>
      </c>
      <c r="I9" s="28"/>
      <c r="J9" s="9"/>
    </row>
    <row r="10" spans="1:12" ht="15.75" hidden="1" customHeight="1" x14ac:dyDescent="0.2">
      <c r="A10" s="3"/>
      <c r="B10" s="43"/>
      <c r="C10" s="23"/>
      <c r="D10" s="38"/>
      <c r="E10" s="30"/>
      <c r="F10" s="30"/>
      <c r="G10" s="15"/>
      <c r="H10" s="15"/>
      <c r="I10" s="44"/>
      <c r="J10" s="42"/>
    </row>
    <row r="11" spans="1:12" ht="24" customHeight="1" x14ac:dyDescent="0.2">
      <c r="A11" s="3"/>
      <c r="B11" s="39" t="s">
        <v>18</v>
      </c>
      <c r="D11" s="315"/>
      <c r="E11" s="315"/>
      <c r="F11" s="315"/>
      <c r="G11" s="315"/>
      <c r="H11" s="24" t="s">
        <v>31</v>
      </c>
      <c r="I11" s="79"/>
      <c r="J11" s="9"/>
    </row>
    <row r="12" spans="1:12" ht="15.75" customHeight="1" x14ac:dyDescent="0.2">
      <c r="A12" s="3"/>
      <c r="B12" s="34"/>
      <c r="C12" s="22"/>
      <c r="D12" s="299"/>
      <c r="E12" s="299"/>
      <c r="F12" s="299"/>
      <c r="G12" s="299"/>
      <c r="H12" s="24" t="s">
        <v>32</v>
      </c>
      <c r="I12" s="79"/>
      <c r="J12" s="9"/>
    </row>
    <row r="13" spans="1:12" ht="15.75" customHeight="1" x14ac:dyDescent="0.2">
      <c r="A13" s="3"/>
      <c r="B13" s="35"/>
      <c r="C13" s="78"/>
      <c r="D13" s="300"/>
      <c r="E13" s="300"/>
      <c r="F13" s="300"/>
      <c r="G13" s="300"/>
      <c r="H13" s="25"/>
      <c r="I13" s="29"/>
      <c r="J13" s="42"/>
    </row>
    <row r="14" spans="1:12" ht="24" hidden="1" customHeight="1" x14ac:dyDescent="0.2">
      <c r="A14" s="3"/>
      <c r="B14" s="55" t="s">
        <v>20</v>
      </c>
      <c r="C14" s="56"/>
      <c r="D14" s="57"/>
      <c r="E14" s="58"/>
      <c r="F14" s="58"/>
      <c r="G14" s="58"/>
      <c r="H14" s="59"/>
      <c r="I14" s="58"/>
      <c r="J14" s="60"/>
    </row>
    <row r="15" spans="1:12" ht="32.25" customHeight="1" x14ac:dyDescent="0.2">
      <c r="A15" s="3"/>
      <c r="B15" s="43" t="s">
        <v>29</v>
      </c>
      <c r="C15" s="61"/>
      <c r="D15" s="15"/>
      <c r="E15" s="333"/>
      <c r="F15" s="333"/>
      <c r="G15" s="330"/>
      <c r="H15" s="330"/>
      <c r="I15" s="330" t="s">
        <v>28</v>
      </c>
      <c r="J15" s="331"/>
    </row>
    <row r="16" spans="1:12" ht="23.25" customHeight="1" x14ac:dyDescent="0.2">
      <c r="A16" s="121" t="s">
        <v>23</v>
      </c>
      <c r="B16" s="122" t="s">
        <v>23</v>
      </c>
      <c r="C16" s="47"/>
      <c r="D16" s="48"/>
      <c r="E16" s="311"/>
      <c r="F16" s="318"/>
      <c r="G16" s="311"/>
      <c r="H16" s="318"/>
      <c r="I16" s="311">
        <f>SUMIF(F53:F91,A16,I53:I91)+SUMIF(F53:F91,"PSU",I53:I91)</f>
        <v>0</v>
      </c>
      <c r="J16" s="312"/>
    </row>
    <row r="17" spans="1:10" ht="23.25" customHeight="1" x14ac:dyDescent="0.2">
      <c r="A17" s="121" t="s">
        <v>24</v>
      </c>
      <c r="B17" s="122" t="s">
        <v>24</v>
      </c>
      <c r="C17" s="47"/>
      <c r="D17" s="48"/>
      <c r="E17" s="311"/>
      <c r="F17" s="318"/>
      <c r="G17" s="311"/>
      <c r="H17" s="318"/>
      <c r="I17" s="311">
        <f>SUMIF(F53:F91,A17,I53:I91)</f>
        <v>0</v>
      </c>
      <c r="J17" s="312"/>
    </row>
    <row r="18" spans="1:10" ht="23.25" customHeight="1" x14ac:dyDescent="0.2">
      <c r="A18" s="121" t="s">
        <v>25</v>
      </c>
      <c r="B18" s="122" t="s">
        <v>25</v>
      </c>
      <c r="C18" s="47"/>
      <c r="D18" s="48"/>
      <c r="E18" s="311"/>
      <c r="F18" s="318"/>
      <c r="G18" s="311"/>
      <c r="H18" s="318"/>
      <c r="I18" s="311">
        <f>SUMIF(F53:F91,A18,I53:I91)</f>
        <v>0</v>
      </c>
      <c r="J18" s="312"/>
    </row>
    <row r="19" spans="1:10" ht="23.25" customHeight="1" x14ac:dyDescent="0.2">
      <c r="A19" s="121" t="s">
        <v>110</v>
      </c>
      <c r="B19" s="122" t="s">
        <v>26</v>
      </c>
      <c r="C19" s="47"/>
      <c r="D19" s="48"/>
      <c r="E19" s="311"/>
      <c r="F19" s="318"/>
      <c r="G19" s="311"/>
      <c r="H19" s="318"/>
      <c r="I19" s="311">
        <f>'1b)VN+ON'!G8+'2a)VN+ON'!G8+'3a)VN+ON'!G8</f>
        <v>0</v>
      </c>
      <c r="J19" s="312"/>
    </row>
    <row r="20" spans="1:10" ht="23.25" customHeight="1" x14ac:dyDescent="0.2">
      <c r="A20" s="121" t="s">
        <v>111</v>
      </c>
      <c r="B20" s="122" t="s">
        <v>27</v>
      </c>
      <c r="C20" s="47"/>
      <c r="D20" s="48"/>
      <c r="E20" s="311"/>
      <c r="F20" s="318"/>
      <c r="G20" s="311"/>
      <c r="H20" s="318"/>
      <c r="I20" s="311">
        <f>'1b)VN+ON'!G24+'2a)VN+ON'!G24+'3a)VN+ON'!G24</f>
        <v>0</v>
      </c>
      <c r="J20" s="312"/>
    </row>
    <row r="21" spans="1:10" ht="23.25" customHeight="1" x14ac:dyDescent="0.2">
      <c r="A21" s="3"/>
      <c r="B21" s="63" t="s">
        <v>28</v>
      </c>
      <c r="C21" s="64"/>
      <c r="D21" s="65"/>
      <c r="E21" s="313"/>
      <c r="F21" s="314"/>
      <c r="G21" s="313"/>
      <c r="H21" s="314"/>
      <c r="I21" s="313">
        <f>SUM(I16:J20)</f>
        <v>0</v>
      </c>
      <c r="J21" s="319"/>
    </row>
    <row r="22" spans="1:10" ht="33" customHeight="1" x14ac:dyDescent="0.2">
      <c r="A22" s="3"/>
      <c r="B22" s="54" t="s">
        <v>30</v>
      </c>
      <c r="C22" s="47"/>
      <c r="D22" s="48"/>
      <c r="E22" s="53"/>
      <c r="F22" s="50"/>
      <c r="G22" s="41"/>
      <c r="H22" s="41"/>
      <c r="I22" s="41"/>
      <c r="J22" s="51"/>
    </row>
    <row r="23" spans="1:10" ht="23.25" customHeight="1" x14ac:dyDescent="0.2">
      <c r="A23" s="3"/>
      <c r="B23" s="46" t="s">
        <v>11</v>
      </c>
      <c r="C23" s="47"/>
      <c r="D23" s="48"/>
      <c r="E23" s="49">
        <v>15</v>
      </c>
      <c r="F23" s="50" t="s">
        <v>0</v>
      </c>
      <c r="G23" s="309">
        <v>0</v>
      </c>
      <c r="H23" s="310"/>
      <c r="I23" s="310"/>
      <c r="J23" s="51" t="str">
        <f t="shared" ref="J23:J28" si="0">Mena</f>
        <v>CZK</v>
      </c>
    </row>
    <row r="24" spans="1:10" ht="23.25" customHeight="1" x14ac:dyDescent="0.2">
      <c r="A24" s="3"/>
      <c r="B24" s="46" t="s">
        <v>12</v>
      </c>
      <c r="C24" s="47"/>
      <c r="D24" s="48"/>
      <c r="E24" s="49">
        <f>SazbaDPH1</f>
        <v>15</v>
      </c>
      <c r="F24" s="50" t="s">
        <v>0</v>
      </c>
      <c r="G24" s="316">
        <f>ZakladDPHSni*SazbaDPH1/100</f>
        <v>0</v>
      </c>
      <c r="H24" s="317"/>
      <c r="I24" s="317"/>
      <c r="J24" s="51" t="str">
        <f t="shared" si="0"/>
        <v>CZK</v>
      </c>
    </row>
    <row r="25" spans="1:10" ht="23.25" customHeight="1" x14ac:dyDescent="0.2">
      <c r="A25" s="3"/>
      <c r="B25" s="46" t="s">
        <v>13</v>
      </c>
      <c r="C25" s="47"/>
      <c r="D25" s="48"/>
      <c r="E25" s="49">
        <v>21</v>
      </c>
      <c r="F25" s="50" t="s">
        <v>0</v>
      </c>
      <c r="G25" s="309">
        <f>I21</f>
        <v>0</v>
      </c>
      <c r="H25" s="310"/>
      <c r="I25" s="310"/>
      <c r="J25" s="51" t="str">
        <f t="shared" si="0"/>
        <v>CZK</v>
      </c>
    </row>
    <row r="26" spans="1:10" ht="23.25" customHeight="1" x14ac:dyDescent="0.2">
      <c r="A26" s="3"/>
      <c r="B26" s="40" t="s">
        <v>14</v>
      </c>
      <c r="C26" s="19"/>
      <c r="D26" s="15"/>
      <c r="E26" s="36">
        <f>SazbaDPH2</f>
        <v>21</v>
      </c>
      <c r="F26" s="37" t="s">
        <v>0</v>
      </c>
      <c r="G26" s="305">
        <f>ZakladDPHZakl*SazbaDPH2/100</f>
        <v>0</v>
      </c>
      <c r="H26" s="306"/>
      <c r="I26" s="306"/>
      <c r="J26" s="45" t="str">
        <f t="shared" si="0"/>
        <v>CZK</v>
      </c>
    </row>
    <row r="27" spans="1:10" ht="23.25" customHeight="1" thickBot="1" x14ac:dyDescent="0.25">
      <c r="A27" s="3"/>
      <c r="B27" s="39" t="s">
        <v>4</v>
      </c>
      <c r="C27" s="17"/>
      <c r="D27" s="20"/>
      <c r="E27" s="17"/>
      <c r="F27" s="18"/>
      <c r="G27" s="307">
        <f>0</f>
        <v>0</v>
      </c>
      <c r="H27" s="307"/>
      <c r="I27" s="307"/>
      <c r="J27" s="52" t="str">
        <f t="shared" si="0"/>
        <v>CZK</v>
      </c>
    </row>
    <row r="28" spans="1:10" ht="27.75" hidden="1" customHeight="1" thickBot="1" x14ac:dyDescent="0.25">
      <c r="A28" s="3"/>
      <c r="B28" s="97" t="s">
        <v>22</v>
      </c>
      <c r="C28" s="98"/>
      <c r="D28" s="98"/>
      <c r="E28" s="99"/>
      <c r="F28" s="100"/>
      <c r="G28" s="329">
        <f>ZakladDPHSniVypocet+ZakladDPHZaklVypocet</f>
        <v>0</v>
      </c>
      <c r="H28" s="329"/>
      <c r="I28" s="329"/>
      <c r="J28" s="101" t="str">
        <f t="shared" si="0"/>
        <v>CZK</v>
      </c>
    </row>
    <row r="29" spans="1:10" ht="27.75" customHeight="1" thickBot="1" x14ac:dyDescent="0.25">
      <c r="A29" s="3"/>
      <c r="B29" s="97" t="s">
        <v>33</v>
      </c>
      <c r="C29" s="102"/>
      <c r="D29" s="102"/>
      <c r="E29" s="102"/>
      <c r="F29" s="102"/>
      <c r="G29" s="308">
        <f>ZakladDPHSni+DPHSni+ZakladDPHZakl+DPHZakl+Zaokrouhleni</f>
        <v>0</v>
      </c>
      <c r="H29" s="308"/>
      <c r="I29" s="308"/>
      <c r="J29" s="103" t="s">
        <v>41</v>
      </c>
    </row>
    <row r="30" spans="1:10" ht="12.75" customHeight="1" x14ac:dyDescent="0.2">
      <c r="A30" s="3"/>
      <c r="B30" s="3"/>
      <c r="J30" s="10"/>
    </row>
    <row r="31" spans="1:10" ht="30" customHeight="1" x14ac:dyDescent="0.2">
      <c r="A31" s="3"/>
      <c r="B31" s="3"/>
      <c r="J31" s="10"/>
    </row>
    <row r="32" spans="1:10" ht="18.75" customHeight="1" x14ac:dyDescent="0.2">
      <c r="A32" s="3"/>
      <c r="B32" s="21"/>
      <c r="C32" s="16" t="s">
        <v>10</v>
      </c>
      <c r="D32" s="32"/>
      <c r="E32" s="32"/>
      <c r="F32" s="16" t="s">
        <v>9</v>
      </c>
      <c r="G32" s="32"/>
      <c r="H32" s="33">
        <f ca="1">TODAY()</f>
        <v>45120</v>
      </c>
      <c r="I32" s="32"/>
      <c r="J32" s="10"/>
    </row>
    <row r="33" spans="1:10" ht="47.25" customHeight="1" x14ac:dyDescent="0.2">
      <c r="A33" s="3"/>
      <c r="B33" s="3"/>
      <c r="J33" s="10"/>
    </row>
    <row r="34" spans="1:10" s="27" customFormat="1" ht="18.75" customHeight="1" x14ac:dyDescent="0.2">
      <c r="A34" s="26"/>
      <c r="B34" s="26"/>
      <c r="D34" s="301"/>
      <c r="E34" s="301"/>
      <c r="G34" s="301"/>
      <c r="H34" s="301"/>
      <c r="I34" s="301"/>
      <c r="J34" s="31"/>
    </row>
    <row r="35" spans="1:10" ht="12.75" customHeight="1" x14ac:dyDescent="0.2">
      <c r="A35" s="3"/>
      <c r="B35" s="3"/>
      <c r="D35" s="332" t="s">
        <v>2</v>
      </c>
      <c r="E35" s="332"/>
      <c r="H35" s="11" t="s">
        <v>3</v>
      </c>
      <c r="J35" s="10"/>
    </row>
    <row r="36" spans="1:10" ht="13.5" customHeight="1" thickBot="1" x14ac:dyDescent="0.25">
      <c r="A36" s="12"/>
      <c r="B36" s="12"/>
      <c r="C36" s="13"/>
      <c r="D36" s="13"/>
      <c r="E36" s="13"/>
      <c r="F36" s="13"/>
      <c r="G36" s="13"/>
      <c r="H36" s="13"/>
      <c r="I36" s="13"/>
      <c r="J36" s="14"/>
    </row>
    <row r="37" spans="1:10" ht="27" customHeight="1" x14ac:dyDescent="0.25">
      <c r="B37" s="66" t="s">
        <v>15</v>
      </c>
      <c r="C37" s="2"/>
      <c r="D37" s="2"/>
      <c r="E37" s="2"/>
      <c r="F37" s="89"/>
      <c r="G37" s="89"/>
      <c r="H37" s="89"/>
      <c r="I37" s="89"/>
      <c r="J37" s="2"/>
    </row>
    <row r="38" spans="1:10" ht="25.5" customHeight="1" x14ac:dyDescent="0.2">
      <c r="A38" s="81" t="s">
        <v>35</v>
      </c>
      <c r="B38" s="83" t="s">
        <v>16</v>
      </c>
      <c r="C38" s="84" t="s">
        <v>5</v>
      </c>
      <c r="D38" s="85"/>
      <c r="E38" s="85"/>
      <c r="F38" s="90" t="str">
        <f>B23</f>
        <v>Základ pro sníženou DPH</v>
      </c>
      <c r="G38" s="90" t="str">
        <f>B25</f>
        <v>Základ pro základní DPH</v>
      </c>
      <c r="H38" s="91" t="s">
        <v>17</v>
      </c>
      <c r="I38" s="91" t="s">
        <v>1</v>
      </c>
      <c r="J38" s="86" t="s">
        <v>0</v>
      </c>
    </row>
    <row r="39" spans="1:10" ht="25.5" customHeight="1" x14ac:dyDescent="0.2">
      <c r="A39" s="81">
        <v>1</v>
      </c>
      <c r="B39" s="87" t="s">
        <v>1490</v>
      </c>
      <c r="C39" s="320" t="s">
        <v>1493</v>
      </c>
      <c r="D39" s="321"/>
      <c r="E39" s="321"/>
      <c r="F39" s="92">
        <v>0</v>
      </c>
      <c r="G39" s="93">
        <f>'1)Přímé hlavní akt.'!G1988</f>
        <v>0</v>
      </c>
      <c r="H39" s="94">
        <f t="shared" ref="H39:H45" si="1">(F39*SazbaDPH1/100)+(G39*SazbaDPH2/100)</f>
        <v>0</v>
      </c>
      <c r="I39" s="94">
        <f t="shared" ref="I39:I45" si="2">F39+G39+H39</f>
        <v>0</v>
      </c>
      <c r="J39" s="88" t="str">
        <f>IF(CenaCelkemVypocet=0,"",I39/CenaCelkemVypocet*100)</f>
        <v/>
      </c>
    </row>
    <row r="40" spans="1:10" ht="25.5" customHeight="1" x14ac:dyDescent="0.2">
      <c r="A40" s="81"/>
      <c r="B40" s="87" t="s">
        <v>1496</v>
      </c>
      <c r="C40" s="320" t="s">
        <v>2564</v>
      </c>
      <c r="D40" s="321"/>
      <c r="E40" s="321"/>
      <c r="F40" s="92">
        <v>0</v>
      </c>
      <c r="G40" s="93">
        <f>'1a)Střecha'!G295</f>
        <v>0</v>
      </c>
      <c r="H40" s="94">
        <f t="shared" ref="H40" si="3">(F40*SazbaDPH1/100)+(G40*SazbaDPH2/100)</f>
        <v>0</v>
      </c>
      <c r="I40" s="94">
        <f t="shared" ref="I40" si="4">F40+G40+H40</f>
        <v>0</v>
      </c>
      <c r="J40" s="88" t="str">
        <f>IF(CenaCelkemVypocet=0,"",I40/CenaCelkemVypocet*100)</f>
        <v/>
      </c>
    </row>
    <row r="41" spans="1:10" ht="25.5" customHeight="1" x14ac:dyDescent="0.2">
      <c r="A41" s="81"/>
      <c r="B41" s="217" t="s">
        <v>2565</v>
      </c>
      <c r="C41" s="220" t="s">
        <v>1235</v>
      </c>
      <c r="D41" s="221"/>
      <c r="E41" s="221"/>
      <c r="F41" s="92">
        <v>0</v>
      </c>
      <c r="G41" s="93">
        <f>'1b)VN+ON'!G47</f>
        <v>0</v>
      </c>
      <c r="H41" s="94">
        <f t="shared" si="1"/>
        <v>0</v>
      </c>
      <c r="I41" s="94">
        <f t="shared" si="2"/>
        <v>0</v>
      </c>
      <c r="J41" s="88" t="str">
        <f>IF(CenaCelkemVypocet=0,"",I41/CenaCelkemVypocet*100)</f>
        <v/>
      </c>
    </row>
    <row r="42" spans="1:10" ht="25.5" customHeight="1" x14ac:dyDescent="0.2">
      <c r="A42" s="81"/>
      <c r="B42" s="217" t="s">
        <v>1491</v>
      </c>
      <c r="C42" s="220" t="s">
        <v>1494</v>
      </c>
      <c r="D42" s="221"/>
      <c r="E42" s="221"/>
      <c r="F42" s="215">
        <v>0</v>
      </c>
      <c r="G42" s="93">
        <f>'2)Přímé doprovodné akt.'!G326</f>
        <v>0</v>
      </c>
      <c r="H42" s="94">
        <f t="shared" si="1"/>
        <v>0</v>
      </c>
      <c r="I42" s="94">
        <f t="shared" si="2"/>
        <v>0</v>
      </c>
      <c r="J42" s="88" t="str">
        <f>IF(CenaCelkemVypocet=0,"",I42/CenaCelkemVypocet*100)</f>
        <v/>
      </c>
    </row>
    <row r="43" spans="1:10" ht="25.5" customHeight="1" x14ac:dyDescent="0.2">
      <c r="A43" s="81"/>
      <c r="B43" s="217" t="s">
        <v>1497</v>
      </c>
      <c r="C43" s="220" t="s">
        <v>1235</v>
      </c>
      <c r="D43" s="221"/>
      <c r="E43" s="221"/>
      <c r="F43" s="92">
        <v>0</v>
      </c>
      <c r="G43" s="93">
        <f>'2a)VN+ON'!G77</f>
        <v>0</v>
      </c>
      <c r="H43" s="94">
        <f t="shared" si="1"/>
        <v>0</v>
      </c>
      <c r="I43" s="94">
        <f t="shared" si="2"/>
        <v>0</v>
      </c>
      <c r="J43" s="88" t="str">
        <f>IF(CenaCelkemVypocet=0,"",I43/CenaCelkemVypocet*100)</f>
        <v/>
      </c>
    </row>
    <row r="44" spans="1:10" ht="25.5" customHeight="1" x14ac:dyDescent="0.2">
      <c r="A44" s="81"/>
      <c r="B44" s="217" t="s">
        <v>1492</v>
      </c>
      <c r="C44" s="220" t="s">
        <v>1495</v>
      </c>
      <c r="D44" s="221"/>
      <c r="E44" s="221"/>
      <c r="F44" s="215">
        <v>0</v>
      </c>
      <c r="G44" s="93">
        <f>'3)Nepřímé akt.'!G512</f>
        <v>0</v>
      </c>
      <c r="H44" s="94">
        <f t="shared" si="1"/>
        <v>0</v>
      </c>
      <c r="I44" s="94">
        <f t="shared" si="2"/>
        <v>0</v>
      </c>
      <c r="J44" s="88" t="str">
        <f>(IF(CenaCelkemVypocet=0,"",I44/CenaCelkemVypocet*100))</f>
        <v/>
      </c>
    </row>
    <row r="45" spans="1:10" ht="25.5" customHeight="1" x14ac:dyDescent="0.2">
      <c r="A45" s="81"/>
      <c r="B45" s="217" t="s">
        <v>1498</v>
      </c>
      <c r="C45" s="220" t="s">
        <v>1235</v>
      </c>
      <c r="D45" s="221"/>
      <c r="E45" s="221"/>
      <c r="F45" s="92">
        <v>0</v>
      </c>
      <c r="G45" s="93">
        <f>'3a)VN+ON'!G77</f>
        <v>0</v>
      </c>
      <c r="H45" s="94">
        <f t="shared" si="1"/>
        <v>0</v>
      </c>
      <c r="I45" s="94">
        <f t="shared" si="2"/>
        <v>0</v>
      </c>
      <c r="J45" s="88" t="str">
        <f>IF(CenaCelkemVypocet=0,"",I45/CenaCelkemVypocet*100)</f>
        <v/>
      </c>
    </row>
    <row r="46" spans="1:10" ht="25.5" customHeight="1" x14ac:dyDescent="0.2">
      <c r="A46" s="81"/>
      <c r="B46" s="322" t="s">
        <v>40</v>
      </c>
      <c r="C46" s="323"/>
      <c r="D46" s="323"/>
      <c r="E46" s="324"/>
      <c r="F46" s="95">
        <f>SUMIF(A39:A45,"=1",F39:F45)</f>
        <v>0</v>
      </c>
      <c r="G46" s="96">
        <f>SUM(G39:G45)</f>
        <v>0</v>
      </c>
      <c r="H46" s="96">
        <f>SUM(H39:H45)</f>
        <v>0</v>
      </c>
      <c r="I46" s="96">
        <f>SUM(I39:I45)</f>
        <v>0</v>
      </c>
      <c r="J46" s="82">
        <f>SUM(J39:J45)</f>
        <v>0</v>
      </c>
    </row>
    <row r="50" spans="1:10" ht="15.75" x14ac:dyDescent="0.25">
      <c r="B50" s="104" t="s">
        <v>42</v>
      </c>
    </row>
    <row r="52" spans="1:10" ht="25.5" customHeight="1" x14ac:dyDescent="0.2">
      <c r="A52" s="105"/>
      <c r="B52" s="109" t="s">
        <v>16</v>
      </c>
      <c r="C52" s="109" t="s">
        <v>5</v>
      </c>
      <c r="D52" s="110"/>
      <c r="E52" s="110"/>
      <c r="F52" s="113" t="s">
        <v>43</v>
      </c>
      <c r="G52" s="113"/>
      <c r="H52" s="113"/>
      <c r="I52" s="325" t="s">
        <v>28</v>
      </c>
      <c r="J52" s="325"/>
    </row>
    <row r="53" spans="1:10" ht="25.5" customHeight="1" x14ac:dyDescent="0.2">
      <c r="A53" s="106"/>
      <c r="B53" s="114" t="s">
        <v>44</v>
      </c>
      <c r="C53" s="327" t="s">
        <v>45</v>
      </c>
      <c r="D53" s="328"/>
      <c r="E53" s="328"/>
      <c r="F53" s="115" t="s">
        <v>23</v>
      </c>
      <c r="G53" s="116"/>
      <c r="H53" s="116"/>
      <c r="I53" s="326">
        <f>'1)Přímé hlavní akt.'!G8</f>
        <v>0</v>
      </c>
      <c r="J53" s="326"/>
    </row>
    <row r="54" spans="1:10" ht="25.5" customHeight="1" x14ac:dyDescent="0.2">
      <c r="A54" s="106"/>
      <c r="B54" s="108" t="s">
        <v>46</v>
      </c>
      <c r="C54" s="335" t="s">
        <v>47</v>
      </c>
      <c r="D54" s="336"/>
      <c r="E54" s="336"/>
      <c r="F54" s="117" t="s">
        <v>23</v>
      </c>
      <c r="G54" s="118"/>
      <c r="H54" s="118"/>
      <c r="I54" s="334">
        <f>'1)Přímé hlavní akt.'!G18+'3)Nepřímé akt.'!G8</f>
        <v>0</v>
      </c>
      <c r="J54" s="334"/>
    </row>
    <row r="55" spans="1:10" ht="25.5" customHeight="1" x14ac:dyDescent="0.2">
      <c r="A55" s="106"/>
      <c r="B55" s="108" t="s">
        <v>48</v>
      </c>
      <c r="C55" s="335" t="s">
        <v>49</v>
      </c>
      <c r="D55" s="336"/>
      <c r="E55" s="336"/>
      <c r="F55" s="117" t="s">
        <v>23</v>
      </c>
      <c r="G55" s="118"/>
      <c r="H55" s="118"/>
      <c r="I55" s="334">
        <f>'1)Přímé hlavní akt.'!G49+'3)Nepřímé akt.'!G36</f>
        <v>0</v>
      </c>
      <c r="J55" s="334"/>
    </row>
    <row r="56" spans="1:10" ht="25.5" customHeight="1" x14ac:dyDescent="0.2">
      <c r="A56" s="106"/>
      <c r="B56" s="108" t="s">
        <v>50</v>
      </c>
      <c r="C56" s="335" t="s">
        <v>51</v>
      </c>
      <c r="D56" s="336"/>
      <c r="E56" s="336"/>
      <c r="F56" s="117" t="s">
        <v>23</v>
      </c>
      <c r="G56" s="118"/>
      <c r="H56" s="118"/>
      <c r="I56" s="334">
        <f>'1)Přímé hlavní akt.'!G115+'1a)Střecha'!G8</f>
        <v>0</v>
      </c>
      <c r="J56" s="334"/>
    </row>
    <row r="57" spans="1:10" ht="25.5" customHeight="1" x14ac:dyDescent="0.2">
      <c r="A57" s="106"/>
      <c r="B57" s="108" t="s">
        <v>52</v>
      </c>
      <c r="C57" s="335" t="s">
        <v>53</v>
      </c>
      <c r="D57" s="336"/>
      <c r="E57" s="336"/>
      <c r="F57" s="117" t="s">
        <v>23</v>
      </c>
      <c r="G57" s="118"/>
      <c r="H57" s="118"/>
      <c r="I57" s="334">
        <f>'1)Přímé hlavní akt.'!G147+'1a)Střecha'!G11+'2)Přímé doprovodné akt.'!G8+'3)Nepřímé akt.'!G43</f>
        <v>0</v>
      </c>
      <c r="J57" s="334"/>
    </row>
    <row r="58" spans="1:10" ht="25.5" customHeight="1" x14ac:dyDescent="0.2">
      <c r="A58" s="106"/>
      <c r="B58" s="108" t="s">
        <v>54</v>
      </c>
      <c r="C58" s="335" t="s">
        <v>55</v>
      </c>
      <c r="D58" s="336"/>
      <c r="E58" s="336"/>
      <c r="F58" s="117" t="s">
        <v>23</v>
      </c>
      <c r="G58" s="118"/>
      <c r="H58" s="118"/>
      <c r="I58" s="334">
        <f>'1)Přímé hlavní akt.'!G214+'1a)Střecha'!G27</f>
        <v>0</v>
      </c>
      <c r="J58" s="334"/>
    </row>
    <row r="59" spans="1:10" ht="25.5" customHeight="1" x14ac:dyDescent="0.2">
      <c r="A59" s="106"/>
      <c r="B59" s="108" t="s">
        <v>56</v>
      </c>
      <c r="C59" s="335" t="s">
        <v>57</v>
      </c>
      <c r="D59" s="336"/>
      <c r="E59" s="336"/>
      <c r="F59" s="117" t="s">
        <v>23</v>
      </c>
      <c r="G59" s="118"/>
      <c r="H59" s="118"/>
      <c r="I59" s="334">
        <f>'1)Přímé hlavní akt.'!G219</f>
        <v>0</v>
      </c>
      <c r="J59" s="334"/>
    </row>
    <row r="60" spans="1:10" ht="25.5" customHeight="1" x14ac:dyDescent="0.2">
      <c r="A60" s="106"/>
      <c r="B60" s="108" t="s">
        <v>58</v>
      </c>
      <c r="C60" s="335" t="s">
        <v>59</v>
      </c>
      <c r="D60" s="336"/>
      <c r="E60" s="336"/>
      <c r="F60" s="117" t="s">
        <v>23</v>
      </c>
      <c r="G60" s="118"/>
      <c r="H60" s="118"/>
      <c r="I60" s="334">
        <f>'1a)Střecha'!G82+'3)Nepřímé akt.'!G62</f>
        <v>0</v>
      </c>
      <c r="J60" s="334"/>
    </row>
    <row r="61" spans="1:10" ht="25.5" customHeight="1" x14ac:dyDescent="0.2">
      <c r="A61" s="106"/>
      <c r="B61" s="108" t="s">
        <v>60</v>
      </c>
      <c r="C61" s="335" t="s">
        <v>61</v>
      </c>
      <c r="D61" s="336"/>
      <c r="E61" s="336"/>
      <c r="F61" s="117" t="s">
        <v>23</v>
      </c>
      <c r="G61" s="118"/>
      <c r="H61" s="118"/>
      <c r="I61" s="334">
        <f>'1)Přímé hlavní akt.'!G261+'2)Přímé doprovodné akt.'!G35+'3)Nepřímé akt.'!G108</f>
        <v>0</v>
      </c>
      <c r="J61" s="334"/>
    </row>
    <row r="62" spans="1:10" ht="25.5" customHeight="1" x14ac:dyDescent="0.2">
      <c r="A62" s="106"/>
      <c r="B62" s="108" t="s">
        <v>62</v>
      </c>
      <c r="C62" s="335" t="s">
        <v>63</v>
      </c>
      <c r="D62" s="336"/>
      <c r="E62" s="336"/>
      <c r="F62" s="117" t="s">
        <v>23</v>
      </c>
      <c r="G62" s="118"/>
      <c r="H62" s="118"/>
      <c r="I62" s="334">
        <f>'1)Přímé hlavní akt.'!G324+'1a)Střecha'!G89</f>
        <v>0</v>
      </c>
      <c r="J62" s="334"/>
    </row>
    <row r="63" spans="1:10" ht="25.5" customHeight="1" x14ac:dyDescent="0.2">
      <c r="A63" s="106"/>
      <c r="B63" s="108" t="s">
        <v>64</v>
      </c>
      <c r="C63" s="335" t="s">
        <v>65</v>
      </c>
      <c r="D63" s="336"/>
      <c r="E63" s="336"/>
      <c r="F63" s="117" t="s">
        <v>23</v>
      </c>
      <c r="G63" s="118"/>
      <c r="H63" s="118"/>
      <c r="I63" s="334">
        <f>'1)Přímé hlavní akt.'!G533+'2)Přímé doprovodné akt.'!G54+'3)Nepřímé akt.'!G125</f>
        <v>0</v>
      </c>
      <c r="J63" s="334"/>
    </row>
    <row r="64" spans="1:10" ht="25.5" customHeight="1" x14ac:dyDescent="0.2">
      <c r="A64" s="106"/>
      <c r="B64" s="108" t="s">
        <v>66</v>
      </c>
      <c r="C64" s="335" t="s">
        <v>67</v>
      </c>
      <c r="D64" s="336"/>
      <c r="E64" s="336"/>
      <c r="F64" s="117" t="s">
        <v>23</v>
      </c>
      <c r="G64" s="118"/>
      <c r="H64" s="118"/>
      <c r="I64" s="334">
        <f>'1)Přímé hlavní akt.'!G598</f>
        <v>0</v>
      </c>
      <c r="J64" s="334"/>
    </row>
    <row r="65" spans="1:10" ht="25.5" customHeight="1" x14ac:dyDescent="0.2">
      <c r="A65" s="106"/>
      <c r="B65" s="108" t="s">
        <v>68</v>
      </c>
      <c r="C65" s="335" t="s">
        <v>69</v>
      </c>
      <c r="D65" s="336"/>
      <c r="E65" s="336"/>
      <c r="F65" s="117" t="s">
        <v>23</v>
      </c>
      <c r="G65" s="118"/>
      <c r="H65" s="118"/>
      <c r="I65" s="334">
        <f>'1)Přímé hlavní akt.'!G604+'2)Přímé doprovodné akt.'!G75+'3)Nepřímé akt.'!G150</f>
        <v>0</v>
      </c>
      <c r="J65" s="334"/>
    </row>
    <row r="66" spans="1:10" ht="25.5" customHeight="1" x14ac:dyDescent="0.2">
      <c r="A66" s="106"/>
      <c r="B66" s="108" t="s">
        <v>70</v>
      </c>
      <c r="C66" s="335" t="s">
        <v>71</v>
      </c>
      <c r="D66" s="336"/>
      <c r="E66" s="336"/>
      <c r="F66" s="117" t="s">
        <v>23</v>
      </c>
      <c r="G66" s="118"/>
      <c r="H66" s="118"/>
      <c r="I66" s="334">
        <f>'1)Přímé hlavní akt.'!G640+'2)Přímé doprovodné akt.'!G79+'3)Nepřímé akt.'!G154</f>
        <v>0</v>
      </c>
      <c r="J66" s="334"/>
    </row>
    <row r="67" spans="1:10" ht="25.5" customHeight="1" x14ac:dyDescent="0.2">
      <c r="A67" s="106"/>
      <c r="B67" s="108" t="s">
        <v>72</v>
      </c>
      <c r="C67" s="335" t="s">
        <v>73</v>
      </c>
      <c r="D67" s="336"/>
      <c r="E67" s="336"/>
      <c r="F67" s="117" t="s">
        <v>23</v>
      </c>
      <c r="G67" s="118"/>
      <c r="H67" s="118"/>
      <c r="I67" s="334">
        <f>'1)Přímé hlavní akt.'!G653+'3)Nepřímé akt.'!G163</f>
        <v>0</v>
      </c>
      <c r="J67" s="334"/>
    </row>
    <row r="68" spans="1:10" ht="25.5" customHeight="1" x14ac:dyDescent="0.2">
      <c r="A68" s="106"/>
      <c r="B68" s="108" t="s">
        <v>74</v>
      </c>
      <c r="C68" s="335" t="s">
        <v>75</v>
      </c>
      <c r="D68" s="336"/>
      <c r="E68" s="336"/>
      <c r="F68" s="117" t="s">
        <v>23</v>
      </c>
      <c r="G68" s="118"/>
      <c r="H68" s="118"/>
      <c r="I68" s="334">
        <f>'1)Přímé hlavní akt.'!G805+'1a)Střecha'!G104+'2)Přímé doprovodné akt.'!G88+'3)Nepřímé akt.'!G188</f>
        <v>0</v>
      </c>
      <c r="J68" s="334"/>
    </row>
    <row r="69" spans="1:10" ht="25.5" customHeight="1" x14ac:dyDescent="0.2">
      <c r="A69" s="106"/>
      <c r="B69" s="108" t="s">
        <v>76</v>
      </c>
      <c r="C69" s="335" t="s">
        <v>77</v>
      </c>
      <c r="D69" s="336"/>
      <c r="E69" s="336"/>
      <c r="F69" s="117" t="s">
        <v>24</v>
      </c>
      <c r="G69" s="118"/>
      <c r="H69" s="118"/>
      <c r="I69" s="334">
        <f>'1)Přímé hlavní akt.'!G808+'2)Přímé doprovodné akt.'!G91</f>
        <v>0</v>
      </c>
      <c r="J69" s="334"/>
    </row>
    <row r="70" spans="1:10" ht="25.5" customHeight="1" x14ac:dyDescent="0.2">
      <c r="A70" s="106"/>
      <c r="B70" s="108" t="s">
        <v>78</v>
      </c>
      <c r="C70" s="335" t="s">
        <v>79</v>
      </c>
      <c r="D70" s="336"/>
      <c r="E70" s="336"/>
      <c r="F70" s="117" t="s">
        <v>24</v>
      </c>
      <c r="G70" s="118"/>
      <c r="H70" s="118"/>
      <c r="I70" s="334">
        <f>'1a)Střecha'!G107</f>
        <v>0</v>
      </c>
      <c r="J70" s="334"/>
    </row>
    <row r="71" spans="1:10" ht="25.5" customHeight="1" x14ac:dyDescent="0.2">
      <c r="A71" s="106"/>
      <c r="B71" s="108" t="s">
        <v>80</v>
      </c>
      <c r="C71" s="335" t="s">
        <v>81</v>
      </c>
      <c r="D71" s="336"/>
      <c r="E71" s="336"/>
      <c r="F71" s="117" t="s">
        <v>24</v>
      </c>
      <c r="G71" s="118"/>
      <c r="H71" s="118"/>
      <c r="I71" s="334">
        <f>'1)Přímé hlavní akt.'!G826+'1a)Střecha'!G185+'2)Přímé doprovodné akt.'!G101+'3)Nepřímé akt.'!G191</f>
        <v>0</v>
      </c>
      <c r="J71" s="334"/>
    </row>
    <row r="72" spans="1:10" ht="25.5" customHeight="1" x14ac:dyDescent="0.2">
      <c r="A72" s="106"/>
      <c r="B72" s="108" t="s">
        <v>82</v>
      </c>
      <c r="C72" s="335" t="s">
        <v>83</v>
      </c>
      <c r="D72" s="336"/>
      <c r="E72" s="336"/>
      <c r="F72" s="117" t="s">
        <v>24</v>
      </c>
      <c r="G72" s="118"/>
      <c r="H72" s="118"/>
      <c r="I72" s="334">
        <f>'1)Přímé hlavní akt.'!G867</f>
        <v>0</v>
      </c>
      <c r="J72" s="334"/>
    </row>
    <row r="73" spans="1:10" ht="25.5" customHeight="1" x14ac:dyDescent="0.2">
      <c r="A73" s="106"/>
      <c r="B73" s="108" t="s">
        <v>2533</v>
      </c>
      <c r="C73" s="335" t="s">
        <v>1505</v>
      </c>
      <c r="D73" s="336"/>
      <c r="E73" s="336"/>
      <c r="F73" s="117" t="s">
        <v>24</v>
      </c>
      <c r="G73" s="118"/>
      <c r="H73" s="118"/>
      <c r="I73" s="334">
        <f>'1)Přímé hlavní akt.'!G873+'1a)Střecha'!G230+'2)Přímé doprovodné akt.'!G132+'3)Nepřímé akt.'!G231</f>
        <v>0</v>
      </c>
      <c r="J73" s="334"/>
    </row>
    <row r="74" spans="1:10" ht="25.5" customHeight="1" x14ac:dyDescent="0.2">
      <c r="A74" s="106"/>
      <c r="B74" s="108" t="s">
        <v>2534</v>
      </c>
      <c r="C74" s="335" t="s">
        <v>1727</v>
      </c>
      <c r="D74" s="336"/>
      <c r="E74" s="336"/>
      <c r="F74" s="117" t="s">
        <v>24</v>
      </c>
      <c r="G74" s="118"/>
      <c r="H74" s="118"/>
      <c r="I74" s="334">
        <f>'1)Přímé hlavní akt.'!G1066+'2)Přímé doprovodné akt.'!G195+'3)Nepřímé akt.'!G330</f>
        <v>0</v>
      </c>
      <c r="J74" s="334"/>
    </row>
    <row r="75" spans="1:10" ht="25.5" customHeight="1" x14ac:dyDescent="0.2">
      <c r="A75" s="106"/>
      <c r="B75" s="108" t="s">
        <v>84</v>
      </c>
      <c r="C75" s="335" t="s">
        <v>85</v>
      </c>
      <c r="D75" s="336"/>
      <c r="E75" s="336"/>
      <c r="F75" s="117" t="s">
        <v>24</v>
      </c>
      <c r="G75" s="118"/>
      <c r="H75" s="118"/>
      <c r="I75" s="334">
        <f>'1a)Střecha'!G241</f>
        <v>0</v>
      </c>
      <c r="J75" s="334"/>
    </row>
    <row r="76" spans="1:10" ht="25.5" customHeight="1" x14ac:dyDescent="0.2">
      <c r="A76" s="106"/>
      <c r="B76" s="108" t="s">
        <v>86</v>
      </c>
      <c r="C76" s="335" t="s">
        <v>87</v>
      </c>
      <c r="D76" s="336"/>
      <c r="E76" s="336"/>
      <c r="F76" s="117" t="s">
        <v>24</v>
      </c>
      <c r="G76" s="118"/>
      <c r="H76" s="118"/>
      <c r="I76" s="334">
        <f>'1)Přímé hlavní akt.'!G1145</f>
        <v>0</v>
      </c>
      <c r="J76" s="334"/>
    </row>
    <row r="77" spans="1:10" ht="25.5" customHeight="1" x14ac:dyDescent="0.2">
      <c r="A77" s="106"/>
      <c r="B77" s="108" t="s">
        <v>88</v>
      </c>
      <c r="C77" s="335" t="s">
        <v>89</v>
      </c>
      <c r="D77" s="336"/>
      <c r="E77" s="336"/>
      <c r="F77" s="117" t="s">
        <v>24</v>
      </c>
      <c r="G77" s="118"/>
      <c r="H77" s="118"/>
      <c r="I77" s="334">
        <f>'1)Přímé hlavní akt.'!G1160+'1a)Střecha'!G255</f>
        <v>0</v>
      </c>
      <c r="J77" s="334"/>
    </row>
    <row r="78" spans="1:10" ht="25.5" customHeight="1" x14ac:dyDescent="0.2">
      <c r="A78" s="106"/>
      <c r="B78" s="108" t="s">
        <v>90</v>
      </c>
      <c r="C78" s="335" t="s">
        <v>91</v>
      </c>
      <c r="D78" s="336"/>
      <c r="E78" s="336"/>
      <c r="F78" s="117" t="s">
        <v>24</v>
      </c>
      <c r="G78" s="118"/>
      <c r="H78" s="118"/>
      <c r="I78" s="334">
        <f>'1)Přímé hlavní akt.'!G1177+'2)Přímé doprovodné akt.'!G228+'3)Nepřímé akt.'!G364</f>
        <v>0</v>
      </c>
      <c r="J78" s="334"/>
    </row>
    <row r="79" spans="1:10" ht="25.5" customHeight="1" x14ac:dyDescent="0.2">
      <c r="A79" s="106"/>
      <c r="B79" s="108" t="s">
        <v>92</v>
      </c>
      <c r="C79" s="335" t="s">
        <v>93</v>
      </c>
      <c r="D79" s="336"/>
      <c r="E79" s="336"/>
      <c r="F79" s="117" t="s">
        <v>24</v>
      </c>
      <c r="G79" s="118"/>
      <c r="H79" s="118"/>
      <c r="I79" s="334">
        <f>'1)Přímé hlavní akt.'!G1231+'1a)Střecha'!G265+'2)Přímé doprovodné akt.'!G232+'3)Nepřímé akt.'!G367</f>
        <v>0</v>
      </c>
      <c r="J79" s="334"/>
    </row>
    <row r="80" spans="1:10" ht="25.5" customHeight="1" x14ac:dyDescent="0.2">
      <c r="A80" s="106"/>
      <c r="B80" s="108" t="s">
        <v>94</v>
      </c>
      <c r="C80" s="335" t="s">
        <v>95</v>
      </c>
      <c r="D80" s="336"/>
      <c r="E80" s="336"/>
      <c r="F80" s="117" t="s">
        <v>24</v>
      </c>
      <c r="G80" s="118"/>
      <c r="H80" s="118"/>
      <c r="I80" s="334">
        <f>'1)Přímé hlavní akt.'!G1278+'2)Přímé doprovodné akt.'!G237</f>
        <v>0</v>
      </c>
      <c r="J80" s="334"/>
    </row>
    <row r="81" spans="1:10" ht="25.5" customHeight="1" x14ac:dyDescent="0.2">
      <c r="A81" s="106"/>
      <c r="B81" s="108" t="s">
        <v>96</v>
      </c>
      <c r="C81" s="335" t="s">
        <v>97</v>
      </c>
      <c r="D81" s="336"/>
      <c r="E81" s="336"/>
      <c r="F81" s="117" t="s">
        <v>24</v>
      </c>
      <c r="G81" s="118"/>
      <c r="H81" s="118"/>
      <c r="I81" s="334">
        <f>'1)Přímé hlavní akt.'!G1330+'3)Nepřímé akt.'!G370</f>
        <v>0</v>
      </c>
      <c r="J81" s="334"/>
    </row>
    <row r="82" spans="1:10" ht="25.5" customHeight="1" x14ac:dyDescent="0.2">
      <c r="A82" s="106"/>
      <c r="B82" s="108" t="s">
        <v>98</v>
      </c>
      <c r="C82" s="335" t="s">
        <v>99</v>
      </c>
      <c r="D82" s="336"/>
      <c r="E82" s="336"/>
      <c r="F82" s="117" t="s">
        <v>24</v>
      </c>
      <c r="G82" s="118"/>
      <c r="H82" s="118"/>
      <c r="I82" s="334">
        <f>'1)Přímé hlavní akt.'!G1358+'2)Přímé doprovodné akt.'!G258</f>
        <v>0</v>
      </c>
      <c r="J82" s="334"/>
    </row>
    <row r="83" spans="1:10" ht="25.5" customHeight="1" x14ac:dyDescent="0.2">
      <c r="A83" s="106"/>
      <c r="B83" s="108" t="s">
        <v>100</v>
      </c>
      <c r="C83" s="335" t="s">
        <v>101</v>
      </c>
      <c r="D83" s="336"/>
      <c r="E83" s="336"/>
      <c r="F83" s="117" t="s">
        <v>24</v>
      </c>
      <c r="G83" s="118"/>
      <c r="H83" s="118"/>
      <c r="I83" s="334">
        <f>'1)Přímé hlavní akt.'!G1380+'1a)Střecha'!G274</f>
        <v>0</v>
      </c>
      <c r="J83" s="334"/>
    </row>
    <row r="84" spans="1:10" ht="25.5" customHeight="1" x14ac:dyDescent="0.2">
      <c r="A84" s="106"/>
      <c r="B84" s="108" t="s">
        <v>102</v>
      </c>
      <c r="C84" s="335" t="s">
        <v>103</v>
      </c>
      <c r="D84" s="336"/>
      <c r="E84" s="336"/>
      <c r="F84" s="117" t="s">
        <v>24</v>
      </c>
      <c r="G84" s="118"/>
      <c r="H84" s="118"/>
      <c r="I84" s="334">
        <f>'1)Přímé hlavní akt.'!G1400+'1a)Střecha'!G277+'2)Přímé doprovodné akt.'!G280+'3)Nepřímé akt.'!G394</f>
        <v>0</v>
      </c>
      <c r="J84" s="334"/>
    </row>
    <row r="85" spans="1:10" ht="25.5" customHeight="1" x14ac:dyDescent="0.2">
      <c r="A85" s="106"/>
      <c r="B85" s="108" t="s">
        <v>104</v>
      </c>
      <c r="C85" s="335" t="s">
        <v>105</v>
      </c>
      <c r="D85" s="336"/>
      <c r="E85" s="336"/>
      <c r="F85" s="117" t="s">
        <v>24</v>
      </c>
      <c r="G85" s="118"/>
      <c r="H85" s="118"/>
      <c r="I85" s="334">
        <f>'1)Přímé hlavní akt.'!G1413</f>
        <v>0</v>
      </c>
      <c r="J85" s="334"/>
    </row>
    <row r="86" spans="1:10" ht="25.5" customHeight="1" x14ac:dyDescent="0.2">
      <c r="A86" s="106"/>
      <c r="B86" s="108" t="s">
        <v>1911</v>
      </c>
      <c r="C86" s="335" t="s">
        <v>1912</v>
      </c>
      <c r="D86" s="336"/>
      <c r="E86" s="336"/>
      <c r="F86" s="117" t="s">
        <v>25</v>
      </c>
      <c r="G86" s="118"/>
      <c r="H86" s="118"/>
      <c r="I86" s="334">
        <f>'1)Přímé hlavní akt.'!G1418+'2)Přímé doprovodné akt.'!G285+'3)Nepřímé akt.'!G401</f>
        <v>0</v>
      </c>
      <c r="J86" s="334"/>
    </row>
    <row r="87" spans="1:10" ht="25.5" customHeight="1" x14ac:dyDescent="0.2">
      <c r="A87" s="106"/>
      <c r="B87" s="108" t="s">
        <v>2118</v>
      </c>
      <c r="C87" s="335" t="s">
        <v>2119</v>
      </c>
      <c r="D87" s="336"/>
      <c r="E87" s="336"/>
      <c r="F87" s="117" t="s">
        <v>25</v>
      </c>
      <c r="G87" s="118"/>
      <c r="H87" s="118"/>
      <c r="I87" s="334">
        <f>'1)Přímé hlavní akt.'!G1545+'3)Nepřímé akt.'!G413</f>
        <v>0</v>
      </c>
      <c r="J87" s="334"/>
    </row>
    <row r="88" spans="1:10" ht="25.5" customHeight="1" x14ac:dyDescent="0.2">
      <c r="A88" s="106"/>
      <c r="B88" s="108" t="s">
        <v>2314</v>
      </c>
      <c r="C88" s="335" t="s">
        <v>2315</v>
      </c>
      <c r="D88" s="336"/>
      <c r="E88" s="336"/>
      <c r="F88" s="117" t="s">
        <v>25</v>
      </c>
      <c r="G88" s="118"/>
      <c r="H88" s="118"/>
      <c r="I88" s="334">
        <f>'1)Přímé hlavní akt.'!G1715+'2)Přímé doprovodné akt.'!G293+'3)Nepřímé akt.'!G459</f>
        <v>0</v>
      </c>
      <c r="J88" s="334"/>
    </row>
    <row r="89" spans="1:10" ht="25.5" customHeight="1" x14ac:dyDescent="0.2">
      <c r="A89" s="106"/>
      <c r="B89" s="108" t="s">
        <v>106</v>
      </c>
      <c r="C89" s="335" t="s">
        <v>107</v>
      </c>
      <c r="D89" s="336"/>
      <c r="E89" s="336"/>
      <c r="F89" s="117" t="s">
        <v>25</v>
      </c>
      <c r="G89" s="118"/>
      <c r="H89" s="118"/>
      <c r="I89" s="334">
        <f>'1)Přímé hlavní akt.'!G1906+'1a)Střecha'!G282</f>
        <v>0</v>
      </c>
      <c r="J89" s="334"/>
    </row>
    <row r="90" spans="1:10" ht="25.5" customHeight="1" x14ac:dyDescent="0.2">
      <c r="A90" s="106"/>
      <c r="B90" s="108" t="s">
        <v>108</v>
      </c>
      <c r="C90" s="335" t="s">
        <v>109</v>
      </c>
      <c r="D90" s="336"/>
      <c r="E90" s="336"/>
      <c r="F90" s="117" t="s">
        <v>25</v>
      </c>
      <c r="G90" s="118"/>
      <c r="H90" s="118"/>
      <c r="I90" s="334">
        <f>'1)Přímé hlavní akt.'!G1932+'1a)Střecha'!G290+'2)Přímé doprovodné akt.'!G320+'3)Nepřímé akt.'!G500</f>
        <v>0</v>
      </c>
      <c r="J90" s="334"/>
    </row>
    <row r="91" spans="1:10" ht="25.5" customHeight="1" x14ac:dyDescent="0.2">
      <c r="A91" s="106"/>
      <c r="B91" s="125" t="s">
        <v>1234</v>
      </c>
      <c r="C91" s="348" t="s">
        <v>1235</v>
      </c>
      <c r="D91" s="349"/>
      <c r="E91" s="349"/>
      <c r="F91" s="123" t="s">
        <v>110</v>
      </c>
      <c r="G91" s="124"/>
      <c r="H91" s="124"/>
      <c r="I91" s="347">
        <f>'1b)VN+ON'!G47+'2a)VN+ON'!G77+'3a)VN+ON'!G77</f>
        <v>0</v>
      </c>
      <c r="J91" s="347"/>
    </row>
    <row r="92" spans="1:10" ht="25.5" customHeight="1" x14ac:dyDescent="0.2">
      <c r="A92" s="107"/>
      <c r="B92" s="111" t="s">
        <v>1</v>
      </c>
      <c r="C92" s="111"/>
      <c r="D92" s="112"/>
      <c r="E92" s="112"/>
      <c r="F92" s="119"/>
      <c r="G92" s="120"/>
      <c r="H92" s="120"/>
      <c r="I92" s="346">
        <f>SUM(I53:I91)</f>
        <v>0</v>
      </c>
      <c r="J92" s="346"/>
    </row>
    <row r="93" spans="1:10" x14ac:dyDescent="0.2">
      <c r="F93" s="80"/>
      <c r="G93" s="80"/>
      <c r="H93" s="80"/>
      <c r="I93" s="80"/>
      <c r="J93" s="80"/>
    </row>
    <row r="94" spans="1:10" x14ac:dyDescent="0.2">
      <c r="F94" s="80"/>
      <c r="G94" s="80"/>
      <c r="H94" s="80"/>
      <c r="I94" s="80"/>
      <c r="J94" s="80"/>
    </row>
    <row r="95" spans="1:10" x14ac:dyDescent="0.2">
      <c r="F95" s="80"/>
      <c r="G95" s="80"/>
      <c r="H95" s="80"/>
      <c r="I95" s="80"/>
      <c r="J95" s="80"/>
    </row>
    <row r="98" spans="9:9" x14ac:dyDescent="0.2">
      <c r="I98" s="80"/>
    </row>
    <row r="99" spans="9:9" x14ac:dyDescent="0.2">
      <c r="I99" s="80"/>
    </row>
  </sheetData>
  <sheetProtection password="CCE1" sheet="1" objects="1" scenarios="1"/>
  <protectedRanges>
    <protectedRange sqref="I11:I12 D11:G13 C13" name="Oblast1"/>
  </protectedRanges>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1">
    <mergeCell ref="I86:J86"/>
    <mergeCell ref="I87:J87"/>
    <mergeCell ref="I88:J88"/>
    <mergeCell ref="C86:E86"/>
    <mergeCell ref="C87:E87"/>
    <mergeCell ref="C88:E88"/>
    <mergeCell ref="C40:E40"/>
    <mergeCell ref="I92:J92"/>
    <mergeCell ref="I91:J91"/>
    <mergeCell ref="C91:E91"/>
    <mergeCell ref="C79:E79"/>
    <mergeCell ref="I72:J72"/>
    <mergeCell ref="C72:E72"/>
    <mergeCell ref="I75:J75"/>
    <mergeCell ref="C75:E75"/>
    <mergeCell ref="I76:J76"/>
    <mergeCell ref="C76:E76"/>
    <mergeCell ref="I73:J73"/>
    <mergeCell ref="I74:J74"/>
    <mergeCell ref="C73:E73"/>
    <mergeCell ref="C74:E74"/>
    <mergeCell ref="I69:J69"/>
    <mergeCell ref="C69:E69"/>
    <mergeCell ref="I70:J70"/>
    <mergeCell ref="D2:J2"/>
    <mergeCell ref="D3:J3"/>
    <mergeCell ref="D4:J4"/>
    <mergeCell ref="I89:J89"/>
    <mergeCell ref="C89:E89"/>
    <mergeCell ref="I90:J90"/>
    <mergeCell ref="C90:E90"/>
    <mergeCell ref="I83:J83"/>
    <mergeCell ref="C83:E83"/>
    <mergeCell ref="I84:J84"/>
    <mergeCell ref="C84:E84"/>
    <mergeCell ref="I85:J85"/>
    <mergeCell ref="C85:E85"/>
    <mergeCell ref="I80:J80"/>
    <mergeCell ref="C80:E80"/>
    <mergeCell ref="I81:J81"/>
    <mergeCell ref="C81:E81"/>
    <mergeCell ref="I82:J82"/>
    <mergeCell ref="C82:E82"/>
    <mergeCell ref="I77:J77"/>
    <mergeCell ref="C77:E77"/>
    <mergeCell ref="I78:J78"/>
    <mergeCell ref="C78:E78"/>
    <mergeCell ref="I79:J79"/>
    <mergeCell ref="C70:E70"/>
    <mergeCell ref="I71:J71"/>
    <mergeCell ref="C71:E71"/>
    <mergeCell ref="I66:J66"/>
    <mergeCell ref="C66:E66"/>
    <mergeCell ref="I67:J67"/>
    <mergeCell ref="C67:E67"/>
    <mergeCell ref="I68:J68"/>
    <mergeCell ref="C68:E68"/>
    <mergeCell ref="I63:J63"/>
    <mergeCell ref="C63:E63"/>
    <mergeCell ref="I64:J64"/>
    <mergeCell ref="C64:E64"/>
    <mergeCell ref="I65:J65"/>
    <mergeCell ref="C65:E65"/>
    <mergeCell ref="I60:J60"/>
    <mergeCell ref="C60:E60"/>
    <mergeCell ref="I61:J61"/>
    <mergeCell ref="C61:E61"/>
    <mergeCell ref="I62:J62"/>
    <mergeCell ref="C62:E62"/>
    <mergeCell ref="I57:J57"/>
    <mergeCell ref="C57:E57"/>
    <mergeCell ref="I58:J58"/>
    <mergeCell ref="C58:E58"/>
    <mergeCell ref="I59:J59"/>
    <mergeCell ref="C59:E59"/>
    <mergeCell ref="I54:J54"/>
    <mergeCell ref="C54:E54"/>
    <mergeCell ref="I55:J55"/>
    <mergeCell ref="C55:E55"/>
    <mergeCell ref="I56:J56"/>
    <mergeCell ref="C56:E56"/>
    <mergeCell ref="C39:E39"/>
    <mergeCell ref="B46:E46"/>
    <mergeCell ref="I52:J52"/>
    <mergeCell ref="I53:J53"/>
    <mergeCell ref="C53:E53"/>
    <mergeCell ref="G28:I28"/>
    <mergeCell ref="G15:H15"/>
    <mergeCell ref="I15:J15"/>
    <mergeCell ref="E16:F16"/>
    <mergeCell ref="D35:E35"/>
    <mergeCell ref="G17:H17"/>
    <mergeCell ref="G18:H18"/>
    <mergeCell ref="I17:J17"/>
    <mergeCell ref="I18:J18"/>
    <mergeCell ref="E18:F18"/>
    <mergeCell ref="E15:F15"/>
    <mergeCell ref="D12:G12"/>
    <mergeCell ref="D13:G13"/>
    <mergeCell ref="D34:E34"/>
    <mergeCell ref="B1:J1"/>
    <mergeCell ref="G26:I26"/>
    <mergeCell ref="G27:I27"/>
    <mergeCell ref="G29:I29"/>
    <mergeCell ref="G25:I25"/>
    <mergeCell ref="I16:J16"/>
    <mergeCell ref="I19:J19"/>
    <mergeCell ref="E21:F21"/>
    <mergeCell ref="G21:H21"/>
    <mergeCell ref="D11:G11"/>
    <mergeCell ref="G24:I24"/>
    <mergeCell ref="G23:I23"/>
    <mergeCell ref="E19:F19"/>
    <mergeCell ref="E20:F20"/>
    <mergeCell ref="I20:J20"/>
    <mergeCell ref="I21:J21"/>
    <mergeCell ref="G19:H19"/>
    <mergeCell ref="G20:H20"/>
    <mergeCell ref="G34:I34"/>
    <mergeCell ref="E17:F17"/>
    <mergeCell ref="G16:H1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Stránka &amp;P z &amp;N</oddFooter>
  </headerFooter>
  <rowBreaks count="1" manualBreakCount="1">
    <brk id="36" max="9"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FF9966"/>
  </sheetPr>
  <dimension ref="A1:G5"/>
  <sheetViews>
    <sheetView workbookViewId="0">
      <selection activeCell="A5" sqref="A5:IV5"/>
    </sheetView>
  </sheetViews>
  <sheetFormatPr defaultRowHeight="12.75" x14ac:dyDescent="0.2"/>
  <cols>
    <col min="1" max="1" width="4.28515625" style="4" customWidth="1"/>
    <col min="2" max="2" width="14.42578125" style="4" customWidth="1"/>
    <col min="3" max="3" width="38.28515625" style="8" customWidth="1"/>
    <col min="4" max="4" width="4.5703125" style="4" customWidth="1"/>
    <col min="5" max="5" width="10.5703125" style="4" customWidth="1"/>
    <col min="6" max="6" width="9.85546875" style="4" customWidth="1"/>
    <col min="7" max="7" width="12.7109375" style="4" customWidth="1"/>
    <col min="8" max="16384" width="9.140625" style="4"/>
  </cols>
  <sheetData>
    <row r="1" spans="1:7" ht="15.75" x14ac:dyDescent="0.2">
      <c r="A1" s="350" t="s">
        <v>6</v>
      </c>
      <c r="B1" s="350"/>
      <c r="C1" s="351"/>
      <c r="D1" s="350"/>
      <c r="E1" s="350"/>
      <c r="F1" s="350"/>
      <c r="G1" s="350"/>
    </row>
    <row r="2" spans="1:7" ht="24.95" customHeight="1" x14ac:dyDescent="0.2">
      <c r="A2" s="68" t="s">
        <v>37</v>
      </c>
      <c r="B2" s="67"/>
      <c r="C2" s="352"/>
      <c r="D2" s="352"/>
      <c r="E2" s="352"/>
      <c r="F2" s="352"/>
      <c r="G2" s="353"/>
    </row>
    <row r="3" spans="1:7" ht="24.95" hidden="1" customHeight="1" x14ac:dyDescent="0.2">
      <c r="A3" s="68" t="s">
        <v>7</v>
      </c>
      <c r="B3" s="67"/>
      <c r="C3" s="352"/>
      <c r="D3" s="352"/>
      <c r="E3" s="352"/>
      <c r="F3" s="352"/>
      <c r="G3" s="353"/>
    </row>
    <row r="4" spans="1:7" ht="24.95" hidden="1" customHeight="1" x14ac:dyDescent="0.2">
      <c r="A4" s="68" t="s">
        <v>8</v>
      </c>
      <c r="B4" s="67"/>
      <c r="C4" s="352"/>
      <c r="D4" s="352"/>
      <c r="E4" s="352"/>
      <c r="F4" s="352"/>
      <c r="G4" s="353"/>
    </row>
    <row r="5" spans="1:7" hidden="1" x14ac:dyDescent="0.2">
      <c r="B5" s="5"/>
      <c r="C5" s="6"/>
      <c r="D5" s="7"/>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AP1997"/>
  <sheetViews>
    <sheetView showZeros="0" tabSelected="1" view="pageBreakPreview" zoomScaleNormal="100" zoomScaleSheetLayoutView="100" workbookViewId="0">
      <selection sqref="A1:G1"/>
    </sheetView>
  </sheetViews>
  <sheetFormatPr defaultRowHeight="12.75" outlineLevelRow="1" x14ac:dyDescent="0.2"/>
  <cols>
    <col min="1" max="1" width="4.28515625" style="16" customWidth="1"/>
    <col min="2" max="2" width="14.42578125" style="269" customWidth="1"/>
    <col min="3" max="3" width="50.7109375" style="269" customWidth="1"/>
    <col min="4" max="4" width="4.5703125" style="16" customWidth="1"/>
    <col min="5" max="5" width="10.5703125" style="271" customWidth="1"/>
    <col min="6" max="6" width="9.85546875" style="268" customWidth="1"/>
    <col min="7" max="7" width="12.7109375" style="268" customWidth="1"/>
    <col min="8" max="8" width="9.140625" style="16" customWidth="1"/>
    <col min="10" max="10" width="10.28515625" bestFit="1" customWidth="1"/>
    <col min="11" max="21" width="0" hidden="1" customWidth="1"/>
    <col min="22" max="22" width="10.28515625" bestFit="1" customWidth="1"/>
  </cols>
  <sheetData>
    <row r="1" spans="1:42" ht="15.75" customHeight="1" x14ac:dyDescent="0.2">
      <c r="A1" s="354" t="s">
        <v>2602</v>
      </c>
      <c r="B1" s="354"/>
      <c r="C1" s="354"/>
      <c r="D1" s="354"/>
      <c r="E1" s="354"/>
      <c r="F1" s="354"/>
      <c r="G1" s="354"/>
      <c r="M1" t="s">
        <v>113</v>
      </c>
    </row>
    <row r="2" spans="1:42" ht="24.95" customHeight="1" x14ac:dyDescent="0.2">
      <c r="A2" s="281" t="s">
        <v>112</v>
      </c>
      <c r="B2" s="231"/>
      <c r="C2" s="355" t="s">
        <v>1237</v>
      </c>
      <c r="D2" s="356"/>
      <c r="E2" s="356"/>
      <c r="F2" s="356"/>
      <c r="G2" s="357"/>
      <c r="M2" t="s">
        <v>114</v>
      </c>
    </row>
    <row r="3" spans="1:42" ht="24.95" customHeight="1" x14ac:dyDescent="0.2">
      <c r="A3" s="282" t="s">
        <v>7</v>
      </c>
      <c r="B3" s="232"/>
      <c r="C3" s="355" t="s">
        <v>1238</v>
      </c>
      <c r="D3" s="356"/>
      <c r="E3" s="356"/>
      <c r="F3" s="356"/>
      <c r="G3" s="357"/>
      <c r="M3" t="s">
        <v>115</v>
      </c>
    </row>
    <row r="4" spans="1:42" ht="24.95" customHeight="1" x14ac:dyDescent="0.2">
      <c r="A4" s="282" t="s">
        <v>8</v>
      </c>
      <c r="B4" s="232"/>
      <c r="C4" s="355" t="s">
        <v>1502</v>
      </c>
      <c r="D4" s="356"/>
      <c r="E4" s="356"/>
      <c r="F4" s="356"/>
      <c r="G4" s="357"/>
      <c r="M4" t="s">
        <v>116</v>
      </c>
    </row>
    <row r="5" spans="1:42" x14ac:dyDescent="0.2">
      <c r="A5" s="283" t="s">
        <v>117</v>
      </c>
      <c r="B5" s="233"/>
      <c r="C5" s="233"/>
      <c r="D5" s="234"/>
      <c r="E5" s="235"/>
      <c r="F5" s="236"/>
      <c r="G5" s="237"/>
      <c r="M5" t="s">
        <v>118</v>
      </c>
    </row>
    <row r="7" spans="1:42" ht="25.5" x14ac:dyDescent="0.2">
      <c r="A7" s="239" t="s">
        <v>119</v>
      </c>
      <c r="B7" s="238" t="s">
        <v>120</v>
      </c>
      <c r="C7" s="238" t="s">
        <v>121</v>
      </c>
      <c r="D7" s="239" t="s">
        <v>122</v>
      </c>
      <c r="E7" s="240" t="s">
        <v>123</v>
      </c>
      <c r="F7" s="241" t="s">
        <v>124</v>
      </c>
      <c r="G7" s="242" t="s">
        <v>28</v>
      </c>
      <c r="H7" s="243" t="s">
        <v>125</v>
      </c>
    </row>
    <row r="8" spans="1:42" x14ac:dyDescent="0.2">
      <c r="A8" s="284" t="s">
        <v>126</v>
      </c>
      <c r="B8" s="245" t="s">
        <v>44</v>
      </c>
      <c r="C8" s="246" t="s">
        <v>45</v>
      </c>
      <c r="D8" s="247"/>
      <c r="E8" s="248"/>
      <c r="F8" s="248"/>
      <c r="G8" s="248">
        <f>SUMIF(M9:M17,"&lt;&gt;NOR",G9:G17)</f>
        <v>0</v>
      </c>
      <c r="H8" s="249"/>
      <c r="M8" t="s">
        <v>127</v>
      </c>
    </row>
    <row r="9" spans="1:42" ht="22.5" outlineLevel="1" x14ac:dyDescent="0.2">
      <c r="A9" s="285">
        <v>1</v>
      </c>
      <c r="B9" s="162" t="s">
        <v>128</v>
      </c>
      <c r="C9" s="163" t="s">
        <v>129</v>
      </c>
      <c r="D9" s="224" t="s">
        <v>130</v>
      </c>
      <c r="E9" s="225">
        <v>200</v>
      </c>
      <c r="F9" s="225"/>
      <c r="G9" s="225">
        <f>ROUND(E9*F9,2)</f>
        <v>0</v>
      </c>
      <c r="H9" s="164" t="s">
        <v>1239</v>
      </c>
      <c r="I9" s="126"/>
      <c r="J9" s="126"/>
      <c r="K9" s="126"/>
      <c r="L9" s="126"/>
      <c r="M9" s="126" t="s">
        <v>131</v>
      </c>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row>
    <row r="10" spans="1:42" outlineLevel="1" x14ac:dyDescent="0.2">
      <c r="A10" s="285"/>
      <c r="B10" s="162"/>
      <c r="C10" s="250" t="s">
        <v>132</v>
      </c>
      <c r="D10" s="251"/>
      <c r="E10" s="252">
        <v>90</v>
      </c>
      <c r="F10" s="225"/>
      <c r="G10" s="225"/>
      <c r="H10" s="164"/>
      <c r="I10" s="126"/>
      <c r="J10" s="126"/>
      <c r="K10" s="126"/>
      <c r="L10" s="126"/>
      <c r="M10" s="126" t="s">
        <v>133</v>
      </c>
      <c r="N10" s="126">
        <v>0</v>
      </c>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row>
    <row r="11" spans="1:42" outlineLevel="1" x14ac:dyDescent="0.2">
      <c r="A11" s="285"/>
      <c r="B11" s="162"/>
      <c r="C11" s="250" t="s">
        <v>134</v>
      </c>
      <c r="D11" s="251"/>
      <c r="E11" s="252">
        <v>90</v>
      </c>
      <c r="F11" s="225"/>
      <c r="G11" s="225"/>
      <c r="H11" s="164"/>
      <c r="I11" s="126"/>
      <c r="J11" s="126"/>
      <c r="K11" s="126"/>
      <c r="L11" s="126"/>
      <c r="M11" s="126" t="s">
        <v>133</v>
      </c>
      <c r="N11" s="126">
        <v>0</v>
      </c>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row>
    <row r="12" spans="1:42" outlineLevel="1" x14ac:dyDescent="0.2">
      <c r="A12" s="285"/>
      <c r="B12" s="162"/>
      <c r="C12" s="250" t="s">
        <v>135</v>
      </c>
      <c r="D12" s="251"/>
      <c r="E12" s="252">
        <v>20</v>
      </c>
      <c r="F12" s="225"/>
      <c r="G12" s="225"/>
      <c r="H12" s="164"/>
      <c r="I12" s="126"/>
      <c r="J12" s="126"/>
      <c r="K12" s="126"/>
      <c r="L12" s="126"/>
      <c r="M12" s="126" t="s">
        <v>133</v>
      </c>
      <c r="N12" s="126">
        <v>0</v>
      </c>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row>
    <row r="13" spans="1:42" ht="22.5" outlineLevel="1" x14ac:dyDescent="0.2">
      <c r="A13" s="285">
        <v>2</v>
      </c>
      <c r="B13" s="162" t="s">
        <v>136</v>
      </c>
      <c r="C13" s="163" t="s">
        <v>137</v>
      </c>
      <c r="D13" s="224" t="s">
        <v>130</v>
      </c>
      <c r="E13" s="225">
        <v>31.5</v>
      </c>
      <c r="F13" s="225"/>
      <c r="G13" s="225">
        <f>ROUND(E13*F13,2)</f>
        <v>0</v>
      </c>
      <c r="H13" s="164" t="s">
        <v>1239</v>
      </c>
      <c r="I13" s="126"/>
      <c r="J13" s="126"/>
      <c r="K13" s="126"/>
      <c r="L13" s="126"/>
      <c r="M13" s="126" t="s">
        <v>131</v>
      </c>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row>
    <row r="14" spans="1:42" outlineLevel="1" x14ac:dyDescent="0.2">
      <c r="A14" s="285"/>
      <c r="B14" s="162"/>
      <c r="C14" s="250" t="s">
        <v>138</v>
      </c>
      <c r="D14" s="251"/>
      <c r="E14" s="252">
        <v>12.6</v>
      </c>
      <c r="F14" s="225"/>
      <c r="G14" s="225"/>
      <c r="H14" s="164"/>
      <c r="I14" s="126"/>
      <c r="J14" s="126"/>
      <c r="K14" s="126"/>
      <c r="L14" s="126"/>
      <c r="M14" s="126" t="s">
        <v>133</v>
      </c>
      <c r="N14" s="126">
        <v>0</v>
      </c>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row>
    <row r="15" spans="1:42" outlineLevel="1" x14ac:dyDescent="0.2">
      <c r="A15" s="285"/>
      <c r="B15" s="162"/>
      <c r="C15" s="250" t="s">
        <v>139</v>
      </c>
      <c r="D15" s="251"/>
      <c r="E15" s="252">
        <v>18.899999999999999</v>
      </c>
      <c r="F15" s="225"/>
      <c r="G15" s="225"/>
      <c r="H15" s="164"/>
      <c r="I15" s="126"/>
      <c r="J15" s="126"/>
      <c r="K15" s="126"/>
      <c r="L15" s="126"/>
      <c r="M15" s="126" t="s">
        <v>133</v>
      </c>
      <c r="N15" s="126">
        <v>0</v>
      </c>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row>
    <row r="16" spans="1:42" outlineLevel="1" x14ac:dyDescent="0.2">
      <c r="A16" s="285">
        <v>3</v>
      </c>
      <c r="B16" s="162" t="s">
        <v>140</v>
      </c>
      <c r="C16" s="163" t="s">
        <v>141</v>
      </c>
      <c r="D16" s="224" t="s">
        <v>142</v>
      </c>
      <c r="E16" s="225">
        <v>1</v>
      </c>
      <c r="F16" s="225"/>
      <c r="G16" s="225">
        <f>ROUND(E16*F16,2)</f>
        <v>0</v>
      </c>
      <c r="H16" s="164" t="s">
        <v>1239</v>
      </c>
      <c r="I16" s="126"/>
      <c r="J16" s="126"/>
      <c r="K16" s="126"/>
      <c r="L16" s="126"/>
      <c r="M16" s="126" t="s">
        <v>131</v>
      </c>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row>
    <row r="17" spans="1:42" outlineLevel="1" x14ac:dyDescent="0.2">
      <c r="A17" s="285"/>
      <c r="B17" s="162"/>
      <c r="C17" s="250" t="s">
        <v>143</v>
      </c>
      <c r="D17" s="251"/>
      <c r="E17" s="252">
        <v>1</v>
      </c>
      <c r="F17" s="225"/>
      <c r="G17" s="225"/>
      <c r="H17" s="164"/>
      <c r="I17" s="126"/>
      <c r="J17" s="126"/>
      <c r="K17" s="126"/>
      <c r="L17" s="126"/>
      <c r="M17" s="126" t="s">
        <v>133</v>
      </c>
      <c r="N17" s="126">
        <v>0</v>
      </c>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row>
    <row r="18" spans="1:42" x14ac:dyDescent="0.2">
      <c r="A18" s="286" t="s">
        <v>126</v>
      </c>
      <c r="B18" s="253" t="s">
        <v>46</v>
      </c>
      <c r="C18" s="254" t="s">
        <v>47</v>
      </c>
      <c r="D18" s="255"/>
      <c r="E18" s="256"/>
      <c r="F18" s="256"/>
      <c r="G18" s="256">
        <f>SUMIF(M19:M48,"&lt;&gt;NOR",G19:G48)</f>
        <v>0</v>
      </c>
      <c r="H18" s="229"/>
      <c r="M18" t="s">
        <v>127</v>
      </c>
    </row>
    <row r="19" spans="1:42" outlineLevel="1" x14ac:dyDescent="0.2">
      <c r="A19" s="285">
        <v>4</v>
      </c>
      <c r="B19" s="162" t="s">
        <v>144</v>
      </c>
      <c r="C19" s="163" t="s">
        <v>145</v>
      </c>
      <c r="D19" s="224" t="s">
        <v>146</v>
      </c>
      <c r="E19" s="225">
        <v>7</v>
      </c>
      <c r="F19" s="225"/>
      <c r="G19" s="225">
        <f>ROUND(E19*F19,2)</f>
        <v>0</v>
      </c>
      <c r="H19" s="164" t="s">
        <v>1275</v>
      </c>
      <c r="I19" s="126"/>
      <c r="J19" s="126"/>
      <c r="K19" s="126"/>
      <c r="L19" s="126"/>
      <c r="M19" s="126" t="s">
        <v>131</v>
      </c>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row>
    <row r="20" spans="1:42" outlineLevel="1" x14ac:dyDescent="0.2">
      <c r="A20" s="285"/>
      <c r="B20" s="162"/>
      <c r="C20" s="250" t="s">
        <v>147</v>
      </c>
      <c r="D20" s="251"/>
      <c r="E20" s="252">
        <v>7</v>
      </c>
      <c r="F20" s="225"/>
      <c r="G20" s="225"/>
      <c r="H20" s="164"/>
      <c r="I20" s="126"/>
      <c r="J20" s="126"/>
      <c r="K20" s="126"/>
      <c r="L20" s="126"/>
      <c r="M20" s="126" t="s">
        <v>133</v>
      </c>
      <c r="N20" s="126">
        <v>0</v>
      </c>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row>
    <row r="21" spans="1:42" outlineLevel="1" x14ac:dyDescent="0.2">
      <c r="A21" s="285">
        <v>5</v>
      </c>
      <c r="B21" s="162" t="s">
        <v>148</v>
      </c>
      <c r="C21" s="163" t="s">
        <v>149</v>
      </c>
      <c r="D21" s="224" t="s">
        <v>146</v>
      </c>
      <c r="E21" s="225">
        <v>75.775999999999996</v>
      </c>
      <c r="F21" s="225"/>
      <c r="G21" s="225">
        <f>ROUND(E21*F21,2)</f>
        <v>0</v>
      </c>
      <c r="H21" s="164" t="s">
        <v>1275</v>
      </c>
      <c r="I21" s="126"/>
      <c r="J21" s="126"/>
      <c r="K21" s="126"/>
      <c r="L21" s="126"/>
      <c r="M21" s="126" t="s">
        <v>131</v>
      </c>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row>
    <row r="22" spans="1:42" outlineLevel="1" x14ac:dyDescent="0.2">
      <c r="A22" s="285"/>
      <c r="B22" s="162"/>
      <c r="C22" s="250" t="s">
        <v>150</v>
      </c>
      <c r="D22" s="251"/>
      <c r="E22" s="252">
        <v>41.3</v>
      </c>
      <c r="F22" s="225"/>
      <c r="G22" s="225"/>
      <c r="H22" s="164">
        <v>0</v>
      </c>
      <c r="I22" s="126"/>
      <c r="J22" s="126"/>
      <c r="K22" s="126"/>
      <c r="L22" s="126"/>
      <c r="M22" s="126" t="s">
        <v>133</v>
      </c>
      <c r="N22" s="126">
        <v>0</v>
      </c>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row>
    <row r="23" spans="1:42" outlineLevel="1" x14ac:dyDescent="0.2">
      <c r="A23" s="285"/>
      <c r="B23" s="162"/>
      <c r="C23" s="250" t="s">
        <v>151</v>
      </c>
      <c r="D23" s="251"/>
      <c r="E23" s="252">
        <v>34.475999999999999</v>
      </c>
      <c r="F23" s="225"/>
      <c r="G23" s="225"/>
      <c r="H23" s="164">
        <v>0</v>
      </c>
      <c r="I23" s="126"/>
      <c r="J23" s="126"/>
      <c r="K23" s="126"/>
      <c r="L23" s="126"/>
      <c r="M23" s="126" t="s">
        <v>133</v>
      </c>
      <c r="N23" s="126">
        <v>0</v>
      </c>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row>
    <row r="24" spans="1:42" outlineLevel="1" x14ac:dyDescent="0.2">
      <c r="A24" s="285">
        <v>6</v>
      </c>
      <c r="B24" s="162" t="s">
        <v>157</v>
      </c>
      <c r="C24" s="163" t="s">
        <v>158</v>
      </c>
      <c r="D24" s="224" t="s">
        <v>146</v>
      </c>
      <c r="E24" s="225">
        <v>75.775999999999996</v>
      </c>
      <c r="F24" s="225"/>
      <c r="G24" s="225">
        <f>ROUND(E24*F24,2)</f>
        <v>0</v>
      </c>
      <c r="H24" s="164" t="s">
        <v>1275</v>
      </c>
      <c r="I24" s="126"/>
      <c r="J24" s="126"/>
      <c r="K24" s="126"/>
      <c r="L24" s="126"/>
      <c r="M24" s="126" t="s">
        <v>131</v>
      </c>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row>
    <row r="25" spans="1:42" outlineLevel="1" x14ac:dyDescent="0.2">
      <c r="A25" s="285"/>
      <c r="B25" s="162"/>
      <c r="C25" s="250" t="s">
        <v>150</v>
      </c>
      <c r="D25" s="251"/>
      <c r="E25" s="252">
        <v>41.3</v>
      </c>
      <c r="F25" s="225"/>
      <c r="G25" s="225"/>
      <c r="H25" s="164">
        <v>0</v>
      </c>
      <c r="I25" s="126"/>
      <c r="J25" s="126"/>
      <c r="K25" s="126"/>
      <c r="L25" s="126"/>
      <c r="M25" s="126" t="s">
        <v>133</v>
      </c>
      <c r="N25" s="126">
        <v>0</v>
      </c>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row>
    <row r="26" spans="1:42" outlineLevel="1" x14ac:dyDescent="0.2">
      <c r="A26" s="285"/>
      <c r="B26" s="162"/>
      <c r="C26" s="250" t="s">
        <v>151</v>
      </c>
      <c r="D26" s="251"/>
      <c r="E26" s="252">
        <v>34.475999999999999</v>
      </c>
      <c r="F26" s="225"/>
      <c r="G26" s="225"/>
      <c r="H26" s="164">
        <v>0</v>
      </c>
      <c r="I26" s="126"/>
      <c r="J26" s="126"/>
      <c r="K26" s="126"/>
      <c r="L26" s="126"/>
      <c r="M26" s="126" t="s">
        <v>133</v>
      </c>
      <c r="N26" s="126">
        <v>0</v>
      </c>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row>
    <row r="27" spans="1:42" outlineLevel="1" x14ac:dyDescent="0.2">
      <c r="A27" s="285">
        <v>7</v>
      </c>
      <c r="B27" s="162" t="s">
        <v>159</v>
      </c>
      <c r="C27" s="163" t="s">
        <v>160</v>
      </c>
      <c r="D27" s="224" t="s">
        <v>146</v>
      </c>
      <c r="E27" s="225">
        <v>75.775999999999996</v>
      </c>
      <c r="F27" s="225"/>
      <c r="G27" s="225">
        <f>ROUND(E27*F27,2)</f>
        <v>0</v>
      </c>
      <c r="H27" s="164" t="s">
        <v>1275</v>
      </c>
      <c r="I27" s="126"/>
      <c r="J27" s="126"/>
      <c r="K27" s="126"/>
      <c r="L27" s="126"/>
      <c r="M27" s="126" t="s">
        <v>131</v>
      </c>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row>
    <row r="28" spans="1:42" outlineLevel="1" x14ac:dyDescent="0.2">
      <c r="A28" s="285"/>
      <c r="B28" s="162"/>
      <c r="C28" s="250" t="s">
        <v>150</v>
      </c>
      <c r="D28" s="251"/>
      <c r="E28" s="252">
        <v>41.3</v>
      </c>
      <c r="F28" s="225"/>
      <c r="G28" s="225"/>
      <c r="H28" s="164">
        <v>0</v>
      </c>
      <c r="I28" s="126"/>
      <c r="J28" s="126"/>
      <c r="K28" s="126"/>
      <c r="L28" s="126"/>
      <c r="M28" s="126" t="s">
        <v>133</v>
      </c>
      <c r="N28" s="126">
        <v>0</v>
      </c>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row>
    <row r="29" spans="1:42" outlineLevel="1" x14ac:dyDescent="0.2">
      <c r="A29" s="285"/>
      <c r="B29" s="162"/>
      <c r="C29" s="250" t="s">
        <v>151</v>
      </c>
      <c r="D29" s="251"/>
      <c r="E29" s="252">
        <v>34.475999999999999</v>
      </c>
      <c r="F29" s="225"/>
      <c r="G29" s="225"/>
      <c r="H29" s="164">
        <v>0</v>
      </c>
      <c r="I29" s="126"/>
      <c r="J29" s="126"/>
      <c r="K29" s="126"/>
      <c r="L29" s="126"/>
      <c r="M29" s="126" t="s">
        <v>133</v>
      </c>
      <c r="N29" s="126">
        <v>0</v>
      </c>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row>
    <row r="30" spans="1:42" outlineLevel="1" x14ac:dyDescent="0.2">
      <c r="A30" s="285">
        <v>8</v>
      </c>
      <c r="B30" s="162" t="s">
        <v>161</v>
      </c>
      <c r="C30" s="163" t="s">
        <v>162</v>
      </c>
      <c r="D30" s="224" t="s">
        <v>146</v>
      </c>
      <c r="E30" s="225">
        <v>49.595999999999997</v>
      </c>
      <c r="F30" s="225"/>
      <c r="G30" s="225">
        <f>ROUND(E30*F30,2)</f>
        <v>0</v>
      </c>
      <c r="H30" s="164" t="s">
        <v>1275</v>
      </c>
      <c r="I30" s="126"/>
      <c r="J30" s="126"/>
      <c r="K30" s="126"/>
      <c r="L30" s="126"/>
      <c r="M30" s="126" t="s">
        <v>131</v>
      </c>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row>
    <row r="31" spans="1:42" outlineLevel="1" x14ac:dyDescent="0.2">
      <c r="A31" s="285"/>
      <c r="B31" s="162"/>
      <c r="C31" s="250" t="s">
        <v>163</v>
      </c>
      <c r="D31" s="251"/>
      <c r="E31" s="252">
        <v>23.94</v>
      </c>
      <c r="F31" s="225"/>
      <c r="G31" s="225"/>
      <c r="H31" s="164">
        <v>0</v>
      </c>
      <c r="I31" s="126"/>
      <c r="J31" s="126"/>
      <c r="K31" s="126"/>
      <c r="L31" s="126"/>
      <c r="M31" s="126" t="s">
        <v>133</v>
      </c>
      <c r="N31" s="126">
        <v>0</v>
      </c>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row>
    <row r="32" spans="1:42" outlineLevel="1" x14ac:dyDescent="0.2">
      <c r="A32" s="285"/>
      <c r="B32" s="162"/>
      <c r="C32" s="250" t="s">
        <v>164</v>
      </c>
      <c r="D32" s="251"/>
      <c r="E32" s="252">
        <v>14.82</v>
      </c>
      <c r="F32" s="225"/>
      <c r="G32" s="225"/>
      <c r="H32" s="164">
        <v>0</v>
      </c>
      <c r="I32" s="126"/>
      <c r="J32" s="126"/>
      <c r="K32" s="126"/>
      <c r="L32" s="126"/>
      <c r="M32" s="126" t="s">
        <v>133</v>
      </c>
      <c r="N32" s="126">
        <v>0</v>
      </c>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row>
    <row r="33" spans="1:42" outlineLevel="1" x14ac:dyDescent="0.2">
      <c r="A33" s="285"/>
      <c r="B33" s="162"/>
      <c r="C33" s="250" t="s">
        <v>165</v>
      </c>
      <c r="D33" s="251"/>
      <c r="E33" s="252">
        <v>10.836</v>
      </c>
      <c r="F33" s="225"/>
      <c r="G33" s="225"/>
      <c r="H33" s="164">
        <v>0</v>
      </c>
      <c r="I33" s="126"/>
      <c r="J33" s="126"/>
      <c r="K33" s="126"/>
      <c r="L33" s="126"/>
      <c r="M33" s="126" t="s">
        <v>133</v>
      </c>
      <c r="N33" s="126">
        <v>0</v>
      </c>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row>
    <row r="34" spans="1:42" outlineLevel="1" x14ac:dyDescent="0.2">
      <c r="A34" s="285">
        <v>9</v>
      </c>
      <c r="B34" s="162" t="s">
        <v>166</v>
      </c>
      <c r="C34" s="163" t="s">
        <v>167</v>
      </c>
      <c r="D34" s="224" t="s">
        <v>146</v>
      </c>
      <c r="E34" s="225">
        <v>82.775999999999996</v>
      </c>
      <c r="F34" s="225"/>
      <c r="G34" s="225">
        <f>ROUND(E34*F34,2)</f>
        <v>0</v>
      </c>
      <c r="H34" s="164" t="s">
        <v>1275</v>
      </c>
      <c r="I34" s="126"/>
      <c r="J34" s="126"/>
      <c r="K34" s="126"/>
      <c r="L34" s="126"/>
      <c r="M34" s="126" t="s">
        <v>131</v>
      </c>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row>
    <row r="35" spans="1:42" outlineLevel="1" x14ac:dyDescent="0.2">
      <c r="A35" s="285"/>
      <c r="B35" s="162"/>
      <c r="C35" s="250" t="s">
        <v>1437</v>
      </c>
      <c r="D35" s="251"/>
      <c r="E35" s="252">
        <v>75.775999999999996</v>
      </c>
      <c r="F35" s="225"/>
      <c r="G35" s="225"/>
      <c r="H35" s="164">
        <v>0</v>
      </c>
      <c r="I35" s="126"/>
      <c r="J35" s="126"/>
      <c r="K35" s="126"/>
      <c r="L35" s="126"/>
      <c r="M35" s="126" t="s">
        <v>133</v>
      </c>
      <c r="N35" s="126">
        <v>0</v>
      </c>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row>
    <row r="36" spans="1:42" outlineLevel="1" x14ac:dyDescent="0.2">
      <c r="A36" s="285"/>
      <c r="B36" s="162"/>
      <c r="C36" s="250" t="s">
        <v>168</v>
      </c>
      <c r="D36" s="251"/>
      <c r="E36" s="252">
        <v>7</v>
      </c>
      <c r="F36" s="225"/>
      <c r="G36" s="225"/>
      <c r="H36" s="164">
        <v>0</v>
      </c>
      <c r="I36" s="126"/>
      <c r="J36" s="126"/>
      <c r="K36" s="126"/>
      <c r="L36" s="126"/>
      <c r="M36" s="126" t="s">
        <v>133</v>
      </c>
      <c r="N36" s="126">
        <v>0</v>
      </c>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row>
    <row r="37" spans="1:42" outlineLevel="1" x14ac:dyDescent="0.2">
      <c r="A37" s="285">
        <v>10</v>
      </c>
      <c r="B37" s="162" t="s">
        <v>169</v>
      </c>
      <c r="C37" s="163" t="s">
        <v>170</v>
      </c>
      <c r="D37" s="224" t="s">
        <v>146</v>
      </c>
      <c r="E37" s="225">
        <v>75.775999999999996</v>
      </c>
      <c r="F37" s="225"/>
      <c r="G37" s="225">
        <f>ROUND(E37*F37,2)</f>
        <v>0</v>
      </c>
      <c r="H37" s="164" t="s">
        <v>1275</v>
      </c>
      <c r="I37" s="126"/>
      <c r="J37" s="126"/>
      <c r="K37" s="126"/>
      <c r="L37" s="126"/>
      <c r="M37" s="126" t="s">
        <v>131</v>
      </c>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row>
    <row r="38" spans="1:42" outlineLevel="1" x14ac:dyDescent="0.2">
      <c r="A38" s="285"/>
      <c r="B38" s="162"/>
      <c r="C38" s="250" t="s">
        <v>171</v>
      </c>
      <c r="D38" s="251"/>
      <c r="E38" s="252">
        <v>49.595999999999997</v>
      </c>
      <c r="F38" s="225"/>
      <c r="G38" s="225"/>
      <c r="H38" s="164">
        <v>0</v>
      </c>
      <c r="I38" s="126"/>
      <c r="J38" s="126"/>
      <c r="K38" s="126"/>
      <c r="L38" s="126"/>
      <c r="M38" s="126" t="s">
        <v>133</v>
      </c>
      <c r="N38" s="126">
        <v>0</v>
      </c>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row>
    <row r="39" spans="1:42" outlineLevel="1" x14ac:dyDescent="0.2">
      <c r="A39" s="285"/>
      <c r="B39" s="162"/>
      <c r="C39" s="250" t="s">
        <v>1438</v>
      </c>
      <c r="D39" s="251"/>
      <c r="E39" s="252">
        <v>26.18</v>
      </c>
      <c r="F39" s="225"/>
      <c r="G39" s="225"/>
      <c r="H39" s="164">
        <v>0</v>
      </c>
      <c r="I39" s="126"/>
      <c r="J39" s="126"/>
      <c r="K39" s="126"/>
      <c r="L39" s="126"/>
      <c r="M39" s="126" t="s">
        <v>133</v>
      </c>
      <c r="N39" s="126">
        <v>0</v>
      </c>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row>
    <row r="40" spans="1:42" outlineLevel="1" x14ac:dyDescent="0.2">
      <c r="A40" s="285">
        <v>11</v>
      </c>
      <c r="B40" s="162" t="s">
        <v>172</v>
      </c>
      <c r="C40" s="163" t="s">
        <v>173</v>
      </c>
      <c r="D40" s="224" t="s">
        <v>146</v>
      </c>
      <c r="E40" s="225">
        <v>125.372</v>
      </c>
      <c r="F40" s="225"/>
      <c r="G40" s="225">
        <f>ROUND(E40*F40,2)</f>
        <v>0</v>
      </c>
      <c r="H40" s="164" t="s">
        <v>1275</v>
      </c>
      <c r="I40" s="126"/>
      <c r="J40" s="126"/>
      <c r="K40" s="126"/>
      <c r="L40" s="126"/>
      <c r="M40" s="126" t="s">
        <v>131</v>
      </c>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row>
    <row r="41" spans="1:42" outlineLevel="1" x14ac:dyDescent="0.2">
      <c r="A41" s="285"/>
      <c r="B41" s="162"/>
      <c r="C41" s="250" t="s">
        <v>1437</v>
      </c>
      <c r="D41" s="251"/>
      <c r="E41" s="252">
        <v>75.775999999999996</v>
      </c>
      <c r="F41" s="225"/>
      <c r="G41" s="225"/>
      <c r="H41" s="164">
        <v>0</v>
      </c>
      <c r="I41" s="126"/>
      <c r="J41" s="126"/>
      <c r="K41" s="126"/>
      <c r="L41" s="126"/>
      <c r="M41" s="126" t="s">
        <v>133</v>
      </c>
      <c r="N41" s="126">
        <v>0</v>
      </c>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row>
    <row r="42" spans="1:42" outlineLevel="1" x14ac:dyDescent="0.2">
      <c r="A42" s="285"/>
      <c r="B42" s="162"/>
      <c r="C42" s="250" t="s">
        <v>171</v>
      </c>
      <c r="D42" s="251"/>
      <c r="E42" s="252">
        <v>49.595999999999997</v>
      </c>
      <c r="F42" s="225"/>
      <c r="G42" s="225"/>
      <c r="H42" s="164">
        <v>0</v>
      </c>
      <c r="I42" s="126"/>
      <c r="J42" s="126"/>
      <c r="K42" s="126"/>
      <c r="L42" s="126"/>
      <c r="M42" s="126" t="s">
        <v>133</v>
      </c>
      <c r="N42" s="126">
        <v>0</v>
      </c>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row>
    <row r="43" spans="1:42" outlineLevel="1" x14ac:dyDescent="0.2">
      <c r="A43" s="285">
        <v>12</v>
      </c>
      <c r="B43" s="162" t="s">
        <v>174</v>
      </c>
      <c r="C43" s="163" t="s">
        <v>175</v>
      </c>
      <c r="D43" s="224" t="s">
        <v>146</v>
      </c>
      <c r="E43" s="225">
        <v>26.18</v>
      </c>
      <c r="F43" s="225"/>
      <c r="G43" s="225">
        <f>ROUND(E43*F43,2)</f>
        <v>0</v>
      </c>
      <c r="H43" s="164" t="s">
        <v>1275</v>
      </c>
      <c r="I43" s="126"/>
      <c r="J43" s="126"/>
      <c r="K43" s="126"/>
      <c r="L43" s="126"/>
      <c r="M43" s="126" t="s">
        <v>131</v>
      </c>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row>
    <row r="44" spans="1:42" outlineLevel="1" x14ac:dyDescent="0.2">
      <c r="A44" s="285"/>
      <c r="B44" s="162"/>
      <c r="C44" s="250" t="s">
        <v>1438</v>
      </c>
      <c r="D44" s="251"/>
      <c r="E44" s="252">
        <v>26.18</v>
      </c>
      <c r="F44" s="225"/>
      <c r="G44" s="225"/>
      <c r="H44" s="164">
        <v>0</v>
      </c>
      <c r="I44" s="126"/>
      <c r="J44" s="126"/>
      <c r="K44" s="126"/>
      <c r="L44" s="126"/>
      <c r="M44" s="126" t="s">
        <v>133</v>
      </c>
      <c r="N44" s="126">
        <v>0</v>
      </c>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row>
    <row r="45" spans="1:42" outlineLevel="1" x14ac:dyDescent="0.2">
      <c r="A45" s="285">
        <v>13</v>
      </c>
      <c r="B45" s="162" t="s">
        <v>176</v>
      </c>
      <c r="C45" s="163" t="s">
        <v>177</v>
      </c>
      <c r="D45" s="224" t="s">
        <v>146</v>
      </c>
      <c r="E45" s="225">
        <v>942.48</v>
      </c>
      <c r="F45" s="225"/>
      <c r="G45" s="225">
        <f>ROUND(E45*F45,2)</f>
        <v>0</v>
      </c>
      <c r="H45" s="164" t="s">
        <v>1275</v>
      </c>
      <c r="I45" s="126"/>
      <c r="J45" s="126"/>
      <c r="K45" s="126"/>
      <c r="L45" s="126"/>
      <c r="M45" s="126" t="s">
        <v>131</v>
      </c>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row>
    <row r="46" spans="1:42" outlineLevel="1" x14ac:dyDescent="0.2">
      <c r="A46" s="285"/>
      <c r="B46" s="162"/>
      <c r="C46" s="250" t="s">
        <v>1439</v>
      </c>
      <c r="D46" s="251"/>
      <c r="E46" s="252">
        <v>942.48</v>
      </c>
      <c r="F46" s="225"/>
      <c r="G46" s="225"/>
      <c r="H46" s="164">
        <v>0</v>
      </c>
      <c r="I46" s="126"/>
      <c r="J46" s="126"/>
      <c r="K46" s="126"/>
      <c r="L46" s="126"/>
      <c r="M46" s="126" t="s">
        <v>133</v>
      </c>
      <c r="N46" s="126">
        <v>0</v>
      </c>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row>
    <row r="47" spans="1:42" outlineLevel="1" x14ac:dyDescent="0.2">
      <c r="A47" s="285">
        <v>14</v>
      </c>
      <c r="B47" s="162" t="s">
        <v>178</v>
      </c>
      <c r="C47" s="163" t="s">
        <v>179</v>
      </c>
      <c r="D47" s="224" t="s">
        <v>146</v>
      </c>
      <c r="E47" s="225">
        <v>26.18</v>
      </c>
      <c r="F47" s="225"/>
      <c r="G47" s="225">
        <f>ROUND(E47*F47,2)</f>
        <v>0</v>
      </c>
      <c r="H47" s="164" t="s">
        <v>1275</v>
      </c>
      <c r="I47" s="126"/>
      <c r="J47" s="126"/>
      <c r="K47" s="126"/>
      <c r="L47" s="126"/>
      <c r="M47" s="126" t="s">
        <v>131</v>
      </c>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row>
    <row r="48" spans="1:42" outlineLevel="1" x14ac:dyDescent="0.2">
      <c r="A48" s="285"/>
      <c r="B48" s="162"/>
      <c r="C48" s="250" t="s">
        <v>1438</v>
      </c>
      <c r="D48" s="251"/>
      <c r="E48" s="252">
        <v>26.18</v>
      </c>
      <c r="F48" s="225"/>
      <c r="G48" s="225"/>
      <c r="H48" s="164">
        <v>0</v>
      </c>
      <c r="I48" s="126"/>
      <c r="J48" s="126"/>
      <c r="K48" s="126"/>
      <c r="L48" s="126"/>
      <c r="M48" s="126" t="s">
        <v>133</v>
      </c>
      <c r="N48" s="126">
        <v>0</v>
      </c>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row>
    <row r="49" spans="1:42" x14ac:dyDescent="0.2">
      <c r="A49" s="286" t="s">
        <v>126</v>
      </c>
      <c r="B49" s="253" t="s">
        <v>48</v>
      </c>
      <c r="C49" s="254" t="s">
        <v>49</v>
      </c>
      <c r="D49" s="255"/>
      <c r="E49" s="256"/>
      <c r="F49" s="256"/>
      <c r="G49" s="256">
        <f>SUMIF(M50:M114,"&lt;&gt;NOR",G50:G114)</f>
        <v>0</v>
      </c>
      <c r="H49" s="229"/>
      <c r="M49" t="s">
        <v>127</v>
      </c>
    </row>
    <row r="50" spans="1:42" outlineLevel="1" x14ac:dyDescent="0.2">
      <c r="A50" s="285">
        <v>15</v>
      </c>
      <c r="B50" s="162" t="s">
        <v>180</v>
      </c>
      <c r="C50" s="163" t="s">
        <v>181</v>
      </c>
      <c r="D50" s="224" t="s">
        <v>130</v>
      </c>
      <c r="E50" s="225">
        <v>31.28</v>
      </c>
      <c r="F50" s="225"/>
      <c r="G50" s="225">
        <f>ROUND(E50*F50,2)</f>
        <v>0</v>
      </c>
      <c r="H50" s="164" t="s">
        <v>1275</v>
      </c>
      <c r="I50" s="126"/>
      <c r="J50" s="126"/>
      <c r="K50" s="126"/>
      <c r="L50" s="126"/>
      <c r="M50" s="126" t="s">
        <v>131</v>
      </c>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row>
    <row r="51" spans="1:42" outlineLevel="1" x14ac:dyDescent="0.2">
      <c r="A51" s="285"/>
      <c r="B51" s="162"/>
      <c r="C51" s="250" t="s">
        <v>182</v>
      </c>
      <c r="D51" s="251"/>
      <c r="E51" s="252">
        <v>17.2</v>
      </c>
      <c r="F51" s="225"/>
      <c r="G51" s="225"/>
      <c r="H51" s="164">
        <v>0</v>
      </c>
      <c r="I51" s="126"/>
      <c r="J51" s="126"/>
      <c r="K51" s="126"/>
      <c r="L51" s="126"/>
      <c r="M51" s="126" t="s">
        <v>133</v>
      </c>
      <c r="N51" s="126">
        <v>0</v>
      </c>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row>
    <row r="52" spans="1:42" outlineLevel="1" x14ac:dyDescent="0.2">
      <c r="A52" s="285"/>
      <c r="B52" s="162"/>
      <c r="C52" s="250" t="s">
        <v>183</v>
      </c>
      <c r="D52" s="251"/>
      <c r="E52" s="252">
        <v>14.08</v>
      </c>
      <c r="F52" s="225"/>
      <c r="G52" s="225"/>
      <c r="H52" s="164">
        <v>0</v>
      </c>
      <c r="I52" s="126"/>
      <c r="J52" s="126"/>
      <c r="K52" s="126"/>
      <c r="L52" s="126"/>
      <c r="M52" s="126" t="s">
        <v>133</v>
      </c>
      <c r="N52" s="126">
        <v>0</v>
      </c>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row>
    <row r="53" spans="1:42" outlineLevel="1" x14ac:dyDescent="0.2">
      <c r="A53" s="285">
        <v>16</v>
      </c>
      <c r="B53" s="162" t="s">
        <v>187</v>
      </c>
      <c r="C53" s="163" t="s">
        <v>188</v>
      </c>
      <c r="D53" s="224" t="s">
        <v>146</v>
      </c>
      <c r="E53" s="225">
        <v>6.2560000000000002</v>
      </c>
      <c r="F53" s="225"/>
      <c r="G53" s="225">
        <f>ROUND(E53*F53,2)</f>
        <v>0</v>
      </c>
      <c r="H53" s="164" t="s">
        <v>1275</v>
      </c>
      <c r="I53" s="126"/>
      <c r="J53" s="126"/>
      <c r="K53" s="126"/>
      <c r="L53" s="126"/>
      <c r="M53" s="126" t="s">
        <v>131</v>
      </c>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row>
    <row r="54" spans="1:42" outlineLevel="1" x14ac:dyDescent="0.2">
      <c r="A54" s="285"/>
      <c r="B54" s="162"/>
      <c r="C54" s="250" t="s">
        <v>189</v>
      </c>
      <c r="D54" s="251"/>
      <c r="E54" s="252">
        <v>3.44</v>
      </c>
      <c r="F54" s="225"/>
      <c r="G54" s="225"/>
      <c r="H54" s="164">
        <v>0</v>
      </c>
      <c r="I54" s="126"/>
      <c r="J54" s="126"/>
      <c r="K54" s="126"/>
      <c r="L54" s="126"/>
      <c r="M54" s="126" t="s">
        <v>133</v>
      </c>
      <c r="N54" s="126">
        <v>0</v>
      </c>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row>
    <row r="55" spans="1:42" outlineLevel="1" x14ac:dyDescent="0.2">
      <c r="A55" s="285"/>
      <c r="B55" s="162"/>
      <c r="C55" s="250" t="s">
        <v>190</v>
      </c>
      <c r="D55" s="251"/>
      <c r="E55" s="252">
        <v>2.8159999999999998</v>
      </c>
      <c r="F55" s="225"/>
      <c r="G55" s="225"/>
      <c r="H55" s="164">
        <v>0</v>
      </c>
      <c r="I55" s="126"/>
      <c r="J55" s="126"/>
      <c r="K55" s="126"/>
      <c r="L55" s="126"/>
      <c r="M55" s="126" t="s">
        <v>133</v>
      </c>
      <c r="N55" s="126">
        <v>0</v>
      </c>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row>
    <row r="56" spans="1:42" ht="22.5" outlineLevel="1" x14ac:dyDescent="0.2">
      <c r="A56" s="285">
        <v>17</v>
      </c>
      <c r="B56" s="162" t="s">
        <v>191</v>
      </c>
      <c r="C56" s="163" t="s">
        <v>192</v>
      </c>
      <c r="D56" s="224" t="s">
        <v>130</v>
      </c>
      <c r="E56" s="225">
        <v>11</v>
      </c>
      <c r="F56" s="225"/>
      <c r="G56" s="225">
        <f>ROUND(E56*F56,2)</f>
        <v>0</v>
      </c>
      <c r="H56" s="164" t="s">
        <v>1275</v>
      </c>
      <c r="I56" s="126"/>
      <c r="J56" s="126"/>
      <c r="K56" s="126"/>
      <c r="L56" s="126"/>
      <c r="M56" s="126" t="s">
        <v>131</v>
      </c>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row>
    <row r="57" spans="1:42" outlineLevel="1" x14ac:dyDescent="0.2">
      <c r="A57" s="285"/>
      <c r="B57" s="162"/>
      <c r="C57" s="250" t="s">
        <v>193</v>
      </c>
      <c r="D57" s="251"/>
      <c r="E57" s="252"/>
      <c r="F57" s="225"/>
      <c r="G57" s="225"/>
      <c r="H57" s="164">
        <v>0</v>
      </c>
      <c r="I57" s="126"/>
      <c r="J57" s="126"/>
      <c r="K57" s="126"/>
      <c r="L57" s="126"/>
      <c r="M57" s="126" t="s">
        <v>133</v>
      </c>
      <c r="N57" s="126">
        <v>0</v>
      </c>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row>
    <row r="58" spans="1:42" outlineLevel="1" x14ac:dyDescent="0.2">
      <c r="A58" s="285"/>
      <c r="B58" s="162"/>
      <c r="C58" s="250" t="s">
        <v>194</v>
      </c>
      <c r="D58" s="251"/>
      <c r="E58" s="252">
        <v>11</v>
      </c>
      <c r="F58" s="225"/>
      <c r="G58" s="225"/>
      <c r="H58" s="164">
        <v>0</v>
      </c>
      <c r="I58" s="126"/>
      <c r="J58" s="126"/>
      <c r="K58" s="126"/>
      <c r="L58" s="126"/>
      <c r="M58" s="126" t="s">
        <v>133</v>
      </c>
      <c r="N58" s="126">
        <v>0</v>
      </c>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row>
    <row r="59" spans="1:42" outlineLevel="1" x14ac:dyDescent="0.2">
      <c r="A59" s="285">
        <v>18</v>
      </c>
      <c r="B59" s="162" t="s">
        <v>195</v>
      </c>
      <c r="C59" s="163" t="s">
        <v>196</v>
      </c>
      <c r="D59" s="224" t="s">
        <v>197</v>
      </c>
      <c r="E59" s="225">
        <v>0.35749999999999998</v>
      </c>
      <c r="F59" s="225"/>
      <c r="G59" s="225">
        <f>ROUND(E59*F59,2)</f>
        <v>0</v>
      </c>
      <c r="H59" s="164" t="s">
        <v>1275</v>
      </c>
      <c r="I59" s="126"/>
      <c r="J59" s="126"/>
      <c r="K59" s="126"/>
      <c r="L59" s="126"/>
      <c r="M59" s="126" t="s">
        <v>131</v>
      </c>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row>
    <row r="60" spans="1:42" outlineLevel="1" x14ac:dyDescent="0.2">
      <c r="A60" s="285"/>
      <c r="B60" s="162"/>
      <c r="C60" s="250" t="s">
        <v>193</v>
      </c>
      <c r="D60" s="251"/>
      <c r="E60" s="252"/>
      <c r="F60" s="225"/>
      <c r="G60" s="225"/>
      <c r="H60" s="164">
        <v>0</v>
      </c>
      <c r="I60" s="126"/>
      <c r="J60" s="126"/>
      <c r="K60" s="126"/>
      <c r="L60" s="126"/>
      <c r="M60" s="126" t="s">
        <v>133</v>
      </c>
      <c r="N60" s="126">
        <v>0</v>
      </c>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row>
    <row r="61" spans="1:42" outlineLevel="1" x14ac:dyDescent="0.2">
      <c r="A61" s="285"/>
      <c r="B61" s="162"/>
      <c r="C61" s="250" t="s">
        <v>198</v>
      </c>
      <c r="D61" s="251"/>
      <c r="E61" s="252">
        <v>0.35749999999999998</v>
      </c>
      <c r="F61" s="225"/>
      <c r="G61" s="225"/>
      <c r="H61" s="164">
        <v>0</v>
      </c>
      <c r="I61" s="126"/>
      <c r="J61" s="126"/>
      <c r="K61" s="126"/>
      <c r="L61" s="126"/>
      <c r="M61" s="126" t="s">
        <v>133</v>
      </c>
      <c r="N61" s="126">
        <v>0</v>
      </c>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row>
    <row r="62" spans="1:42" outlineLevel="1" x14ac:dyDescent="0.2">
      <c r="A62" s="285">
        <v>19</v>
      </c>
      <c r="B62" s="162" t="s">
        <v>199</v>
      </c>
      <c r="C62" s="163" t="s">
        <v>200</v>
      </c>
      <c r="D62" s="224" t="s">
        <v>146</v>
      </c>
      <c r="E62" s="225">
        <v>2.16</v>
      </c>
      <c r="F62" s="225"/>
      <c r="G62" s="225">
        <f>ROUND(E62*F62,2)</f>
        <v>0</v>
      </c>
      <c r="H62" s="164" t="s">
        <v>1239</v>
      </c>
      <c r="I62" s="126"/>
      <c r="J62" s="126"/>
      <c r="K62" s="126"/>
      <c r="L62" s="126"/>
      <c r="M62" s="126" t="s">
        <v>131</v>
      </c>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row>
    <row r="63" spans="1:42" outlineLevel="1" x14ac:dyDescent="0.2">
      <c r="A63" s="285"/>
      <c r="B63" s="162"/>
      <c r="C63" s="250" t="s">
        <v>193</v>
      </c>
      <c r="D63" s="251"/>
      <c r="E63" s="252"/>
      <c r="F63" s="225"/>
      <c r="G63" s="225"/>
      <c r="H63" s="164">
        <v>0</v>
      </c>
      <c r="I63" s="126"/>
      <c r="J63" s="126"/>
      <c r="K63" s="126"/>
      <c r="L63" s="126"/>
      <c r="M63" s="126" t="s">
        <v>133</v>
      </c>
      <c r="N63" s="126">
        <v>0</v>
      </c>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row>
    <row r="64" spans="1:42" outlineLevel="1" x14ac:dyDescent="0.2">
      <c r="A64" s="285"/>
      <c r="B64" s="162"/>
      <c r="C64" s="250" t="s">
        <v>201</v>
      </c>
      <c r="D64" s="251"/>
      <c r="E64" s="252">
        <v>2.16</v>
      </c>
      <c r="F64" s="225"/>
      <c r="G64" s="225"/>
      <c r="H64" s="164">
        <v>0</v>
      </c>
      <c r="I64" s="126"/>
      <c r="J64" s="126"/>
      <c r="K64" s="126"/>
      <c r="L64" s="126"/>
      <c r="M64" s="126" t="s">
        <v>133</v>
      </c>
      <c r="N64" s="126">
        <v>0</v>
      </c>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row>
    <row r="65" spans="1:42" outlineLevel="1" x14ac:dyDescent="0.2">
      <c r="A65" s="285">
        <v>20</v>
      </c>
      <c r="B65" s="162" t="s">
        <v>202</v>
      </c>
      <c r="C65" s="163" t="s">
        <v>203</v>
      </c>
      <c r="D65" s="224" t="s">
        <v>146</v>
      </c>
      <c r="E65" s="225">
        <v>1.5878000000000001</v>
      </c>
      <c r="F65" s="225"/>
      <c r="G65" s="225">
        <f>ROUND(E65*F65,2)</f>
        <v>0</v>
      </c>
      <c r="H65" s="164" t="s">
        <v>1239</v>
      </c>
      <c r="I65" s="126"/>
      <c r="J65" s="126"/>
      <c r="K65" s="126"/>
      <c r="L65" s="126"/>
      <c r="M65" s="126" t="s">
        <v>131</v>
      </c>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row>
    <row r="66" spans="1:42" outlineLevel="1" x14ac:dyDescent="0.2">
      <c r="A66" s="285"/>
      <c r="B66" s="162"/>
      <c r="C66" s="250" t="s">
        <v>193</v>
      </c>
      <c r="D66" s="251"/>
      <c r="E66" s="252"/>
      <c r="F66" s="225"/>
      <c r="G66" s="225"/>
      <c r="H66" s="164">
        <v>0</v>
      </c>
      <c r="I66" s="126"/>
      <c r="J66" s="126"/>
      <c r="K66" s="126"/>
      <c r="L66" s="126"/>
      <c r="M66" s="126" t="s">
        <v>133</v>
      </c>
      <c r="N66" s="126">
        <v>0</v>
      </c>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row>
    <row r="67" spans="1:42" outlineLevel="1" x14ac:dyDescent="0.2">
      <c r="A67" s="285"/>
      <c r="B67" s="162"/>
      <c r="C67" s="250" t="s">
        <v>204</v>
      </c>
      <c r="D67" s="251"/>
      <c r="E67" s="252">
        <v>1.5878000000000001</v>
      </c>
      <c r="F67" s="225"/>
      <c r="G67" s="225"/>
      <c r="H67" s="164">
        <v>0</v>
      </c>
      <c r="I67" s="126"/>
      <c r="J67" s="126"/>
      <c r="K67" s="126"/>
      <c r="L67" s="126"/>
      <c r="M67" s="126" t="s">
        <v>133</v>
      </c>
      <c r="N67" s="126">
        <v>0</v>
      </c>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row>
    <row r="68" spans="1:42" outlineLevel="1" x14ac:dyDescent="0.2">
      <c r="A68" s="285">
        <v>21</v>
      </c>
      <c r="B68" s="162" t="s">
        <v>205</v>
      </c>
      <c r="C68" s="163" t="s">
        <v>206</v>
      </c>
      <c r="D68" s="224" t="s">
        <v>130</v>
      </c>
      <c r="E68" s="225">
        <v>13.727</v>
      </c>
      <c r="F68" s="225"/>
      <c r="G68" s="225">
        <f>ROUND(E68*F68,2)</f>
        <v>0</v>
      </c>
      <c r="H68" s="164" t="s">
        <v>1275</v>
      </c>
      <c r="I68" s="126"/>
      <c r="J68" s="126"/>
      <c r="K68" s="126"/>
      <c r="L68" s="126"/>
      <c r="M68" s="126" t="s">
        <v>131</v>
      </c>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row>
    <row r="69" spans="1:42" outlineLevel="1" x14ac:dyDescent="0.2">
      <c r="A69" s="285"/>
      <c r="B69" s="162"/>
      <c r="C69" s="250" t="s">
        <v>193</v>
      </c>
      <c r="D69" s="251"/>
      <c r="E69" s="252"/>
      <c r="F69" s="225"/>
      <c r="G69" s="225"/>
      <c r="H69" s="164">
        <v>0</v>
      </c>
      <c r="I69" s="126"/>
      <c r="J69" s="126"/>
      <c r="K69" s="126"/>
      <c r="L69" s="126"/>
      <c r="M69" s="126" t="s">
        <v>133</v>
      </c>
      <c r="N69" s="126">
        <v>0</v>
      </c>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row>
    <row r="70" spans="1:42" outlineLevel="1" x14ac:dyDescent="0.2">
      <c r="A70" s="285"/>
      <c r="B70" s="162"/>
      <c r="C70" s="250" t="s">
        <v>207</v>
      </c>
      <c r="D70" s="251"/>
      <c r="E70" s="252">
        <v>3.24</v>
      </c>
      <c r="F70" s="225"/>
      <c r="G70" s="225"/>
      <c r="H70" s="164">
        <v>0</v>
      </c>
      <c r="I70" s="126"/>
      <c r="J70" s="126"/>
      <c r="K70" s="126"/>
      <c r="L70" s="126"/>
      <c r="M70" s="126" t="s">
        <v>133</v>
      </c>
      <c r="N70" s="126">
        <v>0</v>
      </c>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row>
    <row r="71" spans="1:42" outlineLevel="1" x14ac:dyDescent="0.2">
      <c r="A71" s="285"/>
      <c r="B71" s="162"/>
      <c r="C71" s="250" t="s">
        <v>208</v>
      </c>
      <c r="D71" s="251"/>
      <c r="E71" s="252">
        <v>10.487</v>
      </c>
      <c r="F71" s="225"/>
      <c r="G71" s="225"/>
      <c r="H71" s="164">
        <v>0</v>
      </c>
      <c r="I71" s="126"/>
      <c r="J71" s="126"/>
      <c r="K71" s="126"/>
      <c r="L71" s="126"/>
      <c r="M71" s="126" t="s">
        <v>133</v>
      </c>
      <c r="N71" s="126">
        <v>0</v>
      </c>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row>
    <row r="72" spans="1:42" outlineLevel="1" x14ac:dyDescent="0.2">
      <c r="A72" s="285">
        <v>22</v>
      </c>
      <c r="B72" s="162" t="s">
        <v>209</v>
      </c>
      <c r="C72" s="163" t="s">
        <v>210</v>
      </c>
      <c r="D72" s="224" t="s">
        <v>130</v>
      </c>
      <c r="E72" s="225">
        <v>13.727</v>
      </c>
      <c r="F72" s="225"/>
      <c r="G72" s="225">
        <f>ROUND(E72*F72,2)</f>
        <v>0</v>
      </c>
      <c r="H72" s="164" t="s">
        <v>1275</v>
      </c>
      <c r="I72" s="126"/>
      <c r="J72" s="126"/>
      <c r="K72" s="126"/>
      <c r="L72" s="126"/>
      <c r="M72" s="126" t="s">
        <v>131</v>
      </c>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row>
    <row r="73" spans="1:42" outlineLevel="1" x14ac:dyDescent="0.2">
      <c r="A73" s="285"/>
      <c r="B73" s="162"/>
      <c r="C73" s="250" t="s">
        <v>193</v>
      </c>
      <c r="D73" s="251"/>
      <c r="E73" s="252"/>
      <c r="F73" s="225"/>
      <c r="G73" s="225"/>
      <c r="H73" s="164">
        <v>0</v>
      </c>
      <c r="I73" s="126"/>
      <c r="J73" s="126"/>
      <c r="K73" s="126"/>
      <c r="L73" s="126"/>
      <c r="M73" s="126" t="s">
        <v>133</v>
      </c>
      <c r="N73" s="126">
        <v>0</v>
      </c>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row>
    <row r="74" spans="1:42" outlineLevel="1" x14ac:dyDescent="0.2">
      <c r="A74" s="285"/>
      <c r="B74" s="162"/>
      <c r="C74" s="250" t="s">
        <v>207</v>
      </c>
      <c r="D74" s="251"/>
      <c r="E74" s="252">
        <v>3.24</v>
      </c>
      <c r="F74" s="225"/>
      <c r="G74" s="225"/>
      <c r="H74" s="164">
        <v>0</v>
      </c>
      <c r="I74" s="126"/>
      <c r="J74" s="126"/>
      <c r="K74" s="126"/>
      <c r="L74" s="126"/>
      <c r="M74" s="126" t="s">
        <v>133</v>
      </c>
      <c r="N74" s="126">
        <v>0</v>
      </c>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row>
    <row r="75" spans="1:42" outlineLevel="1" x14ac:dyDescent="0.2">
      <c r="A75" s="285"/>
      <c r="B75" s="162"/>
      <c r="C75" s="250" t="s">
        <v>208</v>
      </c>
      <c r="D75" s="251"/>
      <c r="E75" s="252">
        <v>10.487</v>
      </c>
      <c r="F75" s="225"/>
      <c r="G75" s="225"/>
      <c r="H75" s="164">
        <v>0</v>
      </c>
      <c r="I75" s="126"/>
      <c r="J75" s="126"/>
      <c r="K75" s="126"/>
      <c r="L75" s="126"/>
      <c r="M75" s="126" t="s">
        <v>133</v>
      </c>
      <c r="N75" s="126">
        <v>0</v>
      </c>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row>
    <row r="76" spans="1:42" outlineLevel="1" x14ac:dyDescent="0.2">
      <c r="A76" s="285">
        <v>23</v>
      </c>
      <c r="B76" s="162" t="s">
        <v>211</v>
      </c>
      <c r="C76" s="163" t="s">
        <v>212</v>
      </c>
      <c r="D76" s="224" t="s">
        <v>130</v>
      </c>
      <c r="E76" s="225">
        <v>7.9390000000000001</v>
      </c>
      <c r="F76" s="225"/>
      <c r="G76" s="225">
        <f>ROUND(E76*F76,2)</f>
        <v>0</v>
      </c>
      <c r="H76" s="164" t="s">
        <v>1239</v>
      </c>
      <c r="I76" s="126"/>
      <c r="J76" s="126"/>
      <c r="K76" s="126"/>
      <c r="L76" s="126"/>
      <c r="M76" s="126" t="s">
        <v>131</v>
      </c>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row>
    <row r="77" spans="1:42" outlineLevel="1" x14ac:dyDescent="0.2">
      <c r="A77" s="285"/>
      <c r="B77" s="162"/>
      <c r="C77" s="250" t="s">
        <v>193</v>
      </c>
      <c r="D77" s="251"/>
      <c r="E77" s="252"/>
      <c r="F77" s="225"/>
      <c r="G77" s="225"/>
      <c r="H77" s="164">
        <v>0</v>
      </c>
      <c r="I77" s="126"/>
      <c r="J77" s="126"/>
      <c r="K77" s="126"/>
      <c r="L77" s="126"/>
      <c r="M77" s="126" t="s">
        <v>133</v>
      </c>
      <c r="N77" s="126">
        <v>0</v>
      </c>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row>
    <row r="78" spans="1:42" outlineLevel="1" x14ac:dyDescent="0.2">
      <c r="A78" s="285"/>
      <c r="B78" s="162"/>
      <c r="C78" s="250" t="s">
        <v>213</v>
      </c>
      <c r="D78" s="251"/>
      <c r="E78" s="252">
        <v>7.9390000000000001</v>
      </c>
      <c r="F78" s="225"/>
      <c r="G78" s="225"/>
      <c r="H78" s="164">
        <v>0</v>
      </c>
      <c r="I78" s="126"/>
      <c r="J78" s="126"/>
      <c r="K78" s="126"/>
      <c r="L78" s="126"/>
      <c r="M78" s="126" t="s">
        <v>133</v>
      </c>
      <c r="N78" s="126">
        <v>0</v>
      </c>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row>
    <row r="79" spans="1:42" outlineLevel="1" x14ac:dyDescent="0.2">
      <c r="A79" s="285">
        <v>24</v>
      </c>
      <c r="B79" s="162" t="s">
        <v>214</v>
      </c>
      <c r="C79" s="163" t="s">
        <v>215</v>
      </c>
      <c r="D79" s="224" t="s">
        <v>130</v>
      </c>
      <c r="E79" s="225">
        <v>7.9390000000000001</v>
      </c>
      <c r="F79" s="225"/>
      <c r="G79" s="225">
        <f>ROUND(E79*F79,2)</f>
        <v>0</v>
      </c>
      <c r="H79" s="164" t="s">
        <v>1239</v>
      </c>
      <c r="I79" s="126"/>
      <c r="J79" s="126"/>
      <c r="K79" s="126"/>
      <c r="L79" s="126"/>
      <c r="M79" s="126" t="s">
        <v>131</v>
      </c>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row>
    <row r="80" spans="1:42" outlineLevel="1" x14ac:dyDescent="0.2">
      <c r="A80" s="285"/>
      <c r="B80" s="162"/>
      <c r="C80" s="250" t="s">
        <v>193</v>
      </c>
      <c r="D80" s="251"/>
      <c r="E80" s="252"/>
      <c r="F80" s="225"/>
      <c r="G80" s="225"/>
      <c r="H80" s="164">
        <v>0</v>
      </c>
      <c r="I80" s="126"/>
      <c r="J80" s="126"/>
      <c r="K80" s="126"/>
      <c r="L80" s="126"/>
      <c r="M80" s="126" t="s">
        <v>133</v>
      </c>
      <c r="N80" s="126">
        <v>0</v>
      </c>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row>
    <row r="81" spans="1:42" outlineLevel="1" x14ac:dyDescent="0.2">
      <c r="A81" s="285"/>
      <c r="B81" s="162"/>
      <c r="C81" s="250" t="s">
        <v>213</v>
      </c>
      <c r="D81" s="251"/>
      <c r="E81" s="252">
        <v>7.9390000000000001</v>
      </c>
      <c r="F81" s="225"/>
      <c r="G81" s="225"/>
      <c r="H81" s="164">
        <v>0</v>
      </c>
      <c r="I81" s="126"/>
      <c r="J81" s="126"/>
      <c r="K81" s="126"/>
      <c r="L81" s="126"/>
      <c r="M81" s="126" t="s">
        <v>133</v>
      </c>
      <c r="N81" s="126">
        <v>0</v>
      </c>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row>
    <row r="82" spans="1:42" outlineLevel="1" x14ac:dyDescent="0.2">
      <c r="A82" s="285">
        <v>25</v>
      </c>
      <c r="B82" s="162" t="s">
        <v>216</v>
      </c>
      <c r="C82" s="163" t="s">
        <v>217</v>
      </c>
      <c r="D82" s="224" t="s">
        <v>197</v>
      </c>
      <c r="E82" s="225">
        <v>0.62761400000000001</v>
      </c>
      <c r="F82" s="225"/>
      <c r="G82" s="225">
        <f>ROUND(E82*F82,2)</f>
        <v>0</v>
      </c>
      <c r="H82" s="164" t="s">
        <v>1275</v>
      </c>
      <c r="I82" s="126"/>
      <c r="J82" s="126"/>
      <c r="K82" s="126"/>
      <c r="L82" s="126"/>
      <c r="M82" s="126" t="s">
        <v>131</v>
      </c>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row>
    <row r="83" spans="1:42" outlineLevel="1" x14ac:dyDescent="0.2">
      <c r="A83" s="285"/>
      <c r="B83" s="162"/>
      <c r="C83" s="250" t="s">
        <v>193</v>
      </c>
      <c r="D83" s="251"/>
      <c r="E83" s="252"/>
      <c r="F83" s="225"/>
      <c r="G83" s="225"/>
      <c r="H83" s="164">
        <v>0</v>
      </c>
      <c r="I83" s="126"/>
      <c r="J83" s="126"/>
      <c r="K83" s="126"/>
      <c r="L83" s="126"/>
      <c r="M83" s="126" t="s">
        <v>133</v>
      </c>
      <c r="N83" s="126">
        <v>0</v>
      </c>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row>
    <row r="84" spans="1:42" outlineLevel="1" x14ac:dyDescent="0.2">
      <c r="A84" s="285"/>
      <c r="B84" s="162"/>
      <c r="C84" s="250" t="s">
        <v>218</v>
      </c>
      <c r="D84" s="251"/>
      <c r="E84" s="252">
        <v>0.42120000000000002</v>
      </c>
      <c r="F84" s="225"/>
      <c r="G84" s="225"/>
      <c r="H84" s="164">
        <v>0</v>
      </c>
      <c r="I84" s="126"/>
      <c r="J84" s="126"/>
      <c r="K84" s="126"/>
      <c r="L84" s="126"/>
      <c r="M84" s="126" t="s">
        <v>133</v>
      </c>
      <c r="N84" s="126">
        <v>0</v>
      </c>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row>
    <row r="85" spans="1:42" outlineLevel="1" x14ac:dyDescent="0.2">
      <c r="A85" s="285"/>
      <c r="B85" s="162"/>
      <c r="C85" s="250" t="s">
        <v>219</v>
      </c>
      <c r="D85" s="251"/>
      <c r="E85" s="252">
        <v>0.20641399999999999</v>
      </c>
      <c r="F85" s="225"/>
      <c r="G85" s="225"/>
      <c r="H85" s="164">
        <v>0</v>
      </c>
      <c r="I85" s="126"/>
      <c r="J85" s="126"/>
      <c r="K85" s="126"/>
      <c r="L85" s="126"/>
      <c r="M85" s="126" t="s">
        <v>133</v>
      </c>
      <c r="N85" s="126">
        <v>0</v>
      </c>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row>
    <row r="86" spans="1:42" outlineLevel="1" x14ac:dyDescent="0.2">
      <c r="A86" s="285">
        <v>26</v>
      </c>
      <c r="B86" s="162" t="s">
        <v>220</v>
      </c>
      <c r="C86" s="163" t="s">
        <v>221</v>
      </c>
      <c r="D86" s="224" t="s">
        <v>146</v>
      </c>
      <c r="E86" s="225">
        <v>3.4020000000000001</v>
      </c>
      <c r="F86" s="225"/>
      <c r="G86" s="225">
        <f>ROUND(E86*F86,2)</f>
        <v>0</v>
      </c>
      <c r="H86" s="164" t="s">
        <v>1239</v>
      </c>
      <c r="I86" s="126"/>
      <c r="J86" s="126"/>
      <c r="K86" s="126"/>
      <c r="L86" s="126"/>
      <c r="M86" s="126" t="s">
        <v>131</v>
      </c>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row>
    <row r="87" spans="1:42" outlineLevel="1" x14ac:dyDescent="0.2">
      <c r="A87" s="285"/>
      <c r="B87" s="162"/>
      <c r="C87" s="250" t="s">
        <v>193</v>
      </c>
      <c r="D87" s="251"/>
      <c r="E87" s="252"/>
      <c r="F87" s="225"/>
      <c r="G87" s="225"/>
      <c r="H87" s="164">
        <v>0</v>
      </c>
      <c r="I87" s="126"/>
      <c r="J87" s="126"/>
      <c r="K87" s="126"/>
      <c r="L87" s="126"/>
      <c r="M87" s="126" t="s">
        <v>133</v>
      </c>
      <c r="N87" s="126">
        <v>0</v>
      </c>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row>
    <row r="88" spans="1:42" outlineLevel="1" x14ac:dyDescent="0.2">
      <c r="A88" s="285"/>
      <c r="B88" s="162"/>
      <c r="C88" s="250" t="s">
        <v>222</v>
      </c>
      <c r="D88" s="251"/>
      <c r="E88" s="252">
        <v>3.4020000000000001</v>
      </c>
      <c r="F88" s="225"/>
      <c r="G88" s="225"/>
      <c r="H88" s="164">
        <v>0</v>
      </c>
      <c r="I88" s="126"/>
      <c r="J88" s="126"/>
      <c r="K88" s="126"/>
      <c r="L88" s="126"/>
      <c r="M88" s="126" t="s">
        <v>133</v>
      </c>
      <c r="N88" s="126">
        <v>0</v>
      </c>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row>
    <row r="89" spans="1:42" outlineLevel="1" x14ac:dyDescent="0.2">
      <c r="A89" s="285">
        <v>27</v>
      </c>
      <c r="B89" s="162" t="s">
        <v>223</v>
      </c>
      <c r="C89" s="163" t="s">
        <v>224</v>
      </c>
      <c r="D89" s="224" t="s">
        <v>130</v>
      </c>
      <c r="E89" s="225">
        <v>22.68</v>
      </c>
      <c r="F89" s="225"/>
      <c r="G89" s="225">
        <f>ROUND(E89*F89,2)</f>
        <v>0</v>
      </c>
      <c r="H89" s="164" t="s">
        <v>1275</v>
      </c>
      <c r="I89" s="126"/>
      <c r="J89" s="126"/>
      <c r="K89" s="126"/>
      <c r="L89" s="126"/>
      <c r="M89" s="126" t="s">
        <v>131</v>
      </c>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row>
    <row r="90" spans="1:42" outlineLevel="1" x14ac:dyDescent="0.2">
      <c r="A90" s="285"/>
      <c r="B90" s="162"/>
      <c r="C90" s="250" t="s">
        <v>193</v>
      </c>
      <c r="D90" s="251"/>
      <c r="E90" s="252"/>
      <c r="F90" s="225"/>
      <c r="G90" s="225"/>
      <c r="H90" s="164">
        <v>0</v>
      </c>
      <c r="I90" s="126"/>
      <c r="J90" s="126"/>
      <c r="K90" s="126"/>
      <c r="L90" s="126"/>
      <c r="M90" s="126" t="s">
        <v>133</v>
      </c>
      <c r="N90" s="126">
        <v>0</v>
      </c>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row>
    <row r="91" spans="1:42" outlineLevel="1" x14ac:dyDescent="0.2">
      <c r="A91" s="285"/>
      <c r="B91" s="162"/>
      <c r="C91" s="250" t="s">
        <v>225</v>
      </c>
      <c r="D91" s="251"/>
      <c r="E91" s="252">
        <v>22.68</v>
      </c>
      <c r="F91" s="225"/>
      <c r="G91" s="225"/>
      <c r="H91" s="164">
        <v>0</v>
      </c>
      <c r="I91" s="126"/>
      <c r="J91" s="126"/>
      <c r="K91" s="126"/>
      <c r="L91" s="126"/>
      <c r="M91" s="126" t="s">
        <v>133</v>
      </c>
      <c r="N91" s="126">
        <v>0</v>
      </c>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row>
    <row r="92" spans="1:42" outlineLevel="1" x14ac:dyDescent="0.2">
      <c r="A92" s="285">
        <v>28</v>
      </c>
      <c r="B92" s="162" t="s">
        <v>226</v>
      </c>
      <c r="C92" s="163" t="s">
        <v>227</v>
      </c>
      <c r="D92" s="224" t="s">
        <v>130</v>
      </c>
      <c r="E92" s="225">
        <v>22.68</v>
      </c>
      <c r="F92" s="225"/>
      <c r="G92" s="225">
        <f>ROUND(E92*F92,2)</f>
        <v>0</v>
      </c>
      <c r="H92" s="164" t="s">
        <v>1275</v>
      </c>
      <c r="I92" s="126"/>
      <c r="J92" s="126"/>
      <c r="K92" s="126"/>
      <c r="L92" s="126"/>
      <c r="M92" s="126" t="s">
        <v>131</v>
      </c>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row>
    <row r="93" spans="1:42" outlineLevel="1" x14ac:dyDescent="0.2">
      <c r="A93" s="285"/>
      <c r="B93" s="162"/>
      <c r="C93" s="250" t="s">
        <v>193</v>
      </c>
      <c r="D93" s="251"/>
      <c r="E93" s="252"/>
      <c r="F93" s="225"/>
      <c r="G93" s="225"/>
      <c r="H93" s="164">
        <v>0</v>
      </c>
      <c r="I93" s="126"/>
      <c r="J93" s="126"/>
      <c r="K93" s="126"/>
      <c r="L93" s="126"/>
      <c r="M93" s="126" t="s">
        <v>133</v>
      </c>
      <c r="N93" s="126">
        <v>0</v>
      </c>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row>
    <row r="94" spans="1:42" outlineLevel="1" x14ac:dyDescent="0.2">
      <c r="A94" s="285"/>
      <c r="B94" s="162"/>
      <c r="C94" s="250" t="s">
        <v>225</v>
      </c>
      <c r="D94" s="251"/>
      <c r="E94" s="252">
        <v>22.68</v>
      </c>
      <c r="F94" s="225"/>
      <c r="G94" s="225"/>
      <c r="H94" s="164">
        <v>0</v>
      </c>
      <c r="I94" s="126"/>
      <c r="J94" s="126"/>
      <c r="K94" s="126"/>
      <c r="L94" s="126"/>
      <c r="M94" s="126" t="s">
        <v>133</v>
      </c>
      <c r="N94" s="126">
        <v>0</v>
      </c>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row>
    <row r="95" spans="1:42" outlineLevel="1" x14ac:dyDescent="0.2">
      <c r="A95" s="285">
        <v>29</v>
      </c>
      <c r="B95" s="162" t="s">
        <v>228</v>
      </c>
      <c r="C95" s="163" t="s">
        <v>229</v>
      </c>
      <c r="D95" s="224" t="s">
        <v>197</v>
      </c>
      <c r="E95" s="225">
        <v>0.44225999999999999</v>
      </c>
      <c r="F95" s="225"/>
      <c r="G95" s="225">
        <f>ROUND(E95*F95,2)</f>
        <v>0</v>
      </c>
      <c r="H95" s="164" t="s">
        <v>1275</v>
      </c>
      <c r="I95" s="126"/>
      <c r="J95" s="126"/>
      <c r="K95" s="126"/>
      <c r="L95" s="126"/>
      <c r="M95" s="126" t="s">
        <v>131</v>
      </c>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row>
    <row r="96" spans="1:42" outlineLevel="1" x14ac:dyDescent="0.2">
      <c r="A96" s="285"/>
      <c r="B96" s="162"/>
      <c r="C96" s="250" t="s">
        <v>193</v>
      </c>
      <c r="D96" s="251"/>
      <c r="E96" s="252"/>
      <c r="F96" s="225"/>
      <c r="G96" s="225"/>
      <c r="H96" s="164">
        <v>0</v>
      </c>
      <c r="I96" s="126"/>
      <c r="J96" s="126"/>
      <c r="K96" s="126"/>
      <c r="L96" s="126"/>
      <c r="M96" s="126" t="s">
        <v>133</v>
      </c>
      <c r="N96" s="126">
        <v>0</v>
      </c>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row>
    <row r="97" spans="1:42" outlineLevel="1" x14ac:dyDescent="0.2">
      <c r="A97" s="285"/>
      <c r="B97" s="162"/>
      <c r="C97" s="250" t="s">
        <v>230</v>
      </c>
      <c r="D97" s="251"/>
      <c r="E97" s="252">
        <v>0.44225999999999999</v>
      </c>
      <c r="F97" s="225"/>
      <c r="G97" s="225"/>
      <c r="H97" s="164">
        <v>0</v>
      </c>
      <c r="I97" s="126"/>
      <c r="J97" s="126"/>
      <c r="K97" s="126"/>
      <c r="L97" s="126"/>
      <c r="M97" s="126" t="s">
        <v>133</v>
      </c>
      <c r="N97" s="126">
        <v>0</v>
      </c>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row>
    <row r="98" spans="1:42" outlineLevel="1" x14ac:dyDescent="0.2">
      <c r="A98" s="285">
        <v>30</v>
      </c>
      <c r="B98" s="162" t="s">
        <v>231</v>
      </c>
      <c r="C98" s="163" t="s">
        <v>232</v>
      </c>
      <c r="D98" s="224" t="s">
        <v>146</v>
      </c>
      <c r="E98" s="225">
        <v>6.3</v>
      </c>
      <c r="F98" s="225"/>
      <c r="G98" s="225">
        <f>ROUND(E98*F98,2)</f>
        <v>0</v>
      </c>
      <c r="H98" s="164" t="s">
        <v>1275</v>
      </c>
      <c r="I98" s="126"/>
      <c r="J98" s="126"/>
      <c r="K98" s="126"/>
      <c r="L98" s="126"/>
      <c r="M98" s="126" t="s">
        <v>131</v>
      </c>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row>
    <row r="99" spans="1:42" outlineLevel="1" x14ac:dyDescent="0.2">
      <c r="A99" s="285"/>
      <c r="B99" s="162"/>
      <c r="C99" s="250" t="s">
        <v>193</v>
      </c>
      <c r="D99" s="251"/>
      <c r="E99" s="252"/>
      <c r="F99" s="225"/>
      <c r="G99" s="225"/>
      <c r="H99" s="164">
        <v>0</v>
      </c>
      <c r="I99" s="126"/>
      <c r="J99" s="126"/>
      <c r="K99" s="126"/>
      <c r="L99" s="126"/>
      <c r="M99" s="126" t="s">
        <v>133</v>
      </c>
      <c r="N99" s="126">
        <v>0</v>
      </c>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row>
    <row r="100" spans="1:42" outlineLevel="1" x14ac:dyDescent="0.2">
      <c r="A100" s="285"/>
      <c r="B100" s="162"/>
      <c r="C100" s="250" t="s">
        <v>233</v>
      </c>
      <c r="D100" s="251"/>
      <c r="E100" s="252">
        <v>6.3</v>
      </c>
      <c r="F100" s="225"/>
      <c r="G100" s="225"/>
      <c r="H100" s="164">
        <v>0</v>
      </c>
      <c r="I100" s="126"/>
      <c r="J100" s="126"/>
      <c r="K100" s="126"/>
      <c r="L100" s="126"/>
      <c r="M100" s="126" t="s">
        <v>133</v>
      </c>
      <c r="N100" s="126">
        <v>0</v>
      </c>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row>
    <row r="101" spans="1:42" outlineLevel="1" x14ac:dyDescent="0.2">
      <c r="A101" s="285">
        <v>31</v>
      </c>
      <c r="B101" s="162" t="s">
        <v>234</v>
      </c>
      <c r="C101" s="163" t="s">
        <v>235</v>
      </c>
      <c r="D101" s="224" t="s">
        <v>130</v>
      </c>
      <c r="E101" s="225">
        <v>7.2</v>
      </c>
      <c r="F101" s="225"/>
      <c r="G101" s="225">
        <f>ROUND(E101*F101,2)</f>
        <v>0</v>
      </c>
      <c r="H101" s="164" t="s">
        <v>1275</v>
      </c>
      <c r="I101" s="126"/>
      <c r="J101" s="126"/>
      <c r="K101" s="126"/>
      <c r="L101" s="126"/>
      <c r="M101" s="126" t="s">
        <v>131</v>
      </c>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row>
    <row r="102" spans="1:42" outlineLevel="1" x14ac:dyDescent="0.2">
      <c r="A102" s="285"/>
      <c r="B102" s="162"/>
      <c r="C102" s="250" t="s">
        <v>193</v>
      </c>
      <c r="D102" s="251"/>
      <c r="E102" s="252"/>
      <c r="F102" s="225"/>
      <c r="G102" s="225"/>
      <c r="H102" s="164">
        <v>0</v>
      </c>
      <c r="I102" s="126"/>
      <c r="J102" s="126"/>
      <c r="K102" s="126"/>
      <c r="L102" s="126"/>
      <c r="M102" s="126" t="s">
        <v>133</v>
      </c>
      <c r="N102" s="126">
        <v>0</v>
      </c>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row>
    <row r="103" spans="1:42" outlineLevel="1" x14ac:dyDescent="0.2">
      <c r="A103" s="285"/>
      <c r="B103" s="162"/>
      <c r="C103" s="250" t="s">
        <v>236</v>
      </c>
      <c r="D103" s="251"/>
      <c r="E103" s="252">
        <v>7.2</v>
      </c>
      <c r="F103" s="225"/>
      <c r="G103" s="225"/>
      <c r="H103" s="164">
        <v>0</v>
      </c>
      <c r="I103" s="126"/>
      <c r="J103" s="126"/>
      <c r="K103" s="126"/>
      <c r="L103" s="126"/>
      <c r="M103" s="126" t="s">
        <v>133</v>
      </c>
      <c r="N103" s="126">
        <v>0</v>
      </c>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row>
    <row r="104" spans="1:42" outlineLevel="1" x14ac:dyDescent="0.2">
      <c r="A104" s="285">
        <v>32</v>
      </c>
      <c r="B104" s="162" t="s">
        <v>237</v>
      </c>
      <c r="C104" s="163" t="s">
        <v>238</v>
      </c>
      <c r="D104" s="224" t="s">
        <v>130</v>
      </c>
      <c r="E104" s="225">
        <v>7.2</v>
      </c>
      <c r="F104" s="225"/>
      <c r="G104" s="225">
        <f>ROUND(E104*F104,2)</f>
        <v>0</v>
      </c>
      <c r="H104" s="164" t="s">
        <v>1275</v>
      </c>
      <c r="I104" s="126"/>
      <c r="J104" s="126"/>
      <c r="K104" s="126"/>
      <c r="L104" s="126"/>
      <c r="M104" s="126" t="s">
        <v>131</v>
      </c>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row>
    <row r="105" spans="1:42" outlineLevel="1" x14ac:dyDescent="0.2">
      <c r="A105" s="285"/>
      <c r="B105" s="162"/>
      <c r="C105" s="250" t="s">
        <v>193</v>
      </c>
      <c r="D105" s="251"/>
      <c r="E105" s="252"/>
      <c r="F105" s="225"/>
      <c r="G105" s="225"/>
      <c r="H105" s="164">
        <v>0</v>
      </c>
      <c r="I105" s="126"/>
      <c r="J105" s="126"/>
      <c r="K105" s="126"/>
      <c r="L105" s="126"/>
      <c r="M105" s="126" t="s">
        <v>133</v>
      </c>
      <c r="N105" s="126">
        <v>0</v>
      </c>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row>
    <row r="106" spans="1:42" outlineLevel="1" x14ac:dyDescent="0.2">
      <c r="A106" s="285"/>
      <c r="B106" s="162"/>
      <c r="C106" s="250" t="s">
        <v>236</v>
      </c>
      <c r="D106" s="251"/>
      <c r="E106" s="252">
        <v>7.2</v>
      </c>
      <c r="F106" s="225"/>
      <c r="G106" s="225"/>
      <c r="H106" s="164">
        <v>0</v>
      </c>
      <c r="I106" s="126"/>
      <c r="J106" s="126"/>
      <c r="K106" s="126"/>
      <c r="L106" s="126"/>
      <c r="M106" s="126" t="s">
        <v>133</v>
      </c>
      <c r="N106" s="126">
        <v>0</v>
      </c>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row>
    <row r="107" spans="1:42" outlineLevel="1" x14ac:dyDescent="0.2">
      <c r="A107" s="285">
        <v>33</v>
      </c>
      <c r="B107" s="162" t="s">
        <v>239</v>
      </c>
      <c r="C107" s="163" t="s">
        <v>240</v>
      </c>
      <c r="D107" s="224" t="s">
        <v>197</v>
      </c>
      <c r="E107" s="225">
        <v>0.81899999999999995</v>
      </c>
      <c r="F107" s="225"/>
      <c r="G107" s="225">
        <f>ROUND(E107*F107,2)</f>
        <v>0</v>
      </c>
      <c r="H107" s="164" t="s">
        <v>1275</v>
      </c>
      <c r="I107" s="126"/>
      <c r="J107" s="126"/>
      <c r="K107" s="126"/>
      <c r="L107" s="126"/>
      <c r="M107" s="126" t="s">
        <v>131</v>
      </c>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row>
    <row r="108" spans="1:42" outlineLevel="1" x14ac:dyDescent="0.2">
      <c r="A108" s="285"/>
      <c r="B108" s="162"/>
      <c r="C108" s="250" t="s">
        <v>193</v>
      </c>
      <c r="D108" s="251"/>
      <c r="E108" s="252"/>
      <c r="F108" s="225"/>
      <c r="G108" s="225"/>
      <c r="H108" s="164">
        <v>0</v>
      </c>
      <c r="I108" s="126"/>
      <c r="J108" s="126"/>
      <c r="K108" s="126"/>
      <c r="L108" s="126"/>
      <c r="M108" s="126" t="s">
        <v>133</v>
      </c>
      <c r="N108" s="126">
        <v>0</v>
      </c>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row>
    <row r="109" spans="1:42" outlineLevel="1" x14ac:dyDescent="0.2">
      <c r="A109" s="285"/>
      <c r="B109" s="162"/>
      <c r="C109" s="250" t="s">
        <v>241</v>
      </c>
      <c r="D109" s="251"/>
      <c r="E109" s="252">
        <v>0.81899999999999995</v>
      </c>
      <c r="F109" s="225"/>
      <c r="G109" s="225"/>
      <c r="H109" s="164">
        <v>0</v>
      </c>
      <c r="I109" s="126"/>
      <c r="J109" s="126"/>
      <c r="K109" s="126"/>
      <c r="L109" s="126"/>
      <c r="M109" s="126" t="s">
        <v>133</v>
      </c>
      <c r="N109" s="126">
        <v>0</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row>
    <row r="110" spans="1:42" ht="22.5" outlineLevel="1" x14ac:dyDescent="0.2">
      <c r="A110" s="285">
        <v>34</v>
      </c>
      <c r="B110" s="162" t="s">
        <v>242</v>
      </c>
      <c r="C110" s="163" t="s">
        <v>243</v>
      </c>
      <c r="D110" s="224" t="s">
        <v>142</v>
      </c>
      <c r="E110" s="225">
        <v>4</v>
      </c>
      <c r="F110" s="225"/>
      <c r="G110" s="225">
        <f>ROUND(E110*F110,2)</f>
        <v>0</v>
      </c>
      <c r="H110" s="164" t="s">
        <v>1239</v>
      </c>
      <c r="I110" s="126"/>
      <c r="J110" s="126"/>
      <c r="K110" s="126"/>
      <c r="L110" s="126"/>
      <c r="M110" s="126" t="s">
        <v>131</v>
      </c>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row>
    <row r="111" spans="1:42" outlineLevel="1" x14ac:dyDescent="0.2">
      <c r="A111" s="285"/>
      <c r="B111" s="162"/>
      <c r="C111" s="250" t="s">
        <v>244</v>
      </c>
      <c r="D111" s="251"/>
      <c r="E111" s="252">
        <v>4</v>
      </c>
      <c r="F111" s="225"/>
      <c r="G111" s="225"/>
      <c r="H111" s="164">
        <v>0</v>
      </c>
      <c r="I111" s="126"/>
      <c r="J111" s="126"/>
      <c r="K111" s="126"/>
      <c r="L111" s="126"/>
      <c r="M111" s="126" t="s">
        <v>133</v>
      </c>
      <c r="N111" s="126">
        <v>0</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row>
    <row r="112" spans="1:42" ht="22.5" outlineLevel="1" x14ac:dyDescent="0.2">
      <c r="A112" s="285">
        <v>35</v>
      </c>
      <c r="B112" s="162" t="s">
        <v>245</v>
      </c>
      <c r="C112" s="163" t="s">
        <v>246</v>
      </c>
      <c r="D112" s="224" t="s">
        <v>247</v>
      </c>
      <c r="E112" s="225">
        <v>11</v>
      </c>
      <c r="F112" s="225"/>
      <c r="G112" s="225">
        <f>ROUND(E112*F112,2)</f>
        <v>0</v>
      </c>
      <c r="H112" s="164" t="s">
        <v>1239</v>
      </c>
      <c r="I112" s="126"/>
      <c r="J112" s="126"/>
      <c r="K112" s="126"/>
      <c r="L112" s="126"/>
      <c r="M112" s="126" t="s">
        <v>131</v>
      </c>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row>
    <row r="113" spans="1:42" outlineLevel="1" x14ac:dyDescent="0.2">
      <c r="A113" s="285"/>
      <c r="B113" s="162"/>
      <c r="C113" s="250" t="s">
        <v>193</v>
      </c>
      <c r="D113" s="251"/>
      <c r="E113" s="252"/>
      <c r="F113" s="225"/>
      <c r="G113" s="225"/>
      <c r="H113" s="164">
        <v>0</v>
      </c>
      <c r="I113" s="126"/>
      <c r="J113" s="126"/>
      <c r="K113" s="126"/>
      <c r="L113" s="126"/>
      <c r="M113" s="126" t="s">
        <v>133</v>
      </c>
      <c r="N113" s="126">
        <v>0</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row>
    <row r="114" spans="1:42" outlineLevel="1" x14ac:dyDescent="0.2">
      <c r="A114" s="285"/>
      <c r="B114" s="162"/>
      <c r="C114" s="250" t="s">
        <v>248</v>
      </c>
      <c r="D114" s="251"/>
      <c r="E114" s="252">
        <v>11</v>
      </c>
      <c r="F114" s="225"/>
      <c r="G114" s="225"/>
      <c r="H114" s="164">
        <v>0</v>
      </c>
      <c r="I114" s="126"/>
      <c r="J114" s="126"/>
      <c r="K114" s="126"/>
      <c r="L114" s="126"/>
      <c r="M114" s="126" t="s">
        <v>133</v>
      </c>
      <c r="N114" s="126">
        <v>0</v>
      </c>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row>
    <row r="115" spans="1:42" x14ac:dyDescent="0.2">
      <c r="A115" s="286" t="s">
        <v>126</v>
      </c>
      <c r="B115" s="253" t="s">
        <v>50</v>
      </c>
      <c r="C115" s="254" t="s">
        <v>51</v>
      </c>
      <c r="D115" s="255"/>
      <c r="E115" s="256"/>
      <c r="F115" s="256"/>
      <c r="G115" s="256">
        <f>SUMIF(M116:M146,"&lt;&gt;NOR",G116:G146)</f>
        <v>0</v>
      </c>
      <c r="H115" s="229"/>
      <c r="M115" t="s">
        <v>127</v>
      </c>
    </row>
    <row r="116" spans="1:42" outlineLevel="1" x14ac:dyDescent="0.2">
      <c r="A116" s="285">
        <v>36</v>
      </c>
      <c r="B116" s="162" t="s">
        <v>249</v>
      </c>
      <c r="C116" s="163" t="s">
        <v>250</v>
      </c>
      <c r="D116" s="224" t="s">
        <v>130</v>
      </c>
      <c r="E116" s="225">
        <v>500.05700000000002</v>
      </c>
      <c r="F116" s="225"/>
      <c r="G116" s="225">
        <f>ROUND(E116*F116,2)</f>
        <v>0</v>
      </c>
      <c r="H116" s="164" t="s">
        <v>1275</v>
      </c>
      <c r="I116" s="126"/>
      <c r="J116" s="126"/>
      <c r="K116" s="126"/>
      <c r="L116" s="126"/>
      <c r="M116" s="126" t="s">
        <v>131</v>
      </c>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row>
    <row r="117" spans="1:42" outlineLevel="1" x14ac:dyDescent="0.2">
      <c r="A117" s="285"/>
      <c r="B117" s="162"/>
      <c r="C117" s="250" t="s">
        <v>251</v>
      </c>
      <c r="D117" s="251"/>
      <c r="E117" s="252"/>
      <c r="F117" s="225"/>
      <c r="G117" s="225"/>
      <c r="H117" s="164">
        <v>0</v>
      </c>
      <c r="I117" s="126"/>
      <c r="J117" s="126"/>
      <c r="K117" s="126"/>
      <c r="L117" s="126"/>
      <c r="M117" s="126" t="s">
        <v>133</v>
      </c>
      <c r="N117" s="126">
        <v>0</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row>
    <row r="118" spans="1:42" outlineLevel="1" x14ac:dyDescent="0.2">
      <c r="A118" s="285"/>
      <c r="B118" s="162"/>
      <c r="C118" s="250" t="s">
        <v>252</v>
      </c>
      <c r="D118" s="251"/>
      <c r="E118" s="252">
        <v>25.367999999999999</v>
      </c>
      <c r="F118" s="225"/>
      <c r="G118" s="225"/>
      <c r="H118" s="164">
        <v>0</v>
      </c>
      <c r="I118" s="126"/>
      <c r="J118" s="126"/>
      <c r="K118" s="126"/>
      <c r="L118" s="126"/>
      <c r="M118" s="126" t="s">
        <v>133</v>
      </c>
      <c r="N118" s="126">
        <v>0</v>
      </c>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row>
    <row r="119" spans="1:42" outlineLevel="1" x14ac:dyDescent="0.2">
      <c r="A119" s="285"/>
      <c r="B119" s="162"/>
      <c r="C119" s="250" t="s">
        <v>253</v>
      </c>
      <c r="D119" s="251"/>
      <c r="E119" s="252">
        <v>25.367999999999999</v>
      </c>
      <c r="F119" s="225"/>
      <c r="G119" s="225"/>
      <c r="H119" s="164">
        <v>0</v>
      </c>
      <c r="I119" s="126"/>
      <c r="J119" s="126"/>
      <c r="K119" s="126"/>
      <c r="L119" s="126"/>
      <c r="M119" s="126" t="s">
        <v>133</v>
      </c>
      <c r="N119" s="126">
        <v>0</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row>
    <row r="120" spans="1:42" outlineLevel="1" x14ac:dyDescent="0.2">
      <c r="A120" s="285"/>
      <c r="B120" s="162"/>
      <c r="C120" s="250" t="s">
        <v>254</v>
      </c>
      <c r="D120" s="251"/>
      <c r="E120" s="252">
        <v>608</v>
      </c>
      <c r="F120" s="225"/>
      <c r="G120" s="225"/>
      <c r="H120" s="164">
        <v>0</v>
      </c>
      <c r="I120" s="126"/>
      <c r="J120" s="126"/>
      <c r="K120" s="126"/>
      <c r="L120" s="126"/>
      <c r="M120" s="126" t="s">
        <v>133</v>
      </c>
      <c r="N120" s="126">
        <v>0</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row>
    <row r="121" spans="1:42" ht="22.5" outlineLevel="1" x14ac:dyDescent="0.2">
      <c r="A121" s="285"/>
      <c r="B121" s="162"/>
      <c r="C121" s="250" t="s">
        <v>255</v>
      </c>
      <c r="D121" s="251"/>
      <c r="E121" s="252">
        <v>-224.26400000000001</v>
      </c>
      <c r="F121" s="225"/>
      <c r="G121" s="225"/>
      <c r="H121" s="164">
        <v>0</v>
      </c>
      <c r="I121" s="126"/>
      <c r="J121" s="126"/>
      <c r="K121" s="126"/>
      <c r="L121" s="126"/>
      <c r="M121" s="126" t="s">
        <v>133</v>
      </c>
      <c r="N121" s="126">
        <v>0</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row>
    <row r="122" spans="1:42" outlineLevel="1" x14ac:dyDescent="0.2">
      <c r="A122" s="285"/>
      <c r="B122" s="162"/>
      <c r="C122" s="250" t="s">
        <v>256</v>
      </c>
      <c r="D122" s="251"/>
      <c r="E122" s="252">
        <v>-2.64</v>
      </c>
      <c r="F122" s="225"/>
      <c r="G122" s="225"/>
      <c r="H122" s="164">
        <v>0</v>
      </c>
      <c r="I122" s="126"/>
      <c r="J122" s="126"/>
      <c r="K122" s="126"/>
      <c r="L122" s="126"/>
      <c r="M122" s="126" t="s">
        <v>133</v>
      </c>
      <c r="N122" s="126">
        <v>0</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row>
    <row r="123" spans="1:42" outlineLevel="1" x14ac:dyDescent="0.2">
      <c r="A123" s="285"/>
      <c r="B123" s="162"/>
      <c r="C123" s="250" t="s">
        <v>152</v>
      </c>
      <c r="D123" s="251"/>
      <c r="E123" s="252"/>
      <c r="F123" s="225"/>
      <c r="G123" s="225"/>
      <c r="H123" s="164">
        <v>0</v>
      </c>
      <c r="I123" s="126"/>
      <c r="J123" s="126"/>
      <c r="K123" s="126"/>
      <c r="L123" s="126"/>
      <c r="M123" s="126" t="s">
        <v>133</v>
      </c>
      <c r="N123" s="126">
        <v>0</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row>
    <row r="124" spans="1:42" outlineLevel="1" x14ac:dyDescent="0.2">
      <c r="A124" s="285"/>
      <c r="B124" s="162"/>
      <c r="C124" s="250" t="s">
        <v>257</v>
      </c>
      <c r="D124" s="251"/>
      <c r="E124" s="252"/>
      <c r="F124" s="225"/>
      <c r="G124" s="225"/>
      <c r="H124" s="164">
        <v>0</v>
      </c>
      <c r="I124" s="126"/>
      <c r="J124" s="126"/>
      <c r="K124" s="126"/>
      <c r="L124" s="126"/>
      <c r="M124" s="126" t="s">
        <v>133</v>
      </c>
      <c r="N124" s="126">
        <v>0</v>
      </c>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row>
    <row r="125" spans="1:42" outlineLevel="1" x14ac:dyDescent="0.2">
      <c r="A125" s="285"/>
      <c r="B125" s="162"/>
      <c r="C125" s="250" t="s">
        <v>258</v>
      </c>
      <c r="D125" s="251"/>
      <c r="E125" s="252">
        <v>5.4649999999999999</v>
      </c>
      <c r="F125" s="225"/>
      <c r="G125" s="225"/>
      <c r="H125" s="164">
        <v>0</v>
      </c>
      <c r="I125" s="126"/>
      <c r="J125" s="126"/>
      <c r="K125" s="126"/>
      <c r="L125" s="126"/>
      <c r="M125" s="126" t="s">
        <v>133</v>
      </c>
      <c r="N125" s="126">
        <v>0</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row>
    <row r="126" spans="1:42" outlineLevel="1" x14ac:dyDescent="0.2">
      <c r="A126" s="285"/>
      <c r="B126" s="162"/>
      <c r="C126" s="250" t="s">
        <v>259</v>
      </c>
      <c r="D126" s="251"/>
      <c r="E126" s="252">
        <v>62.76</v>
      </c>
      <c r="F126" s="225"/>
      <c r="G126" s="225"/>
      <c r="H126" s="164">
        <v>0</v>
      </c>
      <c r="I126" s="126"/>
      <c r="J126" s="126"/>
      <c r="K126" s="126"/>
      <c r="L126" s="126"/>
      <c r="M126" s="126" t="s">
        <v>133</v>
      </c>
      <c r="N126" s="126">
        <v>0</v>
      </c>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row>
    <row r="127" spans="1:42" ht="22.5" outlineLevel="1" x14ac:dyDescent="0.2">
      <c r="A127" s="285">
        <v>37</v>
      </c>
      <c r="B127" s="162" t="s">
        <v>263</v>
      </c>
      <c r="C127" s="163" t="s">
        <v>264</v>
      </c>
      <c r="D127" s="224" t="s">
        <v>142</v>
      </c>
      <c r="E127" s="225">
        <v>3</v>
      </c>
      <c r="F127" s="225"/>
      <c r="G127" s="225">
        <f>ROUND(E127*F127,2)</f>
        <v>0</v>
      </c>
      <c r="H127" s="164" t="s">
        <v>1275</v>
      </c>
      <c r="I127" s="126"/>
      <c r="J127" s="126"/>
      <c r="K127" s="126"/>
      <c r="L127" s="126"/>
      <c r="M127" s="126" t="s">
        <v>131</v>
      </c>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row>
    <row r="128" spans="1:42" outlineLevel="1" x14ac:dyDescent="0.2">
      <c r="A128" s="285"/>
      <c r="B128" s="162"/>
      <c r="C128" s="250" t="s">
        <v>265</v>
      </c>
      <c r="D128" s="251"/>
      <c r="E128" s="252">
        <v>1</v>
      </c>
      <c r="F128" s="225"/>
      <c r="G128" s="225"/>
      <c r="H128" s="164">
        <v>0</v>
      </c>
      <c r="I128" s="126"/>
      <c r="J128" s="126"/>
      <c r="K128" s="126"/>
      <c r="L128" s="126"/>
      <c r="M128" s="126" t="s">
        <v>133</v>
      </c>
      <c r="N128" s="126">
        <v>0</v>
      </c>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row>
    <row r="129" spans="1:42" outlineLevel="1" x14ac:dyDescent="0.2">
      <c r="A129" s="285"/>
      <c r="B129" s="162"/>
      <c r="C129" s="250" t="s">
        <v>266</v>
      </c>
      <c r="D129" s="251"/>
      <c r="E129" s="252">
        <v>1</v>
      </c>
      <c r="F129" s="225"/>
      <c r="G129" s="225"/>
      <c r="H129" s="164">
        <v>0</v>
      </c>
      <c r="I129" s="126"/>
      <c r="J129" s="126"/>
      <c r="K129" s="126"/>
      <c r="L129" s="126"/>
      <c r="M129" s="126" t="s">
        <v>133</v>
      </c>
      <c r="N129" s="126">
        <v>0</v>
      </c>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row>
    <row r="130" spans="1:42" outlineLevel="1" x14ac:dyDescent="0.2">
      <c r="A130" s="285"/>
      <c r="B130" s="162"/>
      <c r="C130" s="250" t="s">
        <v>267</v>
      </c>
      <c r="D130" s="251"/>
      <c r="E130" s="252">
        <v>1</v>
      </c>
      <c r="F130" s="225"/>
      <c r="G130" s="225"/>
      <c r="H130" s="164">
        <v>0</v>
      </c>
      <c r="I130" s="126"/>
      <c r="J130" s="126"/>
      <c r="K130" s="126"/>
      <c r="L130" s="126"/>
      <c r="M130" s="126" t="s">
        <v>133</v>
      </c>
      <c r="N130" s="126">
        <v>0</v>
      </c>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row>
    <row r="131" spans="1:42" ht="22.5" outlineLevel="1" x14ac:dyDescent="0.2">
      <c r="A131" s="285">
        <v>38</v>
      </c>
      <c r="B131" s="162" t="s">
        <v>268</v>
      </c>
      <c r="C131" s="163" t="s">
        <v>269</v>
      </c>
      <c r="D131" s="224" t="s">
        <v>142</v>
      </c>
      <c r="E131" s="225">
        <v>2</v>
      </c>
      <c r="F131" s="225"/>
      <c r="G131" s="225">
        <f>ROUND(E131*F131,2)</f>
        <v>0</v>
      </c>
      <c r="H131" s="164" t="s">
        <v>1275</v>
      </c>
      <c r="I131" s="126"/>
      <c r="J131" s="126"/>
      <c r="K131" s="126"/>
      <c r="L131" s="126"/>
      <c r="M131" s="126" t="s">
        <v>131</v>
      </c>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row>
    <row r="132" spans="1:42" outlineLevel="1" x14ac:dyDescent="0.2">
      <c r="A132" s="285"/>
      <c r="B132" s="162"/>
      <c r="C132" s="250" t="s">
        <v>270</v>
      </c>
      <c r="D132" s="251"/>
      <c r="E132" s="252"/>
      <c r="F132" s="225"/>
      <c r="G132" s="225"/>
      <c r="H132" s="164">
        <v>0</v>
      </c>
      <c r="I132" s="126"/>
      <c r="J132" s="126"/>
      <c r="K132" s="126"/>
      <c r="L132" s="126"/>
      <c r="M132" s="126" t="s">
        <v>133</v>
      </c>
      <c r="N132" s="126">
        <v>0</v>
      </c>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row>
    <row r="133" spans="1:42" outlineLevel="1" x14ac:dyDescent="0.2">
      <c r="A133" s="285"/>
      <c r="B133" s="162"/>
      <c r="C133" s="250" t="s">
        <v>266</v>
      </c>
      <c r="D133" s="251"/>
      <c r="E133" s="252">
        <v>1</v>
      </c>
      <c r="F133" s="225"/>
      <c r="G133" s="225"/>
      <c r="H133" s="164">
        <v>0</v>
      </c>
      <c r="I133" s="126"/>
      <c r="J133" s="126"/>
      <c r="K133" s="126"/>
      <c r="L133" s="126"/>
      <c r="M133" s="126" t="s">
        <v>133</v>
      </c>
      <c r="N133" s="126">
        <v>0</v>
      </c>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row>
    <row r="134" spans="1:42" outlineLevel="1" x14ac:dyDescent="0.2">
      <c r="A134" s="285"/>
      <c r="B134" s="162"/>
      <c r="C134" s="250" t="s">
        <v>267</v>
      </c>
      <c r="D134" s="251"/>
      <c r="E134" s="252">
        <v>1</v>
      </c>
      <c r="F134" s="225"/>
      <c r="G134" s="225"/>
      <c r="H134" s="164">
        <v>0</v>
      </c>
      <c r="I134" s="126"/>
      <c r="J134" s="126"/>
      <c r="K134" s="126"/>
      <c r="L134" s="126"/>
      <c r="M134" s="126" t="s">
        <v>133</v>
      </c>
      <c r="N134" s="126">
        <v>0</v>
      </c>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row>
    <row r="135" spans="1:42" outlineLevel="1" x14ac:dyDescent="0.2">
      <c r="A135" s="285">
        <v>39</v>
      </c>
      <c r="B135" s="162" t="s">
        <v>271</v>
      </c>
      <c r="C135" s="163" t="s">
        <v>272</v>
      </c>
      <c r="D135" s="224" t="s">
        <v>146</v>
      </c>
      <c r="E135" s="225">
        <v>20.563199999999998</v>
      </c>
      <c r="F135" s="225"/>
      <c r="G135" s="225">
        <f>ROUND(E135*F135,2)</f>
        <v>0</v>
      </c>
      <c r="H135" s="164" t="s">
        <v>1275</v>
      </c>
      <c r="I135" s="126"/>
      <c r="J135" s="126"/>
      <c r="K135" s="126"/>
      <c r="L135" s="126"/>
      <c r="M135" s="126" t="s">
        <v>131</v>
      </c>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row>
    <row r="136" spans="1:42" outlineLevel="1" x14ac:dyDescent="0.2">
      <c r="A136" s="285"/>
      <c r="B136" s="162"/>
      <c r="C136" s="250" t="s">
        <v>193</v>
      </c>
      <c r="D136" s="251"/>
      <c r="E136" s="252"/>
      <c r="F136" s="225"/>
      <c r="G136" s="225"/>
      <c r="H136" s="164">
        <v>0</v>
      </c>
      <c r="I136" s="126"/>
      <c r="J136" s="126"/>
      <c r="K136" s="126"/>
      <c r="L136" s="126"/>
      <c r="M136" s="126" t="s">
        <v>133</v>
      </c>
      <c r="N136" s="126">
        <v>0</v>
      </c>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row>
    <row r="137" spans="1:42" outlineLevel="1" x14ac:dyDescent="0.2">
      <c r="A137" s="285"/>
      <c r="B137" s="162"/>
      <c r="C137" s="250" t="s">
        <v>273</v>
      </c>
      <c r="D137" s="251"/>
      <c r="E137" s="252">
        <v>20.563199999999998</v>
      </c>
      <c r="F137" s="225"/>
      <c r="G137" s="225"/>
      <c r="H137" s="164">
        <v>0</v>
      </c>
      <c r="I137" s="126"/>
      <c r="J137" s="126"/>
      <c r="K137" s="126"/>
      <c r="L137" s="126"/>
      <c r="M137" s="126" t="s">
        <v>133</v>
      </c>
      <c r="N137" s="126">
        <v>0</v>
      </c>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row>
    <row r="138" spans="1:42" outlineLevel="1" x14ac:dyDescent="0.2">
      <c r="A138" s="285">
        <v>40</v>
      </c>
      <c r="B138" s="162" t="s">
        <v>274</v>
      </c>
      <c r="C138" s="163" t="s">
        <v>275</v>
      </c>
      <c r="D138" s="224" t="s">
        <v>130</v>
      </c>
      <c r="E138" s="225">
        <v>205.63200000000001</v>
      </c>
      <c r="F138" s="225"/>
      <c r="G138" s="225">
        <f>ROUND(E138*F138,2)</f>
        <v>0</v>
      </c>
      <c r="H138" s="164" t="s">
        <v>1275</v>
      </c>
      <c r="I138" s="126"/>
      <c r="J138" s="126"/>
      <c r="K138" s="126"/>
      <c r="L138" s="126"/>
      <c r="M138" s="126" t="s">
        <v>131</v>
      </c>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row>
    <row r="139" spans="1:42" outlineLevel="1" x14ac:dyDescent="0.2">
      <c r="A139" s="285"/>
      <c r="B139" s="162"/>
      <c r="C139" s="250" t="s">
        <v>193</v>
      </c>
      <c r="D139" s="251"/>
      <c r="E139" s="252"/>
      <c r="F139" s="225"/>
      <c r="G139" s="225"/>
      <c r="H139" s="164">
        <v>0</v>
      </c>
      <c r="I139" s="126"/>
      <c r="J139" s="126"/>
      <c r="K139" s="126"/>
      <c r="L139" s="126"/>
      <c r="M139" s="126" t="s">
        <v>133</v>
      </c>
      <c r="N139" s="126">
        <v>0</v>
      </c>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row>
    <row r="140" spans="1:42" outlineLevel="1" x14ac:dyDescent="0.2">
      <c r="A140" s="285"/>
      <c r="B140" s="162"/>
      <c r="C140" s="250" t="s">
        <v>276</v>
      </c>
      <c r="D140" s="251"/>
      <c r="E140" s="252">
        <v>205.63200000000001</v>
      </c>
      <c r="F140" s="225"/>
      <c r="G140" s="225"/>
      <c r="H140" s="164">
        <v>0</v>
      </c>
      <c r="I140" s="126"/>
      <c r="J140" s="126"/>
      <c r="K140" s="126"/>
      <c r="L140" s="126"/>
      <c r="M140" s="126" t="s">
        <v>133</v>
      </c>
      <c r="N140" s="126">
        <v>0</v>
      </c>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row>
    <row r="141" spans="1:42" outlineLevel="1" x14ac:dyDescent="0.2">
      <c r="A141" s="285">
        <v>41</v>
      </c>
      <c r="B141" s="162" t="s">
        <v>277</v>
      </c>
      <c r="C141" s="163" t="s">
        <v>278</v>
      </c>
      <c r="D141" s="224" t="s">
        <v>130</v>
      </c>
      <c r="E141" s="225">
        <v>205.63200000000001</v>
      </c>
      <c r="F141" s="225"/>
      <c r="G141" s="225">
        <f>ROUND(E141*F141,2)</f>
        <v>0</v>
      </c>
      <c r="H141" s="164" t="s">
        <v>1275</v>
      </c>
      <c r="I141" s="126"/>
      <c r="J141" s="126"/>
      <c r="K141" s="126"/>
      <c r="L141" s="126"/>
      <c r="M141" s="126" t="s">
        <v>131</v>
      </c>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row>
    <row r="142" spans="1:42" outlineLevel="1" x14ac:dyDescent="0.2">
      <c r="A142" s="285"/>
      <c r="B142" s="162"/>
      <c r="C142" s="250" t="s">
        <v>193</v>
      </c>
      <c r="D142" s="251"/>
      <c r="E142" s="252"/>
      <c r="F142" s="225"/>
      <c r="G142" s="225"/>
      <c r="H142" s="164">
        <v>0</v>
      </c>
      <c r="I142" s="126"/>
      <c r="J142" s="126"/>
      <c r="K142" s="126"/>
      <c r="L142" s="126"/>
      <c r="M142" s="126" t="s">
        <v>133</v>
      </c>
      <c r="N142" s="126">
        <v>0</v>
      </c>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row>
    <row r="143" spans="1:42" outlineLevel="1" x14ac:dyDescent="0.2">
      <c r="A143" s="285"/>
      <c r="B143" s="162"/>
      <c r="C143" s="250" t="s">
        <v>276</v>
      </c>
      <c r="D143" s="251"/>
      <c r="E143" s="252">
        <v>205.63200000000001</v>
      </c>
      <c r="F143" s="225"/>
      <c r="G143" s="225"/>
      <c r="H143" s="164">
        <v>0</v>
      </c>
      <c r="I143" s="126"/>
      <c r="J143" s="126"/>
      <c r="K143" s="126"/>
      <c r="L143" s="126"/>
      <c r="M143" s="126" t="s">
        <v>133</v>
      </c>
      <c r="N143" s="126">
        <v>0</v>
      </c>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row>
    <row r="144" spans="1:42" outlineLevel="1" x14ac:dyDescent="0.2">
      <c r="A144" s="285">
        <v>42</v>
      </c>
      <c r="B144" s="162" t="s">
        <v>279</v>
      </c>
      <c r="C144" s="163" t="s">
        <v>280</v>
      </c>
      <c r="D144" s="224" t="s">
        <v>197</v>
      </c>
      <c r="E144" s="225">
        <v>3.2901120000000001</v>
      </c>
      <c r="F144" s="225"/>
      <c r="G144" s="225">
        <f>ROUND(E144*F144,2)</f>
        <v>0</v>
      </c>
      <c r="H144" s="164" t="s">
        <v>1275</v>
      </c>
      <c r="I144" s="126"/>
      <c r="J144" s="126"/>
      <c r="K144" s="126"/>
      <c r="L144" s="126"/>
      <c r="M144" s="126" t="s">
        <v>131</v>
      </c>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row>
    <row r="145" spans="1:42" outlineLevel="1" x14ac:dyDescent="0.2">
      <c r="A145" s="285"/>
      <c r="B145" s="162"/>
      <c r="C145" s="250" t="s">
        <v>193</v>
      </c>
      <c r="D145" s="251"/>
      <c r="E145" s="252"/>
      <c r="F145" s="225"/>
      <c r="G145" s="225"/>
      <c r="H145" s="164">
        <v>0</v>
      </c>
      <c r="I145" s="126"/>
      <c r="J145" s="126"/>
      <c r="K145" s="126"/>
      <c r="L145" s="126"/>
      <c r="M145" s="126" t="s">
        <v>133</v>
      </c>
      <c r="N145" s="126">
        <v>0</v>
      </c>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row>
    <row r="146" spans="1:42" outlineLevel="1" x14ac:dyDescent="0.2">
      <c r="A146" s="285"/>
      <c r="B146" s="162"/>
      <c r="C146" s="250" t="s">
        <v>281</v>
      </c>
      <c r="D146" s="251"/>
      <c r="E146" s="252">
        <v>3.2901120000000001</v>
      </c>
      <c r="F146" s="225"/>
      <c r="G146" s="225"/>
      <c r="H146" s="164">
        <v>0</v>
      </c>
      <c r="I146" s="126"/>
      <c r="J146" s="126"/>
      <c r="K146" s="126"/>
      <c r="L146" s="126"/>
      <c r="M146" s="126" t="s">
        <v>133</v>
      </c>
      <c r="N146" s="126">
        <v>0</v>
      </c>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row>
    <row r="147" spans="1:42" x14ac:dyDescent="0.2">
      <c r="A147" s="286" t="s">
        <v>126</v>
      </c>
      <c r="B147" s="253" t="s">
        <v>52</v>
      </c>
      <c r="C147" s="254" t="s">
        <v>53</v>
      </c>
      <c r="D147" s="255"/>
      <c r="E147" s="256"/>
      <c r="F147" s="256"/>
      <c r="G147" s="256">
        <f>SUMIF(M148:M213,"&lt;&gt;NOR",G148:G213)</f>
        <v>0</v>
      </c>
      <c r="H147" s="229"/>
      <c r="M147" t="s">
        <v>127</v>
      </c>
    </row>
    <row r="148" spans="1:42" ht="22.5" outlineLevel="1" x14ac:dyDescent="0.2">
      <c r="A148" s="285">
        <v>43</v>
      </c>
      <c r="B148" s="162" t="s">
        <v>291</v>
      </c>
      <c r="C148" s="163" t="s">
        <v>292</v>
      </c>
      <c r="D148" s="224" t="s">
        <v>130</v>
      </c>
      <c r="E148" s="225">
        <v>8.36</v>
      </c>
      <c r="F148" s="225"/>
      <c r="G148" s="225">
        <f>ROUND(E148*F148,2)</f>
        <v>0</v>
      </c>
      <c r="H148" s="164" t="s">
        <v>1275</v>
      </c>
      <c r="I148" s="126"/>
      <c r="J148" s="126"/>
      <c r="K148" s="126"/>
      <c r="L148" s="126"/>
      <c r="M148" s="126" t="s">
        <v>131</v>
      </c>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row>
    <row r="149" spans="1:42" outlineLevel="1" x14ac:dyDescent="0.2">
      <c r="A149" s="285"/>
      <c r="B149" s="162"/>
      <c r="C149" s="250" t="s">
        <v>154</v>
      </c>
      <c r="D149" s="251"/>
      <c r="E149" s="252"/>
      <c r="F149" s="225"/>
      <c r="G149" s="225"/>
      <c r="H149" s="164">
        <v>0</v>
      </c>
      <c r="I149" s="126"/>
      <c r="J149" s="126"/>
      <c r="K149" s="126"/>
      <c r="L149" s="126"/>
      <c r="M149" s="126" t="s">
        <v>133</v>
      </c>
      <c r="N149" s="126">
        <v>0</v>
      </c>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row>
    <row r="150" spans="1:42" outlineLevel="1" x14ac:dyDescent="0.2">
      <c r="A150" s="285"/>
      <c r="B150" s="162"/>
      <c r="C150" s="250" t="s">
        <v>284</v>
      </c>
      <c r="D150" s="251"/>
      <c r="E150" s="252"/>
      <c r="F150" s="225"/>
      <c r="G150" s="225"/>
      <c r="H150" s="164">
        <v>0</v>
      </c>
      <c r="I150" s="126"/>
      <c r="J150" s="126"/>
      <c r="K150" s="126"/>
      <c r="L150" s="126"/>
      <c r="M150" s="126" t="s">
        <v>133</v>
      </c>
      <c r="N150" s="126">
        <v>0</v>
      </c>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row>
    <row r="151" spans="1:42" outlineLevel="1" x14ac:dyDescent="0.2">
      <c r="A151" s="285"/>
      <c r="B151" s="162"/>
      <c r="C151" s="250" t="s">
        <v>293</v>
      </c>
      <c r="D151" s="251"/>
      <c r="E151" s="252">
        <v>8.36</v>
      </c>
      <c r="F151" s="225"/>
      <c r="G151" s="225"/>
      <c r="H151" s="164">
        <v>0</v>
      </c>
      <c r="I151" s="126"/>
      <c r="J151" s="126"/>
      <c r="K151" s="126"/>
      <c r="L151" s="126"/>
      <c r="M151" s="126" t="s">
        <v>133</v>
      </c>
      <c r="N151" s="126">
        <v>0</v>
      </c>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row>
    <row r="152" spans="1:42" ht="22.5" outlineLevel="1" x14ac:dyDescent="0.2">
      <c r="A152" s="285">
        <v>44</v>
      </c>
      <c r="B152" s="162" t="s">
        <v>294</v>
      </c>
      <c r="C152" s="163" t="s">
        <v>295</v>
      </c>
      <c r="D152" s="224" t="s">
        <v>130</v>
      </c>
      <c r="E152" s="225">
        <v>275.55</v>
      </c>
      <c r="F152" s="225"/>
      <c r="G152" s="225">
        <f>ROUND(E152*F152,2)</f>
        <v>0</v>
      </c>
      <c r="H152" s="164" t="s">
        <v>1275</v>
      </c>
      <c r="I152" s="126"/>
      <c r="J152" s="126"/>
      <c r="K152" s="126"/>
      <c r="L152" s="126"/>
      <c r="M152" s="126" t="s">
        <v>131</v>
      </c>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row>
    <row r="153" spans="1:42" outlineLevel="1" x14ac:dyDescent="0.2">
      <c r="A153" s="285"/>
      <c r="B153" s="162"/>
      <c r="C153" s="250" t="s">
        <v>154</v>
      </c>
      <c r="D153" s="251"/>
      <c r="E153" s="252"/>
      <c r="F153" s="225"/>
      <c r="G153" s="225"/>
      <c r="H153" s="164">
        <v>0</v>
      </c>
      <c r="I153" s="126"/>
      <c r="J153" s="126"/>
      <c r="K153" s="126"/>
      <c r="L153" s="126"/>
      <c r="M153" s="126" t="s">
        <v>133</v>
      </c>
      <c r="N153" s="126">
        <v>0</v>
      </c>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row>
    <row r="154" spans="1:42" outlineLevel="1" x14ac:dyDescent="0.2">
      <c r="A154" s="285"/>
      <c r="B154" s="162"/>
      <c r="C154" s="250" t="s">
        <v>284</v>
      </c>
      <c r="D154" s="251"/>
      <c r="E154" s="252"/>
      <c r="F154" s="225"/>
      <c r="G154" s="225"/>
      <c r="H154" s="164">
        <v>0</v>
      </c>
      <c r="I154" s="126"/>
      <c r="J154" s="126"/>
      <c r="K154" s="126"/>
      <c r="L154" s="126"/>
      <c r="M154" s="126" t="s">
        <v>133</v>
      </c>
      <c r="N154" s="126">
        <v>0</v>
      </c>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row>
    <row r="155" spans="1:42" ht="22.5" outlineLevel="1" x14ac:dyDescent="0.2">
      <c r="A155" s="285"/>
      <c r="B155" s="162"/>
      <c r="C155" s="250" t="s">
        <v>1444</v>
      </c>
      <c r="D155" s="251"/>
      <c r="E155" s="252">
        <v>275.55</v>
      </c>
      <c r="F155" s="225"/>
      <c r="G155" s="225"/>
      <c r="H155" s="164">
        <v>0</v>
      </c>
      <c r="I155" s="126"/>
      <c r="J155" s="126"/>
      <c r="K155" s="126"/>
      <c r="L155" s="126"/>
      <c r="M155" s="126" t="s">
        <v>133</v>
      </c>
      <c r="N155" s="126">
        <v>0</v>
      </c>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row>
    <row r="156" spans="1:42" ht="22.5" outlineLevel="1" x14ac:dyDescent="0.2">
      <c r="A156" s="285">
        <v>45</v>
      </c>
      <c r="B156" s="162" t="s">
        <v>296</v>
      </c>
      <c r="C156" s="163" t="s">
        <v>297</v>
      </c>
      <c r="D156" s="224" t="s">
        <v>130</v>
      </c>
      <c r="E156" s="225">
        <v>124.599</v>
      </c>
      <c r="F156" s="225"/>
      <c r="G156" s="225">
        <f>ROUND(E156*F156,2)</f>
        <v>0</v>
      </c>
      <c r="H156" s="164" t="s">
        <v>1275</v>
      </c>
      <c r="I156" s="126"/>
      <c r="J156" s="126"/>
      <c r="K156" s="126"/>
      <c r="L156" s="126"/>
      <c r="M156" s="126" t="s">
        <v>131</v>
      </c>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row>
    <row r="157" spans="1:42" outlineLevel="1" x14ac:dyDescent="0.2">
      <c r="A157" s="285"/>
      <c r="B157" s="162"/>
      <c r="C157" s="250" t="s">
        <v>154</v>
      </c>
      <c r="D157" s="251"/>
      <c r="E157" s="252"/>
      <c r="F157" s="225"/>
      <c r="G157" s="225"/>
      <c r="H157" s="164">
        <v>0</v>
      </c>
      <c r="I157" s="126"/>
      <c r="J157" s="126"/>
      <c r="K157" s="126"/>
      <c r="L157" s="126"/>
      <c r="M157" s="126" t="s">
        <v>133</v>
      </c>
      <c r="N157" s="126">
        <v>0</v>
      </c>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row>
    <row r="158" spans="1:42" outlineLevel="1" x14ac:dyDescent="0.2">
      <c r="A158" s="285"/>
      <c r="B158" s="162"/>
      <c r="C158" s="250" t="s">
        <v>284</v>
      </c>
      <c r="D158" s="251"/>
      <c r="E158" s="252"/>
      <c r="F158" s="225"/>
      <c r="G158" s="225"/>
      <c r="H158" s="164">
        <v>0</v>
      </c>
      <c r="I158" s="126"/>
      <c r="J158" s="126"/>
      <c r="K158" s="126"/>
      <c r="L158" s="126"/>
      <c r="M158" s="126" t="s">
        <v>133</v>
      </c>
      <c r="N158" s="126">
        <v>0</v>
      </c>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row>
    <row r="159" spans="1:42" outlineLevel="1" x14ac:dyDescent="0.2">
      <c r="A159" s="285"/>
      <c r="B159" s="162"/>
      <c r="C159" s="250" t="s">
        <v>1445</v>
      </c>
      <c r="D159" s="251"/>
      <c r="E159" s="252">
        <v>124.599</v>
      </c>
      <c r="F159" s="225"/>
      <c r="G159" s="225"/>
      <c r="H159" s="164">
        <v>0</v>
      </c>
      <c r="I159" s="126"/>
      <c r="J159" s="126"/>
      <c r="K159" s="126"/>
      <c r="L159" s="126"/>
      <c r="M159" s="126" t="s">
        <v>133</v>
      </c>
      <c r="N159" s="126">
        <v>0</v>
      </c>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row>
    <row r="160" spans="1:42" ht="22.5" outlineLevel="1" x14ac:dyDescent="0.2">
      <c r="A160" s="285">
        <v>46</v>
      </c>
      <c r="B160" s="162" t="s">
        <v>298</v>
      </c>
      <c r="C160" s="163" t="s">
        <v>299</v>
      </c>
      <c r="D160" s="224" t="s">
        <v>130</v>
      </c>
      <c r="E160" s="225">
        <v>5.32</v>
      </c>
      <c r="F160" s="225"/>
      <c r="G160" s="225">
        <f>ROUND(E160*F160,2)</f>
        <v>0</v>
      </c>
      <c r="H160" s="164" t="s">
        <v>1275</v>
      </c>
      <c r="I160" s="126"/>
      <c r="J160" s="126"/>
      <c r="K160" s="126"/>
      <c r="L160" s="126"/>
      <c r="M160" s="126" t="s">
        <v>131</v>
      </c>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row>
    <row r="161" spans="1:42" outlineLevel="1" x14ac:dyDescent="0.2">
      <c r="A161" s="285"/>
      <c r="B161" s="162"/>
      <c r="C161" s="250" t="s">
        <v>154</v>
      </c>
      <c r="D161" s="251"/>
      <c r="E161" s="252"/>
      <c r="F161" s="225"/>
      <c r="G161" s="225"/>
      <c r="H161" s="164">
        <v>0</v>
      </c>
      <c r="I161" s="126"/>
      <c r="J161" s="126"/>
      <c r="K161" s="126"/>
      <c r="L161" s="126"/>
      <c r="M161" s="126" t="s">
        <v>133</v>
      </c>
      <c r="N161" s="126">
        <v>0</v>
      </c>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row>
    <row r="162" spans="1:42" outlineLevel="1" x14ac:dyDescent="0.2">
      <c r="A162" s="285"/>
      <c r="B162" s="162"/>
      <c r="C162" s="250" t="s">
        <v>284</v>
      </c>
      <c r="D162" s="251"/>
      <c r="E162" s="252"/>
      <c r="F162" s="225"/>
      <c r="G162" s="225"/>
      <c r="H162" s="164">
        <v>0</v>
      </c>
      <c r="I162" s="126"/>
      <c r="J162" s="126"/>
      <c r="K162" s="126"/>
      <c r="L162" s="126"/>
      <c r="M162" s="126" t="s">
        <v>133</v>
      </c>
      <c r="N162" s="126">
        <v>0</v>
      </c>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row>
    <row r="163" spans="1:42" outlineLevel="1" x14ac:dyDescent="0.2">
      <c r="A163" s="285"/>
      <c r="B163" s="162"/>
      <c r="C163" s="250" t="s">
        <v>300</v>
      </c>
      <c r="D163" s="251"/>
      <c r="E163" s="252">
        <v>5.32</v>
      </c>
      <c r="F163" s="225"/>
      <c r="G163" s="225"/>
      <c r="H163" s="164">
        <v>0</v>
      </c>
      <c r="I163" s="126"/>
      <c r="J163" s="126"/>
      <c r="K163" s="126"/>
      <c r="L163" s="126"/>
      <c r="M163" s="126" t="s">
        <v>133</v>
      </c>
      <c r="N163" s="126">
        <v>0</v>
      </c>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row>
    <row r="164" spans="1:42" ht="22.5" outlineLevel="1" x14ac:dyDescent="0.2">
      <c r="A164" s="285">
        <v>47</v>
      </c>
      <c r="B164" s="162" t="s">
        <v>301</v>
      </c>
      <c r="C164" s="163" t="s">
        <v>302</v>
      </c>
      <c r="D164" s="224" t="s">
        <v>130</v>
      </c>
      <c r="E164" s="225">
        <v>58.212000000000003</v>
      </c>
      <c r="F164" s="225"/>
      <c r="G164" s="225">
        <f>ROUND(E164*F164,2)</f>
        <v>0</v>
      </c>
      <c r="H164" s="164" t="s">
        <v>1275</v>
      </c>
      <c r="I164" s="126"/>
      <c r="J164" s="126"/>
      <c r="K164" s="126"/>
      <c r="L164" s="126"/>
      <c r="M164" s="126" t="s">
        <v>131</v>
      </c>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row>
    <row r="165" spans="1:42" outlineLevel="1" x14ac:dyDescent="0.2">
      <c r="A165" s="285"/>
      <c r="B165" s="162"/>
      <c r="C165" s="250" t="s">
        <v>154</v>
      </c>
      <c r="D165" s="251"/>
      <c r="E165" s="252"/>
      <c r="F165" s="225"/>
      <c r="G165" s="225"/>
      <c r="H165" s="164">
        <v>0</v>
      </c>
      <c r="I165" s="126"/>
      <c r="J165" s="126"/>
      <c r="K165" s="126"/>
      <c r="L165" s="126"/>
      <c r="M165" s="126" t="s">
        <v>133</v>
      </c>
      <c r="N165" s="126">
        <v>0</v>
      </c>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row>
    <row r="166" spans="1:42" outlineLevel="1" x14ac:dyDescent="0.2">
      <c r="A166" s="285"/>
      <c r="B166" s="162"/>
      <c r="C166" s="250" t="s">
        <v>284</v>
      </c>
      <c r="D166" s="251"/>
      <c r="E166" s="252"/>
      <c r="F166" s="225"/>
      <c r="G166" s="225"/>
      <c r="H166" s="164">
        <v>0</v>
      </c>
      <c r="I166" s="126"/>
      <c r="J166" s="126"/>
      <c r="K166" s="126"/>
      <c r="L166" s="126"/>
      <c r="M166" s="126" t="s">
        <v>133</v>
      </c>
      <c r="N166" s="126">
        <v>0</v>
      </c>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row>
    <row r="167" spans="1:42" ht="22.5" outlineLevel="1" x14ac:dyDescent="0.2">
      <c r="A167" s="285"/>
      <c r="B167" s="162"/>
      <c r="C167" s="250" t="s">
        <v>1446</v>
      </c>
      <c r="D167" s="251"/>
      <c r="E167" s="252">
        <v>58.212000000000003</v>
      </c>
      <c r="F167" s="225"/>
      <c r="G167" s="225"/>
      <c r="H167" s="164">
        <v>0</v>
      </c>
      <c r="I167" s="126"/>
      <c r="J167" s="126"/>
      <c r="K167" s="126"/>
      <c r="L167" s="126"/>
      <c r="M167" s="126" t="s">
        <v>133</v>
      </c>
      <c r="N167" s="126">
        <v>0</v>
      </c>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row>
    <row r="168" spans="1:42" outlineLevel="1" x14ac:dyDescent="0.2">
      <c r="A168" s="285">
        <v>48</v>
      </c>
      <c r="B168" s="162" t="s">
        <v>303</v>
      </c>
      <c r="C168" s="163" t="s">
        <v>304</v>
      </c>
      <c r="D168" s="224" t="s">
        <v>130</v>
      </c>
      <c r="E168" s="225">
        <v>63.531999999999996</v>
      </c>
      <c r="F168" s="225"/>
      <c r="G168" s="225">
        <f>ROUND(E168*F168,2)</f>
        <v>0</v>
      </c>
      <c r="H168" s="164" t="s">
        <v>1275</v>
      </c>
      <c r="I168" s="126"/>
      <c r="J168" s="126"/>
      <c r="K168" s="126"/>
      <c r="L168" s="126"/>
      <c r="M168" s="126" t="s">
        <v>131</v>
      </c>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row>
    <row r="169" spans="1:42" outlineLevel="1" x14ac:dyDescent="0.2">
      <c r="A169" s="285"/>
      <c r="B169" s="162"/>
      <c r="C169" s="250" t="s">
        <v>154</v>
      </c>
      <c r="D169" s="251"/>
      <c r="E169" s="252"/>
      <c r="F169" s="225"/>
      <c r="G169" s="225"/>
      <c r="H169" s="164">
        <v>0</v>
      </c>
      <c r="I169" s="126"/>
      <c r="J169" s="126"/>
      <c r="K169" s="126"/>
      <c r="L169" s="126"/>
      <c r="M169" s="126" t="s">
        <v>133</v>
      </c>
      <c r="N169" s="126">
        <v>0</v>
      </c>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row>
    <row r="170" spans="1:42" outlineLevel="1" x14ac:dyDescent="0.2">
      <c r="A170" s="285"/>
      <c r="B170" s="162"/>
      <c r="C170" s="250" t="s">
        <v>284</v>
      </c>
      <c r="D170" s="251"/>
      <c r="E170" s="252"/>
      <c r="F170" s="225"/>
      <c r="G170" s="225"/>
      <c r="H170" s="164">
        <v>0</v>
      </c>
      <c r="I170" s="126"/>
      <c r="J170" s="126"/>
      <c r="K170" s="126"/>
      <c r="L170" s="126"/>
      <c r="M170" s="126" t="s">
        <v>133</v>
      </c>
      <c r="N170" s="126">
        <v>0</v>
      </c>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row>
    <row r="171" spans="1:42" outlineLevel="1" x14ac:dyDescent="0.2">
      <c r="A171" s="285"/>
      <c r="B171" s="162"/>
      <c r="C171" s="250" t="s">
        <v>305</v>
      </c>
      <c r="D171" s="251"/>
      <c r="E171" s="252">
        <v>5.32</v>
      </c>
      <c r="F171" s="225"/>
      <c r="G171" s="225"/>
      <c r="H171" s="164">
        <v>0</v>
      </c>
      <c r="I171" s="126"/>
      <c r="J171" s="126"/>
      <c r="K171" s="126"/>
      <c r="L171" s="126"/>
      <c r="M171" s="126" t="s">
        <v>133</v>
      </c>
      <c r="N171" s="126">
        <v>0</v>
      </c>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row>
    <row r="172" spans="1:42" ht="33.75" outlineLevel="1" x14ac:dyDescent="0.2">
      <c r="A172" s="285"/>
      <c r="B172" s="162"/>
      <c r="C172" s="250" t="s">
        <v>1447</v>
      </c>
      <c r="D172" s="251"/>
      <c r="E172" s="252">
        <v>58.212000000000003</v>
      </c>
      <c r="F172" s="225"/>
      <c r="G172" s="225"/>
      <c r="H172" s="164">
        <v>0</v>
      </c>
      <c r="I172" s="126"/>
      <c r="J172" s="126"/>
      <c r="K172" s="126"/>
      <c r="L172" s="126"/>
      <c r="M172" s="126" t="s">
        <v>133</v>
      </c>
      <c r="N172" s="126">
        <v>0</v>
      </c>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row>
    <row r="173" spans="1:42" outlineLevel="1" x14ac:dyDescent="0.2">
      <c r="A173" s="285">
        <v>49</v>
      </c>
      <c r="B173" s="162" t="s">
        <v>306</v>
      </c>
      <c r="C173" s="163" t="s">
        <v>307</v>
      </c>
      <c r="D173" s="224" t="s">
        <v>130</v>
      </c>
      <c r="E173" s="225">
        <v>400.149</v>
      </c>
      <c r="F173" s="225"/>
      <c r="G173" s="225">
        <f>ROUND(E173*F173,2)</f>
        <v>0</v>
      </c>
      <c r="H173" s="164" t="s">
        <v>1275</v>
      </c>
      <c r="I173" s="126"/>
      <c r="J173" s="126"/>
      <c r="K173" s="126"/>
      <c r="L173" s="126"/>
      <c r="M173" s="126" t="s">
        <v>131</v>
      </c>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row>
    <row r="174" spans="1:42" outlineLevel="1" x14ac:dyDescent="0.2">
      <c r="A174" s="285"/>
      <c r="B174" s="162"/>
      <c r="C174" s="250" t="s">
        <v>154</v>
      </c>
      <c r="D174" s="251"/>
      <c r="E174" s="252"/>
      <c r="F174" s="225"/>
      <c r="G174" s="225"/>
      <c r="H174" s="164">
        <v>0</v>
      </c>
      <c r="I174" s="126"/>
      <c r="J174" s="126"/>
      <c r="K174" s="126"/>
      <c r="L174" s="126"/>
      <c r="M174" s="126" t="s">
        <v>133</v>
      </c>
      <c r="N174" s="126">
        <v>0</v>
      </c>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row>
    <row r="175" spans="1:42" outlineLevel="1" x14ac:dyDescent="0.2">
      <c r="A175" s="285"/>
      <c r="B175" s="162"/>
      <c r="C175" s="250" t="s">
        <v>284</v>
      </c>
      <c r="D175" s="251"/>
      <c r="E175" s="252"/>
      <c r="F175" s="225"/>
      <c r="G175" s="225"/>
      <c r="H175" s="164">
        <v>0</v>
      </c>
      <c r="I175" s="126"/>
      <c r="J175" s="126"/>
      <c r="K175" s="126"/>
      <c r="L175" s="126"/>
      <c r="M175" s="126" t="s">
        <v>133</v>
      </c>
      <c r="N175" s="126">
        <v>0</v>
      </c>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row>
    <row r="176" spans="1:42" ht="33.75" outlineLevel="1" x14ac:dyDescent="0.2">
      <c r="A176" s="285"/>
      <c r="B176" s="162"/>
      <c r="C176" s="250" t="s">
        <v>1448</v>
      </c>
      <c r="D176" s="251"/>
      <c r="E176" s="252">
        <v>275.55</v>
      </c>
      <c r="F176" s="225"/>
      <c r="G176" s="225"/>
      <c r="H176" s="164">
        <v>0</v>
      </c>
      <c r="I176" s="126"/>
      <c r="J176" s="126"/>
      <c r="K176" s="126"/>
      <c r="L176" s="126"/>
      <c r="M176" s="126" t="s">
        <v>133</v>
      </c>
      <c r="N176" s="126">
        <v>0</v>
      </c>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row>
    <row r="177" spans="1:42" ht="22.5" outlineLevel="1" x14ac:dyDescent="0.2">
      <c r="A177" s="285"/>
      <c r="B177" s="162"/>
      <c r="C177" s="250" t="s">
        <v>1449</v>
      </c>
      <c r="D177" s="251"/>
      <c r="E177" s="252">
        <v>124.599</v>
      </c>
      <c r="F177" s="225"/>
      <c r="G177" s="225"/>
      <c r="H177" s="164">
        <v>0</v>
      </c>
      <c r="I177" s="126"/>
      <c r="J177" s="126"/>
      <c r="K177" s="126"/>
      <c r="L177" s="126"/>
      <c r="M177" s="126" t="s">
        <v>133</v>
      </c>
      <c r="N177" s="126">
        <v>0</v>
      </c>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row>
    <row r="178" spans="1:42" outlineLevel="1" x14ac:dyDescent="0.2">
      <c r="A178" s="285">
        <v>50</v>
      </c>
      <c r="B178" s="162" t="s">
        <v>308</v>
      </c>
      <c r="C178" s="163" t="s">
        <v>309</v>
      </c>
      <c r="D178" s="224" t="s">
        <v>130</v>
      </c>
      <c r="E178" s="225">
        <v>7.0759999999999996</v>
      </c>
      <c r="F178" s="225"/>
      <c r="G178" s="225">
        <f>ROUND(E178*F178,2)</f>
        <v>0</v>
      </c>
      <c r="H178" s="164" t="s">
        <v>1239</v>
      </c>
      <c r="I178" s="126"/>
      <c r="J178" s="126"/>
      <c r="K178" s="126"/>
      <c r="L178" s="126"/>
      <c r="M178" s="126" t="s">
        <v>131</v>
      </c>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row>
    <row r="179" spans="1:42" outlineLevel="1" x14ac:dyDescent="0.2">
      <c r="A179" s="285"/>
      <c r="B179" s="162"/>
      <c r="C179" s="250" t="s">
        <v>154</v>
      </c>
      <c r="D179" s="251"/>
      <c r="E179" s="252"/>
      <c r="F179" s="225"/>
      <c r="G179" s="225"/>
      <c r="H179" s="164">
        <v>0</v>
      </c>
      <c r="I179" s="126"/>
      <c r="J179" s="126"/>
      <c r="K179" s="126"/>
      <c r="L179" s="126"/>
      <c r="M179" s="126" t="s">
        <v>133</v>
      </c>
      <c r="N179" s="126">
        <v>0</v>
      </c>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row>
    <row r="180" spans="1:42" outlineLevel="1" x14ac:dyDescent="0.2">
      <c r="A180" s="285"/>
      <c r="B180" s="162"/>
      <c r="C180" s="250" t="s">
        <v>284</v>
      </c>
      <c r="D180" s="251"/>
      <c r="E180" s="252"/>
      <c r="F180" s="225"/>
      <c r="G180" s="225"/>
      <c r="H180" s="164">
        <v>0</v>
      </c>
      <c r="I180" s="126"/>
      <c r="J180" s="126"/>
      <c r="K180" s="126"/>
      <c r="L180" s="126"/>
      <c r="M180" s="126" t="s">
        <v>133</v>
      </c>
      <c r="N180" s="126">
        <v>0</v>
      </c>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row>
    <row r="181" spans="1:42" outlineLevel="1" x14ac:dyDescent="0.2">
      <c r="A181" s="285"/>
      <c r="B181" s="162"/>
      <c r="C181" s="250" t="s">
        <v>310</v>
      </c>
      <c r="D181" s="251"/>
      <c r="E181" s="252"/>
      <c r="F181" s="225"/>
      <c r="G181" s="225"/>
      <c r="H181" s="164">
        <v>0</v>
      </c>
      <c r="I181" s="126"/>
      <c r="J181" s="126"/>
      <c r="K181" s="126"/>
      <c r="L181" s="126"/>
      <c r="M181" s="126" t="s">
        <v>133</v>
      </c>
      <c r="N181" s="126">
        <v>0</v>
      </c>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row>
    <row r="182" spans="1:42" outlineLevel="1" x14ac:dyDescent="0.2">
      <c r="A182" s="285"/>
      <c r="B182" s="162"/>
      <c r="C182" s="250" t="s">
        <v>311</v>
      </c>
      <c r="D182" s="251"/>
      <c r="E182" s="252">
        <v>2.0299999999999998</v>
      </c>
      <c r="F182" s="225"/>
      <c r="G182" s="225"/>
      <c r="H182" s="164">
        <v>0</v>
      </c>
      <c r="I182" s="126"/>
      <c r="J182" s="126"/>
      <c r="K182" s="126"/>
      <c r="L182" s="126"/>
      <c r="M182" s="126" t="s">
        <v>133</v>
      </c>
      <c r="N182" s="126">
        <v>0</v>
      </c>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row>
    <row r="183" spans="1:42" outlineLevel="1" x14ac:dyDescent="0.2">
      <c r="A183" s="285"/>
      <c r="B183" s="162"/>
      <c r="C183" s="250" t="s">
        <v>312</v>
      </c>
      <c r="D183" s="251"/>
      <c r="E183" s="252">
        <v>2.0299999999999998</v>
      </c>
      <c r="F183" s="225"/>
      <c r="G183" s="225"/>
      <c r="H183" s="164">
        <v>0</v>
      </c>
      <c r="I183" s="126"/>
      <c r="J183" s="126"/>
      <c r="K183" s="126"/>
      <c r="L183" s="126"/>
      <c r="M183" s="126" t="s">
        <v>133</v>
      </c>
      <c r="N183" s="126">
        <v>0</v>
      </c>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row>
    <row r="184" spans="1:42" outlineLevel="1" x14ac:dyDescent="0.2">
      <c r="A184" s="285"/>
      <c r="B184" s="162"/>
      <c r="C184" s="250" t="s">
        <v>313</v>
      </c>
      <c r="D184" s="251"/>
      <c r="E184" s="252">
        <v>3.016</v>
      </c>
      <c r="F184" s="225"/>
      <c r="G184" s="225"/>
      <c r="H184" s="164">
        <v>0</v>
      </c>
      <c r="I184" s="126"/>
      <c r="J184" s="126"/>
      <c r="K184" s="126"/>
      <c r="L184" s="126"/>
      <c r="M184" s="126" t="s">
        <v>133</v>
      </c>
      <c r="N184" s="126">
        <v>0</v>
      </c>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row>
    <row r="185" spans="1:42" outlineLevel="1" x14ac:dyDescent="0.2">
      <c r="A185" s="285">
        <v>51</v>
      </c>
      <c r="B185" s="162" t="s">
        <v>314</v>
      </c>
      <c r="C185" s="163" t="s">
        <v>315</v>
      </c>
      <c r="D185" s="224" t="s">
        <v>130</v>
      </c>
      <c r="E185" s="225">
        <v>14.06</v>
      </c>
      <c r="F185" s="225"/>
      <c r="G185" s="225">
        <f>ROUND(E185*F185,2)</f>
        <v>0</v>
      </c>
      <c r="H185" s="164" t="s">
        <v>1239</v>
      </c>
      <c r="I185" s="126"/>
      <c r="J185" s="126"/>
      <c r="K185" s="126"/>
      <c r="L185" s="126"/>
      <c r="M185" s="126" t="s">
        <v>131</v>
      </c>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row>
    <row r="186" spans="1:42" outlineLevel="1" x14ac:dyDescent="0.2">
      <c r="A186" s="285"/>
      <c r="B186" s="162"/>
      <c r="C186" s="250" t="s">
        <v>154</v>
      </c>
      <c r="D186" s="251"/>
      <c r="E186" s="252"/>
      <c r="F186" s="225"/>
      <c r="G186" s="225"/>
      <c r="H186" s="164">
        <v>0</v>
      </c>
      <c r="I186" s="126"/>
      <c r="J186" s="126"/>
      <c r="K186" s="126"/>
      <c r="L186" s="126"/>
      <c r="M186" s="126" t="s">
        <v>133</v>
      </c>
      <c r="N186" s="126">
        <v>0</v>
      </c>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row>
    <row r="187" spans="1:42" outlineLevel="1" x14ac:dyDescent="0.2">
      <c r="A187" s="285"/>
      <c r="B187" s="162"/>
      <c r="C187" s="250" t="s">
        <v>284</v>
      </c>
      <c r="D187" s="251"/>
      <c r="E187" s="252"/>
      <c r="F187" s="225"/>
      <c r="G187" s="225"/>
      <c r="H187" s="164">
        <v>0</v>
      </c>
      <c r="I187" s="126"/>
      <c r="J187" s="126"/>
      <c r="K187" s="126"/>
      <c r="L187" s="126"/>
      <c r="M187" s="126" t="s">
        <v>133</v>
      </c>
      <c r="N187" s="126">
        <v>0</v>
      </c>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row>
    <row r="188" spans="1:42" outlineLevel="1" x14ac:dyDescent="0.2">
      <c r="A188" s="285"/>
      <c r="B188" s="162"/>
      <c r="C188" s="250" t="s">
        <v>316</v>
      </c>
      <c r="D188" s="251"/>
      <c r="E188" s="252">
        <v>14.06</v>
      </c>
      <c r="F188" s="225"/>
      <c r="G188" s="225"/>
      <c r="H188" s="164">
        <v>0</v>
      </c>
      <c r="I188" s="126"/>
      <c r="J188" s="126"/>
      <c r="K188" s="126"/>
      <c r="L188" s="126"/>
      <c r="M188" s="126" t="s">
        <v>133</v>
      </c>
      <c r="N188" s="126">
        <v>0</v>
      </c>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row>
    <row r="189" spans="1:42" outlineLevel="1" x14ac:dyDescent="0.2">
      <c r="A189" s="285">
        <v>52</v>
      </c>
      <c r="B189" s="162" t="s">
        <v>317</v>
      </c>
      <c r="C189" s="163" t="s">
        <v>318</v>
      </c>
      <c r="D189" s="224" t="s">
        <v>130</v>
      </c>
      <c r="E189" s="225">
        <v>29.26</v>
      </c>
      <c r="F189" s="225"/>
      <c r="G189" s="225">
        <f>ROUND(E189*F189,2)</f>
        <v>0</v>
      </c>
      <c r="H189" s="164" t="s">
        <v>1275</v>
      </c>
      <c r="I189" s="126"/>
      <c r="J189" s="126"/>
      <c r="K189" s="126"/>
      <c r="L189" s="126"/>
      <c r="M189" s="126" t="s">
        <v>131</v>
      </c>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row>
    <row r="190" spans="1:42" outlineLevel="1" x14ac:dyDescent="0.2">
      <c r="A190" s="285"/>
      <c r="B190" s="162"/>
      <c r="C190" s="250" t="s">
        <v>154</v>
      </c>
      <c r="D190" s="251"/>
      <c r="E190" s="252"/>
      <c r="F190" s="225"/>
      <c r="G190" s="225"/>
      <c r="H190" s="164">
        <v>0</v>
      </c>
      <c r="I190" s="126"/>
      <c r="J190" s="126"/>
      <c r="K190" s="126"/>
      <c r="L190" s="126"/>
      <c r="M190" s="126" t="s">
        <v>133</v>
      </c>
      <c r="N190" s="126">
        <v>0</v>
      </c>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row>
    <row r="191" spans="1:42" outlineLevel="1" x14ac:dyDescent="0.2">
      <c r="A191" s="285"/>
      <c r="B191" s="162"/>
      <c r="C191" s="250" t="s">
        <v>284</v>
      </c>
      <c r="D191" s="251"/>
      <c r="E191" s="252"/>
      <c r="F191" s="225"/>
      <c r="G191" s="225"/>
      <c r="H191" s="164">
        <v>0</v>
      </c>
      <c r="I191" s="126"/>
      <c r="J191" s="126"/>
      <c r="K191" s="126"/>
      <c r="L191" s="126"/>
      <c r="M191" s="126" t="s">
        <v>133</v>
      </c>
      <c r="N191" s="126">
        <v>0</v>
      </c>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row>
    <row r="192" spans="1:42" outlineLevel="1" x14ac:dyDescent="0.2">
      <c r="A192" s="285"/>
      <c r="B192" s="162"/>
      <c r="C192" s="250" t="s">
        <v>319</v>
      </c>
      <c r="D192" s="251"/>
      <c r="E192" s="252">
        <v>29.26</v>
      </c>
      <c r="F192" s="225"/>
      <c r="G192" s="225"/>
      <c r="H192" s="164">
        <v>0</v>
      </c>
      <c r="I192" s="126"/>
      <c r="J192" s="126"/>
      <c r="K192" s="126"/>
      <c r="L192" s="126"/>
      <c r="M192" s="126" t="s">
        <v>133</v>
      </c>
      <c r="N192" s="126">
        <v>0</v>
      </c>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row>
    <row r="193" spans="1:42" outlineLevel="1" x14ac:dyDescent="0.2">
      <c r="A193" s="285">
        <v>53</v>
      </c>
      <c r="B193" s="162" t="s">
        <v>314</v>
      </c>
      <c r="C193" s="163" t="s">
        <v>320</v>
      </c>
      <c r="D193" s="224" t="s">
        <v>130</v>
      </c>
      <c r="E193" s="225">
        <v>2.66</v>
      </c>
      <c r="F193" s="225"/>
      <c r="G193" s="225">
        <f>ROUND(E193*F193,2)</f>
        <v>0</v>
      </c>
      <c r="H193" s="164" t="s">
        <v>1239</v>
      </c>
      <c r="I193" s="126"/>
      <c r="J193" s="126"/>
      <c r="K193" s="126"/>
      <c r="L193" s="126"/>
      <c r="M193" s="126" t="s">
        <v>131</v>
      </c>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row>
    <row r="194" spans="1:42" outlineLevel="1" x14ac:dyDescent="0.2">
      <c r="A194" s="285"/>
      <c r="B194" s="162"/>
      <c r="C194" s="250" t="s">
        <v>154</v>
      </c>
      <c r="D194" s="251"/>
      <c r="E194" s="252"/>
      <c r="F194" s="225"/>
      <c r="G194" s="225"/>
      <c r="H194" s="164">
        <v>0</v>
      </c>
      <c r="I194" s="126"/>
      <c r="J194" s="126"/>
      <c r="K194" s="126"/>
      <c r="L194" s="126"/>
      <c r="M194" s="126" t="s">
        <v>133</v>
      </c>
      <c r="N194" s="126">
        <v>0</v>
      </c>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row>
    <row r="195" spans="1:42" outlineLevel="1" x14ac:dyDescent="0.2">
      <c r="A195" s="285"/>
      <c r="B195" s="162"/>
      <c r="C195" s="250" t="s">
        <v>284</v>
      </c>
      <c r="D195" s="251"/>
      <c r="E195" s="252"/>
      <c r="F195" s="225"/>
      <c r="G195" s="225"/>
      <c r="H195" s="164">
        <v>0</v>
      </c>
      <c r="I195" s="126"/>
      <c r="J195" s="126"/>
      <c r="K195" s="126"/>
      <c r="L195" s="126"/>
      <c r="M195" s="126" t="s">
        <v>133</v>
      </c>
      <c r="N195" s="126">
        <v>0</v>
      </c>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row>
    <row r="196" spans="1:42" outlineLevel="1" x14ac:dyDescent="0.2">
      <c r="A196" s="285"/>
      <c r="B196" s="162"/>
      <c r="C196" s="250" t="s">
        <v>321</v>
      </c>
      <c r="D196" s="251"/>
      <c r="E196" s="252">
        <v>2.66</v>
      </c>
      <c r="F196" s="225"/>
      <c r="G196" s="225"/>
      <c r="H196" s="164">
        <v>0</v>
      </c>
      <c r="I196" s="126"/>
      <c r="J196" s="126"/>
      <c r="K196" s="126"/>
      <c r="L196" s="126"/>
      <c r="M196" s="126" t="s">
        <v>133</v>
      </c>
      <c r="N196" s="126">
        <v>0</v>
      </c>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row>
    <row r="197" spans="1:42" outlineLevel="1" x14ac:dyDescent="0.2">
      <c r="A197" s="285">
        <v>54</v>
      </c>
      <c r="B197" s="162" t="s">
        <v>322</v>
      </c>
      <c r="C197" s="163" t="s">
        <v>323</v>
      </c>
      <c r="D197" s="224" t="s">
        <v>130</v>
      </c>
      <c r="E197" s="225">
        <v>4.5599999999999996</v>
      </c>
      <c r="F197" s="225"/>
      <c r="G197" s="225">
        <f>ROUND(E197*F197,2)</f>
        <v>0</v>
      </c>
      <c r="H197" s="164" t="s">
        <v>1239</v>
      </c>
      <c r="I197" s="126"/>
      <c r="J197" s="126"/>
      <c r="K197" s="126"/>
      <c r="L197" s="126"/>
      <c r="M197" s="126" t="s">
        <v>131</v>
      </c>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row>
    <row r="198" spans="1:42" outlineLevel="1" x14ac:dyDescent="0.2">
      <c r="A198" s="285"/>
      <c r="B198" s="162"/>
      <c r="C198" s="250" t="s">
        <v>154</v>
      </c>
      <c r="D198" s="251"/>
      <c r="E198" s="252"/>
      <c r="F198" s="225"/>
      <c r="G198" s="225"/>
      <c r="H198" s="164">
        <v>0</v>
      </c>
      <c r="I198" s="126"/>
      <c r="J198" s="126"/>
      <c r="K198" s="126"/>
      <c r="L198" s="126"/>
      <c r="M198" s="126" t="s">
        <v>133</v>
      </c>
      <c r="N198" s="126">
        <v>0</v>
      </c>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row>
    <row r="199" spans="1:42" outlineLevel="1" x14ac:dyDescent="0.2">
      <c r="A199" s="285"/>
      <c r="B199" s="162"/>
      <c r="C199" s="250" t="s">
        <v>284</v>
      </c>
      <c r="D199" s="251"/>
      <c r="E199" s="252"/>
      <c r="F199" s="225"/>
      <c r="G199" s="225"/>
      <c r="H199" s="164">
        <v>0</v>
      </c>
      <c r="I199" s="126"/>
      <c r="J199" s="126"/>
      <c r="K199" s="126"/>
      <c r="L199" s="126"/>
      <c r="M199" s="126" t="s">
        <v>133</v>
      </c>
      <c r="N199" s="126">
        <v>0</v>
      </c>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row>
    <row r="200" spans="1:42" outlineLevel="1" x14ac:dyDescent="0.2">
      <c r="A200" s="285"/>
      <c r="B200" s="162"/>
      <c r="C200" s="250" t="s">
        <v>324</v>
      </c>
      <c r="D200" s="251"/>
      <c r="E200" s="252">
        <v>4.5599999999999996</v>
      </c>
      <c r="F200" s="225"/>
      <c r="G200" s="225"/>
      <c r="H200" s="164">
        <v>0</v>
      </c>
      <c r="I200" s="126"/>
      <c r="J200" s="126"/>
      <c r="K200" s="126"/>
      <c r="L200" s="126"/>
      <c r="M200" s="126" t="s">
        <v>133</v>
      </c>
      <c r="N200" s="126">
        <v>0</v>
      </c>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row>
    <row r="201" spans="1:42" outlineLevel="1" x14ac:dyDescent="0.2">
      <c r="A201" s="285">
        <v>55</v>
      </c>
      <c r="B201" s="162" t="s">
        <v>325</v>
      </c>
      <c r="C201" s="163" t="s">
        <v>326</v>
      </c>
      <c r="D201" s="224" t="s">
        <v>142</v>
      </c>
      <c r="E201" s="225">
        <v>12</v>
      </c>
      <c r="F201" s="225"/>
      <c r="G201" s="225">
        <f>ROUND(E201*F201,2)</f>
        <v>0</v>
      </c>
      <c r="H201" s="164" t="s">
        <v>1275</v>
      </c>
      <c r="I201" s="126"/>
      <c r="J201" s="126"/>
      <c r="K201" s="126"/>
      <c r="L201" s="126"/>
      <c r="M201" s="126" t="s">
        <v>131</v>
      </c>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row>
    <row r="202" spans="1:42" outlineLevel="1" x14ac:dyDescent="0.2">
      <c r="A202" s="285"/>
      <c r="B202" s="162"/>
      <c r="C202" s="250" t="s">
        <v>1450</v>
      </c>
      <c r="D202" s="251"/>
      <c r="E202" s="252">
        <v>12</v>
      </c>
      <c r="F202" s="225"/>
      <c r="G202" s="225"/>
      <c r="H202" s="164">
        <v>0</v>
      </c>
      <c r="I202" s="126"/>
      <c r="J202" s="126"/>
      <c r="K202" s="126"/>
      <c r="L202" s="126"/>
      <c r="M202" s="126" t="s">
        <v>133</v>
      </c>
      <c r="N202" s="126">
        <v>0</v>
      </c>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row>
    <row r="203" spans="1:42" outlineLevel="1" x14ac:dyDescent="0.2">
      <c r="A203" s="285">
        <v>56</v>
      </c>
      <c r="B203" s="162" t="s">
        <v>327</v>
      </c>
      <c r="C203" s="163" t="s">
        <v>328</v>
      </c>
      <c r="D203" s="224" t="s">
        <v>142</v>
      </c>
      <c r="E203" s="225">
        <v>7</v>
      </c>
      <c r="F203" s="225"/>
      <c r="G203" s="225">
        <f>ROUND(E203*F203,2)</f>
        <v>0</v>
      </c>
      <c r="H203" s="164" t="s">
        <v>1239</v>
      </c>
      <c r="I203" s="126"/>
      <c r="J203" s="126"/>
      <c r="K203" s="126"/>
      <c r="L203" s="126"/>
      <c r="M203" s="126" t="s">
        <v>131</v>
      </c>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row>
    <row r="204" spans="1:42" outlineLevel="1" x14ac:dyDescent="0.2">
      <c r="A204" s="285"/>
      <c r="B204" s="162"/>
      <c r="C204" s="250" t="s">
        <v>1451</v>
      </c>
      <c r="D204" s="251"/>
      <c r="E204" s="252">
        <v>7</v>
      </c>
      <c r="F204" s="225"/>
      <c r="G204" s="225"/>
      <c r="H204" s="164">
        <v>0</v>
      </c>
      <c r="I204" s="126"/>
      <c r="J204" s="126"/>
      <c r="K204" s="126"/>
      <c r="L204" s="126"/>
      <c r="M204" s="126" t="s">
        <v>133</v>
      </c>
      <c r="N204" s="126">
        <v>0</v>
      </c>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row>
    <row r="205" spans="1:42" outlineLevel="1" x14ac:dyDescent="0.2">
      <c r="A205" s="285">
        <v>57</v>
      </c>
      <c r="B205" s="162" t="s">
        <v>329</v>
      </c>
      <c r="C205" s="163" t="s">
        <v>330</v>
      </c>
      <c r="D205" s="224" t="s">
        <v>142</v>
      </c>
      <c r="E205" s="225">
        <v>3</v>
      </c>
      <c r="F205" s="225"/>
      <c r="G205" s="225">
        <f>ROUND(E205*F205,2)</f>
        <v>0</v>
      </c>
      <c r="H205" s="164" t="s">
        <v>1239</v>
      </c>
      <c r="I205" s="126"/>
      <c r="J205" s="126"/>
      <c r="K205" s="126"/>
      <c r="L205" s="126"/>
      <c r="M205" s="126" t="s">
        <v>131</v>
      </c>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row>
    <row r="206" spans="1:42" outlineLevel="1" x14ac:dyDescent="0.2">
      <c r="A206" s="285"/>
      <c r="B206" s="162"/>
      <c r="C206" s="250" t="s">
        <v>331</v>
      </c>
      <c r="D206" s="251"/>
      <c r="E206" s="252">
        <v>3</v>
      </c>
      <c r="F206" s="225"/>
      <c r="G206" s="225"/>
      <c r="H206" s="164">
        <v>0</v>
      </c>
      <c r="I206" s="126"/>
      <c r="J206" s="126"/>
      <c r="K206" s="126"/>
      <c r="L206" s="126"/>
      <c r="M206" s="126" t="s">
        <v>133</v>
      </c>
      <c r="N206" s="126">
        <v>0</v>
      </c>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row>
    <row r="207" spans="1:42" ht="22.5" outlineLevel="1" x14ac:dyDescent="0.2">
      <c r="A207" s="285">
        <v>58</v>
      </c>
      <c r="B207" s="162" t="s">
        <v>332</v>
      </c>
      <c r="C207" s="163" t="s">
        <v>333</v>
      </c>
      <c r="D207" s="224" t="s">
        <v>247</v>
      </c>
      <c r="E207" s="225">
        <v>3.25</v>
      </c>
      <c r="F207" s="225"/>
      <c r="G207" s="225">
        <f>ROUND(E207*F207,2)</f>
        <v>0</v>
      </c>
      <c r="H207" s="164" t="s">
        <v>1275</v>
      </c>
      <c r="I207" s="126"/>
      <c r="J207" s="126"/>
      <c r="K207" s="126"/>
      <c r="L207" s="126"/>
      <c r="M207" s="126" t="s">
        <v>131</v>
      </c>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row>
    <row r="208" spans="1:42" outlineLevel="1" x14ac:dyDescent="0.2">
      <c r="A208" s="285"/>
      <c r="B208" s="162"/>
      <c r="C208" s="250" t="s">
        <v>334</v>
      </c>
      <c r="D208" s="251"/>
      <c r="E208" s="252">
        <v>3.25</v>
      </c>
      <c r="F208" s="225"/>
      <c r="G208" s="225"/>
      <c r="H208" s="164">
        <v>0</v>
      </c>
      <c r="I208" s="126"/>
      <c r="J208" s="126"/>
      <c r="K208" s="126"/>
      <c r="L208" s="126"/>
      <c r="M208" s="126" t="s">
        <v>133</v>
      </c>
      <c r="N208" s="126">
        <v>0</v>
      </c>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row>
    <row r="209" spans="1:42" outlineLevel="1" x14ac:dyDescent="0.2">
      <c r="A209" s="285"/>
      <c r="B209" s="162"/>
      <c r="C209" s="250" t="s">
        <v>335</v>
      </c>
      <c r="D209" s="251"/>
      <c r="E209" s="252"/>
      <c r="F209" s="225"/>
      <c r="G209" s="225"/>
      <c r="H209" s="164">
        <v>0</v>
      </c>
      <c r="I209" s="126"/>
      <c r="J209" s="126"/>
      <c r="K209" s="126"/>
      <c r="L209" s="126"/>
      <c r="M209" s="126" t="s">
        <v>133</v>
      </c>
      <c r="N209" s="126">
        <v>0</v>
      </c>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row>
    <row r="210" spans="1:42" ht="22.5" outlineLevel="1" x14ac:dyDescent="0.2">
      <c r="A210" s="285">
        <v>59</v>
      </c>
      <c r="B210" s="162" t="s">
        <v>336</v>
      </c>
      <c r="C210" s="163" t="s">
        <v>337</v>
      </c>
      <c r="D210" s="224" t="s">
        <v>247</v>
      </c>
      <c r="E210" s="225">
        <v>31</v>
      </c>
      <c r="F210" s="225"/>
      <c r="G210" s="225">
        <f>ROUND(E210*F210,2)</f>
        <v>0</v>
      </c>
      <c r="H210" s="164" t="s">
        <v>1275</v>
      </c>
      <c r="I210" s="126"/>
      <c r="J210" s="126"/>
      <c r="K210" s="126"/>
      <c r="L210" s="126"/>
      <c r="M210" s="126" t="s">
        <v>131</v>
      </c>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row>
    <row r="211" spans="1:42" outlineLevel="1" x14ac:dyDescent="0.2">
      <c r="A211" s="285"/>
      <c r="B211" s="162"/>
      <c r="C211" s="250" t="s">
        <v>338</v>
      </c>
      <c r="D211" s="251"/>
      <c r="E211" s="252">
        <v>27.2</v>
      </c>
      <c r="F211" s="225"/>
      <c r="G211" s="225"/>
      <c r="H211" s="164">
        <v>0</v>
      </c>
      <c r="I211" s="126"/>
      <c r="J211" s="126"/>
      <c r="K211" s="126"/>
      <c r="L211" s="126"/>
      <c r="M211" s="126" t="s">
        <v>133</v>
      </c>
      <c r="N211" s="126">
        <v>0</v>
      </c>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row>
    <row r="212" spans="1:42" outlineLevel="1" x14ac:dyDescent="0.2">
      <c r="A212" s="285"/>
      <c r="B212" s="162"/>
      <c r="C212" s="250" t="s">
        <v>335</v>
      </c>
      <c r="D212" s="251"/>
      <c r="E212" s="252"/>
      <c r="F212" s="225"/>
      <c r="G212" s="225"/>
      <c r="H212" s="164">
        <v>0</v>
      </c>
      <c r="I212" s="126"/>
      <c r="J212" s="126"/>
      <c r="K212" s="126"/>
      <c r="L212" s="126"/>
      <c r="M212" s="126" t="s">
        <v>133</v>
      </c>
      <c r="N212" s="126">
        <v>0</v>
      </c>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row>
    <row r="213" spans="1:42" outlineLevel="1" x14ac:dyDescent="0.2">
      <c r="A213" s="285"/>
      <c r="B213" s="162"/>
      <c r="C213" s="250" t="s">
        <v>339</v>
      </c>
      <c r="D213" s="251"/>
      <c r="E213" s="252">
        <v>3.8</v>
      </c>
      <c r="F213" s="225"/>
      <c r="G213" s="225"/>
      <c r="H213" s="164">
        <v>0</v>
      </c>
      <c r="I213" s="126"/>
      <c r="J213" s="126"/>
      <c r="K213" s="126"/>
      <c r="L213" s="126"/>
      <c r="M213" s="126" t="s">
        <v>133</v>
      </c>
      <c r="N213" s="126">
        <v>0</v>
      </c>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row>
    <row r="214" spans="1:42" x14ac:dyDescent="0.2">
      <c r="A214" s="286" t="s">
        <v>126</v>
      </c>
      <c r="B214" s="253" t="s">
        <v>54</v>
      </c>
      <c r="C214" s="254" t="s">
        <v>55</v>
      </c>
      <c r="D214" s="255"/>
      <c r="E214" s="256"/>
      <c r="F214" s="256"/>
      <c r="G214" s="256">
        <f>SUMIF(M215:M218,"&lt;&gt;NOR",G215:G218)</f>
        <v>0</v>
      </c>
      <c r="H214" s="229"/>
      <c r="J214" s="80"/>
      <c r="M214" t="s">
        <v>127</v>
      </c>
    </row>
    <row r="215" spans="1:42" outlineLevel="1" x14ac:dyDescent="0.2">
      <c r="A215" s="285">
        <v>60</v>
      </c>
      <c r="B215" s="162" t="s">
        <v>343</v>
      </c>
      <c r="C215" s="163" t="s">
        <v>344</v>
      </c>
      <c r="D215" s="224" t="s">
        <v>130</v>
      </c>
      <c r="E215" s="225">
        <v>50</v>
      </c>
      <c r="F215" s="225"/>
      <c r="G215" s="225">
        <f>ROUND(E215*F215,2)</f>
        <v>0</v>
      </c>
      <c r="H215" s="164" t="s">
        <v>1275</v>
      </c>
      <c r="I215" s="126"/>
      <c r="J215" s="126"/>
      <c r="K215" s="126"/>
      <c r="L215" s="126"/>
      <c r="M215" s="126" t="s">
        <v>131</v>
      </c>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row>
    <row r="216" spans="1:42" outlineLevel="1" x14ac:dyDescent="0.2">
      <c r="A216" s="285"/>
      <c r="B216" s="162"/>
      <c r="C216" s="250" t="s">
        <v>346</v>
      </c>
      <c r="D216" s="251"/>
      <c r="E216" s="252">
        <v>50</v>
      </c>
      <c r="F216" s="225"/>
      <c r="G216" s="225"/>
      <c r="H216" s="164">
        <v>0</v>
      </c>
      <c r="I216" s="126"/>
      <c r="J216" s="126"/>
      <c r="K216" s="126"/>
      <c r="L216" s="126"/>
      <c r="M216" s="126" t="s">
        <v>133</v>
      </c>
      <c r="N216" s="126">
        <v>0</v>
      </c>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row>
    <row r="217" spans="1:42" outlineLevel="1" x14ac:dyDescent="0.2">
      <c r="A217" s="285">
        <v>61</v>
      </c>
      <c r="B217" s="162" t="s">
        <v>347</v>
      </c>
      <c r="C217" s="163" t="s">
        <v>348</v>
      </c>
      <c r="D217" s="224" t="s">
        <v>130</v>
      </c>
      <c r="E217" s="225">
        <v>50</v>
      </c>
      <c r="F217" s="225"/>
      <c r="G217" s="225">
        <f>ROUND(E217*F217,2)</f>
        <v>0</v>
      </c>
      <c r="H217" s="164" t="s">
        <v>1275</v>
      </c>
      <c r="I217" s="126"/>
      <c r="J217" s="126"/>
      <c r="K217" s="126"/>
      <c r="L217" s="126"/>
      <c r="M217" s="126" t="s">
        <v>131</v>
      </c>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row>
    <row r="218" spans="1:42" outlineLevel="1" x14ac:dyDescent="0.2">
      <c r="A218" s="285"/>
      <c r="B218" s="162"/>
      <c r="C218" s="250" t="s">
        <v>346</v>
      </c>
      <c r="D218" s="251"/>
      <c r="E218" s="252">
        <v>50</v>
      </c>
      <c r="F218" s="225"/>
      <c r="G218" s="225"/>
      <c r="H218" s="164">
        <v>0</v>
      </c>
      <c r="I218" s="126"/>
      <c r="J218" s="126"/>
      <c r="K218" s="126"/>
      <c r="L218" s="126"/>
      <c r="M218" s="126" t="s">
        <v>133</v>
      </c>
      <c r="N218" s="126">
        <v>0</v>
      </c>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row>
    <row r="219" spans="1:42" x14ac:dyDescent="0.2">
      <c r="A219" s="286" t="s">
        <v>126</v>
      </c>
      <c r="B219" s="253" t="s">
        <v>56</v>
      </c>
      <c r="C219" s="254" t="s">
        <v>57</v>
      </c>
      <c r="D219" s="255"/>
      <c r="E219" s="256"/>
      <c r="F219" s="256"/>
      <c r="G219" s="256">
        <f>SUMIF(M220:M260,"&lt;&gt;NOR",G220:G260)</f>
        <v>0</v>
      </c>
      <c r="H219" s="229"/>
      <c r="M219" t="s">
        <v>127</v>
      </c>
    </row>
    <row r="220" spans="1:42" outlineLevel="1" x14ac:dyDescent="0.2">
      <c r="A220" s="285">
        <v>62</v>
      </c>
      <c r="B220" s="162" t="s">
        <v>386</v>
      </c>
      <c r="C220" s="163" t="s">
        <v>387</v>
      </c>
      <c r="D220" s="224" t="s">
        <v>146</v>
      </c>
      <c r="E220" s="225">
        <v>6.7904999999999998</v>
      </c>
      <c r="F220" s="225"/>
      <c r="G220" s="225">
        <f>ROUND(E220*F220,2)</f>
        <v>0</v>
      </c>
      <c r="H220" s="164" t="s">
        <v>1275</v>
      </c>
      <c r="I220" s="126"/>
      <c r="J220" s="126"/>
      <c r="K220" s="126"/>
      <c r="L220" s="126"/>
      <c r="M220" s="126" t="s">
        <v>131</v>
      </c>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row>
    <row r="221" spans="1:42" outlineLevel="1" x14ac:dyDescent="0.2">
      <c r="A221" s="285"/>
      <c r="B221" s="162"/>
      <c r="C221" s="250" t="s">
        <v>193</v>
      </c>
      <c r="D221" s="251"/>
      <c r="E221" s="252"/>
      <c r="F221" s="225"/>
      <c r="G221" s="225"/>
      <c r="H221" s="164">
        <v>0</v>
      </c>
      <c r="I221" s="126"/>
      <c r="J221" s="126"/>
      <c r="K221" s="126"/>
      <c r="L221" s="126"/>
      <c r="M221" s="126" t="s">
        <v>133</v>
      </c>
      <c r="N221" s="126">
        <v>0</v>
      </c>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row>
    <row r="222" spans="1:42" outlineLevel="1" x14ac:dyDescent="0.2">
      <c r="A222" s="285"/>
      <c r="B222" s="162"/>
      <c r="C222" s="250" t="s">
        <v>388</v>
      </c>
      <c r="D222" s="251"/>
      <c r="E222" s="252">
        <v>4.5</v>
      </c>
      <c r="F222" s="225"/>
      <c r="G222" s="225"/>
      <c r="H222" s="164">
        <v>0</v>
      </c>
      <c r="I222" s="126"/>
      <c r="J222" s="126"/>
      <c r="K222" s="126"/>
      <c r="L222" s="126"/>
      <c r="M222" s="126" t="s">
        <v>133</v>
      </c>
      <c r="N222" s="126">
        <v>0</v>
      </c>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row>
    <row r="223" spans="1:42" outlineLevel="1" x14ac:dyDescent="0.2">
      <c r="A223" s="285"/>
      <c r="B223" s="162"/>
      <c r="C223" s="250" t="s">
        <v>389</v>
      </c>
      <c r="D223" s="251"/>
      <c r="E223" s="252">
        <v>2.2905000000000002</v>
      </c>
      <c r="F223" s="225"/>
      <c r="G223" s="225"/>
      <c r="H223" s="164">
        <v>0</v>
      </c>
      <c r="I223" s="126"/>
      <c r="J223" s="126"/>
      <c r="K223" s="126"/>
      <c r="L223" s="126"/>
      <c r="M223" s="126" t="s">
        <v>133</v>
      </c>
      <c r="N223" s="126">
        <v>0</v>
      </c>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row>
    <row r="224" spans="1:42" outlineLevel="1" x14ac:dyDescent="0.2">
      <c r="A224" s="285">
        <v>63</v>
      </c>
      <c r="B224" s="162" t="s">
        <v>390</v>
      </c>
      <c r="C224" s="163" t="s">
        <v>391</v>
      </c>
      <c r="D224" s="224" t="s">
        <v>130</v>
      </c>
      <c r="E224" s="225">
        <v>21.3064</v>
      </c>
      <c r="F224" s="225"/>
      <c r="G224" s="225">
        <f>ROUND(E224*F224,2)</f>
        <v>0</v>
      </c>
      <c r="H224" s="164" t="s">
        <v>1275</v>
      </c>
      <c r="I224" s="126"/>
      <c r="J224" s="126"/>
      <c r="K224" s="126"/>
      <c r="L224" s="126"/>
      <c r="M224" s="126" t="s">
        <v>131</v>
      </c>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row>
    <row r="225" spans="1:42" outlineLevel="1" x14ac:dyDescent="0.2">
      <c r="A225" s="285"/>
      <c r="B225" s="162"/>
      <c r="C225" s="250" t="s">
        <v>193</v>
      </c>
      <c r="D225" s="251"/>
      <c r="E225" s="252"/>
      <c r="F225" s="225"/>
      <c r="G225" s="225"/>
      <c r="H225" s="164">
        <v>0</v>
      </c>
      <c r="I225" s="126"/>
      <c r="J225" s="126"/>
      <c r="K225" s="126"/>
      <c r="L225" s="126"/>
      <c r="M225" s="126" t="s">
        <v>133</v>
      </c>
      <c r="N225" s="126">
        <v>0</v>
      </c>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row>
    <row r="226" spans="1:42" outlineLevel="1" x14ac:dyDescent="0.2">
      <c r="A226" s="285"/>
      <c r="B226" s="162"/>
      <c r="C226" s="250" t="s">
        <v>392</v>
      </c>
      <c r="D226" s="251"/>
      <c r="E226" s="252">
        <v>7.1063999999999998</v>
      </c>
      <c r="F226" s="225"/>
      <c r="G226" s="225"/>
      <c r="H226" s="164">
        <v>0</v>
      </c>
      <c r="I226" s="126"/>
      <c r="J226" s="126"/>
      <c r="K226" s="126"/>
      <c r="L226" s="126"/>
      <c r="M226" s="126" t="s">
        <v>133</v>
      </c>
      <c r="N226" s="126">
        <v>0</v>
      </c>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row>
    <row r="227" spans="1:42" outlineLevel="1" x14ac:dyDescent="0.2">
      <c r="A227" s="285"/>
      <c r="B227" s="162"/>
      <c r="C227" s="250" t="s">
        <v>393</v>
      </c>
      <c r="D227" s="251"/>
      <c r="E227" s="252">
        <v>9.1999999999999993</v>
      </c>
      <c r="F227" s="225"/>
      <c r="G227" s="225"/>
      <c r="H227" s="164">
        <v>0</v>
      </c>
      <c r="I227" s="126"/>
      <c r="J227" s="126"/>
      <c r="K227" s="126"/>
      <c r="L227" s="126"/>
      <c r="M227" s="126" t="s">
        <v>133</v>
      </c>
      <c r="N227" s="126">
        <v>0</v>
      </c>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row>
    <row r="228" spans="1:42" outlineLevel="1" x14ac:dyDescent="0.2">
      <c r="A228" s="285"/>
      <c r="B228" s="162"/>
      <c r="C228" s="250" t="s">
        <v>394</v>
      </c>
      <c r="D228" s="251"/>
      <c r="E228" s="252">
        <v>5</v>
      </c>
      <c r="F228" s="225"/>
      <c r="G228" s="225"/>
      <c r="H228" s="164">
        <v>0</v>
      </c>
      <c r="I228" s="126"/>
      <c r="J228" s="126"/>
      <c r="K228" s="126"/>
      <c r="L228" s="126"/>
      <c r="M228" s="126" t="s">
        <v>133</v>
      </c>
      <c r="N228" s="126">
        <v>0</v>
      </c>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row>
    <row r="229" spans="1:42" outlineLevel="1" x14ac:dyDescent="0.2">
      <c r="A229" s="285">
        <v>64</v>
      </c>
      <c r="B229" s="162" t="s">
        <v>395</v>
      </c>
      <c r="C229" s="163" t="s">
        <v>396</v>
      </c>
      <c r="D229" s="224" t="s">
        <v>130</v>
      </c>
      <c r="E229" s="225">
        <v>21.3064</v>
      </c>
      <c r="F229" s="225"/>
      <c r="G229" s="225">
        <f>ROUND(E229*F229,2)</f>
        <v>0</v>
      </c>
      <c r="H229" s="164" t="s">
        <v>1275</v>
      </c>
      <c r="I229" s="126"/>
      <c r="J229" s="126"/>
      <c r="K229" s="126"/>
      <c r="L229" s="126"/>
      <c r="M229" s="126" t="s">
        <v>131</v>
      </c>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row>
    <row r="230" spans="1:42" outlineLevel="1" x14ac:dyDescent="0.2">
      <c r="A230" s="285"/>
      <c r="B230" s="162"/>
      <c r="C230" s="250" t="s">
        <v>193</v>
      </c>
      <c r="D230" s="251"/>
      <c r="E230" s="252"/>
      <c r="F230" s="225"/>
      <c r="G230" s="225"/>
      <c r="H230" s="164">
        <v>0</v>
      </c>
      <c r="I230" s="126"/>
      <c r="J230" s="126"/>
      <c r="K230" s="126"/>
      <c r="L230" s="126"/>
      <c r="M230" s="126" t="s">
        <v>133</v>
      </c>
      <c r="N230" s="126">
        <v>0</v>
      </c>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row>
    <row r="231" spans="1:42" outlineLevel="1" x14ac:dyDescent="0.2">
      <c r="A231" s="285"/>
      <c r="B231" s="162"/>
      <c r="C231" s="250" t="s">
        <v>392</v>
      </c>
      <c r="D231" s="251"/>
      <c r="E231" s="252">
        <v>7.1063999999999998</v>
      </c>
      <c r="F231" s="225"/>
      <c r="G231" s="225"/>
      <c r="H231" s="164">
        <v>0</v>
      </c>
      <c r="I231" s="126"/>
      <c r="J231" s="126"/>
      <c r="K231" s="126"/>
      <c r="L231" s="126"/>
      <c r="M231" s="126" t="s">
        <v>133</v>
      </c>
      <c r="N231" s="126">
        <v>0</v>
      </c>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row>
    <row r="232" spans="1:42" outlineLevel="1" x14ac:dyDescent="0.2">
      <c r="A232" s="285"/>
      <c r="B232" s="162"/>
      <c r="C232" s="250" t="s">
        <v>393</v>
      </c>
      <c r="D232" s="251"/>
      <c r="E232" s="252">
        <v>9.1999999999999993</v>
      </c>
      <c r="F232" s="225"/>
      <c r="G232" s="225"/>
      <c r="H232" s="164">
        <v>0</v>
      </c>
      <c r="I232" s="126"/>
      <c r="J232" s="126"/>
      <c r="K232" s="126"/>
      <c r="L232" s="126"/>
      <c r="M232" s="126" t="s">
        <v>133</v>
      </c>
      <c r="N232" s="126">
        <v>0</v>
      </c>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row>
    <row r="233" spans="1:42" outlineLevel="1" x14ac:dyDescent="0.2">
      <c r="A233" s="285"/>
      <c r="B233" s="162"/>
      <c r="C233" s="250" t="s">
        <v>394</v>
      </c>
      <c r="D233" s="251"/>
      <c r="E233" s="252">
        <v>5</v>
      </c>
      <c r="F233" s="225"/>
      <c r="G233" s="225"/>
      <c r="H233" s="164">
        <v>0</v>
      </c>
      <c r="I233" s="126"/>
      <c r="J233" s="126"/>
      <c r="K233" s="126"/>
      <c r="L233" s="126"/>
      <c r="M233" s="126" t="s">
        <v>133</v>
      </c>
      <c r="N233" s="126">
        <v>0</v>
      </c>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row>
    <row r="234" spans="1:42" outlineLevel="1" x14ac:dyDescent="0.2">
      <c r="A234" s="285">
        <v>65</v>
      </c>
      <c r="B234" s="162" t="s">
        <v>397</v>
      </c>
      <c r="C234" s="163" t="s">
        <v>398</v>
      </c>
      <c r="D234" s="224" t="s">
        <v>130</v>
      </c>
      <c r="E234" s="225">
        <v>15.12</v>
      </c>
      <c r="F234" s="225"/>
      <c r="G234" s="225">
        <f>ROUND(E234*F234,2)</f>
        <v>0</v>
      </c>
      <c r="H234" s="164" t="s">
        <v>1275</v>
      </c>
      <c r="I234" s="126"/>
      <c r="J234" s="126"/>
      <c r="K234" s="126"/>
      <c r="L234" s="126"/>
      <c r="M234" s="126" t="s">
        <v>131</v>
      </c>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row>
    <row r="235" spans="1:42" outlineLevel="1" x14ac:dyDescent="0.2">
      <c r="A235" s="285"/>
      <c r="B235" s="162"/>
      <c r="C235" s="250" t="s">
        <v>193</v>
      </c>
      <c r="D235" s="251"/>
      <c r="E235" s="252"/>
      <c r="F235" s="225"/>
      <c r="G235" s="225"/>
      <c r="H235" s="164">
        <v>0</v>
      </c>
      <c r="I235" s="126"/>
      <c r="J235" s="126"/>
      <c r="K235" s="126"/>
      <c r="L235" s="126"/>
      <c r="M235" s="126" t="s">
        <v>133</v>
      </c>
      <c r="N235" s="126">
        <v>0</v>
      </c>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row>
    <row r="236" spans="1:42" outlineLevel="1" x14ac:dyDescent="0.2">
      <c r="A236" s="285"/>
      <c r="B236" s="162"/>
      <c r="C236" s="250" t="s">
        <v>399</v>
      </c>
      <c r="D236" s="251"/>
      <c r="E236" s="252">
        <v>15.12</v>
      </c>
      <c r="F236" s="225"/>
      <c r="G236" s="225"/>
      <c r="H236" s="164">
        <v>0</v>
      </c>
      <c r="I236" s="126"/>
      <c r="J236" s="126"/>
      <c r="K236" s="126"/>
      <c r="L236" s="126"/>
      <c r="M236" s="126" t="s">
        <v>133</v>
      </c>
      <c r="N236" s="126">
        <v>0</v>
      </c>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row>
    <row r="237" spans="1:42" outlineLevel="1" x14ac:dyDescent="0.2">
      <c r="A237" s="285">
        <v>66</v>
      </c>
      <c r="B237" s="162" t="s">
        <v>400</v>
      </c>
      <c r="C237" s="163" t="s">
        <v>401</v>
      </c>
      <c r="D237" s="224" t="s">
        <v>130</v>
      </c>
      <c r="E237" s="225">
        <v>15.12</v>
      </c>
      <c r="F237" s="225"/>
      <c r="G237" s="225">
        <f>ROUND(E237*F237,2)</f>
        <v>0</v>
      </c>
      <c r="H237" s="164" t="s">
        <v>1275</v>
      </c>
      <c r="I237" s="126"/>
      <c r="J237" s="126"/>
      <c r="K237" s="126"/>
      <c r="L237" s="126"/>
      <c r="M237" s="126" t="s">
        <v>131</v>
      </c>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row>
    <row r="238" spans="1:42" outlineLevel="1" x14ac:dyDescent="0.2">
      <c r="A238" s="285"/>
      <c r="B238" s="162"/>
      <c r="C238" s="250" t="s">
        <v>193</v>
      </c>
      <c r="D238" s="251"/>
      <c r="E238" s="252"/>
      <c r="F238" s="225"/>
      <c r="G238" s="225"/>
      <c r="H238" s="164">
        <v>0</v>
      </c>
      <c r="I238" s="126"/>
      <c r="J238" s="126"/>
      <c r="K238" s="126"/>
      <c r="L238" s="126"/>
      <c r="M238" s="126" t="s">
        <v>133</v>
      </c>
      <c r="N238" s="126">
        <v>0</v>
      </c>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row>
    <row r="239" spans="1:42" outlineLevel="1" x14ac:dyDescent="0.2">
      <c r="A239" s="285"/>
      <c r="B239" s="162"/>
      <c r="C239" s="250" t="s">
        <v>399</v>
      </c>
      <c r="D239" s="251"/>
      <c r="E239" s="252">
        <v>15.12</v>
      </c>
      <c r="F239" s="225"/>
      <c r="G239" s="225"/>
      <c r="H239" s="164">
        <v>0</v>
      </c>
      <c r="I239" s="126"/>
      <c r="J239" s="126"/>
      <c r="K239" s="126"/>
      <c r="L239" s="126"/>
      <c r="M239" s="126" t="s">
        <v>133</v>
      </c>
      <c r="N239" s="126">
        <v>0</v>
      </c>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row>
    <row r="240" spans="1:42" outlineLevel="1" x14ac:dyDescent="0.2">
      <c r="A240" s="285">
        <v>67</v>
      </c>
      <c r="B240" s="162" t="s">
        <v>402</v>
      </c>
      <c r="C240" s="163" t="s">
        <v>403</v>
      </c>
      <c r="D240" s="224" t="s">
        <v>130</v>
      </c>
      <c r="E240" s="225">
        <v>25.76</v>
      </c>
      <c r="F240" s="225"/>
      <c r="G240" s="225">
        <f>ROUND(E240*F240,2)</f>
        <v>0</v>
      </c>
      <c r="H240" s="164" t="s">
        <v>1275</v>
      </c>
      <c r="I240" s="126"/>
      <c r="J240" s="126"/>
      <c r="K240" s="126"/>
      <c r="L240" s="126"/>
      <c r="M240" s="126" t="s">
        <v>131</v>
      </c>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row>
    <row r="241" spans="1:42" outlineLevel="1" x14ac:dyDescent="0.2">
      <c r="A241" s="285"/>
      <c r="B241" s="162"/>
      <c r="C241" s="250" t="s">
        <v>193</v>
      </c>
      <c r="D241" s="251"/>
      <c r="E241" s="252"/>
      <c r="F241" s="225"/>
      <c r="G241" s="225"/>
      <c r="H241" s="164">
        <v>0</v>
      </c>
      <c r="I241" s="126"/>
      <c r="J241" s="126"/>
      <c r="K241" s="126"/>
      <c r="L241" s="126"/>
      <c r="M241" s="126" t="s">
        <v>133</v>
      </c>
      <c r="N241" s="126">
        <v>0</v>
      </c>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row>
    <row r="242" spans="1:42" outlineLevel="1" x14ac:dyDescent="0.2">
      <c r="A242" s="285"/>
      <c r="B242" s="162"/>
      <c r="C242" s="250" t="s">
        <v>404</v>
      </c>
      <c r="D242" s="251"/>
      <c r="E242" s="252">
        <v>16.559999999999999</v>
      </c>
      <c r="F242" s="225"/>
      <c r="G242" s="225"/>
      <c r="H242" s="164">
        <v>0</v>
      </c>
      <c r="I242" s="126"/>
      <c r="J242" s="126"/>
      <c r="K242" s="126"/>
      <c r="L242" s="126"/>
      <c r="M242" s="126" t="s">
        <v>133</v>
      </c>
      <c r="N242" s="126">
        <v>0</v>
      </c>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row>
    <row r="243" spans="1:42" outlineLevel="1" x14ac:dyDescent="0.2">
      <c r="A243" s="285"/>
      <c r="B243" s="162"/>
      <c r="C243" s="250" t="s">
        <v>405</v>
      </c>
      <c r="D243" s="251"/>
      <c r="E243" s="252">
        <v>9.1999999999999993</v>
      </c>
      <c r="F243" s="225"/>
      <c r="G243" s="225"/>
      <c r="H243" s="164">
        <v>0</v>
      </c>
      <c r="I243" s="126"/>
      <c r="J243" s="126"/>
      <c r="K243" s="126"/>
      <c r="L243" s="126"/>
      <c r="M243" s="126" t="s">
        <v>133</v>
      </c>
      <c r="N243" s="126">
        <v>0</v>
      </c>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row>
    <row r="244" spans="1:42" outlineLevel="1" x14ac:dyDescent="0.2">
      <c r="A244" s="285">
        <v>68</v>
      </c>
      <c r="B244" s="162" t="s">
        <v>406</v>
      </c>
      <c r="C244" s="163" t="s">
        <v>407</v>
      </c>
      <c r="D244" s="224" t="s">
        <v>130</v>
      </c>
      <c r="E244" s="225">
        <v>25.76</v>
      </c>
      <c r="F244" s="225"/>
      <c r="G244" s="225">
        <f>ROUND(E244*F244,2)</f>
        <v>0</v>
      </c>
      <c r="H244" s="164" t="s">
        <v>1275</v>
      </c>
      <c r="I244" s="126"/>
      <c r="J244" s="126"/>
      <c r="K244" s="126"/>
      <c r="L244" s="126"/>
      <c r="M244" s="126" t="s">
        <v>131</v>
      </c>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row>
    <row r="245" spans="1:42" outlineLevel="1" x14ac:dyDescent="0.2">
      <c r="A245" s="285"/>
      <c r="B245" s="162"/>
      <c r="C245" s="250" t="s">
        <v>193</v>
      </c>
      <c r="D245" s="251"/>
      <c r="E245" s="252"/>
      <c r="F245" s="225"/>
      <c r="G245" s="225"/>
      <c r="H245" s="164">
        <v>0</v>
      </c>
      <c r="I245" s="126"/>
      <c r="J245" s="126"/>
      <c r="K245" s="126"/>
      <c r="L245" s="126"/>
      <c r="M245" s="126" t="s">
        <v>133</v>
      </c>
      <c r="N245" s="126">
        <v>0</v>
      </c>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row>
    <row r="246" spans="1:42" outlineLevel="1" x14ac:dyDescent="0.2">
      <c r="A246" s="285"/>
      <c r="B246" s="162"/>
      <c r="C246" s="250" t="s">
        <v>404</v>
      </c>
      <c r="D246" s="251"/>
      <c r="E246" s="252">
        <v>16.559999999999999</v>
      </c>
      <c r="F246" s="225"/>
      <c r="G246" s="225"/>
      <c r="H246" s="164">
        <v>0</v>
      </c>
      <c r="I246" s="126"/>
      <c r="J246" s="126"/>
      <c r="K246" s="126"/>
      <c r="L246" s="126"/>
      <c r="M246" s="126" t="s">
        <v>133</v>
      </c>
      <c r="N246" s="126">
        <v>0</v>
      </c>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row>
    <row r="247" spans="1:42" outlineLevel="1" x14ac:dyDescent="0.2">
      <c r="A247" s="285"/>
      <c r="B247" s="162"/>
      <c r="C247" s="250" t="s">
        <v>405</v>
      </c>
      <c r="D247" s="251"/>
      <c r="E247" s="252">
        <v>9.1999999999999993</v>
      </c>
      <c r="F247" s="225"/>
      <c r="G247" s="225"/>
      <c r="H247" s="164">
        <v>0</v>
      </c>
      <c r="I247" s="126"/>
      <c r="J247" s="126"/>
      <c r="K247" s="126"/>
      <c r="L247" s="126"/>
      <c r="M247" s="126" t="s">
        <v>133</v>
      </c>
      <c r="N247" s="126">
        <v>0</v>
      </c>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row>
    <row r="248" spans="1:42" outlineLevel="1" x14ac:dyDescent="0.2">
      <c r="A248" s="285">
        <v>69</v>
      </c>
      <c r="B248" s="162" t="s">
        <v>408</v>
      </c>
      <c r="C248" s="163" t="s">
        <v>409</v>
      </c>
      <c r="D248" s="224" t="s">
        <v>197</v>
      </c>
      <c r="E248" s="225">
        <v>0.95067000000000002</v>
      </c>
      <c r="F248" s="225"/>
      <c r="G248" s="225">
        <f>ROUND(E248*F248,2)</f>
        <v>0</v>
      </c>
      <c r="H248" s="164" t="s">
        <v>1275</v>
      </c>
      <c r="I248" s="126"/>
      <c r="J248" s="126"/>
      <c r="K248" s="126"/>
      <c r="L248" s="126"/>
      <c r="M248" s="126" t="s">
        <v>131</v>
      </c>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row>
    <row r="249" spans="1:42" outlineLevel="1" x14ac:dyDescent="0.2">
      <c r="A249" s="285"/>
      <c r="B249" s="162"/>
      <c r="C249" s="250" t="s">
        <v>193</v>
      </c>
      <c r="D249" s="251"/>
      <c r="E249" s="252"/>
      <c r="F249" s="225"/>
      <c r="G249" s="225"/>
      <c r="H249" s="164">
        <v>0</v>
      </c>
      <c r="I249" s="126"/>
      <c r="J249" s="126"/>
      <c r="K249" s="126"/>
      <c r="L249" s="126"/>
      <c r="M249" s="126" t="s">
        <v>133</v>
      </c>
      <c r="N249" s="126">
        <v>0</v>
      </c>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row>
    <row r="250" spans="1:42" outlineLevel="1" x14ac:dyDescent="0.2">
      <c r="A250" s="285"/>
      <c r="B250" s="162"/>
      <c r="C250" s="257" t="s">
        <v>369</v>
      </c>
      <c r="D250" s="258"/>
      <c r="E250" s="259"/>
      <c r="F250" s="225"/>
      <c r="G250" s="225"/>
      <c r="H250" s="164">
        <v>0</v>
      </c>
      <c r="I250" s="126"/>
      <c r="J250" s="126"/>
      <c r="K250" s="126"/>
      <c r="L250" s="126"/>
      <c r="M250" s="126" t="s">
        <v>133</v>
      </c>
      <c r="N250" s="126">
        <v>2</v>
      </c>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row>
    <row r="251" spans="1:42" outlineLevel="1" x14ac:dyDescent="0.2">
      <c r="A251" s="285"/>
      <c r="B251" s="162"/>
      <c r="C251" s="260" t="s">
        <v>410</v>
      </c>
      <c r="D251" s="258"/>
      <c r="E251" s="259">
        <v>4.5</v>
      </c>
      <c r="F251" s="225"/>
      <c r="G251" s="225"/>
      <c r="H251" s="164">
        <v>0</v>
      </c>
      <c r="I251" s="126"/>
      <c r="J251" s="126"/>
      <c r="K251" s="126"/>
      <c r="L251" s="126"/>
      <c r="M251" s="126" t="s">
        <v>133</v>
      </c>
      <c r="N251" s="126">
        <v>2</v>
      </c>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row>
    <row r="252" spans="1:42" outlineLevel="1" x14ac:dyDescent="0.2">
      <c r="A252" s="285"/>
      <c r="B252" s="162"/>
      <c r="C252" s="260" t="s">
        <v>411</v>
      </c>
      <c r="D252" s="258"/>
      <c r="E252" s="259">
        <v>2.2905000000000002</v>
      </c>
      <c r="F252" s="225"/>
      <c r="G252" s="225"/>
      <c r="H252" s="164">
        <v>0</v>
      </c>
      <c r="I252" s="126"/>
      <c r="J252" s="126"/>
      <c r="K252" s="126"/>
      <c r="L252" s="126"/>
      <c r="M252" s="126" t="s">
        <v>133</v>
      </c>
      <c r="N252" s="126">
        <v>2</v>
      </c>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row>
    <row r="253" spans="1:42" outlineLevel="1" x14ac:dyDescent="0.2">
      <c r="A253" s="285"/>
      <c r="B253" s="162"/>
      <c r="C253" s="257" t="s">
        <v>373</v>
      </c>
      <c r="D253" s="258"/>
      <c r="E253" s="259"/>
      <c r="F253" s="225"/>
      <c r="G253" s="225"/>
      <c r="H253" s="164">
        <v>0</v>
      </c>
      <c r="I253" s="126"/>
      <c r="J253" s="126"/>
      <c r="K253" s="126"/>
      <c r="L253" s="126"/>
      <c r="M253" s="126" t="s">
        <v>133</v>
      </c>
      <c r="N253" s="126">
        <v>0</v>
      </c>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row>
    <row r="254" spans="1:42" outlineLevel="1" x14ac:dyDescent="0.2">
      <c r="A254" s="285"/>
      <c r="B254" s="162"/>
      <c r="C254" s="250" t="s">
        <v>412</v>
      </c>
      <c r="D254" s="251"/>
      <c r="E254" s="252">
        <v>0.95067000000000002</v>
      </c>
      <c r="F254" s="225"/>
      <c r="G254" s="225"/>
      <c r="H254" s="164">
        <v>0</v>
      </c>
      <c r="I254" s="126"/>
      <c r="J254" s="126"/>
      <c r="K254" s="126"/>
      <c r="L254" s="126"/>
      <c r="M254" s="126" t="s">
        <v>133</v>
      </c>
      <c r="N254" s="126">
        <v>0</v>
      </c>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row>
    <row r="255" spans="1:42" ht="22.5" outlineLevel="1" x14ac:dyDescent="0.2">
      <c r="A255" s="285">
        <v>70</v>
      </c>
      <c r="B255" s="162" t="s">
        <v>413</v>
      </c>
      <c r="C255" s="163" t="s">
        <v>414</v>
      </c>
      <c r="D255" s="224" t="s">
        <v>415</v>
      </c>
      <c r="E255" s="225">
        <v>11.8</v>
      </c>
      <c r="F255" s="225"/>
      <c r="G255" s="225">
        <f>ROUND(E255*F255,2)</f>
        <v>0</v>
      </c>
      <c r="H255" s="164" t="s">
        <v>1239</v>
      </c>
      <c r="I255" s="126"/>
      <c r="J255" s="126"/>
      <c r="K255" s="126"/>
      <c r="L255" s="126"/>
      <c r="M255" s="126" t="s">
        <v>131</v>
      </c>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row>
    <row r="256" spans="1:42" outlineLevel="1" x14ac:dyDescent="0.2">
      <c r="A256" s="285"/>
      <c r="B256" s="162"/>
      <c r="C256" s="250" t="s">
        <v>416</v>
      </c>
      <c r="D256" s="251"/>
      <c r="E256" s="252">
        <v>11.8</v>
      </c>
      <c r="F256" s="225"/>
      <c r="G256" s="225"/>
      <c r="H256" s="164">
        <v>0</v>
      </c>
      <c r="I256" s="126"/>
      <c r="J256" s="126"/>
      <c r="K256" s="126"/>
      <c r="L256" s="126"/>
      <c r="M256" s="126" t="s">
        <v>133</v>
      </c>
      <c r="N256" s="126">
        <v>0</v>
      </c>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row>
    <row r="257" spans="1:42" ht="22.5" outlineLevel="1" x14ac:dyDescent="0.2">
      <c r="A257" s="285">
        <v>71</v>
      </c>
      <c r="B257" s="162" t="s">
        <v>417</v>
      </c>
      <c r="C257" s="163" t="s">
        <v>418</v>
      </c>
      <c r="D257" s="224" t="s">
        <v>142</v>
      </c>
      <c r="E257" s="225">
        <v>26</v>
      </c>
      <c r="F257" s="225"/>
      <c r="G257" s="225">
        <f>ROUND(E257*F257,2)</f>
        <v>0</v>
      </c>
      <c r="H257" s="164" t="s">
        <v>1239</v>
      </c>
      <c r="I257" s="126"/>
      <c r="J257" s="126"/>
      <c r="K257" s="126"/>
      <c r="L257" s="126"/>
      <c r="M257" s="126" t="s">
        <v>131</v>
      </c>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row>
    <row r="258" spans="1:42" outlineLevel="1" x14ac:dyDescent="0.2">
      <c r="A258" s="285"/>
      <c r="B258" s="162"/>
      <c r="C258" s="250" t="s">
        <v>419</v>
      </c>
      <c r="D258" s="251"/>
      <c r="E258" s="252">
        <v>26</v>
      </c>
      <c r="F258" s="225"/>
      <c r="G258" s="225"/>
      <c r="H258" s="164">
        <v>0</v>
      </c>
      <c r="I258" s="126"/>
      <c r="J258" s="126"/>
      <c r="K258" s="126"/>
      <c r="L258" s="126"/>
      <c r="M258" s="126" t="s">
        <v>133</v>
      </c>
      <c r="N258" s="126">
        <v>0</v>
      </c>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row>
    <row r="259" spans="1:42" ht="22.5" outlineLevel="1" x14ac:dyDescent="0.2">
      <c r="A259" s="285">
        <v>72</v>
      </c>
      <c r="B259" s="162" t="s">
        <v>420</v>
      </c>
      <c r="C259" s="163" t="s">
        <v>421</v>
      </c>
      <c r="D259" s="224" t="s">
        <v>142</v>
      </c>
      <c r="E259" s="225">
        <v>1</v>
      </c>
      <c r="F259" s="225"/>
      <c r="G259" s="225">
        <f>ROUND(E259*F259,2)</f>
        <v>0</v>
      </c>
      <c r="H259" s="164" t="s">
        <v>1239</v>
      </c>
      <c r="I259" s="126"/>
      <c r="J259" s="126"/>
      <c r="K259" s="126"/>
      <c r="L259" s="126"/>
      <c r="M259" s="126" t="s">
        <v>131</v>
      </c>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row>
    <row r="260" spans="1:42" outlineLevel="1" x14ac:dyDescent="0.2">
      <c r="A260" s="285"/>
      <c r="B260" s="162"/>
      <c r="C260" s="250" t="s">
        <v>422</v>
      </c>
      <c r="D260" s="251"/>
      <c r="E260" s="252">
        <v>1</v>
      </c>
      <c r="F260" s="225"/>
      <c r="G260" s="225"/>
      <c r="H260" s="164">
        <v>0</v>
      </c>
      <c r="I260" s="126"/>
      <c r="J260" s="126"/>
      <c r="K260" s="126"/>
      <c r="L260" s="126"/>
      <c r="M260" s="126" t="s">
        <v>133</v>
      </c>
      <c r="N260" s="126">
        <v>0</v>
      </c>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row>
    <row r="261" spans="1:42" x14ac:dyDescent="0.2">
      <c r="A261" s="286" t="s">
        <v>126</v>
      </c>
      <c r="B261" s="253" t="s">
        <v>60</v>
      </c>
      <c r="C261" s="254" t="s">
        <v>61</v>
      </c>
      <c r="D261" s="255"/>
      <c r="E261" s="256"/>
      <c r="F261" s="256"/>
      <c r="G261" s="256">
        <f>SUMIF(M262:M323,"&lt;&gt;NOR",G262:G323)</f>
        <v>0</v>
      </c>
      <c r="H261" s="229"/>
      <c r="M261" t="s">
        <v>127</v>
      </c>
    </row>
    <row r="262" spans="1:42" outlineLevel="1" x14ac:dyDescent="0.2">
      <c r="A262" s="285">
        <v>73</v>
      </c>
      <c r="B262" s="162" t="s">
        <v>451</v>
      </c>
      <c r="C262" s="163" t="s">
        <v>452</v>
      </c>
      <c r="D262" s="224" t="s">
        <v>130</v>
      </c>
      <c r="E262" s="225">
        <v>245.494</v>
      </c>
      <c r="F262" s="225"/>
      <c r="G262" s="225">
        <f>ROUND(E262*F262,2)</f>
        <v>0</v>
      </c>
      <c r="H262" s="164" t="s">
        <v>1275</v>
      </c>
      <c r="I262" s="126"/>
      <c r="J262" s="126"/>
      <c r="K262" s="126"/>
      <c r="L262" s="126"/>
      <c r="M262" s="126" t="s">
        <v>131</v>
      </c>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row>
    <row r="263" spans="1:42" outlineLevel="1" x14ac:dyDescent="0.2">
      <c r="A263" s="285"/>
      <c r="B263" s="162"/>
      <c r="C263" s="250" t="s">
        <v>270</v>
      </c>
      <c r="D263" s="251"/>
      <c r="E263" s="252"/>
      <c r="F263" s="225"/>
      <c r="G263" s="225"/>
      <c r="H263" s="164">
        <v>0</v>
      </c>
      <c r="I263" s="126"/>
      <c r="J263" s="126"/>
      <c r="K263" s="126"/>
      <c r="L263" s="126"/>
      <c r="M263" s="126" t="s">
        <v>133</v>
      </c>
      <c r="N263" s="126">
        <v>0</v>
      </c>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row>
    <row r="264" spans="1:42" outlineLevel="1" x14ac:dyDescent="0.2">
      <c r="A264" s="285"/>
      <c r="B264" s="162"/>
      <c r="C264" s="250" t="s">
        <v>453</v>
      </c>
      <c r="D264" s="251"/>
      <c r="E264" s="252">
        <v>5.89</v>
      </c>
      <c r="F264" s="225"/>
      <c r="G264" s="225"/>
      <c r="H264" s="164">
        <v>0</v>
      </c>
      <c r="I264" s="126"/>
      <c r="J264" s="126"/>
      <c r="K264" s="126"/>
      <c r="L264" s="126"/>
      <c r="M264" s="126" t="s">
        <v>133</v>
      </c>
      <c r="N264" s="126">
        <v>0</v>
      </c>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row>
    <row r="265" spans="1:42" outlineLevel="1" x14ac:dyDescent="0.2">
      <c r="A265" s="285"/>
      <c r="B265" s="162"/>
      <c r="C265" s="250" t="s">
        <v>454</v>
      </c>
      <c r="D265" s="251"/>
      <c r="E265" s="252">
        <v>8.5920000000000005</v>
      </c>
      <c r="F265" s="225"/>
      <c r="G265" s="225"/>
      <c r="H265" s="164">
        <v>0</v>
      </c>
      <c r="I265" s="126"/>
      <c r="J265" s="126"/>
      <c r="K265" s="126"/>
      <c r="L265" s="126"/>
      <c r="M265" s="126" t="s">
        <v>133</v>
      </c>
      <c r="N265" s="126">
        <v>0</v>
      </c>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row>
    <row r="266" spans="1:42" outlineLevel="1" x14ac:dyDescent="0.2">
      <c r="A266" s="285"/>
      <c r="B266" s="162"/>
      <c r="C266" s="250" t="s">
        <v>335</v>
      </c>
      <c r="D266" s="251"/>
      <c r="E266" s="252"/>
      <c r="F266" s="225"/>
      <c r="G266" s="225"/>
      <c r="H266" s="164">
        <v>0</v>
      </c>
      <c r="I266" s="126"/>
      <c r="J266" s="126"/>
      <c r="K266" s="126"/>
      <c r="L266" s="126"/>
      <c r="M266" s="126" t="s">
        <v>133</v>
      </c>
      <c r="N266" s="126">
        <v>0</v>
      </c>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row>
    <row r="267" spans="1:42" outlineLevel="1" x14ac:dyDescent="0.2">
      <c r="A267" s="285"/>
      <c r="B267" s="162"/>
      <c r="C267" s="250" t="s">
        <v>453</v>
      </c>
      <c r="D267" s="251"/>
      <c r="E267" s="252">
        <v>5.89</v>
      </c>
      <c r="F267" s="225"/>
      <c r="G267" s="225"/>
      <c r="H267" s="164">
        <v>0</v>
      </c>
      <c r="I267" s="126"/>
      <c r="J267" s="126"/>
      <c r="K267" s="126"/>
      <c r="L267" s="126"/>
      <c r="M267" s="126" t="s">
        <v>133</v>
      </c>
      <c r="N267" s="126">
        <v>0</v>
      </c>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row>
    <row r="268" spans="1:42" outlineLevel="1" x14ac:dyDescent="0.2">
      <c r="A268" s="285"/>
      <c r="B268" s="162"/>
      <c r="C268" s="250" t="s">
        <v>454</v>
      </c>
      <c r="D268" s="251"/>
      <c r="E268" s="252">
        <v>8.5920000000000005</v>
      </c>
      <c r="F268" s="225"/>
      <c r="G268" s="225"/>
      <c r="H268" s="164">
        <v>0</v>
      </c>
      <c r="I268" s="126"/>
      <c r="J268" s="126"/>
      <c r="K268" s="126"/>
      <c r="L268" s="126"/>
      <c r="M268" s="126" t="s">
        <v>133</v>
      </c>
      <c r="N268" s="126">
        <v>0</v>
      </c>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row>
    <row r="269" spans="1:42" outlineLevel="1" x14ac:dyDescent="0.2">
      <c r="A269" s="285"/>
      <c r="B269" s="162"/>
      <c r="C269" s="250" t="s">
        <v>455</v>
      </c>
      <c r="D269" s="251"/>
      <c r="E269" s="252">
        <v>12.992000000000001</v>
      </c>
      <c r="F269" s="225"/>
      <c r="G269" s="225"/>
      <c r="H269" s="164">
        <v>0</v>
      </c>
      <c r="I269" s="126"/>
      <c r="J269" s="126"/>
      <c r="K269" s="126"/>
      <c r="L269" s="126"/>
      <c r="M269" s="126" t="s">
        <v>133</v>
      </c>
      <c r="N269" s="126">
        <v>0</v>
      </c>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row>
    <row r="270" spans="1:42" outlineLevel="1" x14ac:dyDescent="0.2">
      <c r="A270" s="285"/>
      <c r="B270" s="162"/>
      <c r="C270" s="250" t="s">
        <v>456</v>
      </c>
      <c r="D270" s="251"/>
      <c r="E270" s="252"/>
      <c r="F270" s="225"/>
      <c r="G270" s="225"/>
      <c r="H270" s="164">
        <v>0</v>
      </c>
      <c r="I270" s="126"/>
      <c r="J270" s="126"/>
      <c r="K270" s="126"/>
      <c r="L270" s="126"/>
      <c r="M270" s="126" t="s">
        <v>133</v>
      </c>
      <c r="N270" s="126">
        <v>0</v>
      </c>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row>
    <row r="271" spans="1:42" outlineLevel="1" x14ac:dyDescent="0.2">
      <c r="A271" s="285"/>
      <c r="B271" s="162"/>
      <c r="C271" s="250" t="s">
        <v>457</v>
      </c>
      <c r="D271" s="251"/>
      <c r="E271" s="252">
        <v>5.6079999999999997</v>
      </c>
      <c r="F271" s="225"/>
      <c r="G271" s="225"/>
      <c r="H271" s="164">
        <v>0</v>
      </c>
      <c r="I271" s="126"/>
      <c r="J271" s="126"/>
      <c r="K271" s="126"/>
      <c r="L271" s="126"/>
      <c r="M271" s="126" t="s">
        <v>133</v>
      </c>
      <c r="N271" s="126">
        <v>0</v>
      </c>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row>
    <row r="272" spans="1:42" ht="22.5" outlineLevel="1" x14ac:dyDescent="0.2">
      <c r="A272" s="285"/>
      <c r="B272" s="162"/>
      <c r="C272" s="250" t="s">
        <v>1452</v>
      </c>
      <c r="D272" s="251"/>
      <c r="E272" s="252">
        <v>184.49</v>
      </c>
      <c r="F272" s="225"/>
      <c r="G272" s="225"/>
      <c r="H272" s="164">
        <v>0</v>
      </c>
      <c r="I272" s="126"/>
      <c r="J272" s="126"/>
      <c r="K272" s="126"/>
      <c r="L272" s="126"/>
      <c r="M272" s="126" t="s">
        <v>133</v>
      </c>
      <c r="N272" s="126">
        <v>0</v>
      </c>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row>
    <row r="273" spans="1:42" outlineLevel="1" x14ac:dyDescent="0.2">
      <c r="A273" s="285"/>
      <c r="B273" s="162"/>
      <c r="C273" s="250" t="s">
        <v>459</v>
      </c>
      <c r="D273" s="251"/>
      <c r="E273" s="252">
        <v>13.44</v>
      </c>
      <c r="F273" s="225"/>
      <c r="G273" s="225"/>
      <c r="H273" s="164">
        <v>0</v>
      </c>
      <c r="I273" s="126"/>
      <c r="J273" s="126"/>
      <c r="K273" s="126"/>
      <c r="L273" s="126"/>
      <c r="M273" s="126" t="s">
        <v>133</v>
      </c>
      <c r="N273" s="126">
        <v>0</v>
      </c>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row>
    <row r="274" spans="1:42" outlineLevel="1" x14ac:dyDescent="0.2">
      <c r="A274" s="285">
        <v>74</v>
      </c>
      <c r="B274" s="162" t="s">
        <v>460</v>
      </c>
      <c r="C274" s="163" t="s">
        <v>461</v>
      </c>
      <c r="D274" s="224" t="s">
        <v>130</v>
      </c>
      <c r="E274" s="225">
        <v>70</v>
      </c>
      <c r="F274" s="225"/>
      <c r="G274" s="225">
        <f>ROUND(E274*F274,2)</f>
        <v>0</v>
      </c>
      <c r="H274" s="164" t="s">
        <v>1275</v>
      </c>
      <c r="I274" s="126"/>
      <c r="J274" s="126"/>
      <c r="K274" s="126"/>
      <c r="L274" s="126"/>
      <c r="M274" s="126" t="s">
        <v>131</v>
      </c>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row>
    <row r="275" spans="1:42" outlineLevel="1" x14ac:dyDescent="0.2">
      <c r="A275" s="285"/>
      <c r="B275" s="162"/>
      <c r="C275" s="250" t="s">
        <v>462</v>
      </c>
      <c r="D275" s="251"/>
      <c r="E275" s="252">
        <v>50</v>
      </c>
      <c r="F275" s="225"/>
      <c r="G275" s="225"/>
      <c r="H275" s="164">
        <v>0</v>
      </c>
      <c r="I275" s="126"/>
      <c r="J275" s="126"/>
      <c r="K275" s="126"/>
      <c r="L275" s="126"/>
      <c r="M275" s="126" t="s">
        <v>133</v>
      </c>
      <c r="N275" s="126">
        <v>0</v>
      </c>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row>
    <row r="276" spans="1:42" outlineLevel="1" x14ac:dyDescent="0.2">
      <c r="A276" s="285"/>
      <c r="B276" s="162"/>
      <c r="C276" s="250" t="s">
        <v>463</v>
      </c>
      <c r="D276" s="251"/>
      <c r="E276" s="252">
        <v>20</v>
      </c>
      <c r="F276" s="225"/>
      <c r="G276" s="225"/>
      <c r="H276" s="164">
        <v>0</v>
      </c>
      <c r="I276" s="126"/>
      <c r="J276" s="126"/>
      <c r="K276" s="126"/>
      <c r="L276" s="126"/>
      <c r="M276" s="126" t="s">
        <v>133</v>
      </c>
      <c r="N276" s="126">
        <v>0</v>
      </c>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row>
    <row r="277" spans="1:42" outlineLevel="1" x14ac:dyDescent="0.2">
      <c r="A277" s="285">
        <v>75</v>
      </c>
      <c r="B277" s="162" t="s">
        <v>464</v>
      </c>
      <c r="C277" s="163" t="s">
        <v>465</v>
      </c>
      <c r="D277" s="224" t="s">
        <v>130</v>
      </c>
      <c r="E277" s="225">
        <v>807.72400000000005</v>
      </c>
      <c r="F277" s="225"/>
      <c r="G277" s="225">
        <f>ROUND(E277*F277,2)</f>
        <v>0</v>
      </c>
      <c r="H277" s="164" t="s">
        <v>1275</v>
      </c>
      <c r="I277" s="126"/>
      <c r="J277" s="126"/>
      <c r="K277" s="126"/>
      <c r="L277" s="126"/>
      <c r="M277" s="126" t="s">
        <v>131</v>
      </c>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row>
    <row r="278" spans="1:42" outlineLevel="1" x14ac:dyDescent="0.2">
      <c r="A278" s="285"/>
      <c r="B278" s="162"/>
      <c r="C278" s="250" t="s">
        <v>466</v>
      </c>
      <c r="D278" s="251"/>
      <c r="E278" s="252">
        <v>60</v>
      </c>
      <c r="F278" s="225"/>
      <c r="G278" s="225"/>
      <c r="H278" s="164">
        <v>0</v>
      </c>
      <c r="I278" s="126"/>
      <c r="J278" s="126"/>
      <c r="K278" s="126"/>
      <c r="L278" s="126"/>
      <c r="M278" s="126" t="s">
        <v>133</v>
      </c>
      <c r="N278" s="126">
        <v>0</v>
      </c>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row>
    <row r="279" spans="1:42" outlineLevel="1" x14ac:dyDescent="0.2">
      <c r="A279" s="285"/>
      <c r="B279" s="162"/>
      <c r="C279" s="250" t="s">
        <v>463</v>
      </c>
      <c r="D279" s="251"/>
      <c r="E279" s="252">
        <v>20</v>
      </c>
      <c r="F279" s="225"/>
      <c r="G279" s="225"/>
      <c r="H279" s="164">
        <v>0</v>
      </c>
      <c r="I279" s="126"/>
      <c r="J279" s="126"/>
      <c r="K279" s="126"/>
      <c r="L279" s="126"/>
      <c r="M279" s="126" t="s">
        <v>133</v>
      </c>
      <c r="N279" s="126">
        <v>0</v>
      </c>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row>
    <row r="280" spans="1:42" outlineLevel="1" x14ac:dyDescent="0.2">
      <c r="A280" s="285"/>
      <c r="B280" s="162"/>
      <c r="C280" s="250" t="s">
        <v>1453</v>
      </c>
      <c r="D280" s="251"/>
      <c r="E280" s="252">
        <v>522.09199999999998</v>
      </c>
      <c r="F280" s="225"/>
      <c r="G280" s="225"/>
      <c r="H280" s="164">
        <v>0</v>
      </c>
      <c r="I280" s="126"/>
      <c r="J280" s="126"/>
      <c r="K280" s="126"/>
      <c r="L280" s="126"/>
      <c r="M280" s="126" t="s">
        <v>133</v>
      </c>
      <c r="N280" s="126">
        <v>0</v>
      </c>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row>
    <row r="281" spans="1:42" outlineLevel="1" x14ac:dyDescent="0.2">
      <c r="A281" s="285"/>
      <c r="B281" s="162"/>
      <c r="C281" s="250" t="s">
        <v>467</v>
      </c>
      <c r="D281" s="251"/>
      <c r="E281" s="252">
        <v>205.63200000000001</v>
      </c>
      <c r="F281" s="225"/>
      <c r="G281" s="225"/>
      <c r="H281" s="164">
        <v>0</v>
      </c>
      <c r="I281" s="126"/>
      <c r="J281" s="126"/>
      <c r="K281" s="126"/>
      <c r="L281" s="126"/>
      <c r="M281" s="126" t="s">
        <v>133</v>
      </c>
      <c r="N281" s="126">
        <v>0</v>
      </c>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row>
    <row r="282" spans="1:42" outlineLevel="1" x14ac:dyDescent="0.2">
      <c r="A282" s="285">
        <v>76</v>
      </c>
      <c r="B282" s="162" t="s">
        <v>468</v>
      </c>
      <c r="C282" s="163" t="s">
        <v>469</v>
      </c>
      <c r="D282" s="224" t="s">
        <v>247</v>
      </c>
      <c r="E282" s="225">
        <v>374.34</v>
      </c>
      <c r="F282" s="225"/>
      <c r="G282" s="225">
        <f>ROUND(E282*F282,2)</f>
        <v>0</v>
      </c>
      <c r="H282" s="164" t="s">
        <v>1275</v>
      </c>
      <c r="I282" s="126"/>
      <c r="J282" s="126"/>
      <c r="K282" s="126"/>
      <c r="L282" s="126"/>
      <c r="M282" s="126" t="s">
        <v>131</v>
      </c>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row>
    <row r="283" spans="1:42" outlineLevel="1" x14ac:dyDescent="0.2">
      <c r="A283" s="285"/>
      <c r="B283" s="162"/>
      <c r="C283" s="250" t="s">
        <v>270</v>
      </c>
      <c r="D283" s="251"/>
      <c r="E283" s="252"/>
      <c r="F283" s="225"/>
      <c r="G283" s="225"/>
      <c r="H283" s="164">
        <v>0</v>
      </c>
      <c r="I283" s="126"/>
      <c r="J283" s="126"/>
      <c r="K283" s="126"/>
      <c r="L283" s="126"/>
      <c r="M283" s="126" t="s">
        <v>133</v>
      </c>
      <c r="N283" s="126">
        <v>0</v>
      </c>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row>
    <row r="284" spans="1:42" outlineLevel="1" x14ac:dyDescent="0.2">
      <c r="A284" s="285"/>
      <c r="B284" s="162"/>
      <c r="C284" s="250" t="s">
        <v>470</v>
      </c>
      <c r="D284" s="251"/>
      <c r="E284" s="252">
        <v>13.1</v>
      </c>
      <c r="F284" s="225"/>
      <c r="G284" s="225"/>
      <c r="H284" s="164">
        <v>0</v>
      </c>
      <c r="I284" s="126"/>
      <c r="J284" s="126"/>
      <c r="K284" s="126"/>
      <c r="L284" s="126"/>
      <c r="M284" s="126" t="s">
        <v>133</v>
      </c>
      <c r="N284" s="126">
        <v>0</v>
      </c>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row>
    <row r="285" spans="1:42" outlineLevel="1" x14ac:dyDescent="0.2">
      <c r="A285" s="285"/>
      <c r="B285" s="162"/>
      <c r="C285" s="250" t="s">
        <v>471</v>
      </c>
      <c r="D285" s="251"/>
      <c r="E285" s="252">
        <v>16.760000000000002</v>
      </c>
      <c r="F285" s="225"/>
      <c r="G285" s="225"/>
      <c r="H285" s="164">
        <v>0</v>
      </c>
      <c r="I285" s="126"/>
      <c r="J285" s="126"/>
      <c r="K285" s="126"/>
      <c r="L285" s="126"/>
      <c r="M285" s="126" t="s">
        <v>133</v>
      </c>
      <c r="N285" s="126">
        <v>0</v>
      </c>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row>
    <row r="286" spans="1:42" outlineLevel="1" x14ac:dyDescent="0.2">
      <c r="A286" s="285"/>
      <c r="B286" s="162"/>
      <c r="C286" s="250" t="s">
        <v>335</v>
      </c>
      <c r="D286" s="251"/>
      <c r="E286" s="252"/>
      <c r="F286" s="225"/>
      <c r="G286" s="225"/>
      <c r="H286" s="164">
        <v>0</v>
      </c>
      <c r="I286" s="126"/>
      <c r="J286" s="126"/>
      <c r="K286" s="126"/>
      <c r="L286" s="126"/>
      <c r="M286" s="126" t="s">
        <v>133</v>
      </c>
      <c r="N286" s="126">
        <v>0</v>
      </c>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row>
    <row r="287" spans="1:42" outlineLevel="1" x14ac:dyDescent="0.2">
      <c r="A287" s="285"/>
      <c r="B287" s="162"/>
      <c r="C287" s="250" t="s">
        <v>470</v>
      </c>
      <c r="D287" s="251"/>
      <c r="E287" s="252">
        <v>13.1</v>
      </c>
      <c r="F287" s="225"/>
      <c r="G287" s="225"/>
      <c r="H287" s="164">
        <v>0</v>
      </c>
      <c r="I287" s="126"/>
      <c r="J287" s="126"/>
      <c r="K287" s="126"/>
      <c r="L287" s="126"/>
      <c r="M287" s="126" t="s">
        <v>133</v>
      </c>
      <c r="N287" s="126">
        <v>0</v>
      </c>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row>
    <row r="288" spans="1:42" outlineLevel="1" x14ac:dyDescent="0.2">
      <c r="A288" s="285"/>
      <c r="B288" s="162"/>
      <c r="C288" s="250" t="s">
        <v>471</v>
      </c>
      <c r="D288" s="251"/>
      <c r="E288" s="252">
        <v>16.760000000000002</v>
      </c>
      <c r="F288" s="225"/>
      <c r="G288" s="225"/>
      <c r="H288" s="164">
        <v>0</v>
      </c>
      <c r="I288" s="126"/>
      <c r="J288" s="126"/>
      <c r="K288" s="126"/>
      <c r="L288" s="126"/>
      <c r="M288" s="126" t="s">
        <v>133</v>
      </c>
      <c r="N288" s="126">
        <v>0</v>
      </c>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row>
    <row r="289" spans="1:42" outlineLevel="1" x14ac:dyDescent="0.2">
      <c r="A289" s="285"/>
      <c r="B289" s="162"/>
      <c r="C289" s="250" t="s">
        <v>472</v>
      </c>
      <c r="D289" s="251"/>
      <c r="E289" s="252">
        <v>10.28</v>
      </c>
      <c r="F289" s="225"/>
      <c r="G289" s="225"/>
      <c r="H289" s="164">
        <v>0</v>
      </c>
      <c r="I289" s="126"/>
      <c r="J289" s="126"/>
      <c r="K289" s="126"/>
      <c r="L289" s="126"/>
      <c r="M289" s="126" t="s">
        <v>133</v>
      </c>
      <c r="N289" s="126">
        <v>0</v>
      </c>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row>
    <row r="290" spans="1:42" outlineLevel="1" x14ac:dyDescent="0.2">
      <c r="A290" s="285"/>
      <c r="B290" s="162"/>
      <c r="C290" s="250" t="s">
        <v>456</v>
      </c>
      <c r="D290" s="251"/>
      <c r="E290" s="252"/>
      <c r="F290" s="225"/>
      <c r="G290" s="225"/>
      <c r="H290" s="164">
        <v>0</v>
      </c>
      <c r="I290" s="126"/>
      <c r="J290" s="126"/>
      <c r="K290" s="126"/>
      <c r="L290" s="126"/>
      <c r="M290" s="126" t="s">
        <v>133</v>
      </c>
      <c r="N290" s="126">
        <v>0</v>
      </c>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row>
    <row r="291" spans="1:42" outlineLevel="1" x14ac:dyDescent="0.2">
      <c r="A291" s="285"/>
      <c r="B291" s="162"/>
      <c r="C291" s="250" t="s">
        <v>473</v>
      </c>
      <c r="D291" s="251"/>
      <c r="E291" s="252">
        <v>12.26</v>
      </c>
      <c r="F291" s="225"/>
      <c r="G291" s="225"/>
      <c r="H291" s="164">
        <v>0</v>
      </c>
      <c r="I291" s="126"/>
      <c r="J291" s="126"/>
      <c r="K291" s="126"/>
      <c r="L291" s="126"/>
      <c r="M291" s="126" t="s">
        <v>133</v>
      </c>
      <c r="N291" s="126">
        <v>0</v>
      </c>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row>
    <row r="292" spans="1:42" ht="22.5" outlineLevel="1" x14ac:dyDescent="0.2">
      <c r="A292" s="285"/>
      <c r="B292" s="162"/>
      <c r="C292" s="250" t="s">
        <v>1454</v>
      </c>
      <c r="D292" s="251"/>
      <c r="E292" s="252">
        <v>281.60000000000002</v>
      </c>
      <c r="F292" s="225"/>
      <c r="G292" s="225"/>
      <c r="H292" s="164">
        <v>0</v>
      </c>
      <c r="I292" s="126"/>
      <c r="J292" s="126"/>
      <c r="K292" s="126"/>
      <c r="L292" s="126"/>
      <c r="M292" s="126" t="s">
        <v>133</v>
      </c>
      <c r="N292" s="126">
        <v>0</v>
      </c>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row>
    <row r="293" spans="1:42" outlineLevel="1" x14ac:dyDescent="0.2">
      <c r="A293" s="285"/>
      <c r="B293" s="162"/>
      <c r="C293" s="250" t="s">
        <v>475</v>
      </c>
      <c r="D293" s="251"/>
      <c r="E293" s="252">
        <v>10.48</v>
      </c>
      <c r="F293" s="225"/>
      <c r="G293" s="225"/>
      <c r="H293" s="164">
        <v>0</v>
      </c>
      <c r="I293" s="126"/>
      <c r="J293" s="126"/>
      <c r="K293" s="126"/>
      <c r="L293" s="126"/>
      <c r="M293" s="126" t="s">
        <v>133</v>
      </c>
      <c r="N293" s="126">
        <v>0</v>
      </c>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row>
    <row r="294" spans="1:42" ht="22.5" outlineLevel="1" x14ac:dyDescent="0.2">
      <c r="A294" s="285">
        <v>77</v>
      </c>
      <c r="B294" s="162" t="s">
        <v>476</v>
      </c>
      <c r="C294" s="163" t="s">
        <v>477</v>
      </c>
      <c r="D294" s="224" t="s">
        <v>130</v>
      </c>
      <c r="E294" s="225">
        <v>602.09199999999998</v>
      </c>
      <c r="F294" s="225"/>
      <c r="G294" s="225">
        <f>ROUND(E294*F294,2)</f>
        <v>0</v>
      </c>
      <c r="H294" s="164" t="s">
        <v>1275</v>
      </c>
      <c r="I294" s="126"/>
      <c r="J294" s="126"/>
      <c r="K294" s="126"/>
      <c r="L294" s="126"/>
      <c r="M294" s="126" t="s">
        <v>131</v>
      </c>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row>
    <row r="295" spans="1:42" outlineLevel="1" x14ac:dyDescent="0.2">
      <c r="A295" s="285"/>
      <c r="B295" s="162"/>
      <c r="C295" s="250" t="s">
        <v>466</v>
      </c>
      <c r="D295" s="251"/>
      <c r="E295" s="252">
        <v>60</v>
      </c>
      <c r="F295" s="225"/>
      <c r="G295" s="225"/>
      <c r="H295" s="164">
        <v>0</v>
      </c>
      <c r="I295" s="126"/>
      <c r="J295" s="126"/>
      <c r="K295" s="126"/>
      <c r="L295" s="126"/>
      <c r="M295" s="126" t="s">
        <v>133</v>
      </c>
      <c r="N295" s="126">
        <v>0</v>
      </c>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row>
    <row r="296" spans="1:42" outlineLevel="1" x14ac:dyDescent="0.2">
      <c r="A296" s="285"/>
      <c r="B296" s="162"/>
      <c r="C296" s="250" t="s">
        <v>463</v>
      </c>
      <c r="D296" s="251"/>
      <c r="E296" s="252">
        <v>20</v>
      </c>
      <c r="F296" s="225"/>
      <c r="G296" s="225"/>
      <c r="H296" s="164">
        <v>0</v>
      </c>
      <c r="I296" s="126"/>
      <c r="J296" s="126"/>
      <c r="K296" s="126"/>
      <c r="L296" s="126"/>
      <c r="M296" s="126" t="s">
        <v>133</v>
      </c>
      <c r="N296" s="126">
        <v>0</v>
      </c>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row>
    <row r="297" spans="1:42" outlineLevel="1" x14ac:dyDescent="0.2">
      <c r="A297" s="285"/>
      <c r="B297" s="162"/>
      <c r="C297" s="250" t="s">
        <v>1455</v>
      </c>
      <c r="D297" s="251"/>
      <c r="E297" s="252">
        <v>522.09199999999998</v>
      </c>
      <c r="F297" s="225"/>
      <c r="G297" s="225"/>
      <c r="H297" s="164">
        <v>0</v>
      </c>
      <c r="I297" s="126"/>
      <c r="J297" s="126"/>
      <c r="K297" s="126"/>
      <c r="L297" s="126"/>
      <c r="M297" s="126" t="s">
        <v>133</v>
      </c>
      <c r="N297" s="126">
        <v>0</v>
      </c>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row>
    <row r="298" spans="1:42" outlineLevel="1" x14ac:dyDescent="0.2">
      <c r="A298" s="285">
        <v>78</v>
      </c>
      <c r="B298" s="162" t="s">
        <v>478</v>
      </c>
      <c r="C298" s="163" t="s">
        <v>479</v>
      </c>
      <c r="D298" s="224" t="s">
        <v>130</v>
      </c>
      <c r="E298" s="225">
        <v>22.08</v>
      </c>
      <c r="F298" s="225"/>
      <c r="G298" s="225">
        <f>ROUND(E298*F298,2)</f>
        <v>0</v>
      </c>
      <c r="H298" s="164" t="s">
        <v>1275</v>
      </c>
      <c r="I298" s="126"/>
      <c r="J298" s="126"/>
      <c r="K298" s="126"/>
      <c r="L298" s="126"/>
      <c r="M298" s="126" t="s">
        <v>131</v>
      </c>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row>
    <row r="299" spans="1:42" outlineLevel="1" x14ac:dyDescent="0.2">
      <c r="A299" s="285"/>
      <c r="B299" s="162"/>
      <c r="C299" s="250" t="s">
        <v>480</v>
      </c>
      <c r="D299" s="251"/>
      <c r="E299" s="252"/>
      <c r="F299" s="225"/>
      <c r="G299" s="225"/>
      <c r="H299" s="164">
        <v>0</v>
      </c>
      <c r="I299" s="126"/>
      <c r="J299" s="126"/>
      <c r="K299" s="126"/>
      <c r="L299" s="126"/>
      <c r="M299" s="126" t="s">
        <v>133</v>
      </c>
      <c r="N299" s="126">
        <v>0</v>
      </c>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row>
    <row r="300" spans="1:42" outlineLevel="1" x14ac:dyDescent="0.2">
      <c r="A300" s="285"/>
      <c r="B300" s="162"/>
      <c r="C300" s="250" t="s">
        <v>1456</v>
      </c>
      <c r="D300" s="251"/>
      <c r="E300" s="252">
        <v>22.08</v>
      </c>
      <c r="F300" s="225"/>
      <c r="G300" s="225"/>
      <c r="H300" s="164">
        <v>0</v>
      </c>
      <c r="I300" s="126"/>
      <c r="J300" s="126"/>
      <c r="K300" s="126"/>
      <c r="L300" s="126"/>
      <c r="M300" s="126" t="s">
        <v>133</v>
      </c>
      <c r="N300" s="126">
        <v>0</v>
      </c>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row>
    <row r="301" spans="1:42" outlineLevel="1" x14ac:dyDescent="0.2">
      <c r="A301" s="285">
        <v>79</v>
      </c>
      <c r="B301" s="162" t="s">
        <v>481</v>
      </c>
      <c r="C301" s="163" t="s">
        <v>482</v>
      </c>
      <c r="D301" s="224" t="s">
        <v>130</v>
      </c>
      <c r="E301" s="225">
        <v>580.01199999999994</v>
      </c>
      <c r="F301" s="225"/>
      <c r="G301" s="225">
        <f>ROUND(E301*F301,2)</f>
        <v>0</v>
      </c>
      <c r="H301" s="164" t="s">
        <v>1275</v>
      </c>
      <c r="I301" s="126"/>
      <c r="J301" s="126"/>
      <c r="K301" s="126"/>
      <c r="L301" s="126"/>
      <c r="M301" s="126" t="s">
        <v>131</v>
      </c>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row>
    <row r="302" spans="1:42" outlineLevel="1" x14ac:dyDescent="0.2">
      <c r="A302" s="285"/>
      <c r="B302" s="162"/>
      <c r="C302" s="250" t="s">
        <v>466</v>
      </c>
      <c r="D302" s="251"/>
      <c r="E302" s="252">
        <v>60</v>
      </c>
      <c r="F302" s="225"/>
      <c r="G302" s="225"/>
      <c r="H302" s="164">
        <v>0</v>
      </c>
      <c r="I302" s="126"/>
      <c r="J302" s="126"/>
      <c r="K302" s="126"/>
      <c r="L302" s="126"/>
      <c r="M302" s="126" t="s">
        <v>133</v>
      </c>
      <c r="N302" s="126">
        <v>0</v>
      </c>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row>
    <row r="303" spans="1:42" outlineLevel="1" x14ac:dyDescent="0.2">
      <c r="A303" s="285"/>
      <c r="B303" s="162"/>
      <c r="C303" s="250" t="s">
        <v>463</v>
      </c>
      <c r="D303" s="251"/>
      <c r="E303" s="252">
        <v>20</v>
      </c>
      <c r="F303" s="225"/>
      <c r="G303" s="225"/>
      <c r="H303" s="164">
        <v>0</v>
      </c>
      <c r="I303" s="126"/>
      <c r="J303" s="126"/>
      <c r="K303" s="126"/>
      <c r="L303" s="126"/>
      <c r="M303" s="126" t="s">
        <v>133</v>
      </c>
      <c r="N303" s="126">
        <v>0</v>
      </c>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row>
    <row r="304" spans="1:42" outlineLevel="1" x14ac:dyDescent="0.2">
      <c r="A304" s="285"/>
      <c r="B304" s="162"/>
      <c r="C304" s="250" t="s">
        <v>1457</v>
      </c>
      <c r="D304" s="251"/>
      <c r="E304" s="252">
        <v>528.00199999999995</v>
      </c>
      <c r="F304" s="225"/>
      <c r="G304" s="225"/>
      <c r="H304" s="164">
        <v>0</v>
      </c>
      <c r="I304" s="126"/>
      <c r="J304" s="126"/>
      <c r="K304" s="126"/>
      <c r="L304" s="126"/>
      <c r="M304" s="126" t="s">
        <v>133</v>
      </c>
      <c r="N304" s="126">
        <v>0</v>
      </c>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row>
    <row r="305" spans="1:42" outlineLevel="1" x14ac:dyDescent="0.2">
      <c r="A305" s="285"/>
      <c r="B305" s="162"/>
      <c r="C305" s="250" t="s">
        <v>483</v>
      </c>
      <c r="D305" s="251"/>
      <c r="E305" s="252">
        <v>-27.99</v>
      </c>
      <c r="F305" s="225"/>
      <c r="G305" s="225"/>
      <c r="H305" s="164">
        <v>0</v>
      </c>
      <c r="I305" s="126"/>
      <c r="J305" s="126"/>
      <c r="K305" s="126"/>
      <c r="L305" s="126"/>
      <c r="M305" s="126" t="s">
        <v>133</v>
      </c>
      <c r="N305" s="126">
        <v>0</v>
      </c>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row>
    <row r="306" spans="1:42" outlineLevel="1" x14ac:dyDescent="0.2">
      <c r="A306" s="285">
        <v>80</v>
      </c>
      <c r="B306" s="162" t="s">
        <v>484</v>
      </c>
      <c r="C306" s="163" t="s">
        <v>485</v>
      </c>
      <c r="D306" s="224" t="s">
        <v>130</v>
      </c>
      <c r="E306" s="225">
        <v>205.63200000000001</v>
      </c>
      <c r="F306" s="225"/>
      <c r="G306" s="225">
        <f>ROUND(E306*F306,2)</f>
        <v>0</v>
      </c>
      <c r="H306" s="164" t="s">
        <v>1275</v>
      </c>
      <c r="I306" s="126"/>
      <c r="J306" s="126"/>
      <c r="K306" s="126"/>
      <c r="L306" s="126"/>
      <c r="M306" s="126" t="s">
        <v>131</v>
      </c>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row>
    <row r="307" spans="1:42" outlineLevel="1" x14ac:dyDescent="0.2">
      <c r="A307" s="285"/>
      <c r="B307" s="162"/>
      <c r="C307" s="250" t="s">
        <v>467</v>
      </c>
      <c r="D307" s="251"/>
      <c r="E307" s="252">
        <v>205.63200000000001</v>
      </c>
      <c r="F307" s="225"/>
      <c r="G307" s="225"/>
      <c r="H307" s="164">
        <v>0</v>
      </c>
      <c r="I307" s="126"/>
      <c r="J307" s="126"/>
      <c r="K307" s="126"/>
      <c r="L307" s="126"/>
      <c r="M307" s="126" t="s">
        <v>133</v>
      </c>
      <c r="N307" s="126">
        <v>0</v>
      </c>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row>
    <row r="308" spans="1:42" outlineLevel="1" x14ac:dyDescent="0.2">
      <c r="A308" s="285">
        <v>81</v>
      </c>
      <c r="B308" s="162" t="s">
        <v>486</v>
      </c>
      <c r="C308" s="163" t="s">
        <v>487</v>
      </c>
      <c r="D308" s="224" t="s">
        <v>130</v>
      </c>
      <c r="E308" s="225">
        <v>70</v>
      </c>
      <c r="F308" s="225"/>
      <c r="G308" s="225">
        <f>ROUND(E308*F308,2)</f>
        <v>0</v>
      </c>
      <c r="H308" s="164" t="s">
        <v>1275</v>
      </c>
      <c r="I308" s="126"/>
      <c r="J308" s="126"/>
      <c r="K308" s="126"/>
      <c r="L308" s="126"/>
      <c r="M308" s="126" t="s">
        <v>131</v>
      </c>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row>
    <row r="309" spans="1:42" outlineLevel="1" x14ac:dyDescent="0.2">
      <c r="A309" s="285"/>
      <c r="B309" s="162"/>
      <c r="C309" s="250" t="s">
        <v>462</v>
      </c>
      <c r="D309" s="251"/>
      <c r="E309" s="252">
        <v>50</v>
      </c>
      <c r="F309" s="225"/>
      <c r="G309" s="225"/>
      <c r="H309" s="164">
        <v>0</v>
      </c>
      <c r="I309" s="126"/>
      <c r="J309" s="126"/>
      <c r="K309" s="126"/>
      <c r="L309" s="126"/>
      <c r="M309" s="126" t="s">
        <v>133</v>
      </c>
      <c r="N309" s="126">
        <v>0</v>
      </c>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row>
    <row r="310" spans="1:42" outlineLevel="1" x14ac:dyDescent="0.2">
      <c r="A310" s="285"/>
      <c r="B310" s="162"/>
      <c r="C310" s="250" t="s">
        <v>463</v>
      </c>
      <c r="D310" s="251"/>
      <c r="E310" s="252">
        <v>20</v>
      </c>
      <c r="F310" s="225"/>
      <c r="G310" s="225"/>
      <c r="H310" s="164">
        <v>0</v>
      </c>
      <c r="I310" s="126"/>
      <c r="J310" s="126"/>
      <c r="K310" s="126"/>
      <c r="L310" s="126"/>
      <c r="M310" s="126" t="s">
        <v>133</v>
      </c>
      <c r="N310" s="126">
        <v>0</v>
      </c>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row>
    <row r="311" spans="1:42" outlineLevel="1" x14ac:dyDescent="0.2">
      <c r="A311" s="285">
        <v>82</v>
      </c>
      <c r="B311" s="162" t="s">
        <v>488</v>
      </c>
      <c r="C311" s="163" t="s">
        <v>489</v>
      </c>
      <c r="D311" s="224" t="s">
        <v>130</v>
      </c>
      <c r="E311" s="225">
        <v>807.72400000000005</v>
      </c>
      <c r="F311" s="225"/>
      <c r="G311" s="225">
        <f>ROUND(E311*F311,2)</f>
        <v>0</v>
      </c>
      <c r="H311" s="164" t="s">
        <v>1275</v>
      </c>
      <c r="I311" s="126"/>
      <c r="J311" s="126"/>
      <c r="K311" s="126"/>
      <c r="L311" s="126"/>
      <c r="M311" s="126" t="s">
        <v>131</v>
      </c>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row>
    <row r="312" spans="1:42" outlineLevel="1" x14ac:dyDescent="0.2">
      <c r="A312" s="285"/>
      <c r="B312" s="162"/>
      <c r="C312" s="250" t="s">
        <v>466</v>
      </c>
      <c r="D312" s="251"/>
      <c r="E312" s="252">
        <v>60</v>
      </c>
      <c r="F312" s="225"/>
      <c r="G312" s="225"/>
      <c r="H312" s="164">
        <v>0</v>
      </c>
      <c r="I312" s="126"/>
      <c r="J312" s="126"/>
      <c r="K312" s="126"/>
      <c r="L312" s="126"/>
      <c r="M312" s="126" t="s">
        <v>133</v>
      </c>
      <c r="N312" s="126">
        <v>0</v>
      </c>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row>
    <row r="313" spans="1:42" outlineLevel="1" x14ac:dyDescent="0.2">
      <c r="A313" s="285"/>
      <c r="B313" s="162"/>
      <c r="C313" s="250" t="s">
        <v>463</v>
      </c>
      <c r="D313" s="251"/>
      <c r="E313" s="252">
        <v>20</v>
      </c>
      <c r="F313" s="225"/>
      <c r="G313" s="225"/>
      <c r="H313" s="164">
        <v>0</v>
      </c>
      <c r="I313" s="126"/>
      <c r="J313" s="126"/>
      <c r="K313" s="126"/>
      <c r="L313" s="126"/>
      <c r="M313" s="126" t="s">
        <v>133</v>
      </c>
      <c r="N313" s="126">
        <v>0</v>
      </c>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row>
    <row r="314" spans="1:42" outlineLevel="1" x14ac:dyDescent="0.2">
      <c r="A314" s="285"/>
      <c r="B314" s="162"/>
      <c r="C314" s="250" t="s">
        <v>1453</v>
      </c>
      <c r="D314" s="251"/>
      <c r="E314" s="252">
        <v>522.09199999999998</v>
      </c>
      <c r="F314" s="225"/>
      <c r="G314" s="225"/>
      <c r="H314" s="164">
        <v>0</v>
      </c>
      <c r="I314" s="126"/>
      <c r="J314" s="126"/>
      <c r="K314" s="126"/>
      <c r="L314" s="126"/>
      <c r="M314" s="126" t="s">
        <v>133</v>
      </c>
      <c r="N314" s="126">
        <v>0</v>
      </c>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row>
    <row r="315" spans="1:42" outlineLevel="1" x14ac:dyDescent="0.2">
      <c r="A315" s="285"/>
      <c r="B315" s="162"/>
      <c r="C315" s="250" t="s">
        <v>467</v>
      </c>
      <c r="D315" s="251"/>
      <c r="E315" s="252">
        <v>205.63200000000001</v>
      </c>
      <c r="F315" s="225"/>
      <c r="G315" s="225"/>
      <c r="H315" s="164">
        <v>0</v>
      </c>
      <c r="I315" s="126"/>
      <c r="J315" s="126"/>
      <c r="K315" s="126"/>
      <c r="L315" s="126"/>
      <c r="M315" s="126" t="s">
        <v>133</v>
      </c>
      <c r="N315" s="126">
        <v>0</v>
      </c>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row>
    <row r="316" spans="1:42" outlineLevel="1" x14ac:dyDescent="0.2">
      <c r="A316" s="285">
        <v>83</v>
      </c>
      <c r="B316" s="162" t="s">
        <v>490</v>
      </c>
      <c r="C316" s="163" t="s">
        <v>491</v>
      </c>
      <c r="D316" s="224" t="s">
        <v>247</v>
      </c>
      <c r="E316" s="225">
        <v>248.3</v>
      </c>
      <c r="F316" s="225"/>
      <c r="G316" s="225">
        <f>ROUND(E316*F316,2)</f>
        <v>0</v>
      </c>
      <c r="H316" s="164" t="s">
        <v>1275</v>
      </c>
      <c r="I316" s="126"/>
      <c r="J316" s="126"/>
      <c r="K316" s="126"/>
      <c r="L316" s="126"/>
      <c r="M316" s="126" t="s">
        <v>131</v>
      </c>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row>
    <row r="317" spans="1:42" outlineLevel="1" x14ac:dyDescent="0.2">
      <c r="A317" s="285"/>
      <c r="B317" s="162"/>
      <c r="C317" s="250" t="s">
        <v>1458</v>
      </c>
      <c r="D317" s="251"/>
      <c r="E317" s="252">
        <v>248.3</v>
      </c>
      <c r="F317" s="225"/>
      <c r="G317" s="225"/>
      <c r="H317" s="164">
        <v>0</v>
      </c>
      <c r="I317" s="126"/>
      <c r="J317" s="126"/>
      <c r="K317" s="126"/>
      <c r="L317" s="126"/>
      <c r="M317" s="126" t="s">
        <v>133</v>
      </c>
      <c r="N317" s="126">
        <v>0</v>
      </c>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row>
    <row r="318" spans="1:42" outlineLevel="1" x14ac:dyDescent="0.2">
      <c r="A318" s="285">
        <v>84</v>
      </c>
      <c r="B318" s="162" t="s">
        <v>492</v>
      </c>
      <c r="C318" s="163" t="s">
        <v>493</v>
      </c>
      <c r="D318" s="224" t="s">
        <v>247</v>
      </c>
      <c r="E318" s="225">
        <v>190</v>
      </c>
      <c r="F318" s="225"/>
      <c r="G318" s="225">
        <f>ROUND(E318*F318,2)</f>
        <v>0</v>
      </c>
      <c r="H318" s="164" t="s">
        <v>1275</v>
      </c>
      <c r="I318" s="126"/>
      <c r="J318" s="126"/>
      <c r="K318" s="126"/>
      <c r="L318" s="126"/>
      <c r="M318" s="126" t="s">
        <v>131</v>
      </c>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row>
    <row r="319" spans="1:42" outlineLevel="1" x14ac:dyDescent="0.2">
      <c r="A319" s="285"/>
      <c r="B319" s="162"/>
      <c r="C319" s="250" t="s">
        <v>494</v>
      </c>
      <c r="D319" s="251"/>
      <c r="E319" s="252">
        <v>190</v>
      </c>
      <c r="F319" s="225"/>
      <c r="G319" s="225"/>
      <c r="H319" s="164">
        <v>0</v>
      </c>
      <c r="I319" s="126"/>
      <c r="J319" s="126"/>
      <c r="K319" s="126"/>
      <c r="L319" s="126"/>
      <c r="M319" s="126" t="s">
        <v>133</v>
      </c>
      <c r="N319" s="126">
        <v>0</v>
      </c>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row>
    <row r="320" spans="1:42" outlineLevel="1" x14ac:dyDescent="0.2">
      <c r="A320" s="285">
        <v>85</v>
      </c>
      <c r="B320" s="162" t="s">
        <v>495</v>
      </c>
      <c r="C320" s="163" t="s">
        <v>496</v>
      </c>
      <c r="D320" s="224" t="s">
        <v>247</v>
      </c>
      <c r="E320" s="225">
        <v>90</v>
      </c>
      <c r="F320" s="225"/>
      <c r="G320" s="225">
        <f>ROUND(E320*F320,2)</f>
        <v>0</v>
      </c>
      <c r="H320" s="164" t="s">
        <v>1275</v>
      </c>
      <c r="I320" s="126"/>
      <c r="J320" s="126"/>
      <c r="K320" s="126"/>
      <c r="L320" s="126"/>
      <c r="M320" s="126" t="s">
        <v>131</v>
      </c>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row>
    <row r="321" spans="1:42" outlineLevel="1" x14ac:dyDescent="0.2">
      <c r="A321" s="285"/>
      <c r="B321" s="162"/>
      <c r="C321" s="250" t="s">
        <v>497</v>
      </c>
      <c r="D321" s="251"/>
      <c r="E321" s="252">
        <v>90</v>
      </c>
      <c r="F321" s="225"/>
      <c r="G321" s="225"/>
      <c r="H321" s="164">
        <v>0</v>
      </c>
      <c r="I321" s="126"/>
      <c r="J321" s="126"/>
      <c r="K321" s="126"/>
      <c r="L321" s="126"/>
      <c r="M321" s="126" t="s">
        <v>133</v>
      </c>
      <c r="N321" s="126">
        <v>0</v>
      </c>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row>
    <row r="322" spans="1:42" outlineLevel="1" x14ac:dyDescent="0.2">
      <c r="A322" s="285">
        <v>86</v>
      </c>
      <c r="B322" s="162" t="s">
        <v>498</v>
      </c>
      <c r="C322" s="163" t="s">
        <v>499</v>
      </c>
      <c r="D322" s="224" t="s">
        <v>247</v>
      </c>
      <c r="E322" s="225">
        <v>40</v>
      </c>
      <c r="F322" s="225"/>
      <c r="G322" s="225">
        <f>ROUND(E322*F322,2)</f>
        <v>0</v>
      </c>
      <c r="H322" s="164" t="s">
        <v>1275</v>
      </c>
      <c r="I322" s="126"/>
      <c r="J322" s="126"/>
      <c r="K322" s="126"/>
      <c r="L322" s="126"/>
      <c r="M322" s="126" t="s">
        <v>131</v>
      </c>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row>
    <row r="323" spans="1:42" outlineLevel="1" x14ac:dyDescent="0.2">
      <c r="A323" s="285"/>
      <c r="B323" s="162"/>
      <c r="C323" s="250" t="s">
        <v>500</v>
      </c>
      <c r="D323" s="251"/>
      <c r="E323" s="252">
        <v>40</v>
      </c>
      <c r="F323" s="225"/>
      <c r="G323" s="225"/>
      <c r="H323" s="164">
        <v>0</v>
      </c>
      <c r="I323" s="126"/>
      <c r="J323" s="126"/>
      <c r="K323" s="126"/>
      <c r="L323" s="126"/>
      <c r="M323" s="126" t="s">
        <v>133</v>
      </c>
      <c r="N323" s="126">
        <v>0</v>
      </c>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row>
    <row r="324" spans="1:42" x14ac:dyDescent="0.2">
      <c r="A324" s="286" t="s">
        <v>126</v>
      </c>
      <c r="B324" s="253" t="s">
        <v>62</v>
      </c>
      <c r="C324" s="254" t="s">
        <v>63</v>
      </c>
      <c r="D324" s="255"/>
      <c r="E324" s="256"/>
      <c r="F324" s="256"/>
      <c r="G324" s="256">
        <f>SUMIF(M325:M532,"&lt;&gt;NOR",G325:G532)</f>
        <v>0</v>
      </c>
      <c r="H324" s="229"/>
      <c r="M324" t="s">
        <v>127</v>
      </c>
    </row>
    <row r="325" spans="1:42" outlineLevel="1" x14ac:dyDescent="0.2">
      <c r="A325" s="285">
        <v>87</v>
      </c>
      <c r="B325" s="162" t="s">
        <v>501</v>
      </c>
      <c r="C325" s="163" t="s">
        <v>502</v>
      </c>
      <c r="D325" s="224" t="s">
        <v>130</v>
      </c>
      <c r="E325" s="225">
        <v>810.79160000000002</v>
      </c>
      <c r="F325" s="225"/>
      <c r="G325" s="225">
        <f>ROUND(E325*F325,2)</f>
        <v>0</v>
      </c>
      <c r="H325" s="164" t="s">
        <v>1275</v>
      </c>
      <c r="I325" s="126"/>
      <c r="J325" s="126"/>
      <c r="K325" s="126"/>
      <c r="L325" s="126"/>
      <c r="M325" s="126" t="s">
        <v>131</v>
      </c>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row>
    <row r="326" spans="1:42" outlineLevel="1" x14ac:dyDescent="0.2">
      <c r="A326" s="285"/>
      <c r="B326" s="162"/>
      <c r="C326" s="250" t="s">
        <v>503</v>
      </c>
      <c r="D326" s="251"/>
      <c r="E326" s="252"/>
      <c r="F326" s="225"/>
      <c r="G326" s="225"/>
      <c r="H326" s="164">
        <v>0</v>
      </c>
      <c r="I326" s="126"/>
      <c r="J326" s="126"/>
      <c r="K326" s="126"/>
      <c r="L326" s="126"/>
      <c r="M326" s="126" t="s">
        <v>133</v>
      </c>
      <c r="N326" s="126">
        <v>0</v>
      </c>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row>
    <row r="327" spans="1:42" outlineLevel="1" x14ac:dyDescent="0.2">
      <c r="A327" s="285"/>
      <c r="B327" s="162"/>
      <c r="C327" s="250" t="s">
        <v>504</v>
      </c>
      <c r="D327" s="251"/>
      <c r="E327" s="252">
        <v>9.7200000000000006</v>
      </c>
      <c r="F327" s="225"/>
      <c r="G327" s="225"/>
      <c r="H327" s="164">
        <v>0</v>
      </c>
      <c r="I327" s="126"/>
      <c r="J327" s="126"/>
      <c r="K327" s="126"/>
      <c r="L327" s="126"/>
      <c r="M327" s="126" t="s">
        <v>133</v>
      </c>
      <c r="N327" s="126">
        <v>0</v>
      </c>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row>
    <row r="328" spans="1:42" outlineLevel="1" x14ac:dyDescent="0.2">
      <c r="A328" s="285"/>
      <c r="B328" s="162"/>
      <c r="C328" s="250" t="s">
        <v>505</v>
      </c>
      <c r="D328" s="251"/>
      <c r="E328" s="252">
        <v>518.4</v>
      </c>
      <c r="F328" s="225"/>
      <c r="G328" s="225"/>
      <c r="H328" s="164">
        <v>0</v>
      </c>
      <c r="I328" s="126"/>
      <c r="J328" s="126"/>
      <c r="K328" s="126"/>
      <c r="L328" s="126"/>
      <c r="M328" s="126" t="s">
        <v>133</v>
      </c>
      <c r="N328" s="126">
        <v>0</v>
      </c>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row>
    <row r="329" spans="1:42" outlineLevel="1" x14ac:dyDescent="0.2">
      <c r="A329" s="285"/>
      <c r="B329" s="162"/>
      <c r="C329" s="250" t="s">
        <v>506</v>
      </c>
      <c r="D329" s="251"/>
      <c r="E329" s="252">
        <v>12.8576</v>
      </c>
      <c r="F329" s="225"/>
      <c r="G329" s="225"/>
      <c r="H329" s="164">
        <v>0</v>
      </c>
      <c r="I329" s="126"/>
      <c r="J329" s="126"/>
      <c r="K329" s="126"/>
      <c r="L329" s="126"/>
      <c r="M329" s="126" t="s">
        <v>133</v>
      </c>
      <c r="N329" s="126">
        <v>0</v>
      </c>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row>
    <row r="330" spans="1:42" outlineLevel="1" x14ac:dyDescent="0.2">
      <c r="A330" s="285"/>
      <c r="B330" s="162"/>
      <c r="C330" s="250" t="s">
        <v>152</v>
      </c>
      <c r="D330" s="251"/>
      <c r="E330" s="252"/>
      <c r="F330" s="225"/>
      <c r="G330" s="225"/>
      <c r="H330" s="164">
        <v>0</v>
      </c>
      <c r="I330" s="126"/>
      <c r="J330" s="126"/>
      <c r="K330" s="126"/>
      <c r="L330" s="126"/>
      <c r="M330" s="126" t="s">
        <v>133</v>
      </c>
      <c r="N330" s="126">
        <v>0</v>
      </c>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row>
    <row r="331" spans="1:42" outlineLevel="1" x14ac:dyDescent="0.2">
      <c r="A331" s="285"/>
      <c r="B331" s="162"/>
      <c r="C331" s="250" t="s">
        <v>507</v>
      </c>
      <c r="D331" s="251"/>
      <c r="E331" s="252"/>
      <c r="F331" s="225"/>
      <c r="G331" s="225"/>
      <c r="H331" s="164">
        <v>0</v>
      </c>
      <c r="I331" s="126"/>
      <c r="J331" s="126"/>
      <c r="K331" s="126"/>
      <c r="L331" s="126"/>
      <c r="M331" s="126" t="s">
        <v>133</v>
      </c>
      <c r="N331" s="126">
        <v>0</v>
      </c>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row>
    <row r="332" spans="1:42" outlineLevel="1" x14ac:dyDescent="0.2">
      <c r="A332" s="285"/>
      <c r="B332" s="162"/>
      <c r="C332" s="250" t="s">
        <v>270</v>
      </c>
      <c r="D332" s="251"/>
      <c r="E332" s="252"/>
      <c r="F332" s="225"/>
      <c r="G332" s="225"/>
      <c r="H332" s="164">
        <v>0</v>
      </c>
      <c r="I332" s="126"/>
      <c r="J332" s="126"/>
      <c r="K332" s="126"/>
      <c r="L332" s="126"/>
      <c r="M332" s="126" t="s">
        <v>133</v>
      </c>
      <c r="N332" s="126">
        <v>0</v>
      </c>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row>
    <row r="333" spans="1:42" outlineLevel="1" x14ac:dyDescent="0.2">
      <c r="A333" s="285"/>
      <c r="B333" s="162"/>
      <c r="C333" s="250" t="s">
        <v>453</v>
      </c>
      <c r="D333" s="251"/>
      <c r="E333" s="252">
        <v>5.89</v>
      </c>
      <c r="F333" s="225"/>
      <c r="G333" s="225"/>
      <c r="H333" s="164">
        <v>0</v>
      </c>
      <c r="I333" s="126"/>
      <c r="J333" s="126"/>
      <c r="K333" s="126"/>
      <c r="L333" s="126"/>
      <c r="M333" s="126" t="s">
        <v>133</v>
      </c>
      <c r="N333" s="126">
        <v>0</v>
      </c>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row>
    <row r="334" spans="1:42" outlineLevel="1" x14ac:dyDescent="0.2">
      <c r="A334" s="285"/>
      <c r="B334" s="162"/>
      <c r="C334" s="250" t="s">
        <v>454</v>
      </c>
      <c r="D334" s="251"/>
      <c r="E334" s="252">
        <v>8.5920000000000005</v>
      </c>
      <c r="F334" s="225"/>
      <c r="G334" s="225"/>
      <c r="H334" s="164">
        <v>0</v>
      </c>
      <c r="I334" s="126"/>
      <c r="J334" s="126"/>
      <c r="K334" s="126"/>
      <c r="L334" s="126"/>
      <c r="M334" s="126" t="s">
        <v>133</v>
      </c>
      <c r="N334" s="126">
        <v>0</v>
      </c>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row>
    <row r="335" spans="1:42" outlineLevel="1" x14ac:dyDescent="0.2">
      <c r="A335" s="285"/>
      <c r="B335" s="162"/>
      <c r="C335" s="250" t="s">
        <v>335</v>
      </c>
      <c r="D335" s="251"/>
      <c r="E335" s="252"/>
      <c r="F335" s="225"/>
      <c r="G335" s="225"/>
      <c r="H335" s="164">
        <v>0</v>
      </c>
      <c r="I335" s="126"/>
      <c r="J335" s="126"/>
      <c r="K335" s="126"/>
      <c r="L335" s="126"/>
      <c r="M335" s="126" t="s">
        <v>133</v>
      </c>
      <c r="N335" s="126">
        <v>0</v>
      </c>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row>
    <row r="336" spans="1:42" outlineLevel="1" x14ac:dyDescent="0.2">
      <c r="A336" s="285"/>
      <c r="B336" s="162"/>
      <c r="C336" s="250" t="s">
        <v>453</v>
      </c>
      <c r="D336" s="251"/>
      <c r="E336" s="252">
        <v>5.89</v>
      </c>
      <c r="F336" s="225"/>
      <c r="G336" s="225"/>
      <c r="H336" s="164">
        <v>0</v>
      </c>
      <c r="I336" s="126"/>
      <c r="J336" s="126"/>
      <c r="K336" s="126"/>
      <c r="L336" s="126"/>
      <c r="M336" s="126" t="s">
        <v>133</v>
      </c>
      <c r="N336" s="126">
        <v>0</v>
      </c>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row>
    <row r="337" spans="1:42" outlineLevel="1" x14ac:dyDescent="0.2">
      <c r="A337" s="285"/>
      <c r="B337" s="162"/>
      <c r="C337" s="250" t="s">
        <v>454</v>
      </c>
      <c r="D337" s="251"/>
      <c r="E337" s="252">
        <v>8.5920000000000005</v>
      </c>
      <c r="F337" s="225"/>
      <c r="G337" s="225"/>
      <c r="H337" s="164">
        <v>0</v>
      </c>
      <c r="I337" s="126"/>
      <c r="J337" s="126"/>
      <c r="K337" s="126"/>
      <c r="L337" s="126"/>
      <c r="M337" s="126" t="s">
        <v>133</v>
      </c>
      <c r="N337" s="126">
        <v>0</v>
      </c>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row>
    <row r="338" spans="1:42" outlineLevel="1" x14ac:dyDescent="0.2">
      <c r="A338" s="285"/>
      <c r="B338" s="162"/>
      <c r="C338" s="250" t="s">
        <v>455</v>
      </c>
      <c r="D338" s="251"/>
      <c r="E338" s="252">
        <v>12.992000000000001</v>
      </c>
      <c r="F338" s="225"/>
      <c r="G338" s="225"/>
      <c r="H338" s="164">
        <v>0</v>
      </c>
      <c r="I338" s="126"/>
      <c r="J338" s="126"/>
      <c r="K338" s="126"/>
      <c r="L338" s="126"/>
      <c r="M338" s="126" t="s">
        <v>133</v>
      </c>
      <c r="N338" s="126">
        <v>0</v>
      </c>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row>
    <row r="339" spans="1:42" outlineLevel="1" x14ac:dyDescent="0.2">
      <c r="A339" s="285"/>
      <c r="B339" s="162"/>
      <c r="C339" s="250" t="s">
        <v>456</v>
      </c>
      <c r="D339" s="251"/>
      <c r="E339" s="252"/>
      <c r="F339" s="225"/>
      <c r="G339" s="225"/>
      <c r="H339" s="164">
        <v>0</v>
      </c>
      <c r="I339" s="126"/>
      <c r="J339" s="126"/>
      <c r="K339" s="126"/>
      <c r="L339" s="126"/>
      <c r="M339" s="126" t="s">
        <v>133</v>
      </c>
      <c r="N339" s="126">
        <v>0</v>
      </c>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row>
    <row r="340" spans="1:42" outlineLevel="1" x14ac:dyDescent="0.2">
      <c r="A340" s="285"/>
      <c r="B340" s="162"/>
      <c r="C340" s="250" t="s">
        <v>457</v>
      </c>
      <c r="D340" s="251"/>
      <c r="E340" s="252">
        <v>5.6079999999999997</v>
      </c>
      <c r="F340" s="225"/>
      <c r="G340" s="225"/>
      <c r="H340" s="164">
        <v>0</v>
      </c>
      <c r="I340" s="126"/>
      <c r="J340" s="126"/>
      <c r="K340" s="126"/>
      <c r="L340" s="126"/>
      <c r="M340" s="126" t="s">
        <v>133</v>
      </c>
      <c r="N340" s="126">
        <v>0</v>
      </c>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row>
    <row r="341" spans="1:42" outlineLevel="1" x14ac:dyDescent="0.2">
      <c r="A341" s="285"/>
      <c r="B341" s="162"/>
      <c r="C341" s="250" t="s">
        <v>458</v>
      </c>
      <c r="D341" s="251"/>
      <c r="E341" s="252">
        <v>208.81</v>
      </c>
      <c r="F341" s="225"/>
      <c r="G341" s="225"/>
      <c r="H341" s="164">
        <v>0</v>
      </c>
      <c r="I341" s="126"/>
      <c r="J341" s="126"/>
      <c r="K341" s="126"/>
      <c r="L341" s="126"/>
      <c r="M341" s="126" t="s">
        <v>133</v>
      </c>
      <c r="N341" s="126">
        <v>0</v>
      </c>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row>
    <row r="342" spans="1:42" outlineLevel="1" x14ac:dyDescent="0.2">
      <c r="A342" s="285"/>
      <c r="B342" s="162"/>
      <c r="C342" s="250" t="s">
        <v>459</v>
      </c>
      <c r="D342" s="251"/>
      <c r="E342" s="252">
        <v>13.44</v>
      </c>
      <c r="F342" s="225"/>
      <c r="G342" s="225"/>
      <c r="H342" s="164">
        <v>0</v>
      </c>
      <c r="I342" s="126"/>
      <c r="J342" s="126"/>
      <c r="K342" s="126"/>
      <c r="L342" s="126"/>
      <c r="M342" s="126" t="s">
        <v>133</v>
      </c>
      <c r="N342" s="126">
        <v>0</v>
      </c>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row>
    <row r="343" spans="1:42" outlineLevel="1" x14ac:dyDescent="0.2">
      <c r="A343" s="285">
        <v>88</v>
      </c>
      <c r="B343" s="162" t="s">
        <v>508</v>
      </c>
      <c r="C343" s="163" t="s">
        <v>509</v>
      </c>
      <c r="D343" s="224" t="s">
        <v>130</v>
      </c>
      <c r="E343" s="225">
        <v>1498.47</v>
      </c>
      <c r="F343" s="225"/>
      <c r="G343" s="225">
        <f>ROUND(E343*F343,2)</f>
        <v>0</v>
      </c>
      <c r="H343" s="164" t="s">
        <v>1275</v>
      </c>
      <c r="I343" s="126"/>
      <c r="J343" s="126"/>
      <c r="K343" s="126"/>
      <c r="L343" s="126"/>
      <c r="M343" s="126" t="s">
        <v>131</v>
      </c>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row>
    <row r="344" spans="1:42" outlineLevel="1" x14ac:dyDescent="0.2">
      <c r="A344" s="285"/>
      <c r="B344" s="162"/>
      <c r="C344" s="250" t="s">
        <v>510</v>
      </c>
      <c r="D344" s="251"/>
      <c r="E344" s="252"/>
      <c r="F344" s="225"/>
      <c r="G344" s="225"/>
      <c r="H344" s="164">
        <v>0</v>
      </c>
      <c r="I344" s="126"/>
      <c r="J344" s="126"/>
      <c r="K344" s="126"/>
      <c r="L344" s="126"/>
      <c r="M344" s="126" t="s">
        <v>133</v>
      </c>
      <c r="N344" s="126">
        <v>0</v>
      </c>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row>
    <row r="345" spans="1:42" outlineLevel="1" x14ac:dyDescent="0.2">
      <c r="A345" s="285"/>
      <c r="B345" s="162"/>
      <c r="C345" s="250" t="s">
        <v>154</v>
      </c>
      <c r="D345" s="251"/>
      <c r="E345" s="252"/>
      <c r="F345" s="225"/>
      <c r="G345" s="225"/>
      <c r="H345" s="164">
        <v>0</v>
      </c>
      <c r="I345" s="126"/>
      <c r="J345" s="126"/>
      <c r="K345" s="126"/>
      <c r="L345" s="126"/>
      <c r="M345" s="126" t="s">
        <v>133</v>
      </c>
      <c r="N345" s="126">
        <v>0</v>
      </c>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row>
    <row r="346" spans="1:42" outlineLevel="1" x14ac:dyDescent="0.2">
      <c r="A346" s="285"/>
      <c r="B346" s="162"/>
      <c r="C346" s="250" t="s">
        <v>511</v>
      </c>
      <c r="D346" s="251"/>
      <c r="E346" s="252">
        <v>677.46</v>
      </c>
      <c r="F346" s="225"/>
      <c r="G346" s="225"/>
      <c r="H346" s="164">
        <v>0</v>
      </c>
      <c r="I346" s="126"/>
      <c r="J346" s="126"/>
      <c r="K346" s="126"/>
      <c r="L346" s="126"/>
      <c r="M346" s="126" t="s">
        <v>133</v>
      </c>
      <c r="N346" s="126">
        <v>0</v>
      </c>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row>
    <row r="347" spans="1:42" outlineLevel="1" x14ac:dyDescent="0.2">
      <c r="A347" s="285"/>
      <c r="B347" s="162"/>
      <c r="C347" s="250" t="s">
        <v>512</v>
      </c>
      <c r="D347" s="251"/>
      <c r="E347" s="252"/>
      <c r="F347" s="225"/>
      <c r="G347" s="225"/>
      <c r="H347" s="164">
        <v>0</v>
      </c>
      <c r="I347" s="126"/>
      <c r="J347" s="126"/>
      <c r="K347" s="126"/>
      <c r="L347" s="126"/>
      <c r="M347" s="126" t="s">
        <v>133</v>
      </c>
      <c r="N347" s="126">
        <v>0</v>
      </c>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row>
    <row r="348" spans="1:42" outlineLevel="1" x14ac:dyDescent="0.2">
      <c r="A348" s="285"/>
      <c r="B348" s="162"/>
      <c r="C348" s="250" t="s">
        <v>513</v>
      </c>
      <c r="D348" s="251"/>
      <c r="E348" s="252">
        <v>-5.6079999999999997</v>
      </c>
      <c r="F348" s="225"/>
      <c r="G348" s="225"/>
      <c r="H348" s="164">
        <v>0</v>
      </c>
      <c r="I348" s="126"/>
      <c r="J348" s="126"/>
      <c r="K348" s="126"/>
      <c r="L348" s="126"/>
      <c r="M348" s="126" t="s">
        <v>133</v>
      </c>
      <c r="N348" s="126">
        <v>0</v>
      </c>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row>
    <row r="349" spans="1:42" outlineLevel="1" x14ac:dyDescent="0.2">
      <c r="A349" s="285"/>
      <c r="B349" s="162"/>
      <c r="C349" s="250" t="s">
        <v>514</v>
      </c>
      <c r="D349" s="251"/>
      <c r="E349" s="252">
        <v>-208.81</v>
      </c>
      <c r="F349" s="225"/>
      <c r="G349" s="225"/>
      <c r="H349" s="164">
        <v>0</v>
      </c>
      <c r="I349" s="126"/>
      <c r="J349" s="126"/>
      <c r="K349" s="126"/>
      <c r="L349" s="126"/>
      <c r="M349" s="126" t="s">
        <v>133</v>
      </c>
      <c r="N349" s="126">
        <v>0</v>
      </c>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row>
    <row r="350" spans="1:42" outlineLevel="1" x14ac:dyDescent="0.2">
      <c r="A350" s="285"/>
      <c r="B350" s="162"/>
      <c r="C350" s="250" t="s">
        <v>515</v>
      </c>
      <c r="D350" s="251"/>
      <c r="E350" s="252">
        <v>-13.44</v>
      </c>
      <c r="F350" s="225"/>
      <c r="G350" s="225"/>
      <c r="H350" s="164">
        <v>0</v>
      </c>
      <c r="I350" s="126"/>
      <c r="J350" s="126"/>
      <c r="K350" s="126"/>
      <c r="L350" s="126"/>
      <c r="M350" s="126" t="s">
        <v>133</v>
      </c>
      <c r="N350" s="126">
        <v>0</v>
      </c>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row>
    <row r="351" spans="1:42" outlineLevel="1" x14ac:dyDescent="0.2">
      <c r="A351" s="285"/>
      <c r="B351" s="162"/>
      <c r="C351" s="250" t="s">
        <v>516</v>
      </c>
      <c r="D351" s="251"/>
      <c r="E351" s="252"/>
      <c r="F351" s="225"/>
      <c r="G351" s="225"/>
      <c r="H351" s="164">
        <v>0</v>
      </c>
      <c r="I351" s="126"/>
      <c r="J351" s="126"/>
      <c r="K351" s="126"/>
      <c r="L351" s="126"/>
      <c r="M351" s="126" t="s">
        <v>133</v>
      </c>
      <c r="N351" s="126">
        <v>0</v>
      </c>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row>
    <row r="352" spans="1:42" outlineLevel="1" x14ac:dyDescent="0.2">
      <c r="A352" s="285"/>
      <c r="B352" s="162"/>
      <c r="C352" s="250" t="s">
        <v>517</v>
      </c>
      <c r="D352" s="251"/>
      <c r="E352" s="252">
        <v>2.2926199999999999</v>
      </c>
      <c r="F352" s="225"/>
      <c r="G352" s="225"/>
      <c r="H352" s="164">
        <v>0</v>
      </c>
      <c r="I352" s="126"/>
      <c r="J352" s="126"/>
      <c r="K352" s="126"/>
      <c r="L352" s="126"/>
      <c r="M352" s="126" t="s">
        <v>133</v>
      </c>
      <c r="N352" s="126">
        <v>0</v>
      </c>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row>
    <row r="353" spans="1:42" ht="22.5" outlineLevel="1" x14ac:dyDescent="0.2">
      <c r="A353" s="285"/>
      <c r="B353" s="162"/>
      <c r="C353" s="250" t="s">
        <v>518</v>
      </c>
      <c r="D353" s="251"/>
      <c r="E353" s="252">
        <v>60.999400000000001</v>
      </c>
      <c r="F353" s="225"/>
      <c r="G353" s="225"/>
      <c r="H353" s="164">
        <v>0</v>
      </c>
      <c r="I353" s="126"/>
      <c r="J353" s="126"/>
      <c r="K353" s="126"/>
      <c r="L353" s="126"/>
      <c r="M353" s="126" t="s">
        <v>133</v>
      </c>
      <c r="N353" s="126">
        <v>0</v>
      </c>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row>
    <row r="354" spans="1:42" outlineLevel="1" x14ac:dyDescent="0.2">
      <c r="A354" s="285"/>
      <c r="B354" s="162"/>
      <c r="C354" s="250" t="s">
        <v>519</v>
      </c>
      <c r="D354" s="251"/>
      <c r="E354" s="252">
        <v>1.9597599999999999</v>
      </c>
      <c r="F354" s="225"/>
      <c r="G354" s="225"/>
      <c r="H354" s="164">
        <v>0</v>
      </c>
      <c r="I354" s="126"/>
      <c r="J354" s="126"/>
      <c r="K354" s="126"/>
      <c r="L354" s="126"/>
      <c r="M354" s="126" t="s">
        <v>133</v>
      </c>
      <c r="N354" s="126">
        <v>0</v>
      </c>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row>
    <row r="355" spans="1:42" outlineLevel="1" x14ac:dyDescent="0.2">
      <c r="A355" s="285"/>
      <c r="B355" s="162"/>
      <c r="C355" s="250" t="s">
        <v>521</v>
      </c>
      <c r="D355" s="251"/>
      <c r="E355" s="252">
        <v>94.14</v>
      </c>
      <c r="F355" s="225"/>
      <c r="G355" s="225"/>
      <c r="H355" s="164">
        <v>0</v>
      </c>
      <c r="I355" s="126"/>
      <c r="J355" s="126"/>
      <c r="K355" s="126"/>
      <c r="L355" s="126"/>
      <c r="M355" s="126" t="s">
        <v>133</v>
      </c>
      <c r="N355" s="126">
        <v>0</v>
      </c>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row>
    <row r="356" spans="1:42" outlineLevel="1" x14ac:dyDescent="0.2">
      <c r="A356" s="285"/>
      <c r="B356" s="162"/>
      <c r="C356" s="250" t="s">
        <v>522</v>
      </c>
      <c r="D356" s="251"/>
      <c r="E356" s="252">
        <v>0.78400000000000003</v>
      </c>
      <c r="F356" s="225"/>
      <c r="G356" s="225"/>
      <c r="H356" s="164">
        <v>0</v>
      </c>
      <c r="I356" s="126"/>
      <c r="J356" s="126"/>
      <c r="K356" s="126"/>
      <c r="L356" s="126"/>
      <c r="M356" s="126" t="s">
        <v>133</v>
      </c>
      <c r="N356" s="126">
        <v>0</v>
      </c>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row>
    <row r="357" spans="1:42" outlineLevel="1" x14ac:dyDescent="0.2">
      <c r="A357" s="285"/>
      <c r="B357" s="162"/>
      <c r="C357" s="250" t="s">
        <v>523</v>
      </c>
      <c r="D357" s="251"/>
      <c r="E357" s="252">
        <v>39.6</v>
      </c>
      <c r="F357" s="225"/>
      <c r="G357" s="225"/>
      <c r="H357" s="164">
        <v>0</v>
      </c>
      <c r="I357" s="126"/>
      <c r="J357" s="126"/>
      <c r="K357" s="126"/>
      <c r="L357" s="126"/>
      <c r="M357" s="126" t="s">
        <v>133</v>
      </c>
      <c r="N357" s="126">
        <v>0</v>
      </c>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row>
    <row r="358" spans="1:42" outlineLevel="1" x14ac:dyDescent="0.2">
      <c r="A358" s="285"/>
      <c r="B358" s="162"/>
      <c r="C358" s="250" t="s">
        <v>512</v>
      </c>
      <c r="D358" s="251"/>
      <c r="E358" s="252"/>
      <c r="F358" s="225"/>
      <c r="G358" s="225"/>
      <c r="H358" s="164">
        <v>0</v>
      </c>
      <c r="I358" s="126"/>
      <c r="J358" s="126"/>
      <c r="K358" s="126"/>
      <c r="L358" s="126"/>
      <c r="M358" s="126" t="s">
        <v>133</v>
      </c>
      <c r="N358" s="126">
        <v>0</v>
      </c>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row>
    <row r="359" spans="1:42" outlineLevel="1" x14ac:dyDescent="0.2">
      <c r="A359" s="285"/>
      <c r="B359" s="162"/>
      <c r="C359" s="250" t="s">
        <v>524</v>
      </c>
      <c r="D359" s="251"/>
      <c r="E359" s="252">
        <v>-6.5</v>
      </c>
      <c r="F359" s="225"/>
      <c r="G359" s="225"/>
      <c r="H359" s="164">
        <v>0</v>
      </c>
      <c r="I359" s="126"/>
      <c r="J359" s="126"/>
      <c r="K359" s="126"/>
      <c r="L359" s="126"/>
      <c r="M359" s="126" t="s">
        <v>133</v>
      </c>
      <c r="N359" s="126">
        <v>0</v>
      </c>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row>
    <row r="360" spans="1:42" outlineLevel="1" x14ac:dyDescent="0.2">
      <c r="A360" s="285"/>
      <c r="B360" s="162"/>
      <c r="C360" s="250" t="s">
        <v>525</v>
      </c>
      <c r="D360" s="251"/>
      <c r="E360" s="252">
        <v>-17.184000000000001</v>
      </c>
      <c r="F360" s="225"/>
      <c r="G360" s="225"/>
      <c r="H360" s="164">
        <v>0</v>
      </c>
      <c r="I360" s="126"/>
      <c r="J360" s="126"/>
      <c r="K360" s="126"/>
      <c r="L360" s="126"/>
      <c r="M360" s="126" t="s">
        <v>133</v>
      </c>
      <c r="N360" s="126">
        <v>0</v>
      </c>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row>
    <row r="361" spans="1:42" outlineLevel="1" x14ac:dyDescent="0.2">
      <c r="A361" s="285"/>
      <c r="B361" s="162"/>
      <c r="C361" s="250" t="s">
        <v>516</v>
      </c>
      <c r="D361" s="251"/>
      <c r="E361" s="252"/>
      <c r="F361" s="225"/>
      <c r="G361" s="225"/>
      <c r="H361" s="164">
        <v>0</v>
      </c>
      <c r="I361" s="126"/>
      <c r="J361" s="126"/>
      <c r="K361" s="126"/>
      <c r="L361" s="126"/>
      <c r="M361" s="126" t="s">
        <v>133</v>
      </c>
      <c r="N361" s="126">
        <v>0</v>
      </c>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row>
    <row r="362" spans="1:42" outlineLevel="1" x14ac:dyDescent="0.2">
      <c r="A362" s="285"/>
      <c r="B362" s="162"/>
      <c r="C362" s="250" t="s">
        <v>526</v>
      </c>
      <c r="D362" s="251"/>
      <c r="E362" s="252">
        <v>1.65</v>
      </c>
      <c r="F362" s="225"/>
      <c r="G362" s="225"/>
      <c r="H362" s="164">
        <v>0</v>
      </c>
      <c r="I362" s="126"/>
      <c r="J362" s="126"/>
      <c r="K362" s="126"/>
      <c r="L362" s="126"/>
      <c r="M362" s="126" t="s">
        <v>133</v>
      </c>
      <c r="N362" s="126">
        <v>0</v>
      </c>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row>
    <row r="363" spans="1:42" outlineLevel="1" x14ac:dyDescent="0.2">
      <c r="A363" s="285"/>
      <c r="B363" s="162"/>
      <c r="C363" s="250" t="s">
        <v>527</v>
      </c>
      <c r="D363" s="251"/>
      <c r="E363" s="252">
        <v>3.6871999999999998</v>
      </c>
      <c r="F363" s="225"/>
      <c r="G363" s="225"/>
      <c r="H363" s="164">
        <v>0</v>
      </c>
      <c r="I363" s="126"/>
      <c r="J363" s="126"/>
      <c r="K363" s="126"/>
      <c r="L363" s="126"/>
      <c r="M363" s="126" t="s">
        <v>133</v>
      </c>
      <c r="N363" s="126">
        <v>0</v>
      </c>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row>
    <row r="364" spans="1:42" outlineLevel="1" x14ac:dyDescent="0.2">
      <c r="A364" s="285"/>
      <c r="B364" s="162"/>
      <c r="C364" s="250" t="s">
        <v>528</v>
      </c>
      <c r="D364" s="251"/>
      <c r="E364" s="252">
        <v>39.6</v>
      </c>
      <c r="F364" s="225"/>
      <c r="G364" s="225"/>
      <c r="H364" s="164">
        <v>0</v>
      </c>
      <c r="I364" s="126"/>
      <c r="J364" s="126"/>
      <c r="K364" s="126"/>
      <c r="L364" s="126"/>
      <c r="M364" s="126" t="s">
        <v>133</v>
      </c>
      <c r="N364" s="126">
        <v>0</v>
      </c>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row>
    <row r="365" spans="1:42" outlineLevel="1" x14ac:dyDescent="0.2">
      <c r="A365" s="285"/>
      <c r="B365" s="162"/>
      <c r="C365" s="250" t="s">
        <v>529</v>
      </c>
      <c r="D365" s="251"/>
      <c r="E365" s="252">
        <v>-5.28</v>
      </c>
      <c r="F365" s="225"/>
      <c r="G365" s="225"/>
      <c r="H365" s="164">
        <v>0</v>
      </c>
      <c r="I365" s="126"/>
      <c r="J365" s="126"/>
      <c r="K365" s="126"/>
      <c r="L365" s="126"/>
      <c r="M365" s="126" t="s">
        <v>133</v>
      </c>
      <c r="N365" s="126">
        <v>0</v>
      </c>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row>
    <row r="366" spans="1:42" outlineLevel="1" x14ac:dyDescent="0.2">
      <c r="A366" s="285"/>
      <c r="B366" s="162"/>
      <c r="C366" s="250" t="s">
        <v>530</v>
      </c>
      <c r="D366" s="251"/>
      <c r="E366" s="252">
        <v>1.792</v>
      </c>
      <c r="F366" s="225"/>
      <c r="G366" s="225"/>
      <c r="H366" s="164">
        <v>0</v>
      </c>
      <c r="I366" s="126"/>
      <c r="J366" s="126"/>
      <c r="K366" s="126"/>
      <c r="L366" s="126"/>
      <c r="M366" s="126" t="s">
        <v>133</v>
      </c>
      <c r="N366" s="126">
        <v>0</v>
      </c>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row>
    <row r="367" spans="1:42" outlineLevel="1" x14ac:dyDescent="0.2">
      <c r="A367" s="285"/>
      <c r="B367" s="162"/>
      <c r="C367" s="250" t="s">
        <v>531</v>
      </c>
      <c r="D367" s="251"/>
      <c r="E367" s="252">
        <v>3.9</v>
      </c>
      <c r="F367" s="225"/>
      <c r="G367" s="225"/>
      <c r="H367" s="164">
        <v>0</v>
      </c>
      <c r="I367" s="126"/>
      <c r="J367" s="126"/>
      <c r="K367" s="126"/>
      <c r="L367" s="126"/>
      <c r="M367" s="126" t="s">
        <v>133</v>
      </c>
      <c r="N367" s="126">
        <v>0</v>
      </c>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row>
    <row r="368" spans="1:42" outlineLevel="1" x14ac:dyDescent="0.2">
      <c r="A368" s="285"/>
      <c r="B368" s="162"/>
      <c r="C368" s="250" t="s">
        <v>532</v>
      </c>
      <c r="D368" s="251"/>
      <c r="E368" s="252">
        <v>7.7279999999999998</v>
      </c>
      <c r="F368" s="225"/>
      <c r="G368" s="225"/>
      <c r="H368" s="164">
        <v>0</v>
      </c>
      <c r="I368" s="126"/>
      <c r="J368" s="126"/>
      <c r="K368" s="126"/>
      <c r="L368" s="126"/>
      <c r="M368" s="126" t="s">
        <v>133</v>
      </c>
      <c r="N368" s="126">
        <v>0</v>
      </c>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row>
    <row r="369" spans="1:42" outlineLevel="1" x14ac:dyDescent="0.2">
      <c r="A369" s="285"/>
      <c r="B369" s="162"/>
      <c r="C369" s="250" t="s">
        <v>152</v>
      </c>
      <c r="D369" s="251"/>
      <c r="E369" s="252"/>
      <c r="F369" s="225"/>
      <c r="G369" s="225"/>
      <c r="H369" s="164">
        <v>0</v>
      </c>
      <c r="I369" s="126"/>
      <c r="J369" s="126"/>
      <c r="K369" s="126"/>
      <c r="L369" s="126"/>
      <c r="M369" s="126" t="s">
        <v>133</v>
      </c>
      <c r="N369" s="126">
        <v>0</v>
      </c>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row>
    <row r="370" spans="1:42" outlineLevel="1" x14ac:dyDescent="0.2">
      <c r="A370" s="285"/>
      <c r="B370" s="162"/>
      <c r="C370" s="250" t="s">
        <v>533</v>
      </c>
      <c r="D370" s="251"/>
      <c r="E370" s="252">
        <v>1268.93</v>
      </c>
      <c r="F370" s="225"/>
      <c r="G370" s="225"/>
      <c r="H370" s="164">
        <v>0</v>
      </c>
      <c r="I370" s="126"/>
      <c r="J370" s="126"/>
      <c r="K370" s="126"/>
      <c r="L370" s="126"/>
      <c r="M370" s="126" t="s">
        <v>133</v>
      </c>
      <c r="N370" s="126">
        <v>0</v>
      </c>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row>
    <row r="371" spans="1:42" outlineLevel="1" x14ac:dyDescent="0.2">
      <c r="A371" s="285"/>
      <c r="B371" s="162"/>
      <c r="C371" s="250" t="s">
        <v>512</v>
      </c>
      <c r="D371" s="251"/>
      <c r="E371" s="252"/>
      <c r="F371" s="225"/>
      <c r="G371" s="225"/>
      <c r="H371" s="164">
        <v>0</v>
      </c>
      <c r="I371" s="126"/>
      <c r="J371" s="126"/>
      <c r="K371" s="126"/>
      <c r="L371" s="126"/>
      <c r="M371" s="126" t="s">
        <v>133</v>
      </c>
      <c r="N371" s="126">
        <v>0</v>
      </c>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row>
    <row r="372" spans="1:42" outlineLevel="1" x14ac:dyDescent="0.2">
      <c r="A372" s="285"/>
      <c r="B372" s="162"/>
      <c r="C372" s="250" t="s">
        <v>534</v>
      </c>
      <c r="D372" s="251"/>
      <c r="E372" s="252">
        <v>-9.7200000000000006</v>
      </c>
      <c r="F372" s="225"/>
      <c r="G372" s="225"/>
      <c r="H372" s="164">
        <v>0</v>
      </c>
      <c r="I372" s="126"/>
      <c r="J372" s="126"/>
      <c r="K372" s="126"/>
      <c r="L372" s="126"/>
      <c r="M372" s="126" t="s">
        <v>133</v>
      </c>
      <c r="N372" s="126">
        <v>0</v>
      </c>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row>
    <row r="373" spans="1:42" outlineLevel="1" x14ac:dyDescent="0.2">
      <c r="A373" s="285"/>
      <c r="B373" s="162"/>
      <c r="C373" s="250" t="s">
        <v>535</v>
      </c>
      <c r="D373" s="251"/>
      <c r="E373" s="252">
        <v>-518.4</v>
      </c>
      <c r="F373" s="225"/>
      <c r="G373" s="225"/>
      <c r="H373" s="164">
        <v>0</v>
      </c>
      <c r="I373" s="126"/>
      <c r="J373" s="126"/>
      <c r="K373" s="126"/>
      <c r="L373" s="126"/>
      <c r="M373" s="126" t="s">
        <v>133</v>
      </c>
      <c r="N373" s="126">
        <v>0</v>
      </c>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row>
    <row r="374" spans="1:42" outlineLevel="1" x14ac:dyDescent="0.2">
      <c r="A374" s="285"/>
      <c r="B374" s="162"/>
      <c r="C374" s="250" t="s">
        <v>536</v>
      </c>
      <c r="D374" s="251"/>
      <c r="E374" s="252">
        <v>-12.8576</v>
      </c>
      <c r="F374" s="225"/>
      <c r="G374" s="225"/>
      <c r="H374" s="164">
        <v>0</v>
      </c>
      <c r="I374" s="126"/>
      <c r="J374" s="126"/>
      <c r="K374" s="126"/>
      <c r="L374" s="126"/>
      <c r="M374" s="126" t="s">
        <v>133</v>
      </c>
      <c r="N374" s="126">
        <v>0</v>
      </c>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row>
    <row r="375" spans="1:42" outlineLevel="1" x14ac:dyDescent="0.2">
      <c r="A375" s="285"/>
      <c r="B375" s="162"/>
      <c r="C375" s="250" t="s">
        <v>516</v>
      </c>
      <c r="D375" s="251"/>
      <c r="E375" s="252"/>
      <c r="F375" s="225"/>
      <c r="G375" s="225"/>
      <c r="H375" s="164">
        <v>0</v>
      </c>
      <c r="I375" s="126"/>
      <c r="J375" s="126"/>
      <c r="K375" s="126"/>
      <c r="L375" s="126"/>
      <c r="M375" s="126" t="s">
        <v>133</v>
      </c>
      <c r="N375" s="126">
        <v>0</v>
      </c>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row>
    <row r="376" spans="1:42" outlineLevel="1" x14ac:dyDescent="0.2">
      <c r="A376" s="285"/>
      <c r="B376" s="162"/>
      <c r="C376" s="250" t="s">
        <v>537</v>
      </c>
      <c r="D376" s="251"/>
      <c r="E376" s="252">
        <v>1.44</v>
      </c>
      <c r="F376" s="225"/>
      <c r="G376" s="225"/>
      <c r="H376" s="164">
        <v>0</v>
      </c>
      <c r="I376" s="126"/>
      <c r="J376" s="126"/>
      <c r="K376" s="126"/>
      <c r="L376" s="126"/>
      <c r="M376" s="126" t="s">
        <v>133</v>
      </c>
      <c r="N376" s="126">
        <v>0</v>
      </c>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row>
    <row r="377" spans="1:42" outlineLevel="1" x14ac:dyDescent="0.2">
      <c r="A377" s="285"/>
      <c r="B377" s="162"/>
      <c r="C377" s="250" t="s">
        <v>538</v>
      </c>
      <c r="D377" s="251"/>
      <c r="E377" s="252">
        <v>89.28</v>
      </c>
      <c r="F377" s="225"/>
      <c r="G377" s="225"/>
      <c r="H377" s="164">
        <v>0</v>
      </c>
      <c r="I377" s="126"/>
      <c r="J377" s="126"/>
      <c r="K377" s="126"/>
      <c r="L377" s="126"/>
      <c r="M377" s="126" t="s">
        <v>133</v>
      </c>
      <c r="N377" s="126">
        <v>0</v>
      </c>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row>
    <row r="378" spans="1:42" outlineLevel="1" x14ac:dyDescent="0.2">
      <c r="A378" s="285"/>
      <c r="B378" s="162"/>
      <c r="C378" s="250" t="s">
        <v>539</v>
      </c>
      <c r="D378" s="251"/>
      <c r="E378" s="252">
        <v>1.022</v>
      </c>
      <c r="F378" s="225"/>
      <c r="G378" s="225"/>
      <c r="H378" s="164">
        <v>0</v>
      </c>
      <c r="I378" s="126"/>
      <c r="J378" s="126"/>
      <c r="K378" s="126"/>
      <c r="L378" s="126"/>
      <c r="M378" s="126" t="s">
        <v>133</v>
      </c>
      <c r="N378" s="126">
        <v>0</v>
      </c>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row>
    <row r="379" spans="1:42" outlineLevel="1" x14ac:dyDescent="0.2">
      <c r="A379" s="285">
        <v>89</v>
      </c>
      <c r="B379" s="162" t="s">
        <v>540</v>
      </c>
      <c r="C379" s="163" t="s">
        <v>541</v>
      </c>
      <c r="D379" s="224" t="s">
        <v>247</v>
      </c>
      <c r="E379" s="225">
        <v>18.899999999999999</v>
      </c>
      <c r="F379" s="225"/>
      <c r="G379" s="225">
        <f>ROUND(E379*F379,2)</f>
        <v>0</v>
      </c>
      <c r="H379" s="164" t="s">
        <v>1275</v>
      </c>
      <c r="I379" s="126"/>
      <c r="J379" s="126"/>
      <c r="K379" s="126"/>
      <c r="L379" s="126"/>
      <c r="M379" s="126" t="s">
        <v>131</v>
      </c>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row>
    <row r="380" spans="1:42" outlineLevel="1" x14ac:dyDescent="0.2">
      <c r="A380" s="285"/>
      <c r="B380" s="162"/>
      <c r="C380" s="250" t="s">
        <v>510</v>
      </c>
      <c r="D380" s="251"/>
      <c r="E380" s="252"/>
      <c r="F380" s="225"/>
      <c r="G380" s="225"/>
      <c r="H380" s="164">
        <v>0</v>
      </c>
      <c r="I380" s="126"/>
      <c r="J380" s="126"/>
      <c r="K380" s="126"/>
      <c r="L380" s="126"/>
      <c r="M380" s="126" t="s">
        <v>133</v>
      </c>
      <c r="N380" s="126">
        <v>0</v>
      </c>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row>
    <row r="381" spans="1:42" outlineLevel="1" x14ac:dyDescent="0.2">
      <c r="A381" s="285"/>
      <c r="B381" s="162"/>
      <c r="C381" s="250" t="s">
        <v>154</v>
      </c>
      <c r="D381" s="251"/>
      <c r="E381" s="252"/>
      <c r="F381" s="225"/>
      <c r="G381" s="225"/>
      <c r="H381" s="164">
        <v>0</v>
      </c>
      <c r="I381" s="126"/>
      <c r="J381" s="126"/>
      <c r="K381" s="126"/>
      <c r="L381" s="126"/>
      <c r="M381" s="126" t="s">
        <v>133</v>
      </c>
      <c r="N381" s="126">
        <v>0</v>
      </c>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row>
    <row r="382" spans="1:42" outlineLevel="1" x14ac:dyDescent="0.2">
      <c r="A382" s="285"/>
      <c r="B382" s="162"/>
      <c r="C382" s="250" t="s">
        <v>542</v>
      </c>
      <c r="D382" s="251"/>
      <c r="E382" s="252">
        <v>6.9</v>
      </c>
      <c r="F382" s="225"/>
      <c r="G382" s="225"/>
      <c r="H382" s="164">
        <v>0</v>
      </c>
      <c r="I382" s="126"/>
      <c r="J382" s="126"/>
      <c r="K382" s="126"/>
      <c r="L382" s="126"/>
      <c r="M382" s="126" t="s">
        <v>133</v>
      </c>
      <c r="N382" s="126">
        <v>0</v>
      </c>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row>
    <row r="383" spans="1:42" outlineLevel="1" x14ac:dyDescent="0.2">
      <c r="A383" s="285"/>
      <c r="B383" s="162"/>
      <c r="C383" s="250" t="s">
        <v>543</v>
      </c>
      <c r="D383" s="251"/>
      <c r="E383" s="252">
        <v>12</v>
      </c>
      <c r="F383" s="225"/>
      <c r="G383" s="225"/>
      <c r="H383" s="164">
        <v>0</v>
      </c>
      <c r="I383" s="126"/>
      <c r="J383" s="126"/>
      <c r="K383" s="126"/>
      <c r="L383" s="126"/>
      <c r="M383" s="126" t="s">
        <v>133</v>
      </c>
      <c r="N383" s="126">
        <v>0</v>
      </c>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row>
    <row r="384" spans="1:42" outlineLevel="1" x14ac:dyDescent="0.2">
      <c r="A384" s="285">
        <v>90</v>
      </c>
      <c r="B384" s="162" t="s">
        <v>544</v>
      </c>
      <c r="C384" s="163" t="s">
        <v>545</v>
      </c>
      <c r="D384" s="224" t="s">
        <v>247</v>
      </c>
      <c r="E384" s="225">
        <v>159.04</v>
      </c>
      <c r="F384" s="225"/>
      <c r="G384" s="225">
        <f>ROUND(E384*F384,2)</f>
        <v>0</v>
      </c>
      <c r="H384" s="164" t="s">
        <v>1275</v>
      </c>
      <c r="I384" s="126"/>
      <c r="J384" s="126"/>
      <c r="K384" s="126"/>
      <c r="L384" s="126"/>
      <c r="M384" s="126" t="s">
        <v>131</v>
      </c>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row>
    <row r="385" spans="1:42" outlineLevel="1" x14ac:dyDescent="0.2">
      <c r="A385" s="285"/>
      <c r="B385" s="162"/>
      <c r="C385" s="250" t="s">
        <v>510</v>
      </c>
      <c r="D385" s="251"/>
      <c r="E385" s="252"/>
      <c r="F385" s="225"/>
      <c r="G385" s="225"/>
      <c r="H385" s="164">
        <v>0</v>
      </c>
      <c r="I385" s="126"/>
      <c r="J385" s="126"/>
      <c r="K385" s="126"/>
      <c r="L385" s="126"/>
      <c r="M385" s="126" t="s">
        <v>133</v>
      </c>
      <c r="N385" s="126">
        <v>0</v>
      </c>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row>
    <row r="386" spans="1:42" outlineLevel="1" x14ac:dyDescent="0.2">
      <c r="A386" s="285"/>
      <c r="B386" s="162"/>
      <c r="C386" s="250" t="s">
        <v>154</v>
      </c>
      <c r="D386" s="251"/>
      <c r="E386" s="252"/>
      <c r="F386" s="225"/>
      <c r="G386" s="225"/>
      <c r="H386" s="164">
        <v>0</v>
      </c>
      <c r="I386" s="126"/>
      <c r="J386" s="126"/>
      <c r="K386" s="126"/>
      <c r="L386" s="126"/>
      <c r="M386" s="126" t="s">
        <v>133</v>
      </c>
      <c r="N386" s="126">
        <v>0</v>
      </c>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row>
    <row r="387" spans="1:42" outlineLevel="1" x14ac:dyDescent="0.2">
      <c r="A387" s="285"/>
      <c r="B387" s="162"/>
      <c r="C387" s="250" t="s">
        <v>546</v>
      </c>
      <c r="D387" s="251"/>
      <c r="E387" s="252">
        <v>159.04</v>
      </c>
      <c r="F387" s="225"/>
      <c r="G387" s="225"/>
      <c r="H387" s="164">
        <v>0</v>
      </c>
      <c r="I387" s="126"/>
      <c r="J387" s="126"/>
      <c r="K387" s="126"/>
      <c r="L387" s="126"/>
      <c r="M387" s="126" t="s">
        <v>133</v>
      </c>
      <c r="N387" s="126">
        <v>0</v>
      </c>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row>
    <row r="388" spans="1:42" outlineLevel="1" x14ac:dyDescent="0.2">
      <c r="A388" s="285">
        <v>91</v>
      </c>
      <c r="B388" s="162" t="s">
        <v>547</v>
      </c>
      <c r="C388" s="163" t="s">
        <v>548</v>
      </c>
      <c r="D388" s="224" t="s">
        <v>247</v>
      </c>
      <c r="E388" s="225">
        <v>9.6</v>
      </c>
      <c r="F388" s="225"/>
      <c r="G388" s="225">
        <f>ROUND(E388*F388,2)</f>
        <v>0</v>
      </c>
      <c r="H388" s="164" t="s">
        <v>1275</v>
      </c>
      <c r="I388" s="126"/>
      <c r="J388" s="126"/>
      <c r="K388" s="126"/>
      <c r="L388" s="126"/>
      <c r="M388" s="126" t="s">
        <v>131</v>
      </c>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row>
    <row r="389" spans="1:42" outlineLevel="1" x14ac:dyDescent="0.2">
      <c r="A389" s="285"/>
      <c r="B389" s="162"/>
      <c r="C389" s="250" t="s">
        <v>510</v>
      </c>
      <c r="D389" s="251"/>
      <c r="E389" s="252"/>
      <c r="F389" s="225"/>
      <c r="G389" s="225"/>
      <c r="H389" s="164">
        <v>0</v>
      </c>
      <c r="I389" s="126"/>
      <c r="J389" s="126"/>
      <c r="K389" s="126"/>
      <c r="L389" s="126"/>
      <c r="M389" s="126" t="s">
        <v>133</v>
      </c>
      <c r="N389" s="126">
        <v>0</v>
      </c>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row>
    <row r="390" spans="1:42" outlineLevel="1" x14ac:dyDescent="0.2">
      <c r="A390" s="285"/>
      <c r="B390" s="162"/>
      <c r="C390" s="250" t="s">
        <v>154</v>
      </c>
      <c r="D390" s="251"/>
      <c r="E390" s="252"/>
      <c r="F390" s="225"/>
      <c r="G390" s="225"/>
      <c r="H390" s="164">
        <v>0</v>
      </c>
      <c r="I390" s="126"/>
      <c r="J390" s="126"/>
      <c r="K390" s="126"/>
      <c r="L390" s="126"/>
      <c r="M390" s="126" t="s">
        <v>133</v>
      </c>
      <c r="N390" s="126">
        <v>0</v>
      </c>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row>
    <row r="391" spans="1:42" outlineLevel="1" x14ac:dyDescent="0.2">
      <c r="A391" s="285"/>
      <c r="B391" s="162"/>
      <c r="C391" s="250" t="s">
        <v>549</v>
      </c>
      <c r="D391" s="251"/>
      <c r="E391" s="252">
        <v>9.6</v>
      </c>
      <c r="F391" s="225"/>
      <c r="G391" s="225"/>
      <c r="H391" s="164">
        <v>0</v>
      </c>
      <c r="I391" s="126"/>
      <c r="J391" s="126"/>
      <c r="K391" s="126"/>
      <c r="L391" s="126"/>
      <c r="M391" s="126" t="s">
        <v>133</v>
      </c>
      <c r="N391" s="126">
        <v>0</v>
      </c>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row>
    <row r="392" spans="1:42" outlineLevel="1" x14ac:dyDescent="0.2">
      <c r="A392" s="285">
        <v>92</v>
      </c>
      <c r="B392" s="162" t="s">
        <v>550</v>
      </c>
      <c r="C392" s="163" t="s">
        <v>551</v>
      </c>
      <c r="D392" s="224" t="s">
        <v>130</v>
      </c>
      <c r="E392" s="225">
        <v>7.7280000000000006</v>
      </c>
      <c r="F392" s="225"/>
      <c r="G392" s="225">
        <f>ROUND(E392*F392,2)</f>
        <v>0</v>
      </c>
      <c r="H392" s="164" t="s">
        <v>1275</v>
      </c>
      <c r="I392" s="126"/>
      <c r="J392" s="126"/>
      <c r="K392" s="126"/>
      <c r="L392" s="126"/>
      <c r="M392" s="126" t="s">
        <v>131</v>
      </c>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row>
    <row r="393" spans="1:42" outlineLevel="1" x14ac:dyDescent="0.2">
      <c r="A393" s="285"/>
      <c r="B393" s="162"/>
      <c r="C393" s="250" t="s">
        <v>510</v>
      </c>
      <c r="D393" s="251"/>
      <c r="E393" s="252"/>
      <c r="F393" s="225"/>
      <c r="G393" s="225"/>
      <c r="H393" s="164">
        <v>0</v>
      </c>
      <c r="I393" s="126"/>
      <c r="J393" s="126"/>
      <c r="K393" s="126"/>
      <c r="L393" s="126"/>
      <c r="M393" s="126" t="s">
        <v>133</v>
      </c>
      <c r="N393" s="126">
        <v>0</v>
      </c>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row>
    <row r="394" spans="1:42" outlineLevel="1" x14ac:dyDescent="0.2">
      <c r="A394" s="285"/>
      <c r="B394" s="162"/>
      <c r="C394" s="250" t="s">
        <v>154</v>
      </c>
      <c r="D394" s="251"/>
      <c r="E394" s="252"/>
      <c r="F394" s="225"/>
      <c r="G394" s="225"/>
      <c r="H394" s="164">
        <v>0</v>
      </c>
      <c r="I394" s="126"/>
      <c r="J394" s="126"/>
      <c r="K394" s="126"/>
      <c r="L394" s="126"/>
      <c r="M394" s="126" t="s">
        <v>133</v>
      </c>
      <c r="N394" s="126">
        <v>0</v>
      </c>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row>
    <row r="395" spans="1:42" outlineLevel="1" x14ac:dyDescent="0.2">
      <c r="A395" s="285"/>
      <c r="B395" s="162"/>
      <c r="C395" s="250" t="s">
        <v>532</v>
      </c>
      <c r="D395" s="251"/>
      <c r="E395" s="252">
        <v>7.7279999999999998</v>
      </c>
      <c r="F395" s="225"/>
      <c r="G395" s="225"/>
      <c r="H395" s="164">
        <v>0</v>
      </c>
      <c r="I395" s="126"/>
      <c r="J395" s="126"/>
      <c r="K395" s="126"/>
      <c r="L395" s="126"/>
      <c r="M395" s="126" t="s">
        <v>133</v>
      </c>
      <c r="N395" s="126">
        <v>0</v>
      </c>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row>
    <row r="396" spans="1:42" ht="22.5" outlineLevel="1" x14ac:dyDescent="0.2">
      <c r="A396" s="285">
        <v>93</v>
      </c>
      <c r="B396" s="162" t="s">
        <v>552</v>
      </c>
      <c r="C396" s="163" t="s">
        <v>553</v>
      </c>
      <c r="D396" s="224" t="s">
        <v>130</v>
      </c>
      <c r="E396" s="225">
        <v>3.9000000000000004</v>
      </c>
      <c r="F396" s="225"/>
      <c r="G396" s="225">
        <f>ROUND(E396*F396,2)</f>
        <v>0</v>
      </c>
      <c r="H396" s="164" t="s">
        <v>1275</v>
      </c>
      <c r="I396" s="126"/>
      <c r="J396" s="126"/>
      <c r="K396" s="126"/>
      <c r="L396" s="126"/>
      <c r="M396" s="126" t="s">
        <v>131</v>
      </c>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row>
    <row r="397" spans="1:42" outlineLevel="1" x14ac:dyDescent="0.2">
      <c r="A397" s="285"/>
      <c r="B397" s="162"/>
      <c r="C397" s="250" t="s">
        <v>510</v>
      </c>
      <c r="D397" s="251"/>
      <c r="E397" s="252"/>
      <c r="F397" s="225"/>
      <c r="G397" s="225"/>
      <c r="H397" s="164">
        <v>0</v>
      </c>
      <c r="I397" s="126"/>
      <c r="J397" s="126"/>
      <c r="K397" s="126"/>
      <c r="L397" s="126"/>
      <c r="M397" s="126" t="s">
        <v>133</v>
      </c>
      <c r="N397" s="126">
        <v>0</v>
      </c>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row>
    <row r="398" spans="1:42" outlineLevel="1" x14ac:dyDescent="0.2">
      <c r="A398" s="285"/>
      <c r="B398" s="162"/>
      <c r="C398" s="250" t="s">
        <v>154</v>
      </c>
      <c r="D398" s="251"/>
      <c r="E398" s="252"/>
      <c r="F398" s="225"/>
      <c r="G398" s="225"/>
      <c r="H398" s="164">
        <v>0</v>
      </c>
      <c r="I398" s="126"/>
      <c r="J398" s="126"/>
      <c r="K398" s="126"/>
      <c r="L398" s="126"/>
      <c r="M398" s="126" t="s">
        <v>133</v>
      </c>
      <c r="N398" s="126">
        <v>0</v>
      </c>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row>
    <row r="399" spans="1:42" outlineLevel="1" x14ac:dyDescent="0.2">
      <c r="A399" s="285"/>
      <c r="B399" s="162"/>
      <c r="C399" s="250" t="s">
        <v>531</v>
      </c>
      <c r="D399" s="251"/>
      <c r="E399" s="252">
        <v>3.9</v>
      </c>
      <c r="F399" s="225"/>
      <c r="G399" s="225"/>
      <c r="H399" s="164">
        <v>0</v>
      </c>
      <c r="I399" s="126"/>
      <c r="J399" s="126"/>
      <c r="K399" s="126"/>
      <c r="L399" s="126"/>
      <c r="M399" s="126" t="s">
        <v>133</v>
      </c>
      <c r="N399" s="126">
        <v>0</v>
      </c>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row>
    <row r="400" spans="1:42" ht="22.5" outlineLevel="1" x14ac:dyDescent="0.2">
      <c r="A400" s="285">
        <v>94</v>
      </c>
      <c r="B400" s="162" t="s">
        <v>554</v>
      </c>
      <c r="C400" s="163" t="s">
        <v>555</v>
      </c>
      <c r="D400" s="224" t="s">
        <v>130</v>
      </c>
      <c r="E400" s="225">
        <v>7.1292</v>
      </c>
      <c r="F400" s="225"/>
      <c r="G400" s="225">
        <f>ROUND(E400*F400,2)</f>
        <v>0</v>
      </c>
      <c r="H400" s="164" t="s">
        <v>1239</v>
      </c>
      <c r="I400" s="126"/>
      <c r="J400" s="126"/>
      <c r="K400" s="126"/>
      <c r="L400" s="126"/>
      <c r="M400" s="126" t="s">
        <v>131</v>
      </c>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row>
    <row r="401" spans="1:42" outlineLevel="1" x14ac:dyDescent="0.2">
      <c r="A401" s="285"/>
      <c r="B401" s="162"/>
      <c r="C401" s="250" t="s">
        <v>510</v>
      </c>
      <c r="D401" s="251"/>
      <c r="E401" s="252"/>
      <c r="F401" s="225"/>
      <c r="G401" s="225"/>
      <c r="H401" s="164">
        <v>0</v>
      </c>
      <c r="I401" s="126"/>
      <c r="J401" s="126"/>
      <c r="K401" s="126"/>
      <c r="L401" s="126"/>
      <c r="M401" s="126" t="s">
        <v>133</v>
      </c>
      <c r="N401" s="126">
        <v>0</v>
      </c>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row>
    <row r="402" spans="1:42" outlineLevel="1" x14ac:dyDescent="0.2">
      <c r="A402" s="285"/>
      <c r="B402" s="162"/>
      <c r="C402" s="250" t="s">
        <v>154</v>
      </c>
      <c r="D402" s="251"/>
      <c r="E402" s="252"/>
      <c r="F402" s="225"/>
      <c r="G402" s="225"/>
      <c r="H402" s="164">
        <v>0</v>
      </c>
      <c r="I402" s="126"/>
      <c r="J402" s="126"/>
      <c r="K402" s="126"/>
      <c r="L402" s="126"/>
      <c r="M402" s="126" t="s">
        <v>133</v>
      </c>
      <c r="N402" s="126">
        <v>0</v>
      </c>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row>
    <row r="403" spans="1:42" outlineLevel="1" x14ac:dyDescent="0.2">
      <c r="A403" s="285"/>
      <c r="B403" s="162"/>
      <c r="C403" s="250" t="s">
        <v>556</v>
      </c>
      <c r="D403" s="251"/>
      <c r="E403" s="252"/>
      <c r="F403" s="225"/>
      <c r="G403" s="225"/>
      <c r="H403" s="164">
        <v>0</v>
      </c>
      <c r="I403" s="126"/>
      <c r="J403" s="126"/>
      <c r="K403" s="126"/>
      <c r="L403" s="126"/>
      <c r="M403" s="126" t="s">
        <v>133</v>
      </c>
      <c r="N403" s="126">
        <v>0</v>
      </c>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row>
    <row r="404" spans="1:42" outlineLevel="1" x14ac:dyDescent="0.2">
      <c r="A404" s="285"/>
      <c r="B404" s="162"/>
      <c r="C404" s="250" t="s">
        <v>516</v>
      </c>
      <c r="D404" s="251"/>
      <c r="E404" s="252"/>
      <c r="F404" s="225"/>
      <c r="G404" s="225"/>
      <c r="H404" s="164">
        <v>0</v>
      </c>
      <c r="I404" s="126"/>
      <c r="J404" s="126"/>
      <c r="K404" s="126"/>
      <c r="L404" s="126"/>
      <c r="M404" s="126" t="s">
        <v>133</v>
      </c>
      <c r="N404" s="126">
        <v>0</v>
      </c>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row>
    <row r="405" spans="1:42" outlineLevel="1" x14ac:dyDescent="0.2">
      <c r="A405" s="285"/>
      <c r="B405" s="162"/>
      <c r="C405" s="250" t="s">
        <v>526</v>
      </c>
      <c r="D405" s="251"/>
      <c r="E405" s="252">
        <v>1.65</v>
      </c>
      <c r="F405" s="225"/>
      <c r="G405" s="225"/>
      <c r="H405" s="164">
        <v>0</v>
      </c>
      <c r="I405" s="126"/>
      <c r="J405" s="126"/>
      <c r="K405" s="126"/>
      <c r="L405" s="126"/>
      <c r="M405" s="126" t="s">
        <v>133</v>
      </c>
      <c r="N405" s="126">
        <v>0</v>
      </c>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row>
    <row r="406" spans="1:42" outlineLevel="1" x14ac:dyDescent="0.2">
      <c r="A406" s="285"/>
      <c r="B406" s="162"/>
      <c r="C406" s="250" t="s">
        <v>527</v>
      </c>
      <c r="D406" s="251"/>
      <c r="E406" s="252">
        <v>3.6871999999999998</v>
      </c>
      <c r="F406" s="225"/>
      <c r="G406" s="225"/>
      <c r="H406" s="164">
        <v>0</v>
      </c>
      <c r="I406" s="126"/>
      <c r="J406" s="126"/>
      <c r="K406" s="126"/>
      <c r="L406" s="126"/>
      <c r="M406" s="126" t="s">
        <v>133</v>
      </c>
      <c r="N406" s="126">
        <v>0</v>
      </c>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row>
    <row r="407" spans="1:42" outlineLevel="1" x14ac:dyDescent="0.2">
      <c r="A407" s="285"/>
      <c r="B407" s="162"/>
      <c r="C407" s="250" t="s">
        <v>557</v>
      </c>
      <c r="D407" s="251"/>
      <c r="E407" s="252"/>
      <c r="F407" s="225"/>
      <c r="G407" s="225"/>
      <c r="H407" s="164">
        <v>0</v>
      </c>
      <c r="I407" s="126"/>
      <c r="J407" s="126"/>
      <c r="K407" s="126"/>
      <c r="L407" s="126"/>
      <c r="M407" s="126" t="s">
        <v>133</v>
      </c>
      <c r="N407" s="126">
        <v>0</v>
      </c>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row>
    <row r="408" spans="1:42" outlineLevel="1" x14ac:dyDescent="0.2">
      <c r="A408" s="285"/>
      <c r="B408" s="162"/>
      <c r="C408" s="250" t="s">
        <v>530</v>
      </c>
      <c r="D408" s="251"/>
      <c r="E408" s="252">
        <v>1.792</v>
      </c>
      <c r="F408" s="225"/>
      <c r="G408" s="225"/>
      <c r="H408" s="164">
        <v>0</v>
      </c>
      <c r="I408" s="126"/>
      <c r="J408" s="126"/>
      <c r="K408" s="126"/>
      <c r="L408" s="126"/>
      <c r="M408" s="126" t="s">
        <v>133</v>
      </c>
      <c r="N408" s="126">
        <v>0</v>
      </c>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row>
    <row r="409" spans="1:42" ht="22.5" outlineLevel="1" x14ac:dyDescent="0.2">
      <c r="A409" s="285">
        <v>95</v>
      </c>
      <c r="B409" s="162" t="s">
        <v>558</v>
      </c>
      <c r="C409" s="163" t="s">
        <v>559</v>
      </c>
      <c r="D409" s="224" t="s">
        <v>130</v>
      </c>
      <c r="E409" s="225">
        <v>15.916</v>
      </c>
      <c r="F409" s="225"/>
      <c r="G409" s="225">
        <f>ROUND(E409*F409,2)</f>
        <v>0</v>
      </c>
      <c r="H409" s="164" t="s">
        <v>1239</v>
      </c>
      <c r="I409" s="126"/>
      <c r="J409" s="126"/>
      <c r="K409" s="126"/>
      <c r="L409" s="126"/>
      <c r="M409" s="126" t="s">
        <v>131</v>
      </c>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row>
    <row r="410" spans="1:42" outlineLevel="1" x14ac:dyDescent="0.2">
      <c r="A410" s="285"/>
      <c r="B410" s="162"/>
      <c r="C410" s="250" t="s">
        <v>510</v>
      </c>
      <c r="D410" s="251"/>
      <c r="E410" s="252"/>
      <c r="F410" s="225"/>
      <c r="G410" s="225"/>
      <c r="H410" s="164">
        <v>0</v>
      </c>
      <c r="I410" s="126"/>
      <c r="J410" s="126"/>
      <c r="K410" s="126"/>
      <c r="L410" s="126"/>
      <c r="M410" s="126" t="s">
        <v>133</v>
      </c>
      <c r="N410" s="126">
        <v>0</v>
      </c>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row>
    <row r="411" spans="1:42" outlineLevel="1" x14ac:dyDescent="0.2">
      <c r="A411" s="285"/>
      <c r="B411" s="162"/>
      <c r="C411" s="250" t="s">
        <v>154</v>
      </c>
      <c r="D411" s="251"/>
      <c r="E411" s="252"/>
      <c r="F411" s="225"/>
      <c r="G411" s="225"/>
      <c r="H411" s="164">
        <v>0</v>
      </c>
      <c r="I411" s="126"/>
      <c r="J411" s="126"/>
      <c r="K411" s="126"/>
      <c r="L411" s="126"/>
      <c r="M411" s="126" t="s">
        <v>133</v>
      </c>
      <c r="N411" s="126">
        <v>0</v>
      </c>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row>
    <row r="412" spans="1:42" outlineLevel="1" x14ac:dyDescent="0.2">
      <c r="A412" s="285"/>
      <c r="B412" s="162"/>
      <c r="C412" s="250" t="s">
        <v>523</v>
      </c>
      <c r="D412" s="251"/>
      <c r="E412" s="252">
        <v>39.6</v>
      </c>
      <c r="F412" s="225"/>
      <c r="G412" s="225"/>
      <c r="H412" s="164">
        <v>0</v>
      </c>
      <c r="I412" s="126"/>
      <c r="J412" s="126"/>
      <c r="K412" s="126"/>
      <c r="L412" s="126"/>
      <c r="M412" s="126" t="s">
        <v>133</v>
      </c>
      <c r="N412" s="126">
        <v>0</v>
      </c>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row>
    <row r="413" spans="1:42" outlineLevel="1" x14ac:dyDescent="0.2">
      <c r="A413" s="285"/>
      <c r="B413" s="162"/>
      <c r="C413" s="250" t="s">
        <v>512</v>
      </c>
      <c r="D413" s="251"/>
      <c r="E413" s="252"/>
      <c r="F413" s="225"/>
      <c r="G413" s="225"/>
      <c r="H413" s="164">
        <v>0</v>
      </c>
      <c r="I413" s="126"/>
      <c r="J413" s="126"/>
      <c r="K413" s="126"/>
      <c r="L413" s="126"/>
      <c r="M413" s="126" t="s">
        <v>133</v>
      </c>
      <c r="N413" s="126">
        <v>0</v>
      </c>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row>
    <row r="414" spans="1:42" outlineLevel="1" x14ac:dyDescent="0.2">
      <c r="A414" s="285"/>
      <c r="B414" s="162"/>
      <c r="C414" s="250" t="s">
        <v>524</v>
      </c>
      <c r="D414" s="251"/>
      <c r="E414" s="252">
        <v>-6.5</v>
      </c>
      <c r="F414" s="225"/>
      <c r="G414" s="225"/>
      <c r="H414" s="164">
        <v>0</v>
      </c>
      <c r="I414" s="126"/>
      <c r="J414" s="126"/>
      <c r="K414" s="126"/>
      <c r="L414" s="126"/>
      <c r="M414" s="126" t="s">
        <v>133</v>
      </c>
      <c r="N414" s="126">
        <v>0</v>
      </c>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row>
    <row r="415" spans="1:42" outlineLevel="1" x14ac:dyDescent="0.2">
      <c r="A415" s="285"/>
      <c r="B415" s="162"/>
      <c r="C415" s="250" t="s">
        <v>525</v>
      </c>
      <c r="D415" s="251"/>
      <c r="E415" s="252">
        <v>-17.184000000000001</v>
      </c>
      <c r="F415" s="225"/>
      <c r="G415" s="225"/>
      <c r="H415" s="164">
        <v>0</v>
      </c>
      <c r="I415" s="126"/>
      <c r="J415" s="126"/>
      <c r="K415" s="126"/>
      <c r="L415" s="126"/>
      <c r="M415" s="126" t="s">
        <v>133</v>
      </c>
      <c r="N415" s="126">
        <v>0</v>
      </c>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row>
    <row r="416" spans="1:42" ht="22.5" outlineLevel="1" x14ac:dyDescent="0.2">
      <c r="A416" s="285">
        <v>96</v>
      </c>
      <c r="B416" s="162" t="s">
        <v>560</v>
      </c>
      <c r="C416" s="163" t="s">
        <v>561</v>
      </c>
      <c r="D416" s="224" t="s">
        <v>130</v>
      </c>
      <c r="E416" s="225">
        <v>34.32</v>
      </c>
      <c r="F416" s="225"/>
      <c r="G416" s="225">
        <f>ROUND(E416*F416,2)</f>
        <v>0</v>
      </c>
      <c r="H416" s="164" t="s">
        <v>1239</v>
      </c>
      <c r="I416" s="126"/>
      <c r="J416" s="126"/>
      <c r="K416" s="126"/>
      <c r="L416" s="126"/>
      <c r="M416" s="126" t="s">
        <v>131</v>
      </c>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row>
    <row r="417" spans="1:42" outlineLevel="1" x14ac:dyDescent="0.2">
      <c r="A417" s="285"/>
      <c r="B417" s="162"/>
      <c r="C417" s="250" t="s">
        <v>510</v>
      </c>
      <c r="D417" s="251"/>
      <c r="E417" s="252"/>
      <c r="F417" s="225"/>
      <c r="G417" s="225"/>
      <c r="H417" s="164">
        <v>0</v>
      </c>
      <c r="I417" s="126"/>
      <c r="J417" s="126"/>
      <c r="K417" s="126"/>
      <c r="L417" s="126"/>
      <c r="M417" s="126" t="s">
        <v>133</v>
      </c>
      <c r="N417" s="126">
        <v>0</v>
      </c>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row>
    <row r="418" spans="1:42" outlineLevel="1" x14ac:dyDescent="0.2">
      <c r="A418" s="285"/>
      <c r="B418" s="162"/>
      <c r="C418" s="250" t="s">
        <v>154</v>
      </c>
      <c r="D418" s="251"/>
      <c r="E418" s="252"/>
      <c r="F418" s="225"/>
      <c r="G418" s="225"/>
      <c r="H418" s="164">
        <v>0</v>
      </c>
      <c r="I418" s="126"/>
      <c r="J418" s="126"/>
      <c r="K418" s="126"/>
      <c r="L418" s="126"/>
      <c r="M418" s="126" t="s">
        <v>133</v>
      </c>
      <c r="N418" s="126">
        <v>0</v>
      </c>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row>
    <row r="419" spans="1:42" outlineLevel="1" x14ac:dyDescent="0.2">
      <c r="A419" s="285"/>
      <c r="B419" s="162"/>
      <c r="C419" s="250" t="s">
        <v>528</v>
      </c>
      <c r="D419" s="251"/>
      <c r="E419" s="252">
        <v>39.6</v>
      </c>
      <c r="F419" s="225"/>
      <c r="G419" s="225"/>
      <c r="H419" s="164">
        <v>0</v>
      </c>
      <c r="I419" s="126"/>
      <c r="J419" s="126"/>
      <c r="K419" s="126"/>
      <c r="L419" s="126"/>
      <c r="M419" s="126" t="s">
        <v>133</v>
      </c>
      <c r="N419" s="126">
        <v>0</v>
      </c>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row>
    <row r="420" spans="1:42" outlineLevel="1" x14ac:dyDescent="0.2">
      <c r="A420" s="285"/>
      <c r="B420" s="162"/>
      <c r="C420" s="250" t="s">
        <v>529</v>
      </c>
      <c r="D420" s="251"/>
      <c r="E420" s="252">
        <v>-5.28</v>
      </c>
      <c r="F420" s="225"/>
      <c r="G420" s="225"/>
      <c r="H420" s="164">
        <v>0</v>
      </c>
      <c r="I420" s="126"/>
      <c r="J420" s="126"/>
      <c r="K420" s="126"/>
      <c r="L420" s="126"/>
      <c r="M420" s="126" t="s">
        <v>133</v>
      </c>
      <c r="N420" s="126">
        <v>0</v>
      </c>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row>
    <row r="421" spans="1:42" ht="22.5" outlineLevel="1" x14ac:dyDescent="0.2">
      <c r="A421" s="285">
        <v>97</v>
      </c>
      <c r="B421" s="162" t="s">
        <v>562</v>
      </c>
      <c r="C421" s="163" t="s">
        <v>563</v>
      </c>
      <c r="D421" s="224" t="s">
        <v>130</v>
      </c>
      <c r="E421" s="225">
        <v>66.035780000000003</v>
      </c>
      <c r="F421" s="225"/>
      <c r="G421" s="225">
        <f>ROUND(E421*F421,2)</f>
        <v>0</v>
      </c>
      <c r="H421" s="164" t="s">
        <v>1239</v>
      </c>
      <c r="I421" s="126"/>
      <c r="J421" s="126"/>
      <c r="K421" s="126"/>
      <c r="L421" s="126"/>
      <c r="M421" s="126" t="s">
        <v>131</v>
      </c>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row>
    <row r="422" spans="1:42" outlineLevel="1" x14ac:dyDescent="0.2">
      <c r="A422" s="285"/>
      <c r="B422" s="162"/>
      <c r="C422" s="250" t="s">
        <v>510</v>
      </c>
      <c r="D422" s="251"/>
      <c r="E422" s="252"/>
      <c r="F422" s="225"/>
      <c r="G422" s="225"/>
      <c r="H422" s="164">
        <v>0</v>
      </c>
      <c r="I422" s="126"/>
      <c r="J422" s="126"/>
      <c r="K422" s="126"/>
      <c r="L422" s="126"/>
      <c r="M422" s="126" t="s">
        <v>133</v>
      </c>
      <c r="N422" s="126">
        <v>0</v>
      </c>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row>
    <row r="423" spans="1:42" outlineLevel="1" x14ac:dyDescent="0.2">
      <c r="A423" s="285"/>
      <c r="B423" s="162"/>
      <c r="C423" s="250" t="s">
        <v>154</v>
      </c>
      <c r="D423" s="251"/>
      <c r="E423" s="252"/>
      <c r="F423" s="225"/>
      <c r="G423" s="225"/>
      <c r="H423" s="164">
        <v>0</v>
      </c>
      <c r="I423" s="126"/>
      <c r="J423" s="126"/>
      <c r="K423" s="126"/>
      <c r="L423" s="126"/>
      <c r="M423" s="126" t="s">
        <v>133</v>
      </c>
      <c r="N423" s="126">
        <v>0</v>
      </c>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row>
    <row r="424" spans="1:42" outlineLevel="1" x14ac:dyDescent="0.2">
      <c r="A424" s="285"/>
      <c r="B424" s="162"/>
      <c r="C424" s="250" t="s">
        <v>564</v>
      </c>
      <c r="D424" s="251"/>
      <c r="E424" s="252"/>
      <c r="F424" s="225"/>
      <c r="G424" s="225"/>
      <c r="H424" s="164">
        <v>0</v>
      </c>
      <c r="I424" s="126"/>
      <c r="J424" s="126"/>
      <c r="K424" s="126"/>
      <c r="L424" s="126"/>
      <c r="M424" s="126" t="s">
        <v>133</v>
      </c>
      <c r="N424" s="126">
        <v>0</v>
      </c>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row>
    <row r="425" spans="1:42" outlineLevel="1" x14ac:dyDescent="0.2">
      <c r="A425" s="285"/>
      <c r="B425" s="162"/>
      <c r="C425" s="250" t="s">
        <v>516</v>
      </c>
      <c r="D425" s="251"/>
      <c r="E425" s="252"/>
      <c r="F425" s="225"/>
      <c r="G425" s="225"/>
      <c r="H425" s="164">
        <v>0</v>
      </c>
      <c r="I425" s="126"/>
      <c r="J425" s="126"/>
      <c r="K425" s="126"/>
      <c r="L425" s="126"/>
      <c r="M425" s="126" t="s">
        <v>133</v>
      </c>
      <c r="N425" s="126">
        <v>0</v>
      </c>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row>
    <row r="426" spans="1:42" outlineLevel="1" x14ac:dyDescent="0.2">
      <c r="A426" s="285"/>
      <c r="B426" s="162"/>
      <c r="C426" s="250" t="s">
        <v>517</v>
      </c>
      <c r="D426" s="251"/>
      <c r="E426" s="252">
        <v>2.2926199999999999</v>
      </c>
      <c r="F426" s="225"/>
      <c r="G426" s="225"/>
      <c r="H426" s="164">
        <v>0</v>
      </c>
      <c r="I426" s="126"/>
      <c r="J426" s="126"/>
      <c r="K426" s="126"/>
      <c r="L426" s="126"/>
      <c r="M426" s="126" t="s">
        <v>133</v>
      </c>
      <c r="N426" s="126">
        <v>0</v>
      </c>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row>
    <row r="427" spans="1:42" ht="22.5" outlineLevel="1" x14ac:dyDescent="0.2">
      <c r="A427" s="285"/>
      <c r="B427" s="162"/>
      <c r="C427" s="250" t="s">
        <v>518</v>
      </c>
      <c r="D427" s="251"/>
      <c r="E427" s="252">
        <v>60.999400000000001</v>
      </c>
      <c r="F427" s="225"/>
      <c r="G427" s="225"/>
      <c r="H427" s="164">
        <v>0</v>
      </c>
      <c r="I427" s="126"/>
      <c r="J427" s="126"/>
      <c r="K427" s="126"/>
      <c r="L427" s="126"/>
      <c r="M427" s="126" t="s">
        <v>133</v>
      </c>
      <c r="N427" s="126">
        <v>0</v>
      </c>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row>
    <row r="428" spans="1:42" outlineLevel="1" x14ac:dyDescent="0.2">
      <c r="A428" s="285"/>
      <c r="B428" s="162"/>
      <c r="C428" s="250" t="s">
        <v>519</v>
      </c>
      <c r="D428" s="251"/>
      <c r="E428" s="252">
        <v>1.9597599999999999</v>
      </c>
      <c r="F428" s="225"/>
      <c r="G428" s="225"/>
      <c r="H428" s="164">
        <v>0</v>
      </c>
      <c r="I428" s="126"/>
      <c r="J428" s="126"/>
      <c r="K428" s="126"/>
      <c r="L428" s="126"/>
      <c r="M428" s="126" t="s">
        <v>133</v>
      </c>
      <c r="N428" s="126">
        <v>0</v>
      </c>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row>
    <row r="429" spans="1:42" outlineLevel="1" x14ac:dyDescent="0.2">
      <c r="A429" s="285"/>
      <c r="B429" s="162"/>
      <c r="C429" s="250" t="s">
        <v>565</v>
      </c>
      <c r="D429" s="251"/>
      <c r="E429" s="252"/>
      <c r="F429" s="225"/>
      <c r="G429" s="225"/>
      <c r="H429" s="164">
        <v>0</v>
      </c>
      <c r="I429" s="126"/>
      <c r="J429" s="126"/>
      <c r="K429" s="126"/>
      <c r="L429" s="126"/>
      <c r="M429" s="126" t="s">
        <v>133</v>
      </c>
      <c r="N429" s="126">
        <v>0</v>
      </c>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row>
    <row r="430" spans="1:42" outlineLevel="1" x14ac:dyDescent="0.2">
      <c r="A430" s="285"/>
      <c r="B430" s="162"/>
      <c r="C430" s="250" t="s">
        <v>522</v>
      </c>
      <c r="D430" s="251"/>
      <c r="E430" s="252">
        <v>0.78400000000000003</v>
      </c>
      <c r="F430" s="225"/>
      <c r="G430" s="225"/>
      <c r="H430" s="164">
        <v>0</v>
      </c>
      <c r="I430" s="126"/>
      <c r="J430" s="126"/>
      <c r="K430" s="126"/>
      <c r="L430" s="126"/>
      <c r="M430" s="126" t="s">
        <v>133</v>
      </c>
      <c r="N430" s="126">
        <v>0</v>
      </c>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row>
    <row r="431" spans="1:42" ht="22.5" outlineLevel="1" x14ac:dyDescent="0.2">
      <c r="A431" s="285">
        <v>98</v>
      </c>
      <c r="B431" s="162" t="s">
        <v>566</v>
      </c>
      <c r="C431" s="163" t="s">
        <v>567</v>
      </c>
      <c r="D431" s="224" t="s">
        <v>130</v>
      </c>
      <c r="E431" s="225">
        <v>94.14</v>
      </c>
      <c r="F431" s="225"/>
      <c r="G431" s="225">
        <f>ROUND(E431*F431,2)</f>
        <v>0</v>
      </c>
      <c r="H431" s="164" t="s">
        <v>1239</v>
      </c>
      <c r="I431" s="126"/>
      <c r="J431" s="126"/>
      <c r="K431" s="126"/>
      <c r="L431" s="126"/>
      <c r="M431" s="126" t="s">
        <v>131</v>
      </c>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row>
    <row r="432" spans="1:42" outlineLevel="1" x14ac:dyDescent="0.2">
      <c r="A432" s="285"/>
      <c r="B432" s="162"/>
      <c r="C432" s="250" t="s">
        <v>510</v>
      </c>
      <c r="D432" s="251"/>
      <c r="E432" s="252"/>
      <c r="F432" s="225"/>
      <c r="G432" s="225"/>
      <c r="H432" s="164">
        <v>0</v>
      </c>
      <c r="I432" s="126"/>
      <c r="J432" s="126"/>
      <c r="K432" s="126"/>
      <c r="L432" s="126"/>
      <c r="M432" s="126" t="s">
        <v>133</v>
      </c>
      <c r="N432" s="126">
        <v>0</v>
      </c>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row>
    <row r="433" spans="1:42" outlineLevel="1" x14ac:dyDescent="0.2">
      <c r="A433" s="285"/>
      <c r="B433" s="162"/>
      <c r="C433" s="250" t="s">
        <v>154</v>
      </c>
      <c r="D433" s="251"/>
      <c r="E433" s="252"/>
      <c r="F433" s="225"/>
      <c r="G433" s="225"/>
      <c r="H433" s="164">
        <v>0</v>
      </c>
      <c r="I433" s="126"/>
      <c r="J433" s="126"/>
      <c r="K433" s="126"/>
      <c r="L433" s="126"/>
      <c r="M433" s="126" t="s">
        <v>133</v>
      </c>
      <c r="N433" s="126">
        <v>0</v>
      </c>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row>
    <row r="434" spans="1:42" outlineLevel="1" x14ac:dyDescent="0.2">
      <c r="A434" s="285"/>
      <c r="B434" s="162"/>
      <c r="C434" s="250" t="s">
        <v>521</v>
      </c>
      <c r="D434" s="251"/>
      <c r="E434" s="252">
        <v>94.14</v>
      </c>
      <c r="F434" s="225"/>
      <c r="G434" s="225"/>
      <c r="H434" s="164">
        <v>0</v>
      </c>
      <c r="I434" s="126"/>
      <c r="J434" s="126"/>
      <c r="K434" s="126"/>
      <c r="L434" s="126"/>
      <c r="M434" s="126" t="s">
        <v>133</v>
      </c>
      <c r="N434" s="126">
        <v>0</v>
      </c>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row>
    <row r="435" spans="1:42" ht="22.5" outlineLevel="1" x14ac:dyDescent="0.2">
      <c r="A435" s="285">
        <v>99</v>
      </c>
      <c r="B435" s="162" t="s">
        <v>568</v>
      </c>
      <c r="C435" s="163" t="s">
        <v>569</v>
      </c>
      <c r="D435" s="224" t="s">
        <v>130</v>
      </c>
      <c r="E435" s="225">
        <v>449.60200000000009</v>
      </c>
      <c r="F435" s="225"/>
      <c r="G435" s="225">
        <f>ROUND(E435*F435,2)</f>
        <v>0</v>
      </c>
      <c r="H435" s="164" t="s">
        <v>1239</v>
      </c>
      <c r="I435" s="126"/>
      <c r="J435" s="126"/>
      <c r="K435" s="126"/>
      <c r="L435" s="126"/>
      <c r="M435" s="126" t="s">
        <v>131</v>
      </c>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row>
    <row r="436" spans="1:42" outlineLevel="1" x14ac:dyDescent="0.2">
      <c r="A436" s="285"/>
      <c r="B436" s="162"/>
      <c r="C436" s="250" t="s">
        <v>510</v>
      </c>
      <c r="D436" s="251"/>
      <c r="E436" s="252"/>
      <c r="F436" s="225"/>
      <c r="G436" s="225"/>
      <c r="H436" s="164">
        <v>0</v>
      </c>
      <c r="I436" s="126"/>
      <c r="J436" s="126"/>
      <c r="K436" s="126"/>
      <c r="L436" s="126"/>
      <c r="M436" s="126" t="s">
        <v>133</v>
      </c>
      <c r="N436" s="126">
        <v>0</v>
      </c>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row>
    <row r="437" spans="1:42" outlineLevel="1" x14ac:dyDescent="0.2">
      <c r="A437" s="285"/>
      <c r="B437" s="162"/>
      <c r="C437" s="250" t="s">
        <v>154</v>
      </c>
      <c r="D437" s="251"/>
      <c r="E437" s="252"/>
      <c r="F437" s="225"/>
      <c r="G437" s="225"/>
      <c r="H437" s="164">
        <v>0</v>
      </c>
      <c r="I437" s="126"/>
      <c r="J437" s="126"/>
      <c r="K437" s="126"/>
      <c r="L437" s="126"/>
      <c r="M437" s="126" t="s">
        <v>133</v>
      </c>
      <c r="N437" s="126">
        <v>0</v>
      </c>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row>
    <row r="438" spans="1:42" outlineLevel="1" x14ac:dyDescent="0.2">
      <c r="A438" s="285"/>
      <c r="B438" s="162"/>
      <c r="C438" s="250" t="s">
        <v>511</v>
      </c>
      <c r="D438" s="251"/>
      <c r="E438" s="252">
        <v>677.46</v>
      </c>
      <c r="F438" s="225"/>
      <c r="G438" s="225"/>
      <c r="H438" s="164">
        <v>0</v>
      </c>
      <c r="I438" s="126"/>
      <c r="J438" s="126"/>
      <c r="K438" s="126"/>
      <c r="L438" s="126"/>
      <c r="M438" s="126" t="s">
        <v>133</v>
      </c>
      <c r="N438" s="126">
        <v>0</v>
      </c>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row>
    <row r="439" spans="1:42" outlineLevel="1" x14ac:dyDescent="0.2">
      <c r="A439" s="285"/>
      <c r="B439" s="162"/>
      <c r="C439" s="250" t="s">
        <v>512</v>
      </c>
      <c r="D439" s="251"/>
      <c r="E439" s="252"/>
      <c r="F439" s="225"/>
      <c r="G439" s="225"/>
      <c r="H439" s="164">
        <v>0</v>
      </c>
      <c r="I439" s="126"/>
      <c r="J439" s="126"/>
      <c r="K439" s="126"/>
      <c r="L439" s="126"/>
      <c r="M439" s="126" t="s">
        <v>133</v>
      </c>
      <c r="N439" s="126">
        <v>0</v>
      </c>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row>
    <row r="440" spans="1:42" outlineLevel="1" x14ac:dyDescent="0.2">
      <c r="A440" s="285"/>
      <c r="B440" s="162"/>
      <c r="C440" s="250" t="s">
        <v>513</v>
      </c>
      <c r="D440" s="251"/>
      <c r="E440" s="252">
        <v>-5.6079999999999997</v>
      </c>
      <c r="F440" s="225"/>
      <c r="G440" s="225"/>
      <c r="H440" s="164">
        <v>0</v>
      </c>
      <c r="I440" s="126"/>
      <c r="J440" s="126"/>
      <c r="K440" s="126"/>
      <c r="L440" s="126"/>
      <c r="M440" s="126" t="s">
        <v>133</v>
      </c>
      <c r="N440" s="126">
        <v>0</v>
      </c>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row>
    <row r="441" spans="1:42" outlineLevel="1" x14ac:dyDescent="0.2">
      <c r="A441" s="285"/>
      <c r="B441" s="162"/>
      <c r="C441" s="250" t="s">
        <v>514</v>
      </c>
      <c r="D441" s="251"/>
      <c r="E441" s="252">
        <v>-208.81</v>
      </c>
      <c r="F441" s="225"/>
      <c r="G441" s="225"/>
      <c r="H441" s="164">
        <v>0</v>
      </c>
      <c r="I441" s="126"/>
      <c r="J441" s="126"/>
      <c r="K441" s="126"/>
      <c r="L441" s="126"/>
      <c r="M441" s="126" t="s">
        <v>133</v>
      </c>
      <c r="N441" s="126">
        <v>0</v>
      </c>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row>
    <row r="442" spans="1:42" outlineLevel="1" x14ac:dyDescent="0.2">
      <c r="A442" s="285"/>
      <c r="B442" s="162"/>
      <c r="C442" s="250" t="s">
        <v>515</v>
      </c>
      <c r="D442" s="251"/>
      <c r="E442" s="252">
        <v>-13.44</v>
      </c>
      <c r="F442" s="225"/>
      <c r="G442" s="225"/>
      <c r="H442" s="164">
        <v>0</v>
      </c>
      <c r="I442" s="126"/>
      <c r="J442" s="126"/>
      <c r="K442" s="126"/>
      <c r="L442" s="126"/>
      <c r="M442" s="126" t="s">
        <v>133</v>
      </c>
      <c r="N442" s="126">
        <v>0</v>
      </c>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row>
    <row r="443" spans="1:42" outlineLevel="1" x14ac:dyDescent="0.2">
      <c r="A443" s="285">
        <v>100</v>
      </c>
      <c r="B443" s="162" t="s">
        <v>570</v>
      </c>
      <c r="C443" s="163" t="s">
        <v>571</v>
      </c>
      <c r="D443" s="224" t="s">
        <v>247</v>
      </c>
      <c r="E443" s="225">
        <v>418.94</v>
      </c>
      <c r="F443" s="225"/>
      <c r="G443" s="225">
        <f>ROUND(E443*F443,2)</f>
        <v>0</v>
      </c>
      <c r="H443" s="164" t="s">
        <v>1275</v>
      </c>
      <c r="I443" s="126"/>
      <c r="J443" s="126"/>
      <c r="K443" s="126"/>
      <c r="L443" s="126"/>
      <c r="M443" s="126" t="s">
        <v>131</v>
      </c>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row>
    <row r="444" spans="1:42" outlineLevel="1" x14ac:dyDescent="0.2">
      <c r="A444" s="285"/>
      <c r="B444" s="162"/>
      <c r="C444" s="250" t="s">
        <v>510</v>
      </c>
      <c r="D444" s="251"/>
      <c r="E444" s="252"/>
      <c r="F444" s="225"/>
      <c r="G444" s="225"/>
      <c r="H444" s="164">
        <v>0</v>
      </c>
      <c r="I444" s="126"/>
      <c r="J444" s="126"/>
      <c r="K444" s="126"/>
      <c r="L444" s="126"/>
      <c r="M444" s="126" t="s">
        <v>133</v>
      </c>
      <c r="N444" s="126">
        <v>0</v>
      </c>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row>
    <row r="445" spans="1:42" outlineLevel="1" x14ac:dyDescent="0.2">
      <c r="A445" s="285"/>
      <c r="B445" s="162"/>
      <c r="C445" s="250" t="s">
        <v>154</v>
      </c>
      <c r="D445" s="251"/>
      <c r="E445" s="252"/>
      <c r="F445" s="225"/>
      <c r="G445" s="225"/>
      <c r="H445" s="164">
        <v>0</v>
      </c>
      <c r="I445" s="126"/>
      <c r="J445" s="126"/>
      <c r="K445" s="126"/>
      <c r="L445" s="126"/>
      <c r="M445" s="126" t="s">
        <v>133</v>
      </c>
      <c r="N445" s="126">
        <v>0</v>
      </c>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row>
    <row r="446" spans="1:42" outlineLevel="1" x14ac:dyDescent="0.2">
      <c r="A446" s="285"/>
      <c r="B446" s="162"/>
      <c r="C446" s="250" t="s">
        <v>270</v>
      </c>
      <c r="D446" s="251"/>
      <c r="E446" s="252"/>
      <c r="F446" s="225"/>
      <c r="G446" s="225"/>
      <c r="H446" s="164">
        <v>0</v>
      </c>
      <c r="I446" s="126"/>
      <c r="J446" s="126"/>
      <c r="K446" s="126"/>
      <c r="L446" s="126"/>
      <c r="M446" s="126" t="s">
        <v>133</v>
      </c>
      <c r="N446" s="126">
        <v>0</v>
      </c>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row>
    <row r="447" spans="1:42" outlineLevel="1" x14ac:dyDescent="0.2">
      <c r="A447" s="285"/>
      <c r="B447" s="162"/>
      <c r="C447" s="250" t="s">
        <v>470</v>
      </c>
      <c r="D447" s="251"/>
      <c r="E447" s="252">
        <v>13.1</v>
      </c>
      <c r="F447" s="225"/>
      <c r="G447" s="225"/>
      <c r="H447" s="164">
        <v>0</v>
      </c>
      <c r="I447" s="126"/>
      <c r="J447" s="126"/>
      <c r="K447" s="126"/>
      <c r="L447" s="126"/>
      <c r="M447" s="126" t="s">
        <v>133</v>
      </c>
      <c r="N447" s="126">
        <v>0</v>
      </c>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row>
    <row r="448" spans="1:42" outlineLevel="1" x14ac:dyDescent="0.2">
      <c r="A448" s="285"/>
      <c r="B448" s="162"/>
      <c r="C448" s="250" t="s">
        <v>471</v>
      </c>
      <c r="D448" s="251"/>
      <c r="E448" s="252">
        <v>16.760000000000002</v>
      </c>
      <c r="F448" s="225"/>
      <c r="G448" s="225"/>
      <c r="H448" s="164">
        <v>0</v>
      </c>
      <c r="I448" s="126"/>
      <c r="J448" s="126"/>
      <c r="K448" s="126"/>
      <c r="L448" s="126"/>
      <c r="M448" s="126" t="s">
        <v>133</v>
      </c>
      <c r="N448" s="126">
        <v>0</v>
      </c>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row>
    <row r="449" spans="1:42" outlineLevel="1" x14ac:dyDescent="0.2">
      <c r="A449" s="285"/>
      <c r="B449" s="162"/>
      <c r="C449" s="250" t="s">
        <v>335</v>
      </c>
      <c r="D449" s="251"/>
      <c r="E449" s="252"/>
      <c r="F449" s="225"/>
      <c r="G449" s="225"/>
      <c r="H449" s="164">
        <v>0</v>
      </c>
      <c r="I449" s="126"/>
      <c r="J449" s="126"/>
      <c r="K449" s="126"/>
      <c r="L449" s="126"/>
      <c r="M449" s="126" t="s">
        <v>133</v>
      </c>
      <c r="N449" s="126">
        <v>0</v>
      </c>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row>
    <row r="450" spans="1:42" outlineLevel="1" x14ac:dyDescent="0.2">
      <c r="A450" s="285"/>
      <c r="B450" s="162"/>
      <c r="C450" s="250" t="s">
        <v>470</v>
      </c>
      <c r="D450" s="251"/>
      <c r="E450" s="252">
        <v>13.1</v>
      </c>
      <c r="F450" s="225"/>
      <c r="G450" s="225"/>
      <c r="H450" s="164">
        <v>0</v>
      </c>
      <c r="I450" s="126"/>
      <c r="J450" s="126"/>
      <c r="K450" s="126"/>
      <c r="L450" s="126"/>
      <c r="M450" s="126" t="s">
        <v>133</v>
      </c>
      <c r="N450" s="126">
        <v>0</v>
      </c>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row>
    <row r="451" spans="1:42" outlineLevel="1" x14ac:dyDescent="0.2">
      <c r="A451" s="285"/>
      <c r="B451" s="162"/>
      <c r="C451" s="250" t="s">
        <v>471</v>
      </c>
      <c r="D451" s="251"/>
      <c r="E451" s="252">
        <v>16.760000000000002</v>
      </c>
      <c r="F451" s="225"/>
      <c r="G451" s="225"/>
      <c r="H451" s="164">
        <v>0</v>
      </c>
      <c r="I451" s="126"/>
      <c r="J451" s="126"/>
      <c r="K451" s="126"/>
      <c r="L451" s="126"/>
      <c r="M451" s="126" t="s">
        <v>133</v>
      </c>
      <c r="N451" s="126">
        <v>0</v>
      </c>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row>
    <row r="452" spans="1:42" outlineLevel="1" x14ac:dyDescent="0.2">
      <c r="A452" s="285"/>
      <c r="B452" s="162"/>
      <c r="C452" s="250" t="s">
        <v>472</v>
      </c>
      <c r="D452" s="251"/>
      <c r="E452" s="252">
        <v>10.28</v>
      </c>
      <c r="F452" s="225"/>
      <c r="G452" s="225"/>
      <c r="H452" s="164">
        <v>0</v>
      </c>
      <c r="I452" s="126"/>
      <c r="J452" s="126"/>
      <c r="K452" s="126"/>
      <c r="L452" s="126"/>
      <c r="M452" s="126" t="s">
        <v>133</v>
      </c>
      <c r="N452" s="126">
        <v>0</v>
      </c>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row>
    <row r="453" spans="1:42" outlineLevel="1" x14ac:dyDescent="0.2">
      <c r="A453" s="285"/>
      <c r="B453" s="162"/>
      <c r="C453" s="250" t="s">
        <v>456</v>
      </c>
      <c r="D453" s="251"/>
      <c r="E453" s="252"/>
      <c r="F453" s="225"/>
      <c r="G453" s="225"/>
      <c r="H453" s="164">
        <v>0</v>
      </c>
      <c r="I453" s="126"/>
      <c r="J453" s="126"/>
      <c r="K453" s="126"/>
      <c r="L453" s="126"/>
      <c r="M453" s="126" t="s">
        <v>133</v>
      </c>
      <c r="N453" s="126">
        <v>0</v>
      </c>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row>
    <row r="454" spans="1:42" outlineLevel="1" x14ac:dyDescent="0.2">
      <c r="A454" s="285"/>
      <c r="B454" s="162"/>
      <c r="C454" s="250" t="s">
        <v>473</v>
      </c>
      <c r="D454" s="251"/>
      <c r="E454" s="252">
        <v>12.26</v>
      </c>
      <c r="F454" s="225"/>
      <c r="G454" s="225"/>
      <c r="H454" s="164">
        <v>0</v>
      </c>
      <c r="I454" s="126"/>
      <c r="J454" s="126"/>
      <c r="K454" s="126"/>
      <c r="L454" s="126"/>
      <c r="M454" s="126" t="s">
        <v>133</v>
      </c>
      <c r="N454" s="126">
        <v>0</v>
      </c>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row>
    <row r="455" spans="1:42" ht="22.5" outlineLevel="1" x14ac:dyDescent="0.2">
      <c r="A455" s="285"/>
      <c r="B455" s="162"/>
      <c r="C455" s="250" t="s">
        <v>474</v>
      </c>
      <c r="D455" s="251"/>
      <c r="E455" s="252">
        <v>326.2</v>
      </c>
      <c r="F455" s="225"/>
      <c r="G455" s="225"/>
      <c r="H455" s="164">
        <v>0</v>
      </c>
      <c r="I455" s="126"/>
      <c r="J455" s="126"/>
      <c r="K455" s="126"/>
      <c r="L455" s="126"/>
      <c r="M455" s="126" t="s">
        <v>133</v>
      </c>
      <c r="N455" s="126">
        <v>0</v>
      </c>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row>
    <row r="456" spans="1:42" outlineLevel="1" x14ac:dyDescent="0.2">
      <c r="A456" s="285"/>
      <c r="B456" s="162"/>
      <c r="C456" s="250" t="s">
        <v>475</v>
      </c>
      <c r="D456" s="251"/>
      <c r="E456" s="252">
        <v>10.48</v>
      </c>
      <c r="F456" s="225"/>
      <c r="G456" s="225"/>
      <c r="H456" s="164">
        <v>0</v>
      </c>
      <c r="I456" s="126"/>
      <c r="J456" s="126"/>
      <c r="K456" s="126"/>
      <c r="L456" s="126"/>
      <c r="M456" s="126" t="s">
        <v>133</v>
      </c>
      <c r="N456" s="126">
        <v>0</v>
      </c>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row>
    <row r="457" spans="1:42" outlineLevel="1" x14ac:dyDescent="0.2">
      <c r="A457" s="285">
        <v>101</v>
      </c>
      <c r="B457" s="162" t="s">
        <v>572</v>
      </c>
      <c r="C457" s="163" t="s">
        <v>573</v>
      </c>
      <c r="D457" s="224" t="s">
        <v>247</v>
      </c>
      <c r="E457" s="225">
        <v>476.82</v>
      </c>
      <c r="F457" s="225"/>
      <c r="G457" s="225">
        <f>ROUND(E457*F457,2)</f>
        <v>0</v>
      </c>
      <c r="H457" s="164" t="s">
        <v>1275</v>
      </c>
      <c r="I457" s="126"/>
      <c r="J457" s="126"/>
      <c r="K457" s="126"/>
      <c r="L457" s="126"/>
      <c r="M457" s="126" t="s">
        <v>131</v>
      </c>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row>
    <row r="458" spans="1:42" outlineLevel="1" x14ac:dyDescent="0.2">
      <c r="A458" s="285"/>
      <c r="B458" s="162"/>
      <c r="C458" s="250" t="s">
        <v>510</v>
      </c>
      <c r="D458" s="251"/>
      <c r="E458" s="252"/>
      <c r="F458" s="225"/>
      <c r="G458" s="225"/>
      <c r="H458" s="164">
        <v>0</v>
      </c>
      <c r="I458" s="126"/>
      <c r="J458" s="126"/>
      <c r="K458" s="126"/>
      <c r="L458" s="126"/>
      <c r="M458" s="126" t="s">
        <v>133</v>
      </c>
      <c r="N458" s="126">
        <v>0</v>
      </c>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row>
    <row r="459" spans="1:42" outlineLevel="1" x14ac:dyDescent="0.2">
      <c r="A459" s="285"/>
      <c r="B459" s="162"/>
      <c r="C459" s="250" t="s">
        <v>154</v>
      </c>
      <c r="D459" s="251"/>
      <c r="E459" s="252"/>
      <c r="F459" s="225"/>
      <c r="G459" s="225"/>
      <c r="H459" s="164">
        <v>0</v>
      </c>
      <c r="I459" s="126"/>
      <c r="J459" s="126"/>
      <c r="K459" s="126"/>
      <c r="L459" s="126"/>
      <c r="M459" s="126" t="s">
        <v>133</v>
      </c>
      <c r="N459" s="126">
        <v>0</v>
      </c>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row>
    <row r="460" spans="1:42" outlineLevel="1" x14ac:dyDescent="0.2">
      <c r="A460" s="285"/>
      <c r="B460" s="162"/>
      <c r="C460" s="250" t="s">
        <v>270</v>
      </c>
      <c r="D460" s="251"/>
      <c r="E460" s="252"/>
      <c r="F460" s="225"/>
      <c r="G460" s="225"/>
      <c r="H460" s="164">
        <v>0</v>
      </c>
      <c r="I460" s="126"/>
      <c r="J460" s="126"/>
      <c r="K460" s="126"/>
      <c r="L460" s="126"/>
      <c r="M460" s="126" t="s">
        <v>133</v>
      </c>
      <c r="N460" s="126">
        <v>0</v>
      </c>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row>
    <row r="461" spans="1:42" outlineLevel="1" x14ac:dyDescent="0.2">
      <c r="A461" s="285"/>
      <c r="B461" s="162"/>
      <c r="C461" s="250" t="s">
        <v>470</v>
      </c>
      <c r="D461" s="251"/>
      <c r="E461" s="252">
        <v>13.1</v>
      </c>
      <c r="F461" s="225"/>
      <c r="G461" s="225"/>
      <c r="H461" s="164">
        <v>0</v>
      </c>
      <c r="I461" s="126"/>
      <c r="J461" s="126"/>
      <c r="K461" s="126"/>
      <c r="L461" s="126"/>
      <c r="M461" s="126" t="s">
        <v>133</v>
      </c>
      <c r="N461" s="126">
        <v>0</v>
      </c>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row>
    <row r="462" spans="1:42" outlineLevel="1" x14ac:dyDescent="0.2">
      <c r="A462" s="285"/>
      <c r="B462" s="162"/>
      <c r="C462" s="250" t="s">
        <v>471</v>
      </c>
      <c r="D462" s="251"/>
      <c r="E462" s="252">
        <v>16.760000000000002</v>
      </c>
      <c r="F462" s="225"/>
      <c r="G462" s="225"/>
      <c r="H462" s="164">
        <v>0</v>
      </c>
      <c r="I462" s="126"/>
      <c r="J462" s="126"/>
      <c r="K462" s="126"/>
      <c r="L462" s="126"/>
      <c r="M462" s="126" t="s">
        <v>133</v>
      </c>
      <c r="N462" s="126">
        <v>0</v>
      </c>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row>
    <row r="463" spans="1:42" outlineLevel="1" x14ac:dyDescent="0.2">
      <c r="A463" s="285"/>
      <c r="B463" s="162"/>
      <c r="C463" s="250" t="s">
        <v>335</v>
      </c>
      <c r="D463" s="251"/>
      <c r="E463" s="252"/>
      <c r="F463" s="225"/>
      <c r="G463" s="225"/>
      <c r="H463" s="164">
        <v>0</v>
      </c>
      <c r="I463" s="126"/>
      <c r="J463" s="126"/>
      <c r="K463" s="126"/>
      <c r="L463" s="126"/>
      <c r="M463" s="126" t="s">
        <v>133</v>
      </c>
      <c r="N463" s="126">
        <v>0</v>
      </c>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row>
    <row r="464" spans="1:42" outlineLevel="1" x14ac:dyDescent="0.2">
      <c r="A464" s="285"/>
      <c r="B464" s="162"/>
      <c r="C464" s="250" t="s">
        <v>470</v>
      </c>
      <c r="D464" s="251"/>
      <c r="E464" s="252">
        <v>13.1</v>
      </c>
      <c r="F464" s="225"/>
      <c r="G464" s="225"/>
      <c r="H464" s="164">
        <v>0</v>
      </c>
      <c r="I464" s="126"/>
      <c r="J464" s="126"/>
      <c r="K464" s="126"/>
      <c r="L464" s="126"/>
      <c r="M464" s="126" t="s">
        <v>133</v>
      </c>
      <c r="N464" s="126">
        <v>0</v>
      </c>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row>
    <row r="465" spans="1:42" outlineLevel="1" x14ac:dyDescent="0.2">
      <c r="A465" s="285"/>
      <c r="B465" s="162"/>
      <c r="C465" s="250" t="s">
        <v>471</v>
      </c>
      <c r="D465" s="251"/>
      <c r="E465" s="252">
        <v>16.760000000000002</v>
      </c>
      <c r="F465" s="225"/>
      <c r="G465" s="225"/>
      <c r="H465" s="164">
        <v>0</v>
      </c>
      <c r="I465" s="126"/>
      <c r="J465" s="126"/>
      <c r="K465" s="126"/>
      <c r="L465" s="126"/>
      <c r="M465" s="126" t="s">
        <v>133</v>
      </c>
      <c r="N465" s="126">
        <v>0</v>
      </c>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row>
    <row r="466" spans="1:42" outlineLevel="1" x14ac:dyDescent="0.2">
      <c r="A466" s="285"/>
      <c r="B466" s="162"/>
      <c r="C466" s="250" t="s">
        <v>472</v>
      </c>
      <c r="D466" s="251"/>
      <c r="E466" s="252">
        <v>10.28</v>
      </c>
      <c r="F466" s="225"/>
      <c r="G466" s="225"/>
      <c r="H466" s="164">
        <v>0</v>
      </c>
      <c r="I466" s="126"/>
      <c r="J466" s="126"/>
      <c r="K466" s="126"/>
      <c r="L466" s="126"/>
      <c r="M466" s="126" t="s">
        <v>133</v>
      </c>
      <c r="N466" s="126">
        <v>0</v>
      </c>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row>
    <row r="467" spans="1:42" outlineLevel="1" x14ac:dyDescent="0.2">
      <c r="A467" s="285"/>
      <c r="B467" s="162"/>
      <c r="C467" s="250" t="s">
        <v>456</v>
      </c>
      <c r="D467" s="251"/>
      <c r="E467" s="252"/>
      <c r="F467" s="225"/>
      <c r="G467" s="225"/>
      <c r="H467" s="164">
        <v>0</v>
      </c>
      <c r="I467" s="126"/>
      <c r="J467" s="126"/>
      <c r="K467" s="126"/>
      <c r="L467" s="126"/>
      <c r="M467" s="126" t="s">
        <v>133</v>
      </c>
      <c r="N467" s="126">
        <v>0</v>
      </c>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row>
    <row r="468" spans="1:42" outlineLevel="1" x14ac:dyDescent="0.2">
      <c r="A468" s="285"/>
      <c r="B468" s="162"/>
      <c r="C468" s="250" t="s">
        <v>473</v>
      </c>
      <c r="D468" s="251"/>
      <c r="E468" s="252">
        <v>12.26</v>
      </c>
      <c r="F468" s="225"/>
      <c r="G468" s="225"/>
      <c r="H468" s="164">
        <v>0</v>
      </c>
      <c r="I468" s="126"/>
      <c r="J468" s="126"/>
      <c r="K468" s="126"/>
      <c r="L468" s="126"/>
      <c r="M468" s="126" t="s">
        <v>133</v>
      </c>
      <c r="N468" s="126">
        <v>0</v>
      </c>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row>
    <row r="469" spans="1:42" ht="22.5" outlineLevel="1" x14ac:dyDescent="0.2">
      <c r="A469" s="285"/>
      <c r="B469" s="162"/>
      <c r="C469" s="250" t="s">
        <v>474</v>
      </c>
      <c r="D469" s="251"/>
      <c r="E469" s="252">
        <v>326.2</v>
      </c>
      <c r="F469" s="225"/>
      <c r="G469" s="225"/>
      <c r="H469" s="164">
        <v>0</v>
      </c>
      <c r="I469" s="126"/>
      <c r="J469" s="126"/>
      <c r="K469" s="126"/>
      <c r="L469" s="126"/>
      <c r="M469" s="126" t="s">
        <v>133</v>
      </c>
      <c r="N469" s="126">
        <v>0</v>
      </c>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row>
    <row r="470" spans="1:42" outlineLevel="1" x14ac:dyDescent="0.2">
      <c r="A470" s="285"/>
      <c r="B470" s="162"/>
      <c r="C470" s="250" t="s">
        <v>475</v>
      </c>
      <c r="D470" s="251"/>
      <c r="E470" s="252">
        <v>10.48</v>
      </c>
      <c r="F470" s="225"/>
      <c r="G470" s="225"/>
      <c r="H470" s="164">
        <v>0</v>
      </c>
      <c r="I470" s="126"/>
      <c r="J470" s="126"/>
      <c r="K470" s="126"/>
      <c r="L470" s="126"/>
      <c r="M470" s="126" t="s">
        <v>133</v>
      </c>
      <c r="N470" s="126">
        <v>0</v>
      </c>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row>
    <row r="471" spans="1:42" outlineLevel="1" x14ac:dyDescent="0.2">
      <c r="A471" s="285"/>
      <c r="B471" s="162"/>
      <c r="C471" s="250" t="s">
        <v>152</v>
      </c>
      <c r="D471" s="251"/>
      <c r="E471" s="252"/>
      <c r="F471" s="225"/>
      <c r="G471" s="225"/>
      <c r="H471" s="164">
        <v>0</v>
      </c>
      <c r="I471" s="126"/>
      <c r="J471" s="126"/>
      <c r="K471" s="126"/>
      <c r="L471" s="126"/>
      <c r="M471" s="126" t="s">
        <v>133</v>
      </c>
      <c r="N471" s="126">
        <v>0</v>
      </c>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row>
    <row r="472" spans="1:42" outlineLevel="1" x14ac:dyDescent="0.2">
      <c r="A472" s="285"/>
      <c r="B472" s="162"/>
      <c r="C472" s="250" t="s">
        <v>574</v>
      </c>
      <c r="D472" s="251"/>
      <c r="E472" s="252">
        <v>57.88</v>
      </c>
      <c r="F472" s="225"/>
      <c r="G472" s="225"/>
      <c r="H472" s="164">
        <v>0</v>
      </c>
      <c r="I472" s="126"/>
      <c r="J472" s="126"/>
      <c r="K472" s="126"/>
      <c r="L472" s="126"/>
      <c r="M472" s="126" t="s">
        <v>133</v>
      </c>
      <c r="N472" s="126">
        <v>0</v>
      </c>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row>
    <row r="473" spans="1:42" outlineLevel="1" x14ac:dyDescent="0.2">
      <c r="A473" s="285">
        <v>102</v>
      </c>
      <c r="B473" s="162" t="s">
        <v>577</v>
      </c>
      <c r="C473" s="163" t="s">
        <v>578</v>
      </c>
      <c r="D473" s="224" t="s">
        <v>247</v>
      </c>
      <c r="E473" s="225">
        <v>118.22</v>
      </c>
      <c r="F473" s="225"/>
      <c r="G473" s="225">
        <f>ROUND(E473*F473,2)</f>
        <v>0</v>
      </c>
      <c r="H473" s="164" t="s">
        <v>1275</v>
      </c>
      <c r="I473" s="126"/>
      <c r="J473" s="126"/>
      <c r="K473" s="126"/>
      <c r="L473" s="126"/>
      <c r="M473" s="126" t="s">
        <v>131</v>
      </c>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row>
    <row r="474" spans="1:42" outlineLevel="1" x14ac:dyDescent="0.2">
      <c r="A474" s="285"/>
      <c r="B474" s="162"/>
      <c r="C474" s="250" t="s">
        <v>510</v>
      </c>
      <c r="D474" s="251"/>
      <c r="E474" s="252"/>
      <c r="F474" s="225"/>
      <c r="G474" s="225"/>
      <c r="H474" s="164">
        <v>0</v>
      </c>
      <c r="I474" s="126"/>
      <c r="J474" s="126"/>
      <c r="K474" s="126"/>
      <c r="L474" s="126"/>
      <c r="M474" s="126" t="s">
        <v>133</v>
      </c>
      <c r="N474" s="126">
        <v>0</v>
      </c>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row>
    <row r="475" spans="1:42" outlineLevel="1" x14ac:dyDescent="0.2">
      <c r="A475" s="285"/>
      <c r="B475" s="162"/>
      <c r="C475" s="250" t="s">
        <v>154</v>
      </c>
      <c r="D475" s="251"/>
      <c r="E475" s="252"/>
      <c r="F475" s="225"/>
      <c r="G475" s="225"/>
      <c r="H475" s="164">
        <v>0</v>
      </c>
      <c r="I475" s="126"/>
      <c r="J475" s="126"/>
      <c r="K475" s="126"/>
      <c r="L475" s="126"/>
      <c r="M475" s="126" t="s">
        <v>133</v>
      </c>
      <c r="N475" s="126">
        <v>0</v>
      </c>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row>
    <row r="476" spans="1:42" outlineLevel="1" x14ac:dyDescent="0.2">
      <c r="A476" s="285"/>
      <c r="B476" s="162"/>
      <c r="C476" s="250" t="s">
        <v>270</v>
      </c>
      <c r="D476" s="251"/>
      <c r="E476" s="252"/>
      <c r="F476" s="225"/>
      <c r="G476" s="225"/>
      <c r="H476" s="164">
        <v>0</v>
      </c>
      <c r="I476" s="126"/>
      <c r="J476" s="126"/>
      <c r="K476" s="126"/>
      <c r="L476" s="126"/>
      <c r="M476" s="126" t="s">
        <v>133</v>
      </c>
      <c r="N476" s="126">
        <v>0</v>
      </c>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row>
    <row r="477" spans="1:42" outlineLevel="1" x14ac:dyDescent="0.2">
      <c r="A477" s="285"/>
      <c r="B477" s="162"/>
      <c r="C477" s="250" t="s">
        <v>579</v>
      </c>
      <c r="D477" s="251"/>
      <c r="E477" s="252">
        <v>3.58</v>
      </c>
      <c r="F477" s="225"/>
      <c r="G477" s="225"/>
      <c r="H477" s="164">
        <v>0</v>
      </c>
      <c r="I477" s="126"/>
      <c r="J477" s="126"/>
      <c r="K477" s="126"/>
      <c r="L477" s="126"/>
      <c r="M477" s="126" t="s">
        <v>133</v>
      </c>
      <c r="N477" s="126">
        <v>0</v>
      </c>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row>
    <row r="478" spans="1:42" outlineLevel="1" x14ac:dyDescent="0.2">
      <c r="A478" s="285"/>
      <c r="B478" s="162"/>
      <c r="C478" s="250" t="s">
        <v>335</v>
      </c>
      <c r="D478" s="251"/>
      <c r="E478" s="252"/>
      <c r="F478" s="225"/>
      <c r="G478" s="225"/>
      <c r="H478" s="164">
        <v>0</v>
      </c>
      <c r="I478" s="126"/>
      <c r="J478" s="126"/>
      <c r="K478" s="126"/>
      <c r="L478" s="126"/>
      <c r="M478" s="126" t="s">
        <v>133</v>
      </c>
      <c r="N478" s="126">
        <v>0</v>
      </c>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row>
    <row r="479" spans="1:42" outlineLevel="1" x14ac:dyDescent="0.2">
      <c r="A479" s="285"/>
      <c r="B479" s="162"/>
      <c r="C479" s="250" t="s">
        <v>579</v>
      </c>
      <c r="D479" s="251"/>
      <c r="E479" s="252">
        <v>3.58</v>
      </c>
      <c r="F479" s="225"/>
      <c r="G479" s="225"/>
      <c r="H479" s="164">
        <v>0</v>
      </c>
      <c r="I479" s="126"/>
      <c r="J479" s="126"/>
      <c r="K479" s="126"/>
      <c r="L479" s="126"/>
      <c r="M479" s="126" t="s">
        <v>133</v>
      </c>
      <c r="N479" s="126">
        <v>0</v>
      </c>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row>
    <row r="480" spans="1:42" outlineLevel="1" x14ac:dyDescent="0.2">
      <c r="A480" s="285"/>
      <c r="B480" s="162"/>
      <c r="C480" s="250" t="s">
        <v>580</v>
      </c>
      <c r="D480" s="251"/>
      <c r="E480" s="252">
        <v>4.4800000000000004</v>
      </c>
      <c r="F480" s="225"/>
      <c r="G480" s="225"/>
      <c r="H480" s="164">
        <v>0</v>
      </c>
      <c r="I480" s="126"/>
      <c r="J480" s="126"/>
      <c r="K480" s="126"/>
      <c r="L480" s="126"/>
      <c r="M480" s="126" t="s">
        <v>133</v>
      </c>
      <c r="N480" s="126">
        <v>0</v>
      </c>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row>
    <row r="481" spans="1:42" outlineLevel="1" x14ac:dyDescent="0.2">
      <c r="A481" s="285"/>
      <c r="B481" s="162"/>
      <c r="C481" s="250" t="s">
        <v>456</v>
      </c>
      <c r="D481" s="251"/>
      <c r="E481" s="252"/>
      <c r="F481" s="225"/>
      <c r="G481" s="225"/>
      <c r="H481" s="164">
        <v>0</v>
      </c>
      <c r="I481" s="126"/>
      <c r="J481" s="126"/>
      <c r="K481" s="126"/>
      <c r="L481" s="126"/>
      <c r="M481" s="126" t="s">
        <v>133</v>
      </c>
      <c r="N481" s="126">
        <v>0</v>
      </c>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row>
    <row r="482" spans="1:42" outlineLevel="1" x14ac:dyDescent="0.2">
      <c r="A482" s="285"/>
      <c r="B482" s="162"/>
      <c r="C482" s="250" t="s">
        <v>581</v>
      </c>
      <c r="D482" s="251"/>
      <c r="E482" s="252">
        <v>102.1</v>
      </c>
      <c r="F482" s="225"/>
      <c r="G482" s="225"/>
      <c r="H482" s="164">
        <v>0</v>
      </c>
      <c r="I482" s="126"/>
      <c r="J482" s="126"/>
      <c r="K482" s="126"/>
      <c r="L482" s="126"/>
      <c r="M482" s="126" t="s">
        <v>133</v>
      </c>
      <c r="N482" s="126">
        <v>0</v>
      </c>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row>
    <row r="483" spans="1:42" outlineLevel="1" x14ac:dyDescent="0.2">
      <c r="A483" s="285"/>
      <c r="B483" s="162"/>
      <c r="C483" s="250" t="s">
        <v>580</v>
      </c>
      <c r="D483" s="251"/>
      <c r="E483" s="252">
        <v>4.4800000000000004</v>
      </c>
      <c r="F483" s="225"/>
      <c r="G483" s="225"/>
      <c r="H483" s="164">
        <v>0</v>
      </c>
      <c r="I483" s="126"/>
      <c r="J483" s="126"/>
      <c r="K483" s="126"/>
      <c r="L483" s="126"/>
      <c r="M483" s="126" t="s">
        <v>133</v>
      </c>
      <c r="N483" s="126">
        <v>0</v>
      </c>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row>
    <row r="484" spans="1:42" outlineLevel="1" x14ac:dyDescent="0.2">
      <c r="A484" s="285">
        <v>103</v>
      </c>
      <c r="B484" s="162" t="s">
        <v>582</v>
      </c>
      <c r="C484" s="163" t="s">
        <v>583</v>
      </c>
      <c r="D484" s="224" t="s">
        <v>247</v>
      </c>
      <c r="E484" s="225">
        <v>9.6</v>
      </c>
      <c r="F484" s="225"/>
      <c r="G484" s="225">
        <f>ROUND(E484*F484,2)</f>
        <v>0</v>
      </c>
      <c r="H484" s="164" t="s">
        <v>1275</v>
      </c>
      <c r="I484" s="126"/>
      <c r="J484" s="126"/>
      <c r="K484" s="126"/>
      <c r="L484" s="126"/>
      <c r="M484" s="126" t="s">
        <v>131</v>
      </c>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row>
    <row r="485" spans="1:42" outlineLevel="1" x14ac:dyDescent="0.2">
      <c r="A485" s="285"/>
      <c r="B485" s="162"/>
      <c r="C485" s="250" t="s">
        <v>510</v>
      </c>
      <c r="D485" s="251"/>
      <c r="E485" s="252"/>
      <c r="F485" s="225"/>
      <c r="G485" s="225"/>
      <c r="H485" s="164">
        <v>0</v>
      </c>
      <c r="I485" s="126"/>
      <c r="J485" s="126"/>
      <c r="K485" s="126"/>
      <c r="L485" s="126"/>
      <c r="M485" s="126" t="s">
        <v>133</v>
      </c>
      <c r="N485" s="126">
        <v>0</v>
      </c>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row>
    <row r="486" spans="1:42" outlineLevel="1" x14ac:dyDescent="0.2">
      <c r="A486" s="285"/>
      <c r="B486" s="162"/>
      <c r="C486" s="250" t="s">
        <v>154</v>
      </c>
      <c r="D486" s="251"/>
      <c r="E486" s="252"/>
      <c r="F486" s="225"/>
      <c r="G486" s="225"/>
      <c r="H486" s="164">
        <v>0</v>
      </c>
      <c r="I486" s="126"/>
      <c r="J486" s="126"/>
      <c r="K486" s="126"/>
      <c r="L486" s="126"/>
      <c r="M486" s="126" t="s">
        <v>133</v>
      </c>
      <c r="N486" s="126">
        <v>0</v>
      </c>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row>
    <row r="487" spans="1:42" outlineLevel="1" x14ac:dyDescent="0.2">
      <c r="A487" s="285"/>
      <c r="B487" s="162"/>
      <c r="C487" s="250" t="s">
        <v>584</v>
      </c>
      <c r="D487" s="251"/>
      <c r="E487" s="252">
        <v>9.6</v>
      </c>
      <c r="F487" s="225"/>
      <c r="G487" s="225"/>
      <c r="H487" s="164">
        <v>0</v>
      </c>
      <c r="I487" s="126"/>
      <c r="J487" s="126"/>
      <c r="K487" s="126"/>
      <c r="L487" s="126"/>
      <c r="M487" s="126" t="s">
        <v>133</v>
      </c>
      <c r="N487" s="126">
        <v>0</v>
      </c>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row>
    <row r="488" spans="1:42" outlineLevel="1" x14ac:dyDescent="0.2">
      <c r="A488" s="285">
        <v>104</v>
      </c>
      <c r="B488" s="162" t="s">
        <v>585</v>
      </c>
      <c r="C488" s="163" t="s">
        <v>586</v>
      </c>
      <c r="D488" s="224" t="s">
        <v>130</v>
      </c>
      <c r="E488" s="225">
        <v>819.69439999999997</v>
      </c>
      <c r="F488" s="225"/>
      <c r="G488" s="225">
        <f>ROUND(E488*F488,2)</f>
        <v>0</v>
      </c>
      <c r="H488" s="164" t="s">
        <v>1275</v>
      </c>
      <c r="I488" s="126"/>
      <c r="J488" s="126"/>
      <c r="K488" s="126"/>
      <c r="L488" s="126"/>
      <c r="M488" s="126" t="s">
        <v>131</v>
      </c>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row>
    <row r="489" spans="1:42" outlineLevel="1" x14ac:dyDescent="0.2">
      <c r="A489" s="285"/>
      <c r="B489" s="162"/>
      <c r="C489" s="250" t="s">
        <v>510</v>
      </c>
      <c r="D489" s="251"/>
      <c r="E489" s="252"/>
      <c r="F489" s="225"/>
      <c r="G489" s="225"/>
      <c r="H489" s="164">
        <v>0</v>
      </c>
      <c r="I489" s="126"/>
      <c r="J489" s="126"/>
      <c r="K489" s="126"/>
      <c r="L489" s="126"/>
      <c r="M489" s="126" t="s">
        <v>133</v>
      </c>
      <c r="N489" s="126">
        <v>0</v>
      </c>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row>
    <row r="490" spans="1:42" outlineLevel="1" x14ac:dyDescent="0.2">
      <c r="A490" s="285"/>
      <c r="B490" s="162"/>
      <c r="C490" s="250" t="s">
        <v>154</v>
      </c>
      <c r="D490" s="251"/>
      <c r="E490" s="252"/>
      <c r="F490" s="225"/>
      <c r="G490" s="225"/>
      <c r="H490" s="164">
        <v>0</v>
      </c>
      <c r="I490" s="126"/>
      <c r="J490" s="126"/>
      <c r="K490" s="126"/>
      <c r="L490" s="126"/>
      <c r="M490" s="126" t="s">
        <v>133</v>
      </c>
      <c r="N490" s="126">
        <v>0</v>
      </c>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row>
    <row r="491" spans="1:42" outlineLevel="1" x14ac:dyDescent="0.2">
      <c r="A491" s="285"/>
      <c r="B491" s="162"/>
      <c r="C491" s="250" t="s">
        <v>533</v>
      </c>
      <c r="D491" s="251"/>
      <c r="E491" s="252">
        <v>1268.93</v>
      </c>
      <c r="F491" s="225"/>
      <c r="G491" s="225"/>
      <c r="H491" s="164">
        <v>0</v>
      </c>
      <c r="I491" s="126"/>
      <c r="J491" s="126"/>
      <c r="K491" s="126"/>
      <c r="L491" s="126"/>
      <c r="M491" s="126" t="s">
        <v>133</v>
      </c>
      <c r="N491" s="126">
        <v>0</v>
      </c>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row>
    <row r="492" spans="1:42" outlineLevel="1" x14ac:dyDescent="0.2">
      <c r="A492" s="285"/>
      <c r="B492" s="162"/>
      <c r="C492" s="250" t="s">
        <v>512</v>
      </c>
      <c r="D492" s="251"/>
      <c r="E492" s="252"/>
      <c r="F492" s="225"/>
      <c r="G492" s="225"/>
      <c r="H492" s="164">
        <v>0</v>
      </c>
      <c r="I492" s="126"/>
      <c r="J492" s="126"/>
      <c r="K492" s="126"/>
      <c r="L492" s="126"/>
      <c r="M492" s="126" t="s">
        <v>133</v>
      </c>
      <c r="N492" s="126">
        <v>0</v>
      </c>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row>
    <row r="493" spans="1:42" outlineLevel="1" x14ac:dyDescent="0.2">
      <c r="A493" s="285"/>
      <c r="B493" s="162"/>
      <c r="C493" s="250" t="s">
        <v>534</v>
      </c>
      <c r="D493" s="251"/>
      <c r="E493" s="252">
        <v>-9.7200000000000006</v>
      </c>
      <c r="F493" s="225"/>
      <c r="G493" s="225"/>
      <c r="H493" s="164">
        <v>0</v>
      </c>
      <c r="I493" s="126"/>
      <c r="J493" s="126"/>
      <c r="K493" s="126"/>
      <c r="L493" s="126"/>
      <c r="M493" s="126" t="s">
        <v>133</v>
      </c>
      <c r="N493" s="126">
        <v>0</v>
      </c>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row>
    <row r="494" spans="1:42" outlineLevel="1" x14ac:dyDescent="0.2">
      <c r="A494" s="285"/>
      <c r="B494" s="162"/>
      <c r="C494" s="250" t="s">
        <v>535</v>
      </c>
      <c r="D494" s="251"/>
      <c r="E494" s="252">
        <v>-518.4</v>
      </c>
      <c r="F494" s="225"/>
      <c r="G494" s="225"/>
      <c r="H494" s="164">
        <v>0</v>
      </c>
      <c r="I494" s="126"/>
      <c r="J494" s="126"/>
      <c r="K494" s="126"/>
      <c r="L494" s="126"/>
      <c r="M494" s="126" t="s">
        <v>133</v>
      </c>
      <c r="N494" s="126">
        <v>0</v>
      </c>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row>
    <row r="495" spans="1:42" outlineLevel="1" x14ac:dyDescent="0.2">
      <c r="A495" s="285"/>
      <c r="B495" s="162"/>
      <c r="C495" s="250" t="s">
        <v>536</v>
      </c>
      <c r="D495" s="251"/>
      <c r="E495" s="252">
        <v>-12.8576</v>
      </c>
      <c r="F495" s="225"/>
      <c r="G495" s="225"/>
      <c r="H495" s="164">
        <v>0</v>
      </c>
      <c r="I495" s="126"/>
      <c r="J495" s="126"/>
      <c r="K495" s="126"/>
      <c r="L495" s="126"/>
      <c r="M495" s="126" t="s">
        <v>133</v>
      </c>
      <c r="N495" s="126">
        <v>0</v>
      </c>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row>
    <row r="496" spans="1:42" outlineLevel="1" x14ac:dyDescent="0.2">
      <c r="A496" s="285"/>
      <c r="B496" s="162"/>
      <c r="C496" s="250" t="s">
        <v>516</v>
      </c>
      <c r="D496" s="251"/>
      <c r="E496" s="252"/>
      <c r="F496" s="225"/>
      <c r="G496" s="225"/>
      <c r="H496" s="164">
        <v>0</v>
      </c>
      <c r="I496" s="126"/>
      <c r="J496" s="126"/>
      <c r="K496" s="126"/>
      <c r="L496" s="126"/>
      <c r="M496" s="126" t="s">
        <v>133</v>
      </c>
      <c r="N496" s="126">
        <v>0</v>
      </c>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row>
    <row r="497" spans="1:42" outlineLevel="1" x14ac:dyDescent="0.2">
      <c r="A497" s="285"/>
      <c r="B497" s="162"/>
      <c r="C497" s="250" t="s">
        <v>537</v>
      </c>
      <c r="D497" s="251"/>
      <c r="E497" s="252">
        <v>1.44</v>
      </c>
      <c r="F497" s="225"/>
      <c r="G497" s="225"/>
      <c r="H497" s="164">
        <v>0</v>
      </c>
      <c r="I497" s="126"/>
      <c r="J497" s="126"/>
      <c r="K497" s="126"/>
      <c r="L497" s="126"/>
      <c r="M497" s="126" t="s">
        <v>133</v>
      </c>
      <c r="N497" s="126">
        <v>0</v>
      </c>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row>
    <row r="498" spans="1:42" outlineLevel="1" x14ac:dyDescent="0.2">
      <c r="A498" s="285"/>
      <c r="B498" s="162"/>
      <c r="C498" s="250" t="s">
        <v>538</v>
      </c>
      <c r="D498" s="251"/>
      <c r="E498" s="252">
        <v>89.28</v>
      </c>
      <c r="F498" s="225"/>
      <c r="G498" s="225"/>
      <c r="H498" s="164">
        <v>0</v>
      </c>
      <c r="I498" s="126"/>
      <c r="J498" s="126"/>
      <c r="K498" s="126"/>
      <c r="L498" s="126"/>
      <c r="M498" s="126" t="s">
        <v>133</v>
      </c>
      <c r="N498" s="126">
        <v>0</v>
      </c>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row>
    <row r="499" spans="1:42" outlineLevel="1" x14ac:dyDescent="0.2">
      <c r="A499" s="285"/>
      <c r="B499" s="162"/>
      <c r="C499" s="250" t="s">
        <v>539</v>
      </c>
      <c r="D499" s="251"/>
      <c r="E499" s="252">
        <v>1.022</v>
      </c>
      <c r="F499" s="225"/>
      <c r="G499" s="225"/>
      <c r="H499" s="164">
        <v>0</v>
      </c>
      <c r="I499" s="126"/>
      <c r="J499" s="126"/>
      <c r="K499" s="126"/>
      <c r="L499" s="126"/>
      <c r="M499" s="126" t="s">
        <v>133</v>
      </c>
      <c r="N499" s="126">
        <v>0</v>
      </c>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row>
    <row r="500" spans="1:42" outlineLevel="1" x14ac:dyDescent="0.2">
      <c r="A500" s="285">
        <v>105</v>
      </c>
      <c r="B500" s="162" t="s">
        <v>587</v>
      </c>
      <c r="C500" s="163" t="s">
        <v>588</v>
      </c>
      <c r="D500" s="224" t="s">
        <v>130</v>
      </c>
      <c r="E500" s="225">
        <v>819.69439999999997</v>
      </c>
      <c r="F500" s="225"/>
      <c r="G500" s="225">
        <f>ROUND(E500*F500,2)</f>
        <v>0</v>
      </c>
      <c r="H500" s="164" t="s">
        <v>1275</v>
      </c>
      <c r="I500" s="126"/>
      <c r="J500" s="126"/>
      <c r="K500" s="126"/>
      <c r="L500" s="126"/>
      <c r="M500" s="126" t="s">
        <v>131</v>
      </c>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row>
    <row r="501" spans="1:42" outlineLevel="1" x14ac:dyDescent="0.2">
      <c r="A501" s="285"/>
      <c r="B501" s="162"/>
      <c r="C501" s="250" t="s">
        <v>510</v>
      </c>
      <c r="D501" s="251"/>
      <c r="E501" s="252"/>
      <c r="F501" s="225"/>
      <c r="G501" s="225"/>
      <c r="H501" s="164">
        <v>0</v>
      </c>
      <c r="I501" s="126"/>
      <c r="J501" s="126"/>
      <c r="K501" s="126"/>
      <c r="L501" s="126"/>
      <c r="M501" s="126" t="s">
        <v>133</v>
      </c>
      <c r="N501" s="126">
        <v>0</v>
      </c>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row>
    <row r="502" spans="1:42" outlineLevel="1" x14ac:dyDescent="0.2">
      <c r="A502" s="285"/>
      <c r="B502" s="162"/>
      <c r="C502" s="250" t="s">
        <v>154</v>
      </c>
      <c r="D502" s="251"/>
      <c r="E502" s="252"/>
      <c r="F502" s="225"/>
      <c r="G502" s="225"/>
      <c r="H502" s="164">
        <v>0</v>
      </c>
      <c r="I502" s="126"/>
      <c r="J502" s="126"/>
      <c r="K502" s="126"/>
      <c r="L502" s="126"/>
      <c r="M502" s="126" t="s">
        <v>133</v>
      </c>
      <c r="N502" s="126">
        <v>0</v>
      </c>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row>
    <row r="503" spans="1:42" outlineLevel="1" x14ac:dyDescent="0.2">
      <c r="A503" s="285"/>
      <c r="B503" s="162"/>
      <c r="C503" s="250" t="s">
        <v>533</v>
      </c>
      <c r="D503" s="251"/>
      <c r="E503" s="252">
        <v>1268.93</v>
      </c>
      <c r="F503" s="225"/>
      <c r="G503" s="225"/>
      <c r="H503" s="164">
        <v>0</v>
      </c>
      <c r="I503" s="126"/>
      <c r="J503" s="126"/>
      <c r="K503" s="126"/>
      <c r="L503" s="126"/>
      <c r="M503" s="126" t="s">
        <v>133</v>
      </c>
      <c r="N503" s="126">
        <v>0</v>
      </c>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row>
    <row r="504" spans="1:42" outlineLevel="1" x14ac:dyDescent="0.2">
      <c r="A504" s="285"/>
      <c r="B504" s="162"/>
      <c r="C504" s="250" t="s">
        <v>512</v>
      </c>
      <c r="D504" s="251"/>
      <c r="E504" s="252"/>
      <c r="F504" s="225"/>
      <c r="G504" s="225"/>
      <c r="H504" s="164">
        <v>0</v>
      </c>
      <c r="I504" s="126"/>
      <c r="J504" s="126"/>
      <c r="K504" s="126"/>
      <c r="L504" s="126"/>
      <c r="M504" s="126" t="s">
        <v>133</v>
      </c>
      <c r="N504" s="126">
        <v>0</v>
      </c>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row>
    <row r="505" spans="1:42" outlineLevel="1" x14ac:dyDescent="0.2">
      <c r="A505" s="285"/>
      <c r="B505" s="162"/>
      <c r="C505" s="250" t="s">
        <v>534</v>
      </c>
      <c r="D505" s="251"/>
      <c r="E505" s="252">
        <v>-9.7200000000000006</v>
      </c>
      <c r="F505" s="225"/>
      <c r="G505" s="225"/>
      <c r="H505" s="164">
        <v>0</v>
      </c>
      <c r="I505" s="126"/>
      <c r="J505" s="126"/>
      <c r="K505" s="126"/>
      <c r="L505" s="126"/>
      <c r="M505" s="126" t="s">
        <v>133</v>
      </c>
      <c r="N505" s="126">
        <v>0</v>
      </c>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row>
    <row r="506" spans="1:42" outlineLevel="1" x14ac:dyDescent="0.2">
      <c r="A506" s="285"/>
      <c r="B506" s="162"/>
      <c r="C506" s="250" t="s">
        <v>535</v>
      </c>
      <c r="D506" s="251"/>
      <c r="E506" s="252">
        <v>-518.4</v>
      </c>
      <c r="F506" s="225"/>
      <c r="G506" s="225"/>
      <c r="H506" s="164">
        <v>0</v>
      </c>
      <c r="I506" s="126"/>
      <c r="J506" s="126"/>
      <c r="K506" s="126"/>
      <c r="L506" s="126"/>
      <c r="M506" s="126" t="s">
        <v>133</v>
      </c>
      <c r="N506" s="126">
        <v>0</v>
      </c>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row>
    <row r="507" spans="1:42" outlineLevel="1" x14ac:dyDescent="0.2">
      <c r="A507" s="285"/>
      <c r="B507" s="162"/>
      <c r="C507" s="250" t="s">
        <v>536</v>
      </c>
      <c r="D507" s="251"/>
      <c r="E507" s="252">
        <v>-12.8576</v>
      </c>
      <c r="F507" s="225"/>
      <c r="G507" s="225"/>
      <c r="H507" s="164">
        <v>0</v>
      </c>
      <c r="I507" s="126"/>
      <c r="J507" s="126"/>
      <c r="K507" s="126"/>
      <c r="L507" s="126"/>
      <c r="M507" s="126" t="s">
        <v>133</v>
      </c>
      <c r="N507" s="126">
        <v>0</v>
      </c>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row>
    <row r="508" spans="1:42" outlineLevel="1" x14ac:dyDescent="0.2">
      <c r="A508" s="285"/>
      <c r="B508" s="162"/>
      <c r="C508" s="250" t="s">
        <v>516</v>
      </c>
      <c r="D508" s="251"/>
      <c r="E508" s="252"/>
      <c r="F508" s="225"/>
      <c r="G508" s="225"/>
      <c r="H508" s="164">
        <v>0</v>
      </c>
      <c r="I508" s="126"/>
      <c r="J508" s="126"/>
      <c r="K508" s="126"/>
      <c r="L508" s="126"/>
      <c r="M508" s="126" t="s">
        <v>133</v>
      </c>
      <c r="N508" s="126">
        <v>0</v>
      </c>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row>
    <row r="509" spans="1:42" outlineLevel="1" x14ac:dyDescent="0.2">
      <c r="A509" s="285"/>
      <c r="B509" s="162"/>
      <c r="C509" s="250" t="s">
        <v>537</v>
      </c>
      <c r="D509" s="251"/>
      <c r="E509" s="252">
        <v>1.44</v>
      </c>
      <c r="F509" s="225"/>
      <c r="G509" s="225"/>
      <c r="H509" s="164">
        <v>0</v>
      </c>
      <c r="I509" s="126"/>
      <c r="J509" s="126"/>
      <c r="K509" s="126"/>
      <c r="L509" s="126"/>
      <c r="M509" s="126" t="s">
        <v>133</v>
      </c>
      <c r="N509" s="126">
        <v>0</v>
      </c>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row>
    <row r="510" spans="1:42" outlineLevel="1" x14ac:dyDescent="0.2">
      <c r="A510" s="285"/>
      <c r="B510" s="162"/>
      <c r="C510" s="250" t="s">
        <v>538</v>
      </c>
      <c r="D510" s="251"/>
      <c r="E510" s="252">
        <v>89.28</v>
      </c>
      <c r="F510" s="225"/>
      <c r="G510" s="225"/>
      <c r="H510" s="164">
        <v>0</v>
      </c>
      <c r="I510" s="126"/>
      <c r="J510" s="126"/>
      <c r="K510" s="126"/>
      <c r="L510" s="126"/>
      <c r="M510" s="126" t="s">
        <v>133</v>
      </c>
      <c r="N510" s="126">
        <v>0</v>
      </c>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row>
    <row r="511" spans="1:42" outlineLevel="1" x14ac:dyDescent="0.2">
      <c r="A511" s="285"/>
      <c r="B511" s="162"/>
      <c r="C511" s="250" t="s">
        <v>539</v>
      </c>
      <c r="D511" s="251"/>
      <c r="E511" s="252">
        <v>1.022</v>
      </c>
      <c r="F511" s="225"/>
      <c r="G511" s="225"/>
      <c r="H511" s="164">
        <v>0</v>
      </c>
      <c r="I511" s="126"/>
      <c r="J511" s="126"/>
      <c r="K511" s="126"/>
      <c r="L511" s="126"/>
      <c r="M511" s="126" t="s">
        <v>133</v>
      </c>
      <c r="N511" s="126">
        <v>0</v>
      </c>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row>
    <row r="512" spans="1:42" ht="22.5" outlineLevel="1" x14ac:dyDescent="0.2">
      <c r="A512" s="285">
        <v>106</v>
      </c>
      <c r="B512" s="162" t="s">
        <v>589</v>
      </c>
      <c r="C512" s="163" t="s">
        <v>590</v>
      </c>
      <c r="D512" s="224" t="s">
        <v>130</v>
      </c>
      <c r="E512" s="225">
        <v>514.85378000000003</v>
      </c>
      <c r="F512" s="225"/>
      <c r="G512" s="225">
        <f>ROUND(E512*F512,2)</f>
        <v>0</v>
      </c>
      <c r="H512" s="164" t="s">
        <v>1239</v>
      </c>
      <c r="I512" s="126"/>
      <c r="J512" s="126"/>
      <c r="K512" s="126"/>
      <c r="L512" s="126"/>
      <c r="M512" s="126" t="s">
        <v>131</v>
      </c>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row>
    <row r="513" spans="1:42" outlineLevel="1" x14ac:dyDescent="0.2">
      <c r="A513" s="285"/>
      <c r="B513" s="162"/>
      <c r="C513" s="250" t="s">
        <v>510</v>
      </c>
      <c r="D513" s="251"/>
      <c r="E513" s="252"/>
      <c r="F513" s="225"/>
      <c r="G513" s="225"/>
      <c r="H513" s="164">
        <v>0</v>
      </c>
      <c r="I513" s="126"/>
      <c r="J513" s="126"/>
      <c r="K513" s="126"/>
      <c r="L513" s="126"/>
      <c r="M513" s="126" t="s">
        <v>133</v>
      </c>
      <c r="N513" s="126">
        <v>0</v>
      </c>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row>
    <row r="514" spans="1:42" outlineLevel="1" x14ac:dyDescent="0.2">
      <c r="A514" s="285"/>
      <c r="B514" s="162"/>
      <c r="C514" s="250" t="s">
        <v>154</v>
      </c>
      <c r="D514" s="251"/>
      <c r="E514" s="252"/>
      <c r="F514" s="225"/>
      <c r="G514" s="225"/>
      <c r="H514" s="164">
        <v>0</v>
      </c>
      <c r="I514" s="126"/>
      <c r="J514" s="126"/>
      <c r="K514" s="126"/>
      <c r="L514" s="126"/>
      <c r="M514" s="126" t="s">
        <v>133</v>
      </c>
      <c r="N514" s="126">
        <v>0</v>
      </c>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row>
    <row r="515" spans="1:42" outlineLevel="1" x14ac:dyDescent="0.2">
      <c r="A515" s="285"/>
      <c r="B515" s="162"/>
      <c r="C515" s="250" t="s">
        <v>511</v>
      </c>
      <c r="D515" s="251"/>
      <c r="E515" s="252">
        <v>677.46</v>
      </c>
      <c r="F515" s="225"/>
      <c r="G515" s="225"/>
      <c r="H515" s="164">
        <v>0</v>
      </c>
      <c r="I515" s="126"/>
      <c r="J515" s="126"/>
      <c r="K515" s="126"/>
      <c r="L515" s="126"/>
      <c r="M515" s="126" t="s">
        <v>133</v>
      </c>
      <c r="N515" s="126">
        <v>0</v>
      </c>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row>
    <row r="516" spans="1:42" outlineLevel="1" x14ac:dyDescent="0.2">
      <c r="A516" s="285"/>
      <c r="B516" s="162"/>
      <c r="C516" s="250" t="s">
        <v>512</v>
      </c>
      <c r="D516" s="251"/>
      <c r="E516" s="252"/>
      <c r="F516" s="225"/>
      <c r="G516" s="225"/>
      <c r="H516" s="164">
        <v>0</v>
      </c>
      <c r="I516" s="126"/>
      <c r="J516" s="126"/>
      <c r="K516" s="126"/>
      <c r="L516" s="126"/>
      <c r="M516" s="126" t="s">
        <v>133</v>
      </c>
      <c r="N516" s="126">
        <v>0</v>
      </c>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row>
    <row r="517" spans="1:42" outlineLevel="1" x14ac:dyDescent="0.2">
      <c r="A517" s="285"/>
      <c r="B517" s="162"/>
      <c r="C517" s="250" t="s">
        <v>513</v>
      </c>
      <c r="D517" s="251"/>
      <c r="E517" s="252">
        <v>-5.6079999999999997</v>
      </c>
      <c r="F517" s="225"/>
      <c r="G517" s="225"/>
      <c r="H517" s="164">
        <v>0</v>
      </c>
      <c r="I517" s="126"/>
      <c r="J517" s="126"/>
      <c r="K517" s="126"/>
      <c r="L517" s="126"/>
      <c r="M517" s="126" t="s">
        <v>133</v>
      </c>
      <c r="N517" s="126">
        <v>0</v>
      </c>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row>
    <row r="518" spans="1:42" outlineLevel="1" x14ac:dyDescent="0.2">
      <c r="A518" s="285"/>
      <c r="B518" s="162"/>
      <c r="C518" s="250" t="s">
        <v>514</v>
      </c>
      <c r="D518" s="251"/>
      <c r="E518" s="252">
        <v>-208.81</v>
      </c>
      <c r="F518" s="225"/>
      <c r="G518" s="225"/>
      <c r="H518" s="164">
        <v>0</v>
      </c>
      <c r="I518" s="126"/>
      <c r="J518" s="126"/>
      <c r="K518" s="126"/>
      <c r="L518" s="126"/>
      <c r="M518" s="126" t="s">
        <v>133</v>
      </c>
      <c r="N518" s="126">
        <v>0</v>
      </c>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row>
    <row r="519" spans="1:42" outlineLevel="1" x14ac:dyDescent="0.2">
      <c r="A519" s="285"/>
      <c r="B519" s="162"/>
      <c r="C519" s="250" t="s">
        <v>515</v>
      </c>
      <c r="D519" s="251"/>
      <c r="E519" s="252">
        <v>-13.44</v>
      </c>
      <c r="F519" s="225"/>
      <c r="G519" s="225"/>
      <c r="H519" s="164">
        <v>0</v>
      </c>
      <c r="I519" s="126"/>
      <c r="J519" s="126"/>
      <c r="K519" s="126"/>
      <c r="L519" s="126"/>
      <c r="M519" s="126" t="s">
        <v>133</v>
      </c>
      <c r="N519" s="126">
        <v>0</v>
      </c>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row>
    <row r="520" spans="1:42" outlineLevel="1" x14ac:dyDescent="0.2">
      <c r="A520" s="285"/>
      <c r="B520" s="162"/>
      <c r="C520" s="250" t="s">
        <v>516</v>
      </c>
      <c r="D520" s="251"/>
      <c r="E520" s="252"/>
      <c r="F520" s="225"/>
      <c r="G520" s="225"/>
      <c r="H520" s="164">
        <v>0</v>
      </c>
      <c r="I520" s="126"/>
      <c r="J520" s="126"/>
      <c r="K520" s="126"/>
      <c r="L520" s="126"/>
      <c r="M520" s="126" t="s">
        <v>133</v>
      </c>
      <c r="N520" s="126">
        <v>0</v>
      </c>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row>
    <row r="521" spans="1:42" outlineLevel="1" x14ac:dyDescent="0.2">
      <c r="A521" s="285"/>
      <c r="B521" s="162"/>
      <c r="C521" s="250" t="s">
        <v>517</v>
      </c>
      <c r="D521" s="251"/>
      <c r="E521" s="252">
        <v>2.2926199999999999</v>
      </c>
      <c r="F521" s="225"/>
      <c r="G521" s="225"/>
      <c r="H521" s="164">
        <v>0</v>
      </c>
      <c r="I521" s="126"/>
      <c r="J521" s="126"/>
      <c r="K521" s="126"/>
      <c r="L521" s="126"/>
      <c r="M521" s="126" t="s">
        <v>133</v>
      </c>
      <c r="N521" s="126">
        <v>0</v>
      </c>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row>
    <row r="522" spans="1:42" ht="22.5" outlineLevel="1" x14ac:dyDescent="0.2">
      <c r="A522" s="285"/>
      <c r="B522" s="162"/>
      <c r="C522" s="250" t="s">
        <v>518</v>
      </c>
      <c r="D522" s="251"/>
      <c r="E522" s="252">
        <v>60.999400000000001</v>
      </c>
      <c r="F522" s="225"/>
      <c r="G522" s="225"/>
      <c r="H522" s="164">
        <v>0</v>
      </c>
      <c r="I522" s="126"/>
      <c r="J522" s="126"/>
      <c r="K522" s="126"/>
      <c r="L522" s="126"/>
      <c r="M522" s="126" t="s">
        <v>133</v>
      </c>
      <c r="N522" s="126">
        <v>0</v>
      </c>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row>
    <row r="523" spans="1:42" outlineLevel="1" x14ac:dyDescent="0.2">
      <c r="A523" s="285"/>
      <c r="B523" s="162"/>
      <c r="C523" s="250" t="s">
        <v>519</v>
      </c>
      <c r="D523" s="251"/>
      <c r="E523" s="252">
        <v>1.9597599999999999</v>
      </c>
      <c r="F523" s="225"/>
      <c r="G523" s="225"/>
      <c r="H523" s="164">
        <v>0</v>
      </c>
      <c r="I523" s="126"/>
      <c r="J523" s="126"/>
      <c r="K523" s="126"/>
      <c r="L523" s="126"/>
      <c r="M523" s="126" t="s">
        <v>133</v>
      </c>
      <c r="N523" s="126">
        <v>0</v>
      </c>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row>
    <row r="524" spans="1:42" ht="22.5" outlineLevel="1" x14ac:dyDescent="0.2">
      <c r="A524" s="285">
        <v>107</v>
      </c>
      <c r="B524" s="162" t="s">
        <v>591</v>
      </c>
      <c r="C524" s="163" t="s">
        <v>592</v>
      </c>
      <c r="D524" s="224" t="s">
        <v>130</v>
      </c>
      <c r="E524" s="225">
        <v>94.924000000000007</v>
      </c>
      <c r="F524" s="225"/>
      <c r="G524" s="225">
        <f>ROUND(E524*F524,2)</f>
        <v>0</v>
      </c>
      <c r="H524" s="164" t="s">
        <v>1239</v>
      </c>
      <c r="I524" s="126"/>
      <c r="J524" s="126"/>
      <c r="K524" s="126"/>
      <c r="L524" s="126"/>
      <c r="M524" s="126" t="s">
        <v>131</v>
      </c>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row>
    <row r="525" spans="1:42" outlineLevel="1" x14ac:dyDescent="0.2">
      <c r="A525" s="285"/>
      <c r="B525" s="162"/>
      <c r="C525" s="250" t="s">
        <v>510</v>
      </c>
      <c r="D525" s="251"/>
      <c r="E525" s="252"/>
      <c r="F525" s="225"/>
      <c r="G525" s="225"/>
      <c r="H525" s="164">
        <v>0</v>
      </c>
      <c r="I525" s="126"/>
      <c r="J525" s="126"/>
      <c r="K525" s="126"/>
      <c r="L525" s="126"/>
      <c r="M525" s="126" t="s">
        <v>133</v>
      </c>
      <c r="N525" s="126">
        <v>0</v>
      </c>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row>
    <row r="526" spans="1:42" outlineLevel="1" x14ac:dyDescent="0.2">
      <c r="A526" s="285"/>
      <c r="B526" s="162"/>
      <c r="C526" s="250" t="s">
        <v>154</v>
      </c>
      <c r="D526" s="251"/>
      <c r="E526" s="252"/>
      <c r="F526" s="225"/>
      <c r="G526" s="225"/>
      <c r="H526" s="164">
        <v>0</v>
      </c>
      <c r="I526" s="126"/>
      <c r="J526" s="126"/>
      <c r="K526" s="126"/>
      <c r="L526" s="126"/>
      <c r="M526" s="126" t="s">
        <v>133</v>
      </c>
      <c r="N526" s="126">
        <v>0</v>
      </c>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row>
    <row r="527" spans="1:42" outlineLevel="1" x14ac:dyDescent="0.2">
      <c r="A527" s="285"/>
      <c r="B527" s="162"/>
      <c r="C527" s="250" t="s">
        <v>521</v>
      </c>
      <c r="D527" s="251"/>
      <c r="E527" s="252">
        <v>94.14</v>
      </c>
      <c r="F527" s="225"/>
      <c r="G527" s="225"/>
      <c r="H527" s="164">
        <v>0</v>
      </c>
      <c r="I527" s="126"/>
      <c r="J527" s="126"/>
      <c r="K527" s="126"/>
      <c r="L527" s="126"/>
      <c r="M527" s="126" t="s">
        <v>133</v>
      </c>
      <c r="N527" s="126">
        <v>0</v>
      </c>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row>
    <row r="528" spans="1:42" outlineLevel="1" x14ac:dyDescent="0.2">
      <c r="A528" s="285"/>
      <c r="B528" s="162"/>
      <c r="C528" s="250" t="s">
        <v>522</v>
      </c>
      <c r="D528" s="251"/>
      <c r="E528" s="252">
        <v>0.78400000000000003</v>
      </c>
      <c r="F528" s="225"/>
      <c r="G528" s="225"/>
      <c r="H528" s="164">
        <v>0</v>
      </c>
      <c r="I528" s="126"/>
      <c r="J528" s="126"/>
      <c r="K528" s="126"/>
      <c r="L528" s="126"/>
      <c r="M528" s="126" t="s">
        <v>133</v>
      </c>
      <c r="N528" s="126">
        <v>0</v>
      </c>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row>
    <row r="529" spans="1:42" outlineLevel="1" x14ac:dyDescent="0.2">
      <c r="A529" s="285">
        <v>108</v>
      </c>
      <c r="B529" s="162" t="s">
        <v>593</v>
      </c>
      <c r="C529" s="163" t="s">
        <v>594</v>
      </c>
      <c r="D529" s="224" t="s">
        <v>146</v>
      </c>
      <c r="E529" s="225">
        <v>2.5</v>
      </c>
      <c r="F529" s="225"/>
      <c r="G529" s="225">
        <f>ROUND(E529*F529,2)</f>
        <v>0</v>
      </c>
      <c r="H529" s="164" t="s">
        <v>1239</v>
      </c>
      <c r="I529" s="126"/>
      <c r="J529" s="126"/>
      <c r="K529" s="126"/>
      <c r="L529" s="126"/>
      <c r="M529" s="126" t="s">
        <v>131</v>
      </c>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row>
    <row r="530" spans="1:42" outlineLevel="1" x14ac:dyDescent="0.2">
      <c r="A530" s="285"/>
      <c r="B530" s="162"/>
      <c r="C530" s="250" t="s">
        <v>510</v>
      </c>
      <c r="D530" s="251"/>
      <c r="E530" s="252"/>
      <c r="F530" s="225"/>
      <c r="G530" s="225"/>
      <c r="H530" s="164">
        <v>0</v>
      </c>
      <c r="I530" s="126"/>
      <c r="J530" s="126"/>
      <c r="K530" s="126"/>
      <c r="L530" s="126"/>
      <c r="M530" s="126" t="s">
        <v>133</v>
      </c>
      <c r="N530" s="126">
        <v>0</v>
      </c>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row>
    <row r="531" spans="1:42" outlineLevel="1" x14ac:dyDescent="0.2">
      <c r="A531" s="285"/>
      <c r="B531" s="162"/>
      <c r="C531" s="250" t="s">
        <v>154</v>
      </c>
      <c r="D531" s="251"/>
      <c r="E531" s="252"/>
      <c r="F531" s="225"/>
      <c r="G531" s="225"/>
      <c r="H531" s="164">
        <v>0</v>
      </c>
      <c r="I531" s="126"/>
      <c r="J531" s="126"/>
      <c r="K531" s="126"/>
      <c r="L531" s="126"/>
      <c r="M531" s="126" t="s">
        <v>133</v>
      </c>
      <c r="N531" s="126">
        <v>0</v>
      </c>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row>
    <row r="532" spans="1:42" outlineLevel="1" x14ac:dyDescent="0.2">
      <c r="A532" s="285"/>
      <c r="B532" s="162"/>
      <c r="C532" s="250" t="s">
        <v>595</v>
      </c>
      <c r="D532" s="251"/>
      <c r="E532" s="252">
        <v>2.5</v>
      </c>
      <c r="F532" s="225"/>
      <c r="G532" s="225"/>
      <c r="H532" s="164">
        <v>0</v>
      </c>
      <c r="I532" s="126"/>
      <c r="J532" s="126"/>
      <c r="K532" s="126"/>
      <c r="L532" s="126"/>
      <c r="M532" s="126" t="s">
        <v>133</v>
      </c>
      <c r="N532" s="126">
        <v>0</v>
      </c>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row>
    <row r="533" spans="1:42" x14ac:dyDescent="0.2">
      <c r="A533" s="286" t="s">
        <v>126</v>
      </c>
      <c r="B533" s="253" t="s">
        <v>64</v>
      </c>
      <c r="C533" s="254" t="s">
        <v>65</v>
      </c>
      <c r="D533" s="255"/>
      <c r="E533" s="256"/>
      <c r="F533" s="256"/>
      <c r="G533" s="256">
        <f>SUMIF(M534:M597,"&lt;&gt;NOR",G534:G597)</f>
        <v>0</v>
      </c>
      <c r="H533" s="229"/>
      <c r="M533" t="s">
        <v>127</v>
      </c>
    </row>
    <row r="534" spans="1:42" outlineLevel="1" x14ac:dyDescent="0.2">
      <c r="A534" s="285">
        <v>109</v>
      </c>
      <c r="B534" s="162" t="s">
        <v>596</v>
      </c>
      <c r="C534" s="163" t="s">
        <v>597</v>
      </c>
      <c r="D534" s="224" t="s">
        <v>146</v>
      </c>
      <c r="E534" s="225">
        <v>8.2565E-2</v>
      </c>
      <c r="F534" s="225"/>
      <c r="G534" s="225">
        <f>ROUND(E534*F534,2)</f>
        <v>0</v>
      </c>
      <c r="H534" s="164" t="s">
        <v>1275</v>
      </c>
      <c r="I534" s="126"/>
      <c r="J534" s="126"/>
      <c r="K534" s="126"/>
      <c r="L534" s="126"/>
      <c r="M534" s="126" t="s">
        <v>131</v>
      </c>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row>
    <row r="535" spans="1:42" outlineLevel="1" x14ac:dyDescent="0.2">
      <c r="A535" s="285"/>
      <c r="B535" s="162"/>
      <c r="C535" s="250" t="s">
        <v>598</v>
      </c>
      <c r="D535" s="251"/>
      <c r="E535" s="252"/>
      <c r="F535" s="225"/>
      <c r="G535" s="225"/>
      <c r="H535" s="164">
        <v>0</v>
      </c>
      <c r="I535" s="126"/>
      <c r="J535" s="126"/>
      <c r="K535" s="126"/>
      <c r="L535" s="126"/>
      <c r="M535" s="126" t="s">
        <v>133</v>
      </c>
      <c r="N535" s="126">
        <v>0</v>
      </c>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row>
    <row r="536" spans="1:42" outlineLevel="1" x14ac:dyDescent="0.2">
      <c r="A536" s="285"/>
      <c r="B536" s="162"/>
      <c r="C536" s="250" t="s">
        <v>154</v>
      </c>
      <c r="D536" s="251"/>
      <c r="E536" s="252"/>
      <c r="F536" s="225"/>
      <c r="G536" s="225"/>
      <c r="H536" s="164">
        <v>0</v>
      </c>
      <c r="I536" s="126"/>
      <c r="J536" s="126"/>
      <c r="K536" s="126"/>
      <c r="L536" s="126"/>
      <c r="M536" s="126" t="s">
        <v>133</v>
      </c>
      <c r="N536" s="126">
        <v>0</v>
      </c>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row>
    <row r="537" spans="1:42" outlineLevel="1" x14ac:dyDescent="0.2">
      <c r="A537" s="285"/>
      <c r="B537" s="162"/>
      <c r="C537" s="250" t="s">
        <v>599</v>
      </c>
      <c r="D537" s="251"/>
      <c r="E537" s="252">
        <v>2.0789999999999999E-2</v>
      </c>
      <c r="F537" s="225"/>
      <c r="G537" s="225"/>
      <c r="H537" s="164">
        <v>0</v>
      </c>
      <c r="I537" s="126"/>
      <c r="J537" s="126"/>
      <c r="K537" s="126"/>
      <c r="L537" s="126"/>
      <c r="M537" s="126" t="s">
        <v>133</v>
      </c>
      <c r="N537" s="126">
        <v>0</v>
      </c>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row>
    <row r="538" spans="1:42" outlineLevel="1" x14ac:dyDescent="0.2">
      <c r="A538" s="285"/>
      <c r="B538" s="162"/>
      <c r="C538" s="250" t="s">
        <v>600</v>
      </c>
      <c r="D538" s="251"/>
      <c r="E538" s="252">
        <v>2.2749999999999999E-2</v>
      </c>
      <c r="F538" s="225"/>
      <c r="G538" s="225"/>
      <c r="H538" s="164">
        <v>0</v>
      </c>
      <c r="I538" s="126"/>
      <c r="J538" s="126"/>
      <c r="K538" s="126"/>
      <c r="L538" s="126"/>
      <c r="M538" s="126" t="s">
        <v>133</v>
      </c>
      <c r="N538" s="126">
        <v>0</v>
      </c>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row>
    <row r="539" spans="1:42" outlineLevel="1" x14ac:dyDescent="0.2">
      <c r="A539" s="285"/>
      <c r="B539" s="162"/>
      <c r="C539" s="250" t="s">
        <v>601</v>
      </c>
      <c r="D539" s="251"/>
      <c r="E539" s="252">
        <v>3.9024999999999997E-2</v>
      </c>
      <c r="F539" s="225"/>
      <c r="G539" s="225"/>
      <c r="H539" s="164">
        <v>0</v>
      </c>
      <c r="I539" s="126"/>
      <c r="J539" s="126"/>
      <c r="K539" s="126"/>
      <c r="L539" s="126"/>
      <c r="M539" s="126" t="s">
        <v>133</v>
      </c>
      <c r="N539" s="126">
        <v>0</v>
      </c>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row>
    <row r="540" spans="1:42" outlineLevel="1" x14ac:dyDescent="0.2">
      <c r="A540" s="285">
        <v>110</v>
      </c>
      <c r="B540" s="162" t="s">
        <v>602</v>
      </c>
      <c r="C540" s="163" t="s">
        <v>603</v>
      </c>
      <c r="D540" s="224" t="s">
        <v>146</v>
      </c>
      <c r="E540" s="225">
        <v>5.3130000000000004E-2</v>
      </c>
      <c r="F540" s="225"/>
      <c r="G540" s="225">
        <f>ROUND(E540*F540,2)</f>
        <v>0</v>
      </c>
      <c r="H540" s="164" t="s">
        <v>1275</v>
      </c>
      <c r="I540" s="126"/>
      <c r="J540" s="126"/>
      <c r="K540" s="126"/>
      <c r="L540" s="126"/>
      <c r="M540" s="126" t="s">
        <v>131</v>
      </c>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row>
    <row r="541" spans="1:42" outlineLevel="1" x14ac:dyDescent="0.2">
      <c r="A541" s="285"/>
      <c r="B541" s="162"/>
      <c r="C541" s="250" t="s">
        <v>598</v>
      </c>
      <c r="D541" s="251"/>
      <c r="E541" s="252"/>
      <c r="F541" s="225"/>
      <c r="G541" s="225"/>
      <c r="H541" s="164">
        <v>0</v>
      </c>
      <c r="I541" s="126"/>
      <c r="J541" s="126"/>
      <c r="K541" s="126"/>
      <c r="L541" s="126"/>
      <c r="M541" s="126" t="s">
        <v>133</v>
      </c>
      <c r="N541" s="126">
        <v>0</v>
      </c>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row>
    <row r="542" spans="1:42" outlineLevel="1" x14ac:dyDescent="0.2">
      <c r="A542" s="285"/>
      <c r="B542" s="162"/>
      <c r="C542" s="250" t="s">
        <v>154</v>
      </c>
      <c r="D542" s="251"/>
      <c r="E542" s="252"/>
      <c r="F542" s="225"/>
      <c r="G542" s="225"/>
      <c r="H542" s="164">
        <v>0</v>
      </c>
      <c r="I542" s="126"/>
      <c r="J542" s="126"/>
      <c r="K542" s="126"/>
      <c r="L542" s="126"/>
      <c r="M542" s="126" t="s">
        <v>133</v>
      </c>
      <c r="N542" s="126">
        <v>0</v>
      </c>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row>
    <row r="543" spans="1:42" outlineLevel="1" x14ac:dyDescent="0.2">
      <c r="A543" s="285"/>
      <c r="B543" s="162"/>
      <c r="C543" s="250" t="s">
        <v>604</v>
      </c>
      <c r="D543" s="251"/>
      <c r="E543" s="252">
        <v>5.3129999999999997E-2</v>
      </c>
      <c r="F543" s="225"/>
      <c r="G543" s="225"/>
      <c r="H543" s="164">
        <v>0</v>
      </c>
      <c r="I543" s="126"/>
      <c r="J543" s="126"/>
      <c r="K543" s="126"/>
      <c r="L543" s="126"/>
      <c r="M543" s="126" t="s">
        <v>133</v>
      </c>
      <c r="N543" s="126">
        <v>0</v>
      </c>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row>
    <row r="544" spans="1:42" outlineLevel="1" x14ac:dyDescent="0.2">
      <c r="A544" s="285">
        <v>111</v>
      </c>
      <c r="B544" s="162" t="s">
        <v>605</v>
      </c>
      <c r="C544" s="163" t="s">
        <v>606</v>
      </c>
      <c r="D544" s="224" t="s">
        <v>146</v>
      </c>
      <c r="E544" s="225">
        <v>8.2565E-2</v>
      </c>
      <c r="F544" s="225"/>
      <c r="G544" s="225">
        <f>ROUND(E544*F544,2)</f>
        <v>0</v>
      </c>
      <c r="H544" s="164" t="s">
        <v>1275</v>
      </c>
      <c r="I544" s="126"/>
      <c r="J544" s="126"/>
      <c r="K544" s="126"/>
      <c r="L544" s="126"/>
      <c r="M544" s="126" t="s">
        <v>131</v>
      </c>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row>
    <row r="545" spans="1:42" outlineLevel="1" x14ac:dyDescent="0.2">
      <c r="A545" s="285"/>
      <c r="B545" s="162"/>
      <c r="C545" s="250" t="s">
        <v>598</v>
      </c>
      <c r="D545" s="251"/>
      <c r="E545" s="252"/>
      <c r="F545" s="225"/>
      <c r="G545" s="225"/>
      <c r="H545" s="164">
        <v>0</v>
      </c>
      <c r="I545" s="126"/>
      <c r="J545" s="126"/>
      <c r="K545" s="126"/>
      <c r="L545" s="126"/>
      <c r="M545" s="126" t="s">
        <v>133</v>
      </c>
      <c r="N545" s="126">
        <v>0</v>
      </c>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row>
    <row r="546" spans="1:42" outlineLevel="1" x14ac:dyDescent="0.2">
      <c r="A546" s="285"/>
      <c r="B546" s="162"/>
      <c r="C546" s="250" t="s">
        <v>154</v>
      </c>
      <c r="D546" s="251"/>
      <c r="E546" s="252"/>
      <c r="F546" s="225"/>
      <c r="G546" s="225"/>
      <c r="H546" s="164">
        <v>0</v>
      </c>
      <c r="I546" s="126"/>
      <c r="J546" s="126"/>
      <c r="K546" s="126"/>
      <c r="L546" s="126"/>
      <c r="M546" s="126" t="s">
        <v>133</v>
      </c>
      <c r="N546" s="126">
        <v>0</v>
      </c>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row>
    <row r="547" spans="1:42" outlineLevel="1" x14ac:dyDescent="0.2">
      <c r="A547" s="285"/>
      <c r="B547" s="162"/>
      <c r="C547" s="250" t="s">
        <v>599</v>
      </c>
      <c r="D547" s="251"/>
      <c r="E547" s="252">
        <v>2.0789999999999999E-2</v>
      </c>
      <c r="F547" s="225"/>
      <c r="G547" s="225"/>
      <c r="H547" s="164">
        <v>0</v>
      </c>
      <c r="I547" s="126"/>
      <c r="J547" s="126"/>
      <c r="K547" s="126"/>
      <c r="L547" s="126"/>
      <c r="M547" s="126" t="s">
        <v>133</v>
      </c>
      <c r="N547" s="126">
        <v>0</v>
      </c>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row>
    <row r="548" spans="1:42" outlineLevel="1" x14ac:dyDescent="0.2">
      <c r="A548" s="285"/>
      <c r="B548" s="162"/>
      <c r="C548" s="250" t="s">
        <v>600</v>
      </c>
      <c r="D548" s="251"/>
      <c r="E548" s="252">
        <v>2.2749999999999999E-2</v>
      </c>
      <c r="F548" s="225"/>
      <c r="G548" s="225"/>
      <c r="H548" s="164">
        <v>0</v>
      </c>
      <c r="I548" s="126"/>
      <c r="J548" s="126"/>
      <c r="K548" s="126"/>
      <c r="L548" s="126"/>
      <c r="M548" s="126" t="s">
        <v>133</v>
      </c>
      <c r="N548" s="126">
        <v>0</v>
      </c>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row>
    <row r="549" spans="1:42" outlineLevel="1" x14ac:dyDescent="0.2">
      <c r="A549" s="285"/>
      <c r="B549" s="162"/>
      <c r="C549" s="250" t="s">
        <v>601</v>
      </c>
      <c r="D549" s="251"/>
      <c r="E549" s="252">
        <v>3.9024999999999997E-2</v>
      </c>
      <c r="F549" s="225"/>
      <c r="G549" s="225"/>
      <c r="H549" s="164">
        <v>0</v>
      </c>
      <c r="I549" s="126"/>
      <c r="J549" s="126"/>
      <c r="K549" s="126"/>
      <c r="L549" s="126"/>
      <c r="M549" s="126" t="s">
        <v>133</v>
      </c>
      <c r="N549" s="126">
        <v>0</v>
      </c>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row>
    <row r="550" spans="1:42" outlineLevel="1" x14ac:dyDescent="0.2">
      <c r="A550" s="285">
        <v>112</v>
      </c>
      <c r="B550" s="162" t="s">
        <v>607</v>
      </c>
      <c r="C550" s="163" t="s">
        <v>608</v>
      </c>
      <c r="D550" s="224" t="s">
        <v>146</v>
      </c>
      <c r="E550" s="225">
        <v>5.3130000000000004E-2</v>
      </c>
      <c r="F550" s="225"/>
      <c r="G550" s="225">
        <f>ROUND(E550*F550,2)</f>
        <v>0</v>
      </c>
      <c r="H550" s="164" t="s">
        <v>1275</v>
      </c>
      <c r="I550" s="126"/>
      <c r="J550" s="126"/>
      <c r="K550" s="126"/>
      <c r="L550" s="126"/>
      <c r="M550" s="126" t="s">
        <v>131</v>
      </c>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row>
    <row r="551" spans="1:42" outlineLevel="1" x14ac:dyDescent="0.2">
      <c r="A551" s="285"/>
      <c r="B551" s="162"/>
      <c r="C551" s="250" t="s">
        <v>598</v>
      </c>
      <c r="D551" s="251"/>
      <c r="E551" s="252"/>
      <c r="F551" s="225"/>
      <c r="G551" s="225"/>
      <c r="H551" s="164">
        <v>0</v>
      </c>
      <c r="I551" s="126"/>
      <c r="J551" s="126"/>
      <c r="K551" s="126"/>
      <c r="L551" s="126"/>
      <c r="M551" s="126" t="s">
        <v>133</v>
      </c>
      <c r="N551" s="126">
        <v>0</v>
      </c>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row>
    <row r="552" spans="1:42" outlineLevel="1" x14ac:dyDescent="0.2">
      <c r="A552" s="285"/>
      <c r="B552" s="162"/>
      <c r="C552" s="250" t="s">
        <v>154</v>
      </c>
      <c r="D552" s="251"/>
      <c r="E552" s="252"/>
      <c r="F552" s="225"/>
      <c r="G552" s="225"/>
      <c r="H552" s="164">
        <v>0</v>
      </c>
      <c r="I552" s="126"/>
      <c r="J552" s="126"/>
      <c r="K552" s="126"/>
      <c r="L552" s="126"/>
      <c r="M552" s="126" t="s">
        <v>133</v>
      </c>
      <c r="N552" s="126">
        <v>0</v>
      </c>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row>
    <row r="553" spans="1:42" outlineLevel="1" x14ac:dyDescent="0.2">
      <c r="A553" s="285"/>
      <c r="B553" s="162"/>
      <c r="C553" s="250" t="s">
        <v>604</v>
      </c>
      <c r="D553" s="251"/>
      <c r="E553" s="252">
        <v>5.3129999999999997E-2</v>
      </c>
      <c r="F553" s="225"/>
      <c r="G553" s="225"/>
      <c r="H553" s="164">
        <v>0</v>
      </c>
      <c r="I553" s="126"/>
      <c r="J553" s="126"/>
      <c r="K553" s="126"/>
      <c r="L553" s="126"/>
      <c r="M553" s="126" t="s">
        <v>133</v>
      </c>
      <c r="N553" s="126">
        <v>0</v>
      </c>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row>
    <row r="554" spans="1:42" outlineLevel="1" x14ac:dyDescent="0.2">
      <c r="A554" s="285">
        <v>113</v>
      </c>
      <c r="B554" s="162" t="s">
        <v>609</v>
      </c>
      <c r="C554" s="163" t="s">
        <v>610</v>
      </c>
      <c r="D554" s="224" t="s">
        <v>130</v>
      </c>
      <c r="E554" s="225">
        <v>8</v>
      </c>
      <c r="F554" s="225"/>
      <c r="G554" s="225">
        <f>ROUND(E554*F554,2)</f>
        <v>0</v>
      </c>
      <c r="H554" s="164" t="s">
        <v>1275</v>
      </c>
      <c r="I554" s="126"/>
      <c r="J554" s="126"/>
      <c r="K554" s="126"/>
      <c r="L554" s="126"/>
      <c r="M554" s="126" t="s">
        <v>131</v>
      </c>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row>
    <row r="555" spans="1:42" outlineLevel="1" x14ac:dyDescent="0.2">
      <c r="A555" s="285"/>
      <c r="B555" s="162"/>
      <c r="C555" s="250" t="s">
        <v>598</v>
      </c>
      <c r="D555" s="251"/>
      <c r="E555" s="252"/>
      <c r="F555" s="225"/>
      <c r="G555" s="225"/>
      <c r="H555" s="164">
        <v>0</v>
      </c>
      <c r="I555" s="126"/>
      <c r="J555" s="126"/>
      <c r="K555" s="126"/>
      <c r="L555" s="126"/>
      <c r="M555" s="126" t="s">
        <v>133</v>
      </c>
      <c r="N555" s="126">
        <v>0</v>
      </c>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row>
    <row r="556" spans="1:42" outlineLevel="1" x14ac:dyDescent="0.2">
      <c r="A556" s="285"/>
      <c r="B556" s="162"/>
      <c r="C556" s="250" t="s">
        <v>154</v>
      </c>
      <c r="D556" s="251"/>
      <c r="E556" s="252"/>
      <c r="F556" s="225"/>
      <c r="G556" s="225"/>
      <c r="H556" s="164">
        <v>0</v>
      </c>
      <c r="I556" s="126"/>
      <c r="J556" s="126"/>
      <c r="K556" s="126"/>
      <c r="L556" s="126"/>
      <c r="M556" s="126" t="s">
        <v>133</v>
      </c>
      <c r="N556" s="126">
        <v>0</v>
      </c>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row>
    <row r="557" spans="1:42" outlineLevel="1" x14ac:dyDescent="0.2">
      <c r="A557" s="285"/>
      <c r="B557" s="162"/>
      <c r="C557" s="250" t="s">
        <v>611</v>
      </c>
      <c r="D557" s="251"/>
      <c r="E557" s="252">
        <v>8</v>
      </c>
      <c r="F557" s="225"/>
      <c r="G557" s="225"/>
      <c r="H557" s="164">
        <v>0</v>
      </c>
      <c r="I557" s="126"/>
      <c r="J557" s="126"/>
      <c r="K557" s="126"/>
      <c r="L557" s="126"/>
      <c r="M557" s="126" t="s">
        <v>133</v>
      </c>
      <c r="N557" s="126">
        <v>0</v>
      </c>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row>
    <row r="558" spans="1:42" outlineLevel="1" x14ac:dyDescent="0.2">
      <c r="A558" s="285">
        <v>114</v>
      </c>
      <c r="B558" s="162" t="s">
        <v>612</v>
      </c>
      <c r="C558" s="163" t="s">
        <v>613</v>
      </c>
      <c r="D558" s="224" t="s">
        <v>130</v>
      </c>
      <c r="E558" s="225">
        <v>521.95000000000005</v>
      </c>
      <c r="F558" s="225"/>
      <c r="G558" s="225">
        <f>ROUND(E558*F558,2)</f>
        <v>0</v>
      </c>
      <c r="H558" s="164" t="s">
        <v>1275</v>
      </c>
      <c r="I558" s="126"/>
      <c r="J558" s="126"/>
      <c r="K558" s="126"/>
      <c r="L558" s="126"/>
      <c r="M558" s="126" t="s">
        <v>131</v>
      </c>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row>
    <row r="559" spans="1:42" outlineLevel="1" x14ac:dyDescent="0.2">
      <c r="A559" s="285"/>
      <c r="B559" s="162"/>
      <c r="C559" s="250" t="s">
        <v>598</v>
      </c>
      <c r="D559" s="251"/>
      <c r="E559" s="252"/>
      <c r="F559" s="225"/>
      <c r="G559" s="225"/>
      <c r="H559" s="164">
        <v>0</v>
      </c>
      <c r="I559" s="126"/>
      <c r="J559" s="126"/>
      <c r="K559" s="126"/>
      <c r="L559" s="126"/>
      <c r="M559" s="126" t="s">
        <v>133</v>
      </c>
      <c r="N559" s="126">
        <v>0</v>
      </c>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row>
    <row r="560" spans="1:42" outlineLevel="1" x14ac:dyDescent="0.2">
      <c r="A560" s="285"/>
      <c r="B560" s="162"/>
      <c r="C560" s="250" t="s">
        <v>154</v>
      </c>
      <c r="D560" s="251"/>
      <c r="E560" s="252"/>
      <c r="F560" s="225"/>
      <c r="G560" s="225"/>
      <c r="H560" s="164">
        <v>0</v>
      </c>
      <c r="I560" s="126"/>
      <c r="J560" s="126"/>
      <c r="K560" s="126"/>
      <c r="L560" s="126"/>
      <c r="M560" s="126" t="s">
        <v>133</v>
      </c>
      <c r="N560" s="126">
        <v>0</v>
      </c>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row>
    <row r="561" spans="1:42" outlineLevel="1" x14ac:dyDescent="0.2">
      <c r="A561" s="285"/>
      <c r="B561" s="162"/>
      <c r="C561" s="250" t="s">
        <v>1459</v>
      </c>
      <c r="D561" s="251"/>
      <c r="E561" s="252">
        <v>487.31</v>
      </c>
      <c r="F561" s="225"/>
      <c r="G561" s="225"/>
      <c r="H561" s="164">
        <v>0</v>
      </c>
      <c r="I561" s="126"/>
      <c r="J561" s="126"/>
      <c r="K561" s="126"/>
      <c r="L561" s="126"/>
      <c r="M561" s="126" t="s">
        <v>133</v>
      </c>
      <c r="N561" s="126">
        <v>0</v>
      </c>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row>
    <row r="562" spans="1:42" outlineLevel="1" x14ac:dyDescent="0.2">
      <c r="A562" s="285"/>
      <c r="B562" s="162"/>
      <c r="C562" s="250" t="s">
        <v>1460</v>
      </c>
      <c r="D562" s="251"/>
      <c r="E562" s="252">
        <v>34.64</v>
      </c>
      <c r="F562" s="225"/>
      <c r="G562" s="225"/>
      <c r="H562" s="164">
        <v>0</v>
      </c>
      <c r="I562" s="126"/>
      <c r="J562" s="126"/>
      <c r="K562" s="126"/>
      <c r="L562" s="126"/>
      <c r="M562" s="126" t="s">
        <v>133</v>
      </c>
      <c r="N562" s="126">
        <v>0</v>
      </c>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row>
    <row r="563" spans="1:42" outlineLevel="1" x14ac:dyDescent="0.2">
      <c r="A563" s="285">
        <v>115</v>
      </c>
      <c r="B563" s="162" t="s">
        <v>614</v>
      </c>
      <c r="C563" s="163" t="s">
        <v>615</v>
      </c>
      <c r="D563" s="224" t="s">
        <v>130</v>
      </c>
      <c r="E563" s="225">
        <v>543.41200000000003</v>
      </c>
      <c r="F563" s="225"/>
      <c r="G563" s="225">
        <f>ROUND(E563*F563,2)</f>
        <v>0</v>
      </c>
      <c r="H563" s="164" t="s">
        <v>1275</v>
      </c>
      <c r="I563" s="126"/>
      <c r="J563" s="126"/>
      <c r="K563" s="126"/>
      <c r="L563" s="126"/>
      <c r="M563" s="126" t="s">
        <v>131</v>
      </c>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row>
    <row r="564" spans="1:42" outlineLevel="1" x14ac:dyDescent="0.2">
      <c r="A564" s="285"/>
      <c r="B564" s="162"/>
      <c r="C564" s="250" t="s">
        <v>598</v>
      </c>
      <c r="D564" s="251"/>
      <c r="E564" s="252"/>
      <c r="F564" s="225"/>
      <c r="G564" s="225"/>
      <c r="H564" s="164">
        <v>0</v>
      </c>
      <c r="I564" s="126"/>
      <c r="J564" s="126"/>
      <c r="K564" s="126"/>
      <c r="L564" s="126"/>
      <c r="M564" s="126" t="s">
        <v>133</v>
      </c>
      <c r="N564" s="126">
        <v>0</v>
      </c>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row>
    <row r="565" spans="1:42" outlineLevel="1" x14ac:dyDescent="0.2">
      <c r="A565" s="285"/>
      <c r="B565" s="162"/>
      <c r="C565" s="250" t="s">
        <v>154</v>
      </c>
      <c r="D565" s="251"/>
      <c r="E565" s="252"/>
      <c r="F565" s="225"/>
      <c r="G565" s="225"/>
      <c r="H565" s="164">
        <v>0</v>
      </c>
      <c r="I565" s="126"/>
      <c r="J565" s="126"/>
      <c r="K565" s="126"/>
      <c r="L565" s="126"/>
      <c r="M565" s="126" t="s">
        <v>133</v>
      </c>
      <c r="N565" s="126">
        <v>0</v>
      </c>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row>
    <row r="566" spans="1:42" outlineLevel="1" x14ac:dyDescent="0.2">
      <c r="A566" s="285"/>
      <c r="B566" s="162"/>
      <c r="C566" s="250" t="s">
        <v>1459</v>
      </c>
      <c r="D566" s="251"/>
      <c r="E566" s="252">
        <v>487.31</v>
      </c>
      <c r="F566" s="225"/>
      <c r="G566" s="225"/>
      <c r="H566" s="164">
        <v>0</v>
      </c>
      <c r="I566" s="126"/>
      <c r="J566" s="126"/>
      <c r="K566" s="126"/>
      <c r="L566" s="126"/>
      <c r="M566" s="126" t="s">
        <v>133</v>
      </c>
      <c r="N566" s="126">
        <v>0</v>
      </c>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row>
    <row r="567" spans="1:42" outlineLevel="1" x14ac:dyDescent="0.2">
      <c r="A567" s="285"/>
      <c r="B567" s="162"/>
      <c r="C567" s="250" t="s">
        <v>1460</v>
      </c>
      <c r="D567" s="251"/>
      <c r="E567" s="252">
        <v>34.64</v>
      </c>
      <c r="F567" s="225"/>
      <c r="G567" s="225"/>
      <c r="H567" s="164">
        <v>0</v>
      </c>
      <c r="I567" s="126"/>
      <c r="J567" s="126"/>
      <c r="K567" s="126"/>
      <c r="L567" s="126"/>
      <c r="M567" s="126" t="s">
        <v>133</v>
      </c>
      <c r="N567" s="126">
        <v>0</v>
      </c>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row>
    <row r="568" spans="1:42" outlineLevel="1" x14ac:dyDescent="0.2">
      <c r="A568" s="285"/>
      <c r="B568" s="162"/>
      <c r="C568" s="250" t="s">
        <v>616</v>
      </c>
      <c r="D568" s="251"/>
      <c r="E568" s="252">
        <v>21</v>
      </c>
      <c r="F568" s="225"/>
      <c r="G568" s="225"/>
      <c r="H568" s="164">
        <v>0</v>
      </c>
      <c r="I568" s="126"/>
      <c r="J568" s="126"/>
      <c r="K568" s="126"/>
      <c r="L568" s="126"/>
      <c r="M568" s="126" t="s">
        <v>133</v>
      </c>
      <c r="N568" s="126">
        <v>0</v>
      </c>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row>
    <row r="569" spans="1:42" outlineLevel="1" x14ac:dyDescent="0.2">
      <c r="A569" s="285"/>
      <c r="B569" s="162"/>
      <c r="C569" s="250" t="s">
        <v>617</v>
      </c>
      <c r="D569" s="251"/>
      <c r="E569" s="252">
        <v>0.46200000000000002</v>
      </c>
      <c r="F569" s="225"/>
      <c r="G569" s="225"/>
      <c r="H569" s="164">
        <v>0</v>
      </c>
      <c r="I569" s="126"/>
      <c r="J569" s="126"/>
      <c r="K569" s="126"/>
      <c r="L569" s="126"/>
      <c r="M569" s="126" t="s">
        <v>133</v>
      </c>
      <c r="N569" s="126">
        <v>0</v>
      </c>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row>
    <row r="570" spans="1:42" outlineLevel="1" x14ac:dyDescent="0.2">
      <c r="A570" s="285">
        <v>116</v>
      </c>
      <c r="B570" s="162" t="s">
        <v>618</v>
      </c>
      <c r="C570" s="163" t="s">
        <v>619</v>
      </c>
      <c r="D570" s="224" t="s">
        <v>130</v>
      </c>
      <c r="E570" s="225">
        <v>532.45000000000005</v>
      </c>
      <c r="F570" s="225"/>
      <c r="G570" s="225">
        <f>ROUND(E570*F570,2)</f>
        <v>0</v>
      </c>
      <c r="H570" s="164" t="s">
        <v>1275</v>
      </c>
      <c r="I570" s="126"/>
      <c r="J570" s="126"/>
      <c r="K570" s="126"/>
      <c r="L570" s="126"/>
      <c r="M570" s="126" t="s">
        <v>131</v>
      </c>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row>
    <row r="571" spans="1:42" outlineLevel="1" x14ac:dyDescent="0.2">
      <c r="A571" s="285"/>
      <c r="B571" s="162"/>
      <c r="C571" s="250" t="s">
        <v>598</v>
      </c>
      <c r="D571" s="251"/>
      <c r="E571" s="252"/>
      <c r="F571" s="225"/>
      <c r="G571" s="225"/>
      <c r="H571" s="164">
        <v>0</v>
      </c>
      <c r="I571" s="126"/>
      <c r="J571" s="126"/>
      <c r="K571" s="126"/>
      <c r="L571" s="126"/>
      <c r="M571" s="126" t="s">
        <v>133</v>
      </c>
      <c r="N571" s="126">
        <v>0</v>
      </c>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row>
    <row r="572" spans="1:42" outlineLevel="1" x14ac:dyDescent="0.2">
      <c r="A572" s="285"/>
      <c r="B572" s="162"/>
      <c r="C572" s="250" t="s">
        <v>154</v>
      </c>
      <c r="D572" s="251"/>
      <c r="E572" s="252"/>
      <c r="F572" s="225"/>
      <c r="G572" s="225"/>
      <c r="H572" s="164">
        <v>0</v>
      </c>
      <c r="I572" s="126"/>
      <c r="J572" s="126"/>
      <c r="K572" s="126"/>
      <c r="L572" s="126"/>
      <c r="M572" s="126" t="s">
        <v>133</v>
      </c>
      <c r="N572" s="126">
        <v>0</v>
      </c>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row>
    <row r="573" spans="1:42" outlineLevel="1" x14ac:dyDescent="0.2">
      <c r="A573" s="285"/>
      <c r="B573" s="162"/>
      <c r="C573" s="250" t="s">
        <v>1459</v>
      </c>
      <c r="D573" s="251"/>
      <c r="E573" s="252">
        <v>487.31</v>
      </c>
      <c r="F573" s="225"/>
      <c r="G573" s="225"/>
      <c r="H573" s="164">
        <v>0</v>
      </c>
      <c r="I573" s="126"/>
      <c r="J573" s="126"/>
      <c r="K573" s="126"/>
      <c r="L573" s="126"/>
      <c r="M573" s="126" t="s">
        <v>133</v>
      </c>
      <c r="N573" s="126">
        <v>0</v>
      </c>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row>
    <row r="574" spans="1:42" outlineLevel="1" x14ac:dyDescent="0.2">
      <c r="A574" s="285"/>
      <c r="B574" s="162"/>
      <c r="C574" s="250" t="s">
        <v>1460</v>
      </c>
      <c r="D574" s="251"/>
      <c r="E574" s="252">
        <v>34.64</v>
      </c>
      <c r="F574" s="225"/>
      <c r="G574" s="225"/>
      <c r="H574" s="164">
        <v>0</v>
      </c>
      <c r="I574" s="126"/>
      <c r="J574" s="126"/>
      <c r="K574" s="126"/>
      <c r="L574" s="126"/>
      <c r="M574" s="126" t="s">
        <v>133</v>
      </c>
      <c r="N574" s="126">
        <v>0</v>
      </c>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row>
    <row r="575" spans="1:42" outlineLevel="1" x14ac:dyDescent="0.2">
      <c r="A575" s="285"/>
      <c r="B575" s="162"/>
      <c r="C575" s="250" t="s">
        <v>620</v>
      </c>
      <c r="D575" s="251"/>
      <c r="E575" s="252">
        <v>10.5</v>
      </c>
      <c r="F575" s="225"/>
      <c r="G575" s="225"/>
      <c r="H575" s="164">
        <v>0</v>
      </c>
      <c r="I575" s="126"/>
      <c r="J575" s="126"/>
      <c r="K575" s="126"/>
      <c r="L575" s="126"/>
      <c r="M575" s="126" t="s">
        <v>133</v>
      </c>
      <c r="N575" s="126">
        <v>0</v>
      </c>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row>
    <row r="576" spans="1:42" outlineLevel="1" x14ac:dyDescent="0.2">
      <c r="A576" s="285">
        <v>117</v>
      </c>
      <c r="B576" s="162" t="s">
        <v>621</v>
      </c>
      <c r="C576" s="163" t="s">
        <v>622</v>
      </c>
      <c r="D576" s="224" t="s">
        <v>130</v>
      </c>
      <c r="E576" s="225">
        <v>542.95000000000005</v>
      </c>
      <c r="F576" s="225"/>
      <c r="G576" s="225">
        <f>ROUND(E576*F576,2)</f>
        <v>0</v>
      </c>
      <c r="H576" s="164" t="s">
        <v>1275</v>
      </c>
      <c r="I576" s="126"/>
      <c r="J576" s="126"/>
      <c r="K576" s="126"/>
      <c r="L576" s="126"/>
      <c r="M576" s="126" t="s">
        <v>131</v>
      </c>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row>
    <row r="577" spans="1:42" outlineLevel="1" x14ac:dyDescent="0.2">
      <c r="A577" s="285"/>
      <c r="B577" s="162"/>
      <c r="C577" s="250" t="s">
        <v>598</v>
      </c>
      <c r="D577" s="251"/>
      <c r="E577" s="252"/>
      <c r="F577" s="225"/>
      <c r="G577" s="225"/>
      <c r="H577" s="164">
        <v>0</v>
      </c>
      <c r="I577" s="126"/>
      <c r="J577" s="126"/>
      <c r="K577" s="126"/>
      <c r="L577" s="126"/>
      <c r="M577" s="126" t="s">
        <v>133</v>
      </c>
      <c r="N577" s="126">
        <v>0</v>
      </c>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row>
    <row r="578" spans="1:42" outlineLevel="1" x14ac:dyDescent="0.2">
      <c r="A578" s="285"/>
      <c r="B578" s="162"/>
      <c r="C578" s="250" t="s">
        <v>154</v>
      </c>
      <c r="D578" s="251"/>
      <c r="E578" s="252"/>
      <c r="F578" s="225"/>
      <c r="G578" s="225"/>
      <c r="H578" s="164">
        <v>0</v>
      </c>
      <c r="I578" s="126"/>
      <c r="J578" s="126"/>
      <c r="K578" s="126"/>
      <c r="L578" s="126"/>
      <c r="M578" s="126" t="s">
        <v>133</v>
      </c>
      <c r="N578" s="126">
        <v>0</v>
      </c>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row>
    <row r="579" spans="1:42" outlineLevel="1" x14ac:dyDescent="0.2">
      <c r="A579" s="285"/>
      <c r="B579" s="162"/>
      <c r="C579" s="250" t="s">
        <v>1459</v>
      </c>
      <c r="D579" s="251"/>
      <c r="E579" s="252">
        <v>487.31</v>
      </c>
      <c r="F579" s="225"/>
      <c r="G579" s="225"/>
      <c r="H579" s="164">
        <v>0</v>
      </c>
      <c r="I579" s="126"/>
      <c r="J579" s="126"/>
      <c r="K579" s="126"/>
      <c r="L579" s="126"/>
      <c r="M579" s="126" t="s">
        <v>133</v>
      </c>
      <c r="N579" s="126">
        <v>0</v>
      </c>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row>
    <row r="580" spans="1:42" outlineLevel="1" x14ac:dyDescent="0.2">
      <c r="A580" s="285"/>
      <c r="B580" s="162"/>
      <c r="C580" s="250" t="s">
        <v>1460</v>
      </c>
      <c r="D580" s="251"/>
      <c r="E580" s="252">
        <v>34.64</v>
      </c>
      <c r="F580" s="225"/>
      <c r="G580" s="225"/>
      <c r="H580" s="164">
        <v>0</v>
      </c>
      <c r="I580" s="126"/>
      <c r="J580" s="126"/>
      <c r="K580" s="126"/>
      <c r="L580" s="126"/>
      <c r="M580" s="126" t="s">
        <v>133</v>
      </c>
      <c r="N580" s="126">
        <v>0</v>
      </c>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row>
    <row r="581" spans="1:42" outlineLevel="1" x14ac:dyDescent="0.2">
      <c r="A581" s="285"/>
      <c r="B581" s="162"/>
      <c r="C581" s="250" t="s">
        <v>616</v>
      </c>
      <c r="D581" s="251"/>
      <c r="E581" s="252">
        <v>21</v>
      </c>
      <c r="F581" s="225"/>
      <c r="G581" s="225"/>
      <c r="H581" s="164">
        <v>0</v>
      </c>
      <c r="I581" s="126"/>
      <c r="J581" s="126"/>
      <c r="K581" s="126"/>
      <c r="L581" s="126"/>
      <c r="M581" s="126" t="s">
        <v>133</v>
      </c>
      <c r="N581" s="126">
        <v>0</v>
      </c>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row>
    <row r="582" spans="1:42" outlineLevel="1" x14ac:dyDescent="0.2">
      <c r="A582" s="285">
        <v>118</v>
      </c>
      <c r="B582" s="162" t="s">
        <v>623</v>
      </c>
      <c r="C582" s="163" t="s">
        <v>624</v>
      </c>
      <c r="D582" s="224" t="s">
        <v>130</v>
      </c>
      <c r="E582" s="225">
        <v>487.77199999999999</v>
      </c>
      <c r="F582" s="225"/>
      <c r="G582" s="225">
        <f>ROUND(E582*F582,2)</f>
        <v>0</v>
      </c>
      <c r="H582" s="164" t="s">
        <v>1275</v>
      </c>
      <c r="I582" s="126"/>
      <c r="J582" s="126"/>
      <c r="K582" s="126"/>
      <c r="L582" s="126"/>
      <c r="M582" s="126" t="s">
        <v>131</v>
      </c>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row>
    <row r="583" spans="1:42" outlineLevel="1" x14ac:dyDescent="0.2">
      <c r="A583" s="285"/>
      <c r="B583" s="162"/>
      <c r="C583" s="250" t="s">
        <v>598</v>
      </c>
      <c r="D583" s="251"/>
      <c r="E583" s="252"/>
      <c r="F583" s="225"/>
      <c r="G583" s="225"/>
      <c r="H583" s="164">
        <v>0</v>
      </c>
      <c r="I583" s="126"/>
      <c r="J583" s="126"/>
      <c r="K583" s="126"/>
      <c r="L583" s="126"/>
      <c r="M583" s="126" t="s">
        <v>133</v>
      </c>
      <c r="N583" s="126">
        <v>0</v>
      </c>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row>
    <row r="584" spans="1:42" outlineLevel="1" x14ac:dyDescent="0.2">
      <c r="A584" s="285"/>
      <c r="B584" s="162"/>
      <c r="C584" s="250" t="s">
        <v>154</v>
      </c>
      <c r="D584" s="251"/>
      <c r="E584" s="252"/>
      <c r="F584" s="225"/>
      <c r="G584" s="225"/>
      <c r="H584" s="164">
        <v>0</v>
      </c>
      <c r="I584" s="126"/>
      <c r="J584" s="126"/>
      <c r="K584" s="126"/>
      <c r="L584" s="126"/>
      <c r="M584" s="126" t="s">
        <v>133</v>
      </c>
      <c r="N584" s="126">
        <v>0</v>
      </c>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row>
    <row r="585" spans="1:42" outlineLevel="1" x14ac:dyDescent="0.2">
      <c r="A585" s="285"/>
      <c r="B585" s="162"/>
      <c r="C585" s="250" t="s">
        <v>1459</v>
      </c>
      <c r="D585" s="251"/>
      <c r="E585" s="252">
        <v>487.31</v>
      </c>
      <c r="F585" s="225"/>
      <c r="G585" s="225"/>
      <c r="H585" s="164">
        <v>0</v>
      </c>
      <c r="I585" s="126"/>
      <c r="J585" s="126"/>
      <c r="K585" s="126"/>
      <c r="L585" s="126"/>
      <c r="M585" s="126" t="s">
        <v>133</v>
      </c>
      <c r="N585" s="126">
        <v>0</v>
      </c>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row>
    <row r="586" spans="1:42" outlineLevel="1" x14ac:dyDescent="0.2">
      <c r="A586" s="285"/>
      <c r="B586" s="162"/>
      <c r="C586" s="250" t="s">
        <v>617</v>
      </c>
      <c r="D586" s="251"/>
      <c r="E586" s="252">
        <v>0.46200000000000002</v>
      </c>
      <c r="F586" s="225"/>
      <c r="G586" s="225"/>
      <c r="H586" s="164">
        <v>0</v>
      </c>
      <c r="I586" s="126"/>
      <c r="J586" s="126"/>
      <c r="K586" s="126"/>
      <c r="L586" s="126"/>
      <c r="M586" s="126" t="s">
        <v>133</v>
      </c>
      <c r="N586" s="126">
        <v>0</v>
      </c>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row>
    <row r="587" spans="1:42" outlineLevel="1" x14ac:dyDescent="0.2">
      <c r="A587" s="285">
        <v>119</v>
      </c>
      <c r="B587" s="162" t="s">
        <v>625</v>
      </c>
      <c r="C587" s="163" t="s">
        <v>626</v>
      </c>
      <c r="D587" s="224" t="s">
        <v>130</v>
      </c>
      <c r="E587" s="225">
        <v>0.46199999999999997</v>
      </c>
      <c r="F587" s="225"/>
      <c r="G587" s="225">
        <f>ROUND(E587*F587,2)</f>
        <v>0</v>
      </c>
      <c r="H587" s="164" t="s">
        <v>1275</v>
      </c>
      <c r="I587" s="126"/>
      <c r="J587" s="126"/>
      <c r="K587" s="126"/>
      <c r="L587" s="126"/>
      <c r="M587" s="126" t="s">
        <v>131</v>
      </c>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row>
    <row r="588" spans="1:42" outlineLevel="1" x14ac:dyDescent="0.2">
      <c r="A588" s="285"/>
      <c r="B588" s="162"/>
      <c r="C588" s="250" t="s">
        <v>598</v>
      </c>
      <c r="D588" s="251"/>
      <c r="E588" s="252"/>
      <c r="F588" s="225"/>
      <c r="G588" s="225"/>
      <c r="H588" s="164">
        <v>0</v>
      </c>
      <c r="I588" s="126"/>
      <c r="J588" s="126"/>
      <c r="K588" s="126"/>
      <c r="L588" s="126"/>
      <c r="M588" s="126" t="s">
        <v>133</v>
      </c>
      <c r="N588" s="126">
        <v>0</v>
      </c>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row>
    <row r="589" spans="1:42" outlineLevel="1" x14ac:dyDescent="0.2">
      <c r="A589" s="285"/>
      <c r="B589" s="162"/>
      <c r="C589" s="250" t="s">
        <v>154</v>
      </c>
      <c r="D589" s="251"/>
      <c r="E589" s="252"/>
      <c r="F589" s="225"/>
      <c r="G589" s="225"/>
      <c r="H589" s="164">
        <v>0</v>
      </c>
      <c r="I589" s="126"/>
      <c r="J589" s="126"/>
      <c r="K589" s="126"/>
      <c r="L589" s="126"/>
      <c r="M589" s="126" t="s">
        <v>133</v>
      </c>
      <c r="N589" s="126">
        <v>0</v>
      </c>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row>
    <row r="590" spans="1:42" outlineLevel="1" x14ac:dyDescent="0.2">
      <c r="A590" s="285"/>
      <c r="B590" s="162"/>
      <c r="C590" s="250" t="s">
        <v>617</v>
      </c>
      <c r="D590" s="251"/>
      <c r="E590" s="252">
        <v>0.46200000000000002</v>
      </c>
      <c r="F590" s="225"/>
      <c r="G590" s="225"/>
      <c r="H590" s="164">
        <v>0</v>
      </c>
      <c r="I590" s="126"/>
      <c r="J590" s="126"/>
      <c r="K590" s="126"/>
      <c r="L590" s="126"/>
      <c r="M590" s="126" t="s">
        <v>133</v>
      </c>
      <c r="N590" s="126">
        <v>0</v>
      </c>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row>
    <row r="591" spans="1:42" outlineLevel="1" x14ac:dyDescent="0.2">
      <c r="A591" s="285">
        <v>120</v>
      </c>
      <c r="B591" s="162" t="s">
        <v>627</v>
      </c>
      <c r="C591" s="163" t="s">
        <v>628</v>
      </c>
      <c r="D591" s="224" t="s">
        <v>130</v>
      </c>
      <c r="E591" s="225">
        <v>1020.222</v>
      </c>
      <c r="F591" s="225"/>
      <c r="G591" s="225">
        <f>ROUND(E591*F591,2)</f>
        <v>0</v>
      </c>
      <c r="H591" s="164" t="s">
        <v>1275</v>
      </c>
      <c r="I591" s="126"/>
      <c r="J591" s="126"/>
      <c r="K591" s="126"/>
      <c r="L591" s="126"/>
      <c r="M591" s="126" t="s">
        <v>131</v>
      </c>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row>
    <row r="592" spans="1:42" outlineLevel="1" x14ac:dyDescent="0.2">
      <c r="A592" s="285"/>
      <c r="B592" s="162"/>
      <c r="C592" s="250" t="s">
        <v>598</v>
      </c>
      <c r="D592" s="251"/>
      <c r="E592" s="252"/>
      <c r="F592" s="225"/>
      <c r="G592" s="225"/>
      <c r="H592" s="164">
        <v>0</v>
      </c>
      <c r="I592" s="126"/>
      <c r="J592" s="126"/>
      <c r="K592" s="126"/>
      <c r="L592" s="126"/>
      <c r="M592" s="126" t="s">
        <v>133</v>
      </c>
      <c r="N592" s="126">
        <v>0</v>
      </c>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row>
    <row r="593" spans="1:42" outlineLevel="1" x14ac:dyDescent="0.2">
      <c r="A593" s="285"/>
      <c r="B593" s="162"/>
      <c r="C593" s="250" t="s">
        <v>154</v>
      </c>
      <c r="D593" s="251"/>
      <c r="E593" s="252"/>
      <c r="F593" s="225"/>
      <c r="G593" s="225"/>
      <c r="H593" s="164">
        <v>0</v>
      </c>
      <c r="I593" s="126"/>
      <c r="J593" s="126"/>
      <c r="K593" s="126"/>
      <c r="L593" s="126"/>
      <c r="M593" s="126" t="s">
        <v>133</v>
      </c>
      <c r="N593" s="126">
        <v>0</v>
      </c>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row>
    <row r="594" spans="1:42" outlineLevel="1" x14ac:dyDescent="0.2">
      <c r="A594" s="285"/>
      <c r="B594" s="162"/>
      <c r="C594" s="250" t="s">
        <v>1461</v>
      </c>
      <c r="D594" s="251"/>
      <c r="E594" s="252">
        <v>974.62</v>
      </c>
      <c r="F594" s="225"/>
      <c r="G594" s="225"/>
      <c r="H594" s="164">
        <v>0</v>
      </c>
      <c r="I594" s="126"/>
      <c r="J594" s="126"/>
      <c r="K594" s="126"/>
      <c r="L594" s="126"/>
      <c r="M594" s="126" t="s">
        <v>133</v>
      </c>
      <c r="N594" s="126">
        <v>0</v>
      </c>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row>
    <row r="595" spans="1:42" outlineLevel="1" x14ac:dyDescent="0.2">
      <c r="A595" s="285"/>
      <c r="B595" s="162"/>
      <c r="C595" s="250" t="s">
        <v>1460</v>
      </c>
      <c r="D595" s="251"/>
      <c r="E595" s="252">
        <v>34.64</v>
      </c>
      <c r="F595" s="225"/>
      <c r="G595" s="225"/>
      <c r="H595" s="164">
        <v>0</v>
      </c>
      <c r="I595" s="126"/>
      <c r="J595" s="126"/>
      <c r="K595" s="126"/>
      <c r="L595" s="126"/>
      <c r="M595" s="126" t="s">
        <v>133</v>
      </c>
      <c r="N595" s="126">
        <v>0</v>
      </c>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row>
    <row r="596" spans="1:42" outlineLevel="1" x14ac:dyDescent="0.2">
      <c r="A596" s="285"/>
      <c r="B596" s="162"/>
      <c r="C596" s="250" t="s">
        <v>620</v>
      </c>
      <c r="D596" s="251"/>
      <c r="E596" s="252">
        <v>10.5</v>
      </c>
      <c r="F596" s="225"/>
      <c r="G596" s="225"/>
      <c r="H596" s="164">
        <v>0</v>
      </c>
      <c r="I596" s="126"/>
      <c r="J596" s="126"/>
      <c r="K596" s="126"/>
      <c r="L596" s="126"/>
      <c r="M596" s="126" t="s">
        <v>133</v>
      </c>
      <c r="N596" s="126">
        <v>0</v>
      </c>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row>
    <row r="597" spans="1:42" outlineLevel="1" x14ac:dyDescent="0.2">
      <c r="A597" s="285"/>
      <c r="B597" s="162"/>
      <c r="C597" s="250" t="s">
        <v>617</v>
      </c>
      <c r="D597" s="251"/>
      <c r="E597" s="252">
        <v>0.46200000000000002</v>
      </c>
      <c r="F597" s="225"/>
      <c r="G597" s="225"/>
      <c r="H597" s="164">
        <v>0</v>
      </c>
      <c r="I597" s="126"/>
      <c r="J597" s="126"/>
      <c r="K597" s="126"/>
      <c r="L597" s="126"/>
      <c r="M597" s="126" t="s">
        <v>133</v>
      </c>
      <c r="N597" s="126">
        <v>0</v>
      </c>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row>
    <row r="598" spans="1:42" x14ac:dyDescent="0.2">
      <c r="A598" s="286" t="s">
        <v>126</v>
      </c>
      <c r="B598" s="253" t="s">
        <v>66</v>
      </c>
      <c r="C598" s="254" t="s">
        <v>67</v>
      </c>
      <c r="D598" s="255"/>
      <c r="E598" s="256"/>
      <c r="F598" s="256"/>
      <c r="G598" s="256">
        <f>SUMIF(M599:M603,"&lt;&gt;NOR",G599:G603)</f>
        <v>0</v>
      </c>
      <c r="H598" s="229"/>
      <c r="M598" t="s">
        <v>127</v>
      </c>
    </row>
    <row r="599" spans="1:42" outlineLevel="1" x14ac:dyDescent="0.2">
      <c r="A599" s="285">
        <v>121</v>
      </c>
      <c r="B599" s="162" t="s">
        <v>629</v>
      </c>
      <c r="C599" s="163" t="s">
        <v>630</v>
      </c>
      <c r="D599" s="224" t="s">
        <v>130</v>
      </c>
      <c r="E599" s="225">
        <v>3.6</v>
      </c>
      <c r="F599" s="225"/>
      <c r="G599" s="225">
        <f>ROUND(E599*F599,2)</f>
        <v>0</v>
      </c>
      <c r="H599" s="164" t="s">
        <v>1275</v>
      </c>
      <c r="I599" s="126"/>
      <c r="J599" s="126"/>
      <c r="K599" s="126"/>
      <c r="L599" s="126"/>
      <c r="M599" s="126" t="s">
        <v>131</v>
      </c>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row>
    <row r="600" spans="1:42" outlineLevel="1" x14ac:dyDescent="0.2">
      <c r="A600" s="285"/>
      <c r="B600" s="162"/>
      <c r="C600" s="250" t="s">
        <v>631</v>
      </c>
      <c r="D600" s="251"/>
      <c r="E600" s="252">
        <v>3.6</v>
      </c>
      <c r="F600" s="225"/>
      <c r="G600" s="225"/>
      <c r="H600" s="164">
        <v>0</v>
      </c>
      <c r="I600" s="126"/>
      <c r="J600" s="126"/>
      <c r="K600" s="126"/>
      <c r="L600" s="126"/>
      <c r="M600" s="126" t="s">
        <v>133</v>
      </c>
      <c r="N600" s="126">
        <v>0</v>
      </c>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row>
    <row r="601" spans="1:42" outlineLevel="1" x14ac:dyDescent="0.2">
      <c r="A601" s="285">
        <v>122</v>
      </c>
      <c r="B601" s="162" t="s">
        <v>632</v>
      </c>
      <c r="C601" s="163" t="s">
        <v>633</v>
      </c>
      <c r="D601" s="224" t="s">
        <v>130</v>
      </c>
      <c r="E601" s="225">
        <v>52.25</v>
      </c>
      <c r="F601" s="225"/>
      <c r="G601" s="225">
        <f>ROUND(E601*F601,2)</f>
        <v>0</v>
      </c>
      <c r="H601" s="164" t="s">
        <v>1275</v>
      </c>
      <c r="I601" s="126"/>
      <c r="J601" s="126"/>
      <c r="K601" s="126"/>
      <c r="L601" s="126"/>
      <c r="M601" s="126" t="s">
        <v>131</v>
      </c>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row>
    <row r="602" spans="1:42" outlineLevel="1" x14ac:dyDescent="0.2">
      <c r="A602" s="285"/>
      <c r="B602" s="162"/>
      <c r="C602" s="250" t="s">
        <v>634</v>
      </c>
      <c r="D602" s="251"/>
      <c r="E602" s="252">
        <v>47</v>
      </c>
      <c r="F602" s="225"/>
      <c r="G602" s="225"/>
      <c r="H602" s="164">
        <v>0</v>
      </c>
      <c r="I602" s="126"/>
      <c r="J602" s="126"/>
      <c r="K602" s="126"/>
      <c r="L602" s="126"/>
      <c r="M602" s="126" t="s">
        <v>133</v>
      </c>
      <c r="N602" s="126">
        <v>0</v>
      </c>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row>
    <row r="603" spans="1:42" outlineLevel="1" x14ac:dyDescent="0.2">
      <c r="A603" s="285"/>
      <c r="B603" s="162"/>
      <c r="C603" s="250" t="s">
        <v>635</v>
      </c>
      <c r="D603" s="251"/>
      <c r="E603" s="252">
        <v>5.25</v>
      </c>
      <c r="F603" s="225"/>
      <c r="G603" s="225"/>
      <c r="H603" s="164">
        <v>0</v>
      </c>
      <c r="I603" s="126"/>
      <c r="J603" s="126"/>
      <c r="K603" s="126"/>
      <c r="L603" s="126"/>
      <c r="M603" s="126" t="s">
        <v>133</v>
      </c>
      <c r="N603" s="126">
        <v>0</v>
      </c>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row>
    <row r="604" spans="1:42" x14ac:dyDescent="0.2">
      <c r="A604" s="286" t="s">
        <v>126</v>
      </c>
      <c r="B604" s="253" t="s">
        <v>68</v>
      </c>
      <c r="C604" s="254" t="s">
        <v>69</v>
      </c>
      <c r="D604" s="255"/>
      <c r="E604" s="256"/>
      <c r="F604" s="256"/>
      <c r="G604" s="256">
        <f>SUMIF(M605:M639,"&lt;&gt;NOR",G605:G639)</f>
        <v>0</v>
      </c>
      <c r="H604" s="229"/>
      <c r="M604" t="s">
        <v>127</v>
      </c>
    </row>
    <row r="605" spans="1:42" outlineLevel="1" x14ac:dyDescent="0.2">
      <c r="A605" s="285">
        <v>123</v>
      </c>
      <c r="B605" s="162" t="s">
        <v>636</v>
      </c>
      <c r="C605" s="163" t="s">
        <v>637</v>
      </c>
      <c r="D605" s="224" t="s">
        <v>130</v>
      </c>
      <c r="E605" s="225">
        <v>532.45000000000005</v>
      </c>
      <c r="F605" s="225"/>
      <c r="G605" s="225">
        <f>ROUND(E605*F605,2)</f>
        <v>0</v>
      </c>
      <c r="H605" s="164" t="s">
        <v>1275</v>
      </c>
      <c r="I605" s="126"/>
      <c r="J605" s="126"/>
      <c r="K605" s="126"/>
      <c r="L605" s="126"/>
      <c r="M605" s="126" t="s">
        <v>131</v>
      </c>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row>
    <row r="606" spans="1:42" outlineLevel="1" x14ac:dyDescent="0.2">
      <c r="A606" s="285"/>
      <c r="B606" s="162"/>
      <c r="C606" s="250" t="s">
        <v>598</v>
      </c>
      <c r="D606" s="251"/>
      <c r="E606" s="252"/>
      <c r="F606" s="225"/>
      <c r="G606" s="225"/>
      <c r="H606" s="164">
        <v>0</v>
      </c>
      <c r="I606" s="126"/>
      <c r="J606" s="126"/>
      <c r="K606" s="126"/>
      <c r="L606" s="126"/>
      <c r="M606" s="126" t="s">
        <v>133</v>
      </c>
      <c r="N606" s="126">
        <v>0</v>
      </c>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row>
    <row r="607" spans="1:42" outlineLevel="1" x14ac:dyDescent="0.2">
      <c r="A607" s="285"/>
      <c r="B607" s="162"/>
      <c r="C607" s="250" t="s">
        <v>1459</v>
      </c>
      <c r="D607" s="251"/>
      <c r="E607" s="252">
        <v>487.31</v>
      </c>
      <c r="F607" s="225"/>
      <c r="G607" s="225"/>
      <c r="H607" s="164">
        <v>0</v>
      </c>
      <c r="I607" s="126"/>
      <c r="J607" s="126"/>
      <c r="K607" s="126"/>
      <c r="L607" s="126"/>
      <c r="M607" s="126" t="s">
        <v>133</v>
      </c>
      <c r="N607" s="126">
        <v>0</v>
      </c>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row>
    <row r="608" spans="1:42" outlineLevel="1" x14ac:dyDescent="0.2">
      <c r="A608" s="285"/>
      <c r="B608" s="162"/>
      <c r="C608" s="250" t="s">
        <v>1460</v>
      </c>
      <c r="D608" s="251"/>
      <c r="E608" s="252">
        <v>34.64</v>
      </c>
      <c r="F608" s="225"/>
      <c r="G608" s="225"/>
      <c r="H608" s="164">
        <v>0</v>
      </c>
      <c r="I608" s="126"/>
      <c r="J608" s="126"/>
      <c r="K608" s="126"/>
      <c r="L608" s="126"/>
      <c r="M608" s="126" t="s">
        <v>133</v>
      </c>
      <c r="N608" s="126">
        <v>0</v>
      </c>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row>
    <row r="609" spans="1:42" outlineLevel="1" x14ac:dyDescent="0.2">
      <c r="A609" s="285"/>
      <c r="B609" s="162"/>
      <c r="C609" s="250" t="s">
        <v>620</v>
      </c>
      <c r="D609" s="251"/>
      <c r="E609" s="252">
        <v>10.5</v>
      </c>
      <c r="F609" s="225"/>
      <c r="G609" s="225"/>
      <c r="H609" s="164">
        <v>0</v>
      </c>
      <c r="I609" s="126"/>
      <c r="J609" s="126"/>
      <c r="K609" s="126"/>
      <c r="L609" s="126"/>
      <c r="M609" s="126" t="s">
        <v>133</v>
      </c>
      <c r="N609" s="126">
        <v>0</v>
      </c>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row>
    <row r="610" spans="1:42" outlineLevel="1" x14ac:dyDescent="0.2">
      <c r="A610" s="285">
        <v>124</v>
      </c>
      <c r="B610" s="162" t="s">
        <v>638</v>
      </c>
      <c r="C610" s="163" t="s">
        <v>639</v>
      </c>
      <c r="D610" s="224" t="s">
        <v>130</v>
      </c>
      <c r="E610" s="225">
        <v>2352.0100000000002</v>
      </c>
      <c r="F610" s="225"/>
      <c r="G610" s="225">
        <f>ROUND(E610*F610,2)</f>
        <v>0</v>
      </c>
      <c r="H610" s="164" t="s">
        <v>1275</v>
      </c>
      <c r="I610" s="126"/>
      <c r="J610" s="126"/>
      <c r="K610" s="126"/>
      <c r="L610" s="126"/>
      <c r="M610" s="126" t="s">
        <v>131</v>
      </c>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row>
    <row r="611" spans="1:42" outlineLevel="1" x14ac:dyDescent="0.2">
      <c r="A611" s="285"/>
      <c r="B611" s="162"/>
      <c r="C611" s="250" t="s">
        <v>640</v>
      </c>
      <c r="D611" s="251"/>
      <c r="E611" s="252">
        <v>2150.5700000000002</v>
      </c>
      <c r="F611" s="225"/>
      <c r="G611" s="225"/>
      <c r="H611" s="164">
        <v>0</v>
      </c>
      <c r="I611" s="126"/>
      <c r="J611" s="126"/>
      <c r="K611" s="126"/>
      <c r="L611" s="126"/>
      <c r="M611" s="126" t="s">
        <v>133</v>
      </c>
      <c r="N611" s="126">
        <v>0</v>
      </c>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row>
    <row r="612" spans="1:42" outlineLevel="1" x14ac:dyDescent="0.2">
      <c r="A612" s="285"/>
      <c r="B612" s="162"/>
      <c r="C612" s="250" t="s">
        <v>641</v>
      </c>
      <c r="D612" s="251"/>
      <c r="E612" s="252">
        <v>201.44</v>
      </c>
      <c r="F612" s="225"/>
      <c r="G612" s="225"/>
      <c r="H612" s="164">
        <v>0</v>
      </c>
      <c r="I612" s="126"/>
      <c r="J612" s="126"/>
      <c r="K612" s="126"/>
      <c r="L612" s="126"/>
      <c r="M612" s="126" t="s">
        <v>133</v>
      </c>
      <c r="N612" s="126">
        <v>0</v>
      </c>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row>
    <row r="613" spans="1:42" outlineLevel="1" x14ac:dyDescent="0.2">
      <c r="A613" s="285">
        <v>125</v>
      </c>
      <c r="B613" s="162" t="s">
        <v>642</v>
      </c>
      <c r="C613" s="163" t="s">
        <v>643</v>
      </c>
      <c r="D613" s="224" t="s">
        <v>130</v>
      </c>
      <c r="E613" s="225">
        <v>9408.0400000000009</v>
      </c>
      <c r="F613" s="225"/>
      <c r="G613" s="225">
        <f>ROUND(E613*F613,2)</f>
        <v>0</v>
      </c>
      <c r="H613" s="164" t="s">
        <v>1275</v>
      </c>
      <c r="I613" s="126"/>
      <c r="J613" s="126"/>
      <c r="K613" s="126"/>
      <c r="L613" s="126"/>
      <c r="M613" s="126" t="s">
        <v>131</v>
      </c>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row>
    <row r="614" spans="1:42" outlineLevel="1" x14ac:dyDescent="0.2">
      <c r="A614" s="285"/>
      <c r="B614" s="162"/>
      <c r="C614" s="250" t="s">
        <v>2545</v>
      </c>
      <c r="D614" s="251"/>
      <c r="E614" s="252">
        <v>8602.2799999999988</v>
      </c>
      <c r="F614" s="225"/>
      <c r="G614" s="225"/>
      <c r="H614" s="164">
        <v>0</v>
      </c>
      <c r="I614" s="126"/>
      <c r="J614" s="126"/>
      <c r="K614" s="126"/>
      <c r="L614" s="126"/>
      <c r="M614" s="126" t="s">
        <v>133</v>
      </c>
      <c r="N614" s="126">
        <v>0</v>
      </c>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row>
    <row r="615" spans="1:42" outlineLevel="1" x14ac:dyDescent="0.2">
      <c r="A615" s="285"/>
      <c r="B615" s="162"/>
      <c r="C615" s="250" t="s">
        <v>2546</v>
      </c>
      <c r="D615" s="251"/>
      <c r="E615" s="252">
        <v>805.76</v>
      </c>
      <c r="F615" s="225"/>
      <c r="G615" s="225"/>
      <c r="H615" s="164">
        <v>0</v>
      </c>
      <c r="I615" s="126"/>
      <c r="J615" s="126"/>
      <c r="K615" s="126"/>
      <c r="L615" s="126"/>
      <c r="M615" s="126" t="s">
        <v>133</v>
      </c>
      <c r="N615" s="126">
        <v>0</v>
      </c>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row>
    <row r="616" spans="1:42" outlineLevel="1" x14ac:dyDescent="0.2">
      <c r="A616" s="285">
        <v>126</v>
      </c>
      <c r="B616" s="162" t="s">
        <v>644</v>
      </c>
      <c r="C616" s="163" t="s">
        <v>645</v>
      </c>
      <c r="D616" s="224" t="s">
        <v>130</v>
      </c>
      <c r="E616" s="225">
        <v>2352.0100000000002</v>
      </c>
      <c r="F616" s="225"/>
      <c r="G616" s="225">
        <f>ROUND(E616*F616,2)</f>
        <v>0</v>
      </c>
      <c r="H616" s="164" t="s">
        <v>1275</v>
      </c>
      <c r="I616" s="126"/>
      <c r="J616" s="126"/>
      <c r="K616" s="126"/>
      <c r="L616" s="126"/>
      <c r="M616" s="126" t="s">
        <v>131</v>
      </c>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row>
    <row r="617" spans="1:42" outlineLevel="1" x14ac:dyDescent="0.2">
      <c r="A617" s="285"/>
      <c r="B617" s="162"/>
      <c r="C617" s="250" t="s">
        <v>640</v>
      </c>
      <c r="D617" s="251"/>
      <c r="E617" s="252">
        <v>2150.5700000000002</v>
      </c>
      <c r="F617" s="225"/>
      <c r="G617" s="225"/>
      <c r="H617" s="164">
        <v>0</v>
      </c>
      <c r="I617" s="126"/>
      <c r="J617" s="126"/>
      <c r="K617" s="126"/>
      <c r="L617" s="126"/>
      <c r="M617" s="126" t="s">
        <v>133</v>
      </c>
      <c r="N617" s="126">
        <v>0</v>
      </c>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row>
    <row r="618" spans="1:42" outlineLevel="1" x14ac:dyDescent="0.2">
      <c r="A618" s="285"/>
      <c r="B618" s="162"/>
      <c r="C618" s="250" t="s">
        <v>641</v>
      </c>
      <c r="D618" s="251"/>
      <c r="E618" s="252">
        <v>201.44</v>
      </c>
      <c r="F618" s="225"/>
      <c r="G618" s="225"/>
      <c r="H618" s="164">
        <v>0</v>
      </c>
      <c r="I618" s="126"/>
      <c r="J618" s="126"/>
      <c r="K618" s="126"/>
      <c r="L618" s="126"/>
      <c r="M618" s="126" t="s">
        <v>133</v>
      </c>
      <c r="N618" s="126">
        <v>0</v>
      </c>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row>
    <row r="619" spans="1:42" outlineLevel="1" x14ac:dyDescent="0.2">
      <c r="A619" s="285">
        <v>127</v>
      </c>
      <c r="B619" s="162" t="s">
        <v>646</v>
      </c>
      <c r="C619" s="163" t="s">
        <v>647</v>
      </c>
      <c r="D619" s="224" t="s">
        <v>130</v>
      </c>
      <c r="E619" s="225">
        <v>2352.0100000000002</v>
      </c>
      <c r="F619" s="225"/>
      <c r="G619" s="225">
        <f>ROUND(E619*F619,2)</f>
        <v>0</v>
      </c>
      <c r="H619" s="164" t="s">
        <v>1275</v>
      </c>
      <c r="I619" s="126"/>
      <c r="J619" s="126"/>
      <c r="K619" s="126"/>
      <c r="L619" s="126"/>
      <c r="M619" s="126" t="s">
        <v>131</v>
      </c>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row>
    <row r="620" spans="1:42" outlineLevel="1" x14ac:dyDescent="0.2">
      <c r="A620" s="285"/>
      <c r="B620" s="162"/>
      <c r="C620" s="250" t="s">
        <v>640</v>
      </c>
      <c r="D620" s="251"/>
      <c r="E620" s="252">
        <v>2150.5700000000002</v>
      </c>
      <c r="F620" s="225"/>
      <c r="G620" s="225"/>
      <c r="H620" s="164">
        <v>0</v>
      </c>
      <c r="I620" s="126"/>
      <c r="J620" s="126"/>
      <c r="K620" s="126"/>
      <c r="L620" s="126"/>
      <c r="M620" s="126" t="s">
        <v>133</v>
      </c>
      <c r="N620" s="126">
        <v>0</v>
      </c>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row>
    <row r="621" spans="1:42" outlineLevel="1" x14ac:dyDescent="0.2">
      <c r="A621" s="285"/>
      <c r="B621" s="162"/>
      <c r="C621" s="250" t="s">
        <v>641</v>
      </c>
      <c r="D621" s="251"/>
      <c r="E621" s="252">
        <v>201.44</v>
      </c>
      <c r="F621" s="225"/>
      <c r="G621" s="225"/>
      <c r="H621" s="164">
        <v>0</v>
      </c>
      <c r="I621" s="126"/>
      <c r="J621" s="126"/>
      <c r="K621" s="126"/>
      <c r="L621" s="126"/>
      <c r="M621" s="126" t="s">
        <v>133</v>
      </c>
      <c r="N621" s="126">
        <v>0</v>
      </c>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row>
    <row r="622" spans="1:42" outlineLevel="1" x14ac:dyDescent="0.2">
      <c r="A622" s="285">
        <v>128</v>
      </c>
      <c r="B622" s="162" t="s">
        <v>648</v>
      </c>
      <c r="C622" s="163" t="s">
        <v>649</v>
      </c>
      <c r="D622" s="224" t="s">
        <v>130</v>
      </c>
      <c r="E622" s="225">
        <v>9408.0400000000009</v>
      </c>
      <c r="F622" s="225"/>
      <c r="G622" s="225">
        <f>ROUND(E622*F622,2)</f>
        <v>0</v>
      </c>
      <c r="H622" s="164" t="s">
        <v>1275</v>
      </c>
      <c r="I622" s="126"/>
      <c r="J622" s="126"/>
      <c r="K622" s="126"/>
      <c r="L622" s="126"/>
      <c r="M622" s="126" t="s">
        <v>131</v>
      </c>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row>
    <row r="623" spans="1:42" outlineLevel="1" x14ac:dyDescent="0.2">
      <c r="A623" s="285"/>
      <c r="B623" s="162"/>
      <c r="C623" s="250" t="s">
        <v>2545</v>
      </c>
      <c r="D623" s="251"/>
      <c r="E623" s="252">
        <v>8602.2799999999988</v>
      </c>
      <c r="F623" s="225"/>
      <c r="G623" s="225"/>
      <c r="H623" s="164">
        <v>0</v>
      </c>
      <c r="I623" s="126"/>
      <c r="J623" s="126"/>
      <c r="K623" s="126"/>
      <c r="L623" s="126"/>
      <c r="M623" s="126" t="s">
        <v>133</v>
      </c>
      <c r="N623" s="126">
        <v>0</v>
      </c>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row>
    <row r="624" spans="1:42" outlineLevel="1" x14ac:dyDescent="0.2">
      <c r="A624" s="285"/>
      <c r="B624" s="162"/>
      <c r="C624" s="250" t="s">
        <v>2546</v>
      </c>
      <c r="D624" s="251"/>
      <c r="E624" s="252">
        <v>805.76</v>
      </c>
      <c r="F624" s="225"/>
      <c r="G624" s="225"/>
      <c r="H624" s="164">
        <v>0</v>
      </c>
      <c r="I624" s="126"/>
      <c r="J624" s="126"/>
      <c r="K624" s="126"/>
      <c r="L624" s="126"/>
      <c r="M624" s="126" t="s">
        <v>133</v>
      </c>
      <c r="N624" s="126">
        <v>0</v>
      </c>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row>
    <row r="625" spans="1:42" outlineLevel="1" x14ac:dyDescent="0.2">
      <c r="A625" s="285">
        <v>129</v>
      </c>
      <c r="B625" s="162" t="s">
        <v>650</v>
      </c>
      <c r="C625" s="163" t="s">
        <v>651</v>
      </c>
      <c r="D625" s="224" t="s">
        <v>130</v>
      </c>
      <c r="E625" s="225">
        <v>2352.0100000000002</v>
      </c>
      <c r="F625" s="225"/>
      <c r="G625" s="225">
        <f>ROUND(E625*F625,2)</f>
        <v>0</v>
      </c>
      <c r="H625" s="164" t="s">
        <v>1275</v>
      </c>
      <c r="I625" s="126"/>
      <c r="J625" s="126"/>
      <c r="K625" s="126"/>
      <c r="L625" s="126"/>
      <c r="M625" s="126" t="s">
        <v>131</v>
      </c>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row>
    <row r="626" spans="1:42" outlineLevel="1" x14ac:dyDescent="0.2">
      <c r="A626" s="285"/>
      <c r="B626" s="162"/>
      <c r="C626" s="250" t="s">
        <v>640</v>
      </c>
      <c r="D626" s="251"/>
      <c r="E626" s="252">
        <v>2150.5700000000002</v>
      </c>
      <c r="F626" s="225"/>
      <c r="G626" s="225"/>
      <c r="H626" s="164">
        <v>0</v>
      </c>
      <c r="I626" s="126"/>
      <c r="J626" s="126"/>
      <c r="K626" s="126"/>
      <c r="L626" s="126"/>
      <c r="M626" s="126" t="s">
        <v>133</v>
      </c>
      <c r="N626" s="126">
        <v>0</v>
      </c>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row>
    <row r="627" spans="1:42" outlineLevel="1" x14ac:dyDescent="0.2">
      <c r="A627" s="285"/>
      <c r="B627" s="162"/>
      <c r="C627" s="250" t="s">
        <v>641</v>
      </c>
      <c r="D627" s="251"/>
      <c r="E627" s="252">
        <v>201.44</v>
      </c>
      <c r="F627" s="225"/>
      <c r="G627" s="225"/>
      <c r="H627" s="164">
        <v>0</v>
      </c>
      <c r="I627" s="126"/>
      <c r="J627" s="126"/>
      <c r="K627" s="126"/>
      <c r="L627" s="126"/>
      <c r="M627" s="126" t="s">
        <v>133</v>
      </c>
      <c r="N627" s="126">
        <v>0</v>
      </c>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row>
    <row r="628" spans="1:42" outlineLevel="1" x14ac:dyDescent="0.2">
      <c r="A628" s="285">
        <v>130</v>
      </c>
      <c r="B628" s="162" t="s">
        <v>652</v>
      </c>
      <c r="C628" s="163" t="s">
        <v>653</v>
      </c>
      <c r="D628" s="224" t="s">
        <v>146</v>
      </c>
      <c r="E628" s="225">
        <v>289.2</v>
      </c>
      <c r="F628" s="225"/>
      <c r="G628" s="225">
        <f>ROUND(E628*F628,2)</f>
        <v>0</v>
      </c>
      <c r="H628" s="164" t="s">
        <v>1275</v>
      </c>
      <c r="I628" s="126"/>
      <c r="J628" s="126"/>
      <c r="K628" s="126"/>
      <c r="L628" s="126"/>
      <c r="M628" s="126" t="s">
        <v>131</v>
      </c>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row>
    <row r="629" spans="1:42" outlineLevel="1" x14ac:dyDescent="0.2">
      <c r="A629" s="285"/>
      <c r="B629" s="162"/>
      <c r="C629" s="250" t="s">
        <v>654</v>
      </c>
      <c r="D629" s="251"/>
      <c r="E629" s="252">
        <v>70.2</v>
      </c>
      <c r="F629" s="225"/>
      <c r="G629" s="225"/>
      <c r="H629" s="164">
        <v>0</v>
      </c>
      <c r="I629" s="126"/>
      <c r="J629" s="126"/>
      <c r="K629" s="126"/>
      <c r="L629" s="126"/>
      <c r="M629" s="126" t="s">
        <v>133</v>
      </c>
      <c r="N629" s="126">
        <v>0</v>
      </c>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row>
    <row r="630" spans="1:42" outlineLevel="1" x14ac:dyDescent="0.2">
      <c r="A630" s="285"/>
      <c r="B630" s="162"/>
      <c r="C630" s="250" t="s">
        <v>655</v>
      </c>
      <c r="D630" s="251"/>
      <c r="E630" s="252">
        <v>219</v>
      </c>
      <c r="F630" s="225"/>
      <c r="G630" s="225"/>
      <c r="H630" s="164">
        <v>0</v>
      </c>
      <c r="I630" s="126"/>
      <c r="J630" s="126"/>
      <c r="K630" s="126"/>
      <c r="L630" s="126"/>
      <c r="M630" s="126" t="s">
        <v>133</v>
      </c>
      <c r="N630" s="126">
        <v>0</v>
      </c>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row>
    <row r="631" spans="1:42" outlineLevel="1" x14ac:dyDescent="0.2">
      <c r="A631" s="285">
        <v>131</v>
      </c>
      <c r="B631" s="162" t="s">
        <v>656</v>
      </c>
      <c r="C631" s="163" t="s">
        <v>657</v>
      </c>
      <c r="D631" s="224" t="s">
        <v>146</v>
      </c>
      <c r="E631" s="225">
        <v>1446</v>
      </c>
      <c r="F631" s="225"/>
      <c r="G631" s="225">
        <f>ROUND(E631*F631,2)</f>
        <v>0</v>
      </c>
      <c r="H631" s="164" t="s">
        <v>1275</v>
      </c>
      <c r="I631" s="126"/>
      <c r="J631" s="126"/>
      <c r="K631" s="126"/>
      <c r="L631" s="126"/>
      <c r="M631" s="126" t="s">
        <v>131</v>
      </c>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row>
    <row r="632" spans="1:42" outlineLevel="1" x14ac:dyDescent="0.2">
      <c r="A632" s="285"/>
      <c r="B632" s="162"/>
      <c r="C632" s="257" t="s">
        <v>369</v>
      </c>
      <c r="D632" s="258"/>
      <c r="E632" s="259"/>
      <c r="F632" s="225"/>
      <c r="G632" s="225"/>
      <c r="H632" s="164">
        <v>0</v>
      </c>
      <c r="I632" s="126"/>
      <c r="J632" s="126"/>
      <c r="K632" s="126"/>
      <c r="L632" s="126"/>
      <c r="M632" s="126" t="s">
        <v>133</v>
      </c>
      <c r="N632" s="126">
        <v>2</v>
      </c>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row>
    <row r="633" spans="1:42" outlineLevel="1" x14ac:dyDescent="0.2">
      <c r="A633" s="285"/>
      <c r="B633" s="162"/>
      <c r="C633" s="260" t="s">
        <v>658</v>
      </c>
      <c r="D633" s="258"/>
      <c r="E633" s="259">
        <v>70.2</v>
      </c>
      <c r="F633" s="225"/>
      <c r="G633" s="225"/>
      <c r="H633" s="164">
        <v>0</v>
      </c>
      <c r="I633" s="126"/>
      <c r="J633" s="126"/>
      <c r="K633" s="126"/>
      <c r="L633" s="126"/>
      <c r="M633" s="126" t="s">
        <v>133</v>
      </c>
      <c r="N633" s="126">
        <v>2</v>
      </c>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row>
    <row r="634" spans="1:42" outlineLevel="1" x14ac:dyDescent="0.2">
      <c r="A634" s="285"/>
      <c r="B634" s="162"/>
      <c r="C634" s="260" t="s">
        <v>659</v>
      </c>
      <c r="D634" s="258"/>
      <c r="E634" s="259">
        <v>219</v>
      </c>
      <c r="F634" s="225"/>
      <c r="G634" s="225"/>
      <c r="H634" s="164">
        <v>0</v>
      </c>
      <c r="I634" s="126"/>
      <c r="J634" s="126"/>
      <c r="K634" s="126"/>
      <c r="L634" s="126"/>
      <c r="M634" s="126" t="s">
        <v>133</v>
      </c>
      <c r="N634" s="126">
        <v>2</v>
      </c>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row>
    <row r="635" spans="1:42" outlineLevel="1" x14ac:dyDescent="0.2">
      <c r="A635" s="285"/>
      <c r="B635" s="162"/>
      <c r="C635" s="257" t="s">
        <v>373</v>
      </c>
      <c r="D635" s="258"/>
      <c r="E635" s="259"/>
      <c r="F635" s="225"/>
      <c r="G635" s="225"/>
      <c r="H635" s="164">
        <v>0</v>
      </c>
      <c r="I635" s="126"/>
      <c r="J635" s="126"/>
      <c r="K635" s="126"/>
      <c r="L635" s="126"/>
      <c r="M635" s="126" t="s">
        <v>133</v>
      </c>
      <c r="N635" s="126">
        <v>0</v>
      </c>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row>
    <row r="636" spans="1:42" outlineLevel="1" x14ac:dyDescent="0.2">
      <c r="A636" s="285"/>
      <c r="B636" s="162"/>
      <c r="C636" s="250" t="s">
        <v>660</v>
      </c>
      <c r="D636" s="251"/>
      <c r="E636" s="252">
        <v>1446</v>
      </c>
      <c r="F636" s="225"/>
      <c r="G636" s="225"/>
      <c r="H636" s="164">
        <v>0</v>
      </c>
      <c r="I636" s="126"/>
      <c r="J636" s="126"/>
      <c r="K636" s="126"/>
      <c r="L636" s="126"/>
      <c r="M636" s="126" t="s">
        <v>133</v>
      </c>
      <c r="N636" s="126">
        <v>0</v>
      </c>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row>
    <row r="637" spans="1:42" outlineLevel="1" x14ac:dyDescent="0.2">
      <c r="A637" s="285">
        <v>132</v>
      </c>
      <c r="B637" s="162" t="s">
        <v>661</v>
      </c>
      <c r="C637" s="163" t="s">
        <v>662</v>
      </c>
      <c r="D637" s="224" t="s">
        <v>146</v>
      </c>
      <c r="E637" s="225">
        <v>289.2</v>
      </c>
      <c r="F637" s="225"/>
      <c r="G637" s="225">
        <f>ROUND(E637*F637,2)</f>
        <v>0</v>
      </c>
      <c r="H637" s="164" t="s">
        <v>1275</v>
      </c>
      <c r="I637" s="126"/>
      <c r="J637" s="126"/>
      <c r="K637" s="126"/>
      <c r="L637" s="126"/>
      <c r="M637" s="126" t="s">
        <v>131</v>
      </c>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row>
    <row r="638" spans="1:42" outlineLevel="1" x14ac:dyDescent="0.2">
      <c r="A638" s="285"/>
      <c r="B638" s="162"/>
      <c r="C638" s="250" t="s">
        <v>654</v>
      </c>
      <c r="D638" s="251"/>
      <c r="E638" s="252">
        <v>70.2</v>
      </c>
      <c r="F638" s="225"/>
      <c r="G638" s="225"/>
      <c r="H638" s="164">
        <v>0</v>
      </c>
      <c r="I638" s="126"/>
      <c r="J638" s="126"/>
      <c r="K638" s="126"/>
      <c r="L638" s="126"/>
      <c r="M638" s="126" t="s">
        <v>133</v>
      </c>
      <c r="N638" s="126">
        <v>0</v>
      </c>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row>
    <row r="639" spans="1:42" outlineLevel="1" x14ac:dyDescent="0.2">
      <c r="A639" s="285"/>
      <c r="B639" s="162"/>
      <c r="C639" s="250" t="s">
        <v>655</v>
      </c>
      <c r="D639" s="251"/>
      <c r="E639" s="252">
        <v>219</v>
      </c>
      <c r="F639" s="225"/>
      <c r="G639" s="225"/>
      <c r="H639" s="164">
        <v>0</v>
      </c>
      <c r="I639" s="126"/>
      <c r="J639" s="126"/>
      <c r="K639" s="126"/>
      <c r="L639" s="126"/>
      <c r="M639" s="126" t="s">
        <v>133</v>
      </c>
      <c r="N639" s="126">
        <v>0</v>
      </c>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row>
    <row r="640" spans="1:42" x14ac:dyDescent="0.2">
      <c r="A640" s="286" t="s">
        <v>126</v>
      </c>
      <c r="B640" s="253" t="s">
        <v>70</v>
      </c>
      <c r="C640" s="254" t="s">
        <v>71</v>
      </c>
      <c r="D640" s="255"/>
      <c r="E640" s="256"/>
      <c r="F640" s="256"/>
      <c r="G640" s="256">
        <f>SUMIF(M641:M652,"&lt;&gt;NOR",G641:G652)</f>
        <v>0</v>
      </c>
      <c r="H640" s="229"/>
      <c r="M640" t="s">
        <v>127</v>
      </c>
    </row>
    <row r="641" spans="1:42" outlineLevel="1" x14ac:dyDescent="0.2">
      <c r="A641" s="285">
        <v>133</v>
      </c>
      <c r="B641" s="162" t="s">
        <v>663</v>
      </c>
      <c r="C641" s="163" t="s">
        <v>664</v>
      </c>
      <c r="D641" s="224" t="s">
        <v>130</v>
      </c>
      <c r="E641" s="225">
        <v>545.20000000000005</v>
      </c>
      <c r="F641" s="225"/>
      <c r="G641" s="225">
        <f>ROUND(E641*F641,2)</f>
        <v>0</v>
      </c>
      <c r="H641" s="164" t="s">
        <v>1275</v>
      </c>
      <c r="I641" s="126"/>
      <c r="J641" s="126"/>
      <c r="K641" s="126"/>
      <c r="L641" s="126"/>
      <c r="M641" s="126" t="s">
        <v>131</v>
      </c>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row>
    <row r="642" spans="1:42" outlineLevel="1" x14ac:dyDescent="0.2">
      <c r="A642" s="285"/>
      <c r="B642" s="162"/>
      <c r="C642" s="250" t="s">
        <v>598</v>
      </c>
      <c r="D642" s="251"/>
      <c r="E642" s="252"/>
      <c r="F642" s="225"/>
      <c r="G642" s="225"/>
      <c r="H642" s="164">
        <v>0</v>
      </c>
      <c r="I642" s="126"/>
      <c r="J642" s="126"/>
      <c r="K642" s="126"/>
      <c r="L642" s="126"/>
      <c r="M642" s="126" t="s">
        <v>133</v>
      </c>
      <c r="N642" s="126">
        <v>0</v>
      </c>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row>
    <row r="643" spans="1:42" outlineLevel="1" x14ac:dyDescent="0.2">
      <c r="A643" s="285"/>
      <c r="B643" s="162"/>
      <c r="C643" s="250" t="s">
        <v>154</v>
      </c>
      <c r="D643" s="251"/>
      <c r="E643" s="252"/>
      <c r="F643" s="225"/>
      <c r="G643" s="225"/>
      <c r="H643" s="164">
        <v>0</v>
      </c>
      <c r="I643" s="126"/>
      <c r="J643" s="126"/>
      <c r="K643" s="126"/>
      <c r="L643" s="126"/>
      <c r="M643" s="126" t="s">
        <v>133</v>
      </c>
      <c r="N643" s="126">
        <v>0</v>
      </c>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row>
    <row r="644" spans="1:42" outlineLevel="1" x14ac:dyDescent="0.2">
      <c r="A644" s="285"/>
      <c r="B644" s="162"/>
      <c r="C644" s="250" t="s">
        <v>1459</v>
      </c>
      <c r="D644" s="251"/>
      <c r="E644" s="252">
        <v>487.31</v>
      </c>
      <c r="F644" s="225"/>
      <c r="G644" s="225"/>
      <c r="H644" s="164">
        <v>0</v>
      </c>
      <c r="I644" s="126"/>
      <c r="J644" s="126"/>
      <c r="K644" s="126"/>
      <c r="L644" s="126"/>
      <c r="M644" s="126" t="s">
        <v>133</v>
      </c>
      <c r="N644" s="126">
        <v>0</v>
      </c>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row>
    <row r="645" spans="1:42" outlineLevel="1" x14ac:dyDescent="0.2">
      <c r="A645" s="285"/>
      <c r="B645" s="162"/>
      <c r="C645" s="250" t="s">
        <v>1460</v>
      </c>
      <c r="D645" s="251"/>
      <c r="E645" s="252">
        <v>34.64</v>
      </c>
      <c r="F645" s="225"/>
      <c r="G645" s="225"/>
      <c r="H645" s="164">
        <v>0</v>
      </c>
      <c r="I645" s="126"/>
      <c r="J645" s="126"/>
      <c r="K645" s="126"/>
      <c r="L645" s="126"/>
      <c r="M645" s="126" t="s">
        <v>133</v>
      </c>
      <c r="N645" s="126">
        <v>0</v>
      </c>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row>
    <row r="646" spans="1:42" outlineLevel="1" x14ac:dyDescent="0.2">
      <c r="A646" s="285"/>
      <c r="B646" s="162"/>
      <c r="C646" s="250" t="s">
        <v>620</v>
      </c>
      <c r="D646" s="251"/>
      <c r="E646" s="252">
        <v>10.5</v>
      </c>
      <c r="F646" s="225"/>
      <c r="G646" s="225"/>
      <c r="H646" s="164">
        <v>0</v>
      </c>
      <c r="I646" s="126"/>
      <c r="J646" s="126"/>
      <c r="K646" s="126"/>
      <c r="L646" s="126"/>
      <c r="M646" s="126" t="s">
        <v>133</v>
      </c>
      <c r="N646" s="126">
        <v>0</v>
      </c>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row>
    <row r="647" spans="1:42" outlineLevel="1" x14ac:dyDescent="0.2">
      <c r="A647" s="285"/>
      <c r="B647" s="162"/>
      <c r="C647" s="250" t="s">
        <v>665</v>
      </c>
      <c r="D647" s="251"/>
      <c r="E647" s="252">
        <v>4.75</v>
      </c>
      <c r="F647" s="225"/>
      <c r="G647" s="225"/>
      <c r="H647" s="164">
        <v>0</v>
      </c>
      <c r="I647" s="126"/>
      <c r="J647" s="126"/>
      <c r="K647" s="126"/>
      <c r="L647" s="126"/>
      <c r="M647" s="126" t="s">
        <v>133</v>
      </c>
      <c r="N647" s="126">
        <v>0</v>
      </c>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row>
    <row r="648" spans="1:42" outlineLevel="1" x14ac:dyDescent="0.2">
      <c r="A648" s="285"/>
      <c r="B648" s="162"/>
      <c r="C648" s="250" t="s">
        <v>611</v>
      </c>
      <c r="D648" s="251"/>
      <c r="E648" s="252">
        <v>8</v>
      </c>
      <c r="F648" s="225"/>
      <c r="G648" s="225"/>
      <c r="H648" s="164">
        <v>0</v>
      </c>
      <c r="I648" s="126"/>
      <c r="J648" s="126"/>
      <c r="K648" s="126"/>
      <c r="L648" s="126"/>
      <c r="M648" s="126" t="s">
        <v>133</v>
      </c>
      <c r="N648" s="126">
        <v>0</v>
      </c>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row>
    <row r="649" spans="1:42" outlineLevel="1" x14ac:dyDescent="0.2">
      <c r="A649" s="285">
        <v>134</v>
      </c>
      <c r="B649" s="162" t="s">
        <v>666</v>
      </c>
      <c r="C649" s="163" t="s">
        <v>667</v>
      </c>
      <c r="D649" s="224" t="s">
        <v>668</v>
      </c>
      <c r="E649" s="225">
        <v>130</v>
      </c>
      <c r="F649" s="225"/>
      <c r="G649" s="225">
        <f>ROUND(E649*F649,2)</f>
        <v>0</v>
      </c>
      <c r="H649" s="164" t="s">
        <v>1239</v>
      </c>
      <c r="I649" s="126"/>
      <c r="J649" s="126"/>
      <c r="K649" s="126"/>
      <c r="L649" s="126"/>
      <c r="M649" s="126" t="s">
        <v>131</v>
      </c>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row>
    <row r="650" spans="1:42" outlineLevel="1" x14ac:dyDescent="0.2">
      <c r="A650" s="285"/>
      <c r="B650" s="162"/>
      <c r="C650" s="250" t="s">
        <v>1462</v>
      </c>
      <c r="D650" s="251"/>
      <c r="E650" s="252">
        <v>130</v>
      </c>
      <c r="F650" s="225"/>
      <c r="G650" s="225"/>
      <c r="H650" s="164">
        <v>0</v>
      </c>
      <c r="I650" s="126"/>
      <c r="J650" s="126"/>
      <c r="K650" s="126"/>
      <c r="L650" s="126"/>
      <c r="M650" s="126" t="s">
        <v>133</v>
      </c>
      <c r="N650" s="126">
        <v>0</v>
      </c>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row>
    <row r="651" spans="1:42" outlineLevel="1" x14ac:dyDescent="0.2">
      <c r="A651" s="285">
        <v>135</v>
      </c>
      <c r="B651" s="162" t="s">
        <v>669</v>
      </c>
      <c r="C651" s="163" t="s">
        <v>670</v>
      </c>
      <c r="D651" s="224" t="s">
        <v>668</v>
      </c>
      <c r="E651" s="225">
        <v>95</v>
      </c>
      <c r="F651" s="225"/>
      <c r="G651" s="225">
        <f>ROUND(E651*F651,2)</f>
        <v>0</v>
      </c>
      <c r="H651" s="164" t="s">
        <v>1275</v>
      </c>
      <c r="I651" s="126"/>
      <c r="J651" s="126"/>
      <c r="K651" s="126"/>
      <c r="L651" s="126"/>
      <c r="M651" s="126" t="s">
        <v>131</v>
      </c>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row>
    <row r="652" spans="1:42" outlineLevel="1" x14ac:dyDescent="0.2">
      <c r="A652" s="285"/>
      <c r="B652" s="162"/>
      <c r="C652" s="250" t="s">
        <v>1463</v>
      </c>
      <c r="D652" s="251"/>
      <c r="E652" s="252">
        <v>95</v>
      </c>
      <c r="F652" s="225"/>
      <c r="G652" s="225"/>
      <c r="H652" s="164">
        <v>0</v>
      </c>
      <c r="I652" s="126"/>
      <c r="J652" s="126"/>
      <c r="K652" s="126"/>
      <c r="L652" s="126"/>
      <c r="M652" s="126" t="s">
        <v>133</v>
      </c>
      <c r="N652" s="126">
        <v>0</v>
      </c>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row>
    <row r="653" spans="1:42" x14ac:dyDescent="0.2">
      <c r="A653" s="286" t="s">
        <v>126</v>
      </c>
      <c r="B653" s="253" t="s">
        <v>72</v>
      </c>
      <c r="C653" s="254" t="s">
        <v>73</v>
      </c>
      <c r="D653" s="255"/>
      <c r="E653" s="256"/>
      <c r="F653" s="256"/>
      <c r="G653" s="256">
        <f>SUMIF(M654:M804,"&lt;&gt;NOR",G654:G804)</f>
        <v>0</v>
      </c>
      <c r="H653" s="229"/>
      <c r="M653" t="s">
        <v>127</v>
      </c>
    </row>
    <row r="654" spans="1:42" outlineLevel="1" x14ac:dyDescent="0.2">
      <c r="A654" s="285">
        <v>136</v>
      </c>
      <c r="B654" s="162" t="s">
        <v>671</v>
      </c>
      <c r="C654" s="163" t="s">
        <v>672</v>
      </c>
      <c r="D654" s="224" t="s">
        <v>142</v>
      </c>
      <c r="E654" s="225">
        <v>3</v>
      </c>
      <c r="F654" s="225"/>
      <c r="G654" s="225">
        <f>ROUND(E654*F654,2)</f>
        <v>0</v>
      </c>
      <c r="H654" s="164" t="s">
        <v>1275</v>
      </c>
      <c r="I654" s="126"/>
      <c r="J654" s="126"/>
      <c r="K654" s="126"/>
      <c r="L654" s="126"/>
      <c r="M654" s="126" t="s">
        <v>131</v>
      </c>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row>
    <row r="655" spans="1:42" outlineLevel="1" x14ac:dyDescent="0.2">
      <c r="A655" s="285"/>
      <c r="B655" s="162"/>
      <c r="C655" s="250" t="s">
        <v>270</v>
      </c>
      <c r="D655" s="251"/>
      <c r="E655" s="252"/>
      <c r="F655" s="225"/>
      <c r="G655" s="225"/>
      <c r="H655" s="164">
        <v>0</v>
      </c>
      <c r="I655" s="126"/>
      <c r="J655" s="126"/>
      <c r="K655" s="126"/>
      <c r="L655" s="126"/>
      <c r="M655" s="126" t="s">
        <v>133</v>
      </c>
      <c r="N655" s="126">
        <v>0</v>
      </c>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row>
    <row r="656" spans="1:42" outlineLevel="1" x14ac:dyDescent="0.2">
      <c r="A656" s="285"/>
      <c r="B656" s="162"/>
      <c r="C656" s="250" t="s">
        <v>673</v>
      </c>
      <c r="D656" s="251"/>
      <c r="E656" s="252">
        <v>3</v>
      </c>
      <c r="F656" s="225"/>
      <c r="G656" s="225"/>
      <c r="H656" s="164">
        <v>0</v>
      </c>
      <c r="I656" s="126"/>
      <c r="J656" s="126"/>
      <c r="K656" s="126"/>
      <c r="L656" s="126"/>
      <c r="M656" s="126" t="s">
        <v>133</v>
      </c>
      <c r="N656" s="126">
        <v>0</v>
      </c>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row>
    <row r="657" spans="1:42" outlineLevel="1" x14ac:dyDescent="0.2">
      <c r="A657" s="285"/>
      <c r="B657" s="162"/>
      <c r="C657" s="250" t="s">
        <v>674</v>
      </c>
      <c r="D657" s="251"/>
      <c r="E657" s="252"/>
      <c r="F657" s="225"/>
      <c r="G657" s="225"/>
      <c r="H657" s="164">
        <v>0</v>
      </c>
      <c r="I657" s="126"/>
      <c r="J657" s="126"/>
      <c r="K657" s="126"/>
      <c r="L657" s="126"/>
      <c r="M657" s="126" t="s">
        <v>133</v>
      </c>
      <c r="N657" s="126">
        <v>0</v>
      </c>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row>
    <row r="658" spans="1:42" outlineLevel="1" x14ac:dyDescent="0.2">
      <c r="A658" s="285">
        <v>137</v>
      </c>
      <c r="B658" s="162" t="s">
        <v>675</v>
      </c>
      <c r="C658" s="163" t="s">
        <v>676</v>
      </c>
      <c r="D658" s="224" t="s">
        <v>142</v>
      </c>
      <c r="E658" s="225">
        <v>9</v>
      </c>
      <c r="F658" s="225"/>
      <c r="G658" s="225">
        <f>ROUND(E658*F658,2)</f>
        <v>0</v>
      </c>
      <c r="H658" s="164" t="s">
        <v>1275</v>
      </c>
      <c r="I658" s="126"/>
      <c r="J658" s="126"/>
      <c r="K658" s="126"/>
      <c r="L658" s="126"/>
      <c r="M658" s="126" t="s">
        <v>131</v>
      </c>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row>
    <row r="659" spans="1:42" outlineLevel="1" x14ac:dyDescent="0.2">
      <c r="A659" s="285"/>
      <c r="B659" s="162"/>
      <c r="C659" s="250" t="s">
        <v>677</v>
      </c>
      <c r="D659" s="251"/>
      <c r="E659" s="252">
        <v>4</v>
      </c>
      <c r="F659" s="225"/>
      <c r="G659" s="225"/>
      <c r="H659" s="164">
        <v>0</v>
      </c>
      <c r="I659" s="126"/>
      <c r="J659" s="126"/>
      <c r="K659" s="126"/>
      <c r="L659" s="126"/>
      <c r="M659" s="126" t="s">
        <v>133</v>
      </c>
      <c r="N659" s="126">
        <v>0</v>
      </c>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row>
    <row r="660" spans="1:42" outlineLevel="1" x14ac:dyDescent="0.2">
      <c r="A660" s="285"/>
      <c r="B660" s="162"/>
      <c r="C660" s="250" t="s">
        <v>678</v>
      </c>
      <c r="D660" s="251"/>
      <c r="E660" s="252">
        <v>5</v>
      </c>
      <c r="F660" s="225"/>
      <c r="G660" s="225"/>
      <c r="H660" s="164">
        <v>0</v>
      </c>
      <c r="I660" s="126"/>
      <c r="J660" s="126"/>
      <c r="K660" s="126"/>
      <c r="L660" s="126"/>
      <c r="M660" s="126" t="s">
        <v>133</v>
      </c>
      <c r="N660" s="126">
        <v>0</v>
      </c>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row>
    <row r="661" spans="1:42" outlineLevel="1" x14ac:dyDescent="0.2">
      <c r="A661" s="285"/>
      <c r="B661" s="162"/>
      <c r="C661" s="250" t="s">
        <v>674</v>
      </c>
      <c r="D661" s="251"/>
      <c r="E661" s="252"/>
      <c r="F661" s="225"/>
      <c r="G661" s="225"/>
      <c r="H661" s="164">
        <v>0</v>
      </c>
      <c r="I661" s="126"/>
      <c r="J661" s="126"/>
      <c r="K661" s="126"/>
      <c r="L661" s="126"/>
      <c r="M661" s="126" t="s">
        <v>133</v>
      </c>
      <c r="N661" s="126">
        <v>0</v>
      </c>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row>
    <row r="662" spans="1:42" outlineLevel="1" x14ac:dyDescent="0.2">
      <c r="A662" s="285">
        <v>138</v>
      </c>
      <c r="B662" s="162" t="s">
        <v>679</v>
      </c>
      <c r="C662" s="163" t="s">
        <v>680</v>
      </c>
      <c r="D662" s="224" t="s">
        <v>130</v>
      </c>
      <c r="E662" s="225">
        <v>21.108750000000001</v>
      </c>
      <c r="F662" s="225"/>
      <c r="G662" s="225">
        <f>ROUND(E662*F662,2)</f>
        <v>0</v>
      </c>
      <c r="H662" s="164" t="s">
        <v>1275</v>
      </c>
      <c r="I662" s="126"/>
      <c r="J662" s="126"/>
      <c r="K662" s="126"/>
      <c r="L662" s="126"/>
      <c r="M662" s="126" t="s">
        <v>131</v>
      </c>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row>
    <row r="663" spans="1:42" outlineLevel="1" x14ac:dyDescent="0.2">
      <c r="A663" s="285">
        <v>0</v>
      </c>
      <c r="B663" s="162"/>
      <c r="C663" s="250" t="s">
        <v>270</v>
      </c>
      <c r="D663" s="251"/>
      <c r="E663" s="252"/>
      <c r="F663" s="225"/>
      <c r="G663" s="225"/>
      <c r="H663" s="164">
        <v>0</v>
      </c>
      <c r="I663" s="126"/>
      <c r="J663" s="126"/>
      <c r="K663" s="126"/>
      <c r="L663" s="126"/>
      <c r="M663" s="126" t="s">
        <v>133</v>
      </c>
      <c r="N663" s="126">
        <v>0</v>
      </c>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row>
    <row r="664" spans="1:42" outlineLevel="1" x14ac:dyDescent="0.2">
      <c r="A664" s="285">
        <v>0</v>
      </c>
      <c r="B664" s="162"/>
      <c r="C664" s="250" t="s">
        <v>681</v>
      </c>
      <c r="D664" s="251"/>
      <c r="E664" s="252">
        <v>21.108750000000001</v>
      </c>
      <c r="F664" s="225"/>
      <c r="G664" s="225"/>
      <c r="H664" s="164">
        <v>0</v>
      </c>
      <c r="I664" s="126"/>
      <c r="J664" s="126"/>
      <c r="K664" s="126"/>
      <c r="L664" s="126"/>
      <c r="M664" s="126" t="s">
        <v>133</v>
      </c>
      <c r="N664" s="126">
        <v>0</v>
      </c>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row>
    <row r="665" spans="1:42" outlineLevel="1" x14ac:dyDescent="0.2">
      <c r="A665" s="285">
        <v>0</v>
      </c>
      <c r="B665" s="162"/>
      <c r="C665" s="250" t="s">
        <v>674</v>
      </c>
      <c r="D665" s="251"/>
      <c r="E665" s="252"/>
      <c r="F665" s="225"/>
      <c r="G665" s="225"/>
      <c r="H665" s="164">
        <v>0</v>
      </c>
      <c r="I665" s="126"/>
      <c r="J665" s="126"/>
      <c r="K665" s="126"/>
      <c r="L665" s="126"/>
      <c r="M665" s="126" t="s">
        <v>133</v>
      </c>
      <c r="N665" s="126">
        <v>0</v>
      </c>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row>
    <row r="666" spans="1:42" outlineLevel="1" x14ac:dyDescent="0.2">
      <c r="A666" s="285">
        <v>139</v>
      </c>
      <c r="B666" s="162" t="s">
        <v>682</v>
      </c>
      <c r="C666" s="163" t="s">
        <v>683</v>
      </c>
      <c r="D666" s="224" t="s">
        <v>130</v>
      </c>
      <c r="E666" s="225">
        <v>59.072000000000003</v>
      </c>
      <c r="F666" s="225"/>
      <c r="G666" s="225">
        <f>ROUND(E666*F666,2)</f>
        <v>0</v>
      </c>
      <c r="H666" s="164" t="s">
        <v>1275</v>
      </c>
      <c r="I666" s="126"/>
      <c r="J666" s="126"/>
      <c r="K666" s="126"/>
      <c r="L666" s="126"/>
      <c r="M666" s="126" t="s">
        <v>131</v>
      </c>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row>
    <row r="667" spans="1:42" outlineLevel="1" x14ac:dyDescent="0.2">
      <c r="A667" s="285">
        <v>0</v>
      </c>
      <c r="B667" s="162"/>
      <c r="C667" s="250" t="s">
        <v>684</v>
      </c>
      <c r="D667" s="251"/>
      <c r="E667" s="252">
        <v>23.04</v>
      </c>
      <c r="F667" s="225"/>
      <c r="G667" s="225"/>
      <c r="H667" s="164">
        <v>0</v>
      </c>
      <c r="I667" s="126"/>
      <c r="J667" s="126"/>
      <c r="K667" s="126"/>
      <c r="L667" s="126"/>
      <c r="M667" s="126" t="s">
        <v>133</v>
      </c>
      <c r="N667" s="126">
        <v>0</v>
      </c>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row>
    <row r="668" spans="1:42" outlineLevel="1" x14ac:dyDescent="0.2">
      <c r="A668" s="285">
        <v>0</v>
      </c>
      <c r="B668" s="162"/>
      <c r="C668" s="250" t="s">
        <v>685</v>
      </c>
      <c r="D668" s="251"/>
      <c r="E668" s="252">
        <v>36.031999999999996</v>
      </c>
      <c r="F668" s="225"/>
      <c r="G668" s="225"/>
      <c r="H668" s="164">
        <v>0</v>
      </c>
      <c r="I668" s="126"/>
      <c r="J668" s="126"/>
      <c r="K668" s="126"/>
      <c r="L668" s="126"/>
      <c r="M668" s="126" t="s">
        <v>133</v>
      </c>
      <c r="N668" s="126">
        <v>0</v>
      </c>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row>
    <row r="669" spans="1:42" outlineLevel="1" x14ac:dyDescent="0.2">
      <c r="A669" s="285">
        <v>0</v>
      </c>
      <c r="B669" s="162"/>
      <c r="C669" s="250" t="s">
        <v>674</v>
      </c>
      <c r="D669" s="251"/>
      <c r="E669" s="252"/>
      <c r="F669" s="225"/>
      <c r="G669" s="225"/>
      <c r="H669" s="164">
        <v>0</v>
      </c>
      <c r="I669" s="126"/>
      <c r="J669" s="126"/>
      <c r="K669" s="126"/>
      <c r="L669" s="126"/>
      <c r="M669" s="126" t="s">
        <v>133</v>
      </c>
      <c r="N669" s="126">
        <v>0</v>
      </c>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row>
    <row r="670" spans="1:42" outlineLevel="1" x14ac:dyDescent="0.2">
      <c r="A670" s="285">
        <v>140</v>
      </c>
      <c r="B670" s="162" t="s">
        <v>686</v>
      </c>
      <c r="C670" s="163" t="s">
        <v>687</v>
      </c>
      <c r="D670" s="224" t="s">
        <v>247</v>
      </c>
      <c r="E670" s="225">
        <v>23.68</v>
      </c>
      <c r="F670" s="225"/>
      <c r="G670" s="225">
        <f>ROUND(E670*F670,2)</f>
        <v>0</v>
      </c>
      <c r="H670" s="164" t="s">
        <v>1275</v>
      </c>
      <c r="I670" s="126"/>
      <c r="J670" s="126"/>
      <c r="K670" s="126"/>
      <c r="L670" s="126"/>
      <c r="M670" s="126" t="s">
        <v>131</v>
      </c>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row>
    <row r="671" spans="1:42" outlineLevel="1" x14ac:dyDescent="0.2">
      <c r="A671" s="285">
        <v>0</v>
      </c>
      <c r="B671" s="162"/>
      <c r="C671" s="250" t="s">
        <v>688</v>
      </c>
      <c r="D671" s="251"/>
      <c r="E671" s="252">
        <v>9.6</v>
      </c>
      <c r="F671" s="225"/>
      <c r="G671" s="225"/>
      <c r="H671" s="164">
        <v>0</v>
      </c>
      <c r="I671" s="126"/>
      <c r="J671" s="126"/>
      <c r="K671" s="126"/>
      <c r="L671" s="126"/>
      <c r="M671" s="126" t="s">
        <v>133</v>
      </c>
      <c r="N671" s="126">
        <v>0</v>
      </c>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row>
    <row r="672" spans="1:42" outlineLevel="1" x14ac:dyDescent="0.2">
      <c r="A672" s="285">
        <v>0</v>
      </c>
      <c r="B672" s="162"/>
      <c r="C672" s="250" t="s">
        <v>689</v>
      </c>
      <c r="D672" s="251"/>
      <c r="E672" s="252">
        <v>14.08</v>
      </c>
      <c r="F672" s="225"/>
      <c r="G672" s="225"/>
      <c r="H672" s="164">
        <v>0</v>
      </c>
      <c r="I672" s="126"/>
      <c r="J672" s="126"/>
      <c r="K672" s="126"/>
      <c r="L672" s="126"/>
      <c r="M672" s="126" t="s">
        <v>133</v>
      </c>
      <c r="N672" s="126">
        <v>0</v>
      </c>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row>
    <row r="673" spans="1:42" outlineLevel="1" x14ac:dyDescent="0.2">
      <c r="A673" s="285">
        <v>0</v>
      </c>
      <c r="B673" s="162"/>
      <c r="C673" s="250" t="s">
        <v>674</v>
      </c>
      <c r="D673" s="251"/>
      <c r="E673" s="252"/>
      <c r="F673" s="225"/>
      <c r="G673" s="225"/>
      <c r="H673" s="164">
        <v>0</v>
      </c>
      <c r="I673" s="126"/>
      <c r="J673" s="126"/>
      <c r="K673" s="126"/>
      <c r="L673" s="126"/>
      <c r="M673" s="126" t="s">
        <v>133</v>
      </c>
      <c r="N673" s="126">
        <v>0</v>
      </c>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row>
    <row r="674" spans="1:42" outlineLevel="1" x14ac:dyDescent="0.2">
      <c r="A674" s="285">
        <v>141</v>
      </c>
      <c r="B674" s="162" t="s">
        <v>690</v>
      </c>
      <c r="C674" s="163" t="s">
        <v>691</v>
      </c>
      <c r="D674" s="224" t="s">
        <v>247</v>
      </c>
      <c r="E674" s="225">
        <v>23.68</v>
      </c>
      <c r="F674" s="225"/>
      <c r="G674" s="225">
        <f>ROUND(E674*F674,2)</f>
        <v>0</v>
      </c>
      <c r="H674" s="164" t="s">
        <v>1275</v>
      </c>
      <c r="I674" s="126"/>
      <c r="J674" s="126"/>
      <c r="K674" s="126"/>
      <c r="L674" s="126"/>
      <c r="M674" s="126" t="s">
        <v>131</v>
      </c>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row>
    <row r="675" spans="1:42" outlineLevel="1" x14ac:dyDescent="0.2">
      <c r="A675" s="285">
        <v>0</v>
      </c>
      <c r="B675" s="162"/>
      <c r="C675" s="250" t="s">
        <v>688</v>
      </c>
      <c r="D675" s="251"/>
      <c r="E675" s="252">
        <v>9.6</v>
      </c>
      <c r="F675" s="225"/>
      <c r="G675" s="225"/>
      <c r="H675" s="164">
        <v>0</v>
      </c>
      <c r="I675" s="126"/>
      <c r="J675" s="126"/>
      <c r="K675" s="126"/>
      <c r="L675" s="126"/>
      <c r="M675" s="126" t="s">
        <v>133</v>
      </c>
      <c r="N675" s="126">
        <v>0</v>
      </c>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row>
    <row r="676" spans="1:42" outlineLevel="1" x14ac:dyDescent="0.2">
      <c r="A676" s="285">
        <v>0</v>
      </c>
      <c r="B676" s="162"/>
      <c r="C676" s="250" t="s">
        <v>689</v>
      </c>
      <c r="D676" s="251"/>
      <c r="E676" s="252">
        <v>14.08</v>
      </c>
      <c r="F676" s="225"/>
      <c r="G676" s="225"/>
      <c r="H676" s="164">
        <v>0</v>
      </c>
      <c r="I676" s="126"/>
      <c r="J676" s="126"/>
      <c r="K676" s="126"/>
      <c r="L676" s="126"/>
      <c r="M676" s="126" t="s">
        <v>133</v>
      </c>
      <c r="N676" s="126">
        <v>0</v>
      </c>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row>
    <row r="677" spans="1:42" outlineLevel="1" x14ac:dyDescent="0.2">
      <c r="A677" s="285">
        <v>0</v>
      </c>
      <c r="B677" s="162"/>
      <c r="C677" s="250" t="s">
        <v>674</v>
      </c>
      <c r="D677" s="251"/>
      <c r="E677" s="252"/>
      <c r="F677" s="225"/>
      <c r="G677" s="225"/>
      <c r="H677" s="164">
        <v>0</v>
      </c>
      <c r="I677" s="126"/>
      <c r="J677" s="126"/>
      <c r="K677" s="126"/>
      <c r="L677" s="126"/>
      <c r="M677" s="126" t="s">
        <v>133</v>
      </c>
      <c r="N677" s="126">
        <v>0</v>
      </c>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row>
    <row r="678" spans="1:42" outlineLevel="1" x14ac:dyDescent="0.2">
      <c r="A678" s="285">
        <v>142</v>
      </c>
      <c r="B678" s="162" t="s">
        <v>695</v>
      </c>
      <c r="C678" s="163" t="s">
        <v>696</v>
      </c>
      <c r="D678" s="224" t="s">
        <v>146</v>
      </c>
      <c r="E678" s="225">
        <v>79.02</v>
      </c>
      <c r="F678" s="225"/>
      <c r="G678" s="225">
        <f>ROUND(E678*F678,2)</f>
        <v>0</v>
      </c>
      <c r="H678" s="164" t="s">
        <v>1239</v>
      </c>
      <c r="I678" s="126"/>
      <c r="J678" s="126"/>
      <c r="K678" s="126"/>
      <c r="L678" s="126"/>
      <c r="M678" s="126" t="s">
        <v>131</v>
      </c>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row>
    <row r="679" spans="1:42" outlineLevel="1" x14ac:dyDescent="0.2">
      <c r="A679" s="285">
        <v>0</v>
      </c>
      <c r="B679" s="162"/>
      <c r="C679" s="250" t="s">
        <v>697</v>
      </c>
      <c r="D679" s="251"/>
      <c r="E679" s="252"/>
      <c r="F679" s="225"/>
      <c r="G679" s="225"/>
      <c r="H679" s="164">
        <v>0</v>
      </c>
      <c r="I679" s="126"/>
      <c r="J679" s="126"/>
      <c r="K679" s="126"/>
      <c r="L679" s="126"/>
      <c r="M679" s="126" t="s">
        <v>133</v>
      </c>
      <c r="N679" s="126">
        <v>0</v>
      </c>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row>
    <row r="680" spans="1:42" outlineLevel="1" x14ac:dyDescent="0.2">
      <c r="A680" s="285">
        <v>0</v>
      </c>
      <c r="B680" s="162"/>
      <c r="C680" s="250" t="s">
        <v>698</v>
      </c>
      <c r="D680" s="251"/>
      <c r="E680" s="252">
        <v>6.048</v>
      </c>
      <c r="F680" s="225"/>
      <c r="G680" s="225"/>
      <c r="H680" s="164">
        <v>0</v>
      </c>
      <c r="I680" s="126"/>
      <c r="J680" s="126"/>
      <c r="K680" s="126"/>
      <c r="L680" s="126"/>
      <c r="M680" s="126" t="s">
        <v>133</v>
      </c>
      <c r="N680" s="126">
        <v>0</v>
      </c>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row>
    <row r="681" spans="1:42" outlineLevel="1" x14ac:dyDescent="0.2">
      <c r="A681" s="285">
        <v>0</v>
      </c>
      <c r="B681" s="162"/>
      <c r="C681" s="250" t="s">
        <v>699</v>
      </c>
      <c r="D681" s="251"/>
      <c r="E681" s="252">
        <v>4.7880000000000003</v>
      </c>
      <c r="F681" s="225"/>
      <c r="G681" s="225"/>
      <c r="H681" s="164">
        <v>0</v>
      </c>
      <c r="I681" s="126"/>
      <c r="J681" s="126"/>
      <c r="K681" s="126"/>
      <c r="L681" s="126"/>
      <c r="M681" s="126" t="s">
        <v>133</v>
      </c>
      <c r="N681" s="126">
        <v>0</v>
      </c>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row>
    <row r="682" spans="1:42" outlineLevel="1" x14ac:dyDescent="0.2">
      <c r="A682" s="285">
        <v>0</v>
      </c>
      <c r="B682" s="162"/>
      <c r="C682" s="250" t="s">
        <v>700</v>
      </c>
      <c r="D682" s="251"/>
      <c r="E682" s="252">
        <v>53.783999999999999</v>
      </c>
      <c r="F682" s="225"/>
      <c r="G682" s="225"/>
      <c r="H682" s="164">
        <v>0</v>
      </c>
      <c r="I682" s="126"/>
      <c r="J682" s="126"/>
      <c r="K682" s="126"/>
      <c r="L682" s="126"/>
      <c r="M682" s="126" t="s">
        <v>133</v>
      </c>
      <c r="N682" s="126">
        <v>0</v>
      </c>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row>
    <row r="683" spans="1:42" outlineLevel="1" x14ac:dyDescent="0.2">
      <c r="A683" s="285">
        <v>0</v>
      </c>
      <c r="B683" s="162"/>
      <c r="C683" s="250" t="s">
        <v>701</v>
      </c>
      <c r="D683" s="251"/>
      <c r="E683" s="252">
        <v>14.4</v>
      </c>
      <c r="F683" s="225"/>
      <c r="G683" s="225"/>
      <c r="H683" s="164">
        <v>0</v>
      </c>
      <c r="I683" s="126"/>
      <c r="J683" s="126"/>
      <c r="K683" s="126"/>
      <c r="L683" s="126"/>
      <c r="M683" s="126" t="s">
        <v>133</v>
      </c>
      <c r="N683" s="126">
        <v>0</v>
      </c>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row>
    <row r="684" spans="1:42" outlineLevel="1" x14ac:dyDescent="0.2">
      <c r="A684" s="285">
        <v>143</v>
      </c>
      <c r="B684" s="162" t="s">
        <v>702</v>
      </c>
      <c r="C684" s="163" t="s">
        <v>703</v>
      </c>
      <c r="D684" s="224" t="s">
        <v>146</v>
      </c>
      <c r="E684" s="225">
        <v>4.4279999999999999</v>
      </c>
      <c r="F684" s="225"/>
      <c r="G684" s="225">
        <f>ROUND(E684*F684,2)</f>
        <v>0</v>
      </c>
      <c r="H684" s="164" t="s">
        <v>1275</v>
      </c>
      <c r="I684" s="126"/>
      <c r="J684" s="126"/>
      <c r="K684" s="126"/>
      <c r="L684" s="126"/>
      <c r="M684" s="126" t="s">
        <v>131</v>
      </c>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row>
    <row r="685" spans="1:42" outlineLevel="1" x14ac:dyDescent="0.2">
      <c r="A685" s="285">
        <v>0</v>
      </c>
      <c r="B685" s="162"/>
      <c r="C685" s="250" t="s">
        <v>270</v>
      </c>
      <c r="D685" s="251"/>
      <c r="E685" s="252"/>
      <c r="F685" s="225"/>
      <c r="G685" s="225"/>
      <c r="H685" s="164">
        <v>0</v>
      </c>
      <c r="I685" s="126"/>
      <c r="J685" s="126"/>
      <c r="K685" s="126"/>
      <c r="L685" s="126"/>
      <c r="M685" s="126" t="s">
        <v>133</v>
      </c>
      <c r="N685" s="126">
        <v>0</v>
      </c>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row>
    <row r="686" spans="1:42" outlineLevel="1" x14ac:dyDescent="0.2">
      <c r="A686" s="285">
        <v>0</v>
      </c>
      <c r="B686" s="162"/>
      <c r="C686" s="250" t="s">
        <v>335</v>
      </c>
      <c r="D686" s="251"/>
      <c r="E686" s="252"/>
      <c r="F686" s="225"/>
      <c r="G686" s="225"/>
      <c r="H686" s="164">
        <v>0</v>
      </c>
      <c r="I686" s="126"/>
      <c r="J686" s="126"/>
      <c r="K686" s="126"/>
      <c r="L686" s="126"/>
      <c r="M686" s="126" t="s">
        <v>133</v>
      </c>
      <c r="N686" s="126">
        <v>0</v>
      </c>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row>
    <row r="687" spans="1:42" outlineLevel="1" x14ac:dyDescent="0.2">
      <c r="A687" s="285">
        <v>0</v>
      </c>
      <c r="B687" s="162"/>
      <c r="C687" s="250" t="s">
        <v>704</v>
      </c>
      <c r="D687" s="251"/>
      <c r="E687" s="252">
        <v>4.4279999999999999</v>
      </c>
      <c r="F687" s="225"/>
      <c r="G687" s="225"/>
      <c r="H687" s="164">
        <v>0</v>
      </c>
      <c r="I687" s="126"/>
      <c r="J687" s="126"/>
      <c r="K687" s="126"/>
      <c r="L687" s="126"/>
      <c r="M687" s="126" t="s">
        <v>133</v>
      </c>
      <c r="N687" s="126">
        <v>0</v>
      </c>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row>
    <row r="688" spans="1:42" outlineLevel="1" x14ac:dyDescent="0.2">
      <c r="A688" s="285">
        <v>144</v>
      </c>
      <c r="B688" s="162" t="s">
        <v>705</v>
      </c>
      <c r="C688" s="163" t="s">
        <v>706</v>
      </c>
      <c r="D688" s="224" t="s">
        <v>130</v>
      </c>
      <c r="E688" s="225">
        <v>231.12</v>
      </c>
      <c r="F688" s="225"/>
      <c r="G688" s="225">
        <f>ROUND(E688*F688,2)</f>
        <v>0</v>
      </c>
      <c r="H688" s="164" t="s">
        <v>1275</v>
      </c>
      <c r="I688" s="126"/>
      <c r="J688" s="126"/>
      <c r="K688" s="126"/>
      <c r="L688" s="126"/>
      <c r="M688" s="126" t="s">
        <v>131</v>
      </c>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row>
    <row r="689" spans="1:42" outlineLevel="1" x14ac:dyDescent="0.2">
      <c r="A689" s="285">
        <v>0</v>
      </c>
      <c r="B689" s="162"/>
      <c r="C689" s="250" t="s">
        <v>707</v>
      </c>
      <c r="D689" s="251"/>
      <c r="E689" s="252">
        <v>20.16</v>
      </c>
      <c r="F689" s="225"/>
      <c r="G689" s="225"/>
      <c r="H689" s="164">
        <v>0</v>
      </c>
      <c r="I689" s="126"/>
      <c r="J689" s="126"/>
      <c r="K689" s="126"/>
      <c r="L689" s="126"/>
      <c r="M689" s="126" t="s">
        <v>133</v>
      </c>
      <c r="N689" s="126">
        <v>0</v>
      </c>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row>
    <row r="690" spans="1:42" outlineLevel="1" x14ac:dyDescent="0.2">
      <c r="A690" s="285">
        <v>0</v>
      </c>
      <c r="B690" s="162"/>
      <c r="C690" s="250" t="s">
        <v>708</v>
      </c>
      <c r="D690" s="251"/>
      <c r="E690" s="252">
        <v>15.96</v>
      </c>
      <c r="F690" s="225"/>
      <c r="G690" s="225"/>
      <c r="H690" s="164">
        <v>0</v>
      </c>
      <c r="I690" s="126"/>
      <c r="J690" s="126"/>
      <c r="K690" s="126"/>
      <c r="L690" s="126"/>
      <c r="M690" s="126" t="s">
        <v>133</v>
      </c>
      <c r="N690" s="126">
        <v>0</v>
      </c>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row>
    <row r="691" spans="1:42" outlineLevel="1" x14ac:dyDescent="0.2">
      <c r="A691" s="285">
        <v>0</v>
      </c>
      <c r="B691" s="162"/>
      <c r="C691" s="250" t="s">
        <v>709</v>
      </c>
      <c r="D691" s="251"/>
      <c r="E691" s="252">
        <v>195</v>
      </c>
      <c r="F691" s="225"/>
      <c r="G691" s="225"/>
      <c r="H691" s="164">
        <v>0</v>
      </c>
      <c r="I691" s="126"/>
      <c r="J691" s="126"/>
      <c r="K691" s="126"/>
      <c r="L691" s="126"/>
      <c r="M691" s="126" t="s">
        <v>133</v>
      </c>
      <c r="N691" s="126">
        <v>0</v>
      </c>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row>
    <row r="692" spans="1:42" outlineLevel="1" x14ac:dyDescent="0.2">
      <c r="A692" s="285">
        <v>145</v>
      </c>
      <c r="B692" s="162" t="s">
        <v>710</v>
      </c>
      <c r="C692" s="163" t="s">
        <v>711</v>
      </c>
      <c r="D692" s="224" t="s">
        <v>146</v>
      </c>
      <c r="E692" s="225">
        <v>8.64</v>
      </c>
      <c r="F692" s="225"/>
      <c r="G692" s="225">
        <f>ROUND(E692*F692,2)</f>
        <v>0</v>
      </c>
      <c r="H692" s="164" t="s">
        <v>1275</v>
      </c>
      <c r="I692" s="126"/>
      <c r="J692" s="126"/>
      <c r="K692" s="126"/>
      <c r="L692" s="126"/>
      <c r="M692" s="126" t="s">
        <v>131</v>
      </c>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row>
    <row r="693" spans="1:42" outlineLevel="1" x14ac:dyDescent="0.2">
      <c r="A693" s="285">
        <v>0</v>
      </c>
      <c r="B693" s="162"/>
      <c r="C693" s="250" t="s">
        <v>712</v>
      </c>
      <c r="D693" s="251"/>
      <c r="E693" s="252">
        <v>8.64</v>
      </c>
      <c r="F693" s="225"/>
      <c r="G693" s="225"/>
      <c r="H693" s="164">
        <v>0</v>
      </c>
      <c r="I693" s="126"/>
      <c r="J693" s="126"/>
      <c r="K693" s="126"/>
      <c r="L693" s="126"/>
      <c r="M693" s="126" t="s">
        <v>133</v>
      </c>
      <c r="N693" s="126">
        <v>0</v>
      </c>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row>
    <row r="694" spans="1:42" outlineLevel="1" x14ac:dyDescent="0.2">
      <c r="A694" s="285">
        <v>146</v>
      </c>
      <c r="B694" s="162" t="s">
        <v>713</v>
      </c>
      <c r="C694" s="163" t="s">
        <v>714</v>
      </c>
      <c r="D694" s="224" t="s">
        <v>146</v>
      </c>
      <c r="E694" s="225">
        <v>99.9</v>
      </c>
      <c r="F694" s="225"/>
      <c r="G694" s="225">
        <f>ROUND(E694*F694,2)</f>
        <v>0</v>
      </c>
      <c r="H694" s="164" t="s">
        <v>1275</v>
      </c>
      <c r="I694" s="126"/>
      <c r="J694" s="126"/>
      <c r="K694" s="126"/>
      <c r="L694" s="126"/>
      <c r="M694" s="126" t="s">
        <v>131</v>
      </c>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row>
    <row r="695" spans="1:42" outlineLevel="1" x14ac:dyDescent="0.2">
      <c r="A695" s="285">
        <v>0</v>
      </c>
      <c r="B695" s="162"/>
      <c r="C695" s="250" t="s">
        <v>715</v>
      </c>
      <c r="D695" s="251"/>
      <c r="E695" s="252">
        <v>99.9</v>
      </c>
      <c r="F695" s="225"/>
      <c r="G695" s="225"/>
      <c r="H695" s="164">
        <v>0</v>
      </c>
      <c r="I695" s="126"/>
      <c r="J695" s="126"/>
      <c r="K695" s="126"/>
      <c r="L695" s="126"/>
      <c r="M695" s="126" t="s">
        <v>133</v>
      </c>
      <c r="N695" s="126">
        <v>0</v>
      </c>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row>
    <row r="696" spans="1:42" outlineLevel="1" x14ac:dyDescent="0.2">
      <c r="A696" s="285">
        <v>147</v>
      </c>
      <c r="B696" s="162" t="s">
        <v>716</v>
      </c>
      <c r="C696" s="163" t="s">
        <v>717</v>
      </c>
      <c r="D696" s="224" t="s">
        <v>247</v>
      </c>
      <c r="E696" s="225">
        <v>41</v>
      </c>
      <c r="F696" s="225"/>
      <c r="G696" s="225">
        <f>ROUND(E696*F696,2)</f>
        <v>0</v>
      </c>
      <c r="H696" s="164" t="s">
        <v>1275</v>
      </c>
      <c r="I696" s="126"/>
      <c r="J696" s="126"/>
      <c r="K696" s="126"/>
      <c r="L696" s="126"/>
      <c r="M696" s="126" t="s">
        <v>131</v>
      </c>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row>
    <row r="697" spans="1:42" outlineLevel="1" x14ac:dyDescent="0.2">
      <c r="A697" s="285">
        <v>0</v>
      </c>
      <c r="B697" s="162"/>
      <c r="C697" s="250" t="s">
        <v>718</v>
      </c>
      <c r="D697" s="251"/>
      <c r="E697" s="252">
        <v>6</v>
      </c>
      <c r="F697" s="225"/>
      <c r="G697" s="225"/>
      <c r="H697" s="164">
        <v>0</v>
      </c>
      <c r="I697" s="126"/>
      <c r="J697" s="126"/>
      <c r="K697" s="126"/>
      <c r="L697" s="126"/>
      <c r="M697" s="126" t="s">
        <v>133</v>
      </c>
      <c r="N697" s="126">
        <v>0</v>
      </c>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row>
    <row r="698" spans="1:42" outlineLevel="1" x14ac:dyDescent="0.2">
      <c r="A698" s="285">
        <v>0</v>
      </c>
      <c r="B698" s="162"/>
      <c r="C698" s="250" t="s">
        <v>719</v>
      </c>
      <c r="D698" s="251"/>
      <c r="E698" s="252">
        <v>35</v>
      </c>
      <c r="F698" s="225"/>
      <c r="G698" s="225"/>
      <c r="H698" s="164">
        <v>0</v>
      </c>
      <c r="I698" s="126"/>
      <c r="J698" s="126"/>
      <c r="K698" s="126"/>
      <c r="L698" s="126"/>
      <c r="M698" s="126" t="s">
        <v>133</v>
      </c>
      <c r="N698" s="126">
        <v>0</v>
      </c>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row>
    <row r="699" spans="1:42" outlineLevel="1" x14ac:dyDescent="0.2">
      <c r="A699" s="285">
        <v>148</v>
      </c>
      <c r="B699" s="162" t="s">
        <v>720</v>
      </c>
      <c r="C699" s="163" t="s">
        <v>721</v>
      </c>
      <c r="D699" s="224" t="s">
        <v>247</v>
      </c>
      <c r="E699" s="225">
        <v>10.199999999999999</v>
      </c>
      <c r="F699" s="225"/>
      <c r="G699" s="225">
        <f>ROUND(E699*F699,2)</f>
        <v>0</v>
      </c>
      <c r="H699" s="164" t="s">
        <v>1275</v>
      </c>
      <c r="I699" s="126"/>
      <c r="J699" s="126"/>
      <c r="K699" s="126"/>
      <c r="L699" s="126"/>
      <c r="M699" s="126" t="s">
        <v>131</v>
      </c>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row>
    <row r="700" spans="1:42" outlineLevel="1" x14ac:dyDescent="0.2">
      <c r="A700" s="285">
        <v>0</v>
      </c>
      <c r="B700" s="162"/>
      <c r="C700" s="250" t="s">
        <v>722</v>
      </c>
      <c r="D700" s="251"/>
      <c r="E700" s="252">
        <v>10.199999999999999</v>
      </c>
      <c r="F700" s="225"/>
      <c r="G700" s="225"/>
      <c r="H700" s="164">
        <v>0</v>
      </c>
      <c r="I700" s="126"/>
      <c r="J700" s="126"/>
      <c r="K700" s="126"/>
      <c r="L700" s="126"/>
      <c r="M700" s="126" t="s">
        <v>133</v>
      </c>
      <c r="N700" s="126">
        <v>0</v>
      </c>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row>
    <row r="701" spans="1:42" outlineLevel="1" x14ac:dyDescent="0.2">
      <c r="A701" s="285">
        <v>149</v>
      </c>
      <c r="B701" s="162" t="s">
        <v>723</v>
      </c>
      <c r="C701" s="163" t="s">
        <v>724</v>
      </c>
      <c r="D701" s="224" t="s">
        <v>130</v>
      </c>
      <c r="E701" s="225">
        <v>60</v>
      </c>
      <c r="F701" s="225"/>
      <c r="G701" s="225">
        <f>ROUND(E701*F701,2)</f>
        <v>0</v>
      </c>
      <c r="H701" s="164" t="s">
        <v>1275</v>
      </c>
      <c r="I701" s="126"/>
      <c r="J701" s="126"/>
      <c r="K701" s="126"/>
      <c r="L701" s="126"/>
      <c r="M701" s="126" t="s">
        <v>131</v>
      </c>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row>
    <row r="702" spans="1:42" outlineLevel="1" x14ac:dyDescent="0.2">
      <c r="A702" s="285">
        <v>0</v>
      </c>
      <c r="B702" s="162"/>
      <c r="C702" s="250" t="s">
        <v>725</v>
      </c>
      <c r="D702" s="251"/>
      <c r="E702" s="252"/>
      <c r="F702" s="225"/>
      <c r="G702" s="225"/>
      <c r="H702" s="164">
        <v>0</v>
      </c>
      <c r="I702" s="126"/>
      <c r="J702" s="126"/>
      <c r="K702" s="126"/>
      <c r="L702" s="126"/>
      <c r="M702" s="126" t="s">
        <v>133</v>
      </c>
      <c r="N702" s="126">
        <v>0</v>
      </c>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row>
    <row r="703" spans="1:42" outlineLevel="1" x14ac:dyDescent="0.2">
      <c r="A703" s="285">
        <v>0</v>
      </c>
      <c r="B703" s="162"/>
      <c r="C703" s="250" t="s">
        <v>726</v>
      </c>
      <c r="D703" s="251"/>
      <c r="E703" s="252">
        <v>30</v>
      </c>
      <c r="F703" s="225"/>
      <c r="G703" s="225"/>
      <c r="H703" s="164">
        <v>0</v>
      </c>
      <c r="I703" s="126"/>
      <c r="J703" s="126"/>
      <c r="K703" s="126"/>
      <c r="L703" s="126"/>
      <c r="M703" s="126" t="s">
        <v>133</v>
      </c>
      <c r="N703" s="126">
        <v>0</v>
      </c>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row>
    <row r="704" spans="1:42" outlineLevel="1" x14ac:dyDescent="0.2">
      <c r="A704" s="285">
        <v>0</v>
      </c>
      <c r="B704" s="162"/>
      <c r="C704" s="250" t="s">
        <v>727</v>
      </c>
      <c r="D704" s="251"/>
      <c r="E704" s="252">
        <v>30</v>
      </c>
      <c r="F704" s="225"/>
      <c r="G704" s="225"/>
      <c r="H704" s="164">
        <v>0</v>
      </c>
      <c r="I704" s="126"/>
      <c r="J704" s="126"/>
      <c r="K704" s="126"/>
      <c r="L704" s="126"/>
      <c r="M704" s="126" t="s">
        <v>133</v>
      </c>
      <c r="N704" s="126">
        <v>0</v>
      </c>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row>
    <row r="705" spans="1:42" outlineLevel="1" x14ac:dyDescent="0.2">
      <c r="A705" s="285">
        <v>0</v>
      </c>
      <c r="B705" s="162"/>
      <c r="C705" s="250" t="s">
        <v>674</v>
      </c>
      <c r="D705" s="251"/>
      <c r="E705" s="252"/>
      <c r="F705" s="225"/>
      <c r="G705" s="225"/>
      <c r="H705" s="164">
        <v>0</v>
      </c>
      <c r="I705" s="126"/>
      <c r="J705" s="126"/>
      <c r="K705" s="126"/>
      <c r="L705" s="126"/>
      <c r="M705" s="126" t="s">
        <v>133</v>
      </c>
      <c r="N705" s="126">
        <v>0</v>
      </c>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row>
    <row r="706" spans="1:42" outlineLevel="1" x14ac:dyDescent="0.2">
      <c r="A706" s="285">
        <v>150</v>
      </c>
      <c r="B706" s="162" t="s">
        <v>728</v>
      </c>
      <c r="C706" s="163" t="s">
        <v>729</v>
      </c>
      <c r="D706" s="224" t="s">
        <v>130</v>
      </c>
      <c r="E706" s="225">
        <v>50</v>
      </c>
      <c r="F706" s="225"/>
      <c r="G706" s="225">
        <f>ROUND(E706*F706,2)</f>
        <v>0</v>
      </c>
      <c r="H706" s="164" t="s">
        <v>1275</v>
      </c>
      <c r="I706" s="126"/>
      <c r="J706" s="126"/>
      <c r="K706" s="126"/>
      <c r="L706" s="126"/>
      <c r="M706" s="126" t="s">
        <v>131</v>
      </c>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row>
    <row r="707" spans="1:42" outlineLevel="1" x14ac:dyDescent="0.2">
      <c r="A707" s="285">
        <v>0</v>
      </c>
      <c r="B707" s="162"/>
      <c r="C707" s="250" t="s">
        <v>725</v>
      </c>
      <c r="D707" s="251"/>
      <c r="E707" s="252"/>
      <c r="F707" s="225"/>
      <c r="G707" s="225"/>
      <c r="H707" s="164">
        <v>0</v>
      </c>
      <c r="I707" s="126"/>
      <c r="J707" s="126"/>
      <c r="K707" s="126"/>
      <c r="L707" s="126"/>
      <c r="M707" s="126" t="s">
        <v>133</v>
      </c>
      <c r="N707" s="126">
        <v>0</v>
      </c>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row>
    <row r="708" spans="1:42" outlineLevel="1" x14ac:dyDescent="0.2">
      <c r="A708" s="285">
        <v>0</v>
      </c>
      <c r="B708" s="162"/>
      <c r="C708" s="250" t="s">
        <v>730</v>
      </c>
      <c r="D708" s="251"/>
      <c r="E708" s="252">
        <v>25</v>
      </c>
      <c r="F708" s="225"/>
      <c r="G708" s="225"/>
      <c r="H708" s="164">
        <v>0</v>
      </c>
      <c r="I708" s="126"/>
      <c r="J708" s="126"/>
      <c r="K708" s="126"/>
      <c r="L708" s="126"/>
      <c r="M708" s="126" t="s">
        <v>133</v>
      </c>
      <c r="N708" s="126">
        <v>0</v>
      </c>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row>
    <row r="709" spans="1:42" outlineLevel="1" x14ac:dyDescent="0.2">
      <c r="A709" s="285">
        <v>0</v>
      </c>
      <c r="B709" s="162"/>
      <c r="C709" s="250" t="s">
        <v>731</v>
      </c>
      <c r="D709" s="251"/>
      <c r="E709" s="252">
        <v>25</v>
      </c>
      <c r="F709" s="225"/>
      <c r="G709" s="225"/>
      <c r="H709" s="164">
        <v>0</v>
      </c>
      <c r="I709" s="126"/>
      <c r="J709" s="126"/>
      <c r="K709" s="126"/>
      <c r="L709" s="126"/>
      <c r="M709" s="126" t="s">
        <v>133</v>
      </c>
      <c r="N709" s="126">
        <v>0</v>
      </c>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row>
    <row r="710" spans="1:42" outlineLevel="1" x14ac:dyDescent="0.2">
      <c r="A710" s="285">
        <v>0</v>
      </c>
      <c r="B710" s="162"/>
      <c r="C710" s="250" t="s">
        <v>674</v>
      </c>
      <c r="D710" s="251"/>
      <c r="E710" s="252"/>
      <c r="F710" s="225"/>
      <c r="G710" s="225"/>
      <c r="H710" s="164">
        <v>0</v>
      </c>
      <c r="I710" s="126"/>
      <c r="J710" s="126"/>
      <c r="K710" s="126"/>
      <c r="L710" s="126"/>
      <c r="M710" s="126" t="s">
        <v>133</v>
      </c>
      <c r="N710" s="126">
        <v>0</v>
      </c>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row>
    <row r="711" spans="1:42" ht="22.5" outlineLevel="1" x14ac:dyDescent="0.2">
      <c r="A711" s="285">
        <v>151</v>
      </c>
      <c r="B711" s="162" t="s">
        <v>732</v>
      </c>
      <c r="C711" s="163" t="s">
        <v>733</v>
      </c>
      <c r="D711" s="224" t="s">
        <v>146</v>
      </c>
      <c r="E711" s="225">
        <v>79.02</v>
      </c>
      <c r="F711" s="225"/>
      <c r="G711" s="225">
        <f>ROUND(E711*F711,2)</f>
        <v>0</v>
      </c>
      <c r="H711" s="164" t="s">
        <v>1239</v>
      </c>
      <c r="I711" s="126"/>
      <c r="J711" s="126"/>
      <c r="K711" s="126"/>
      <c r="L711" s="126"/>
      <c r="M711" s="126" t="s">
        <v>131</v>
      </c>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row>
    <row r="712" spans="1:42" outlineLevel="1" x14ac:dyDescent="0.2">
      <c r="A712" s="285">
        <v>0</v>
      </c>
      <c r="B712" s="162"/>
      <c r="C712" s="250" t="s">
        <v>697</v>
      </c>
      <c r="D712" s="251"/>
      <c r="E712" s="252"/>
      <c r="F712" s="225"/>
      <c r="G712" s="225"/>
      <c r="H712" s="164">
        <v>0</v>
      </c>
      <c r="I712" s="126"/>
      <c r="J712" s="126"/>
      <c r="K712" s="126"/>
      <c r="L712" s="126"/>
      <c r="M712" s="126" t="s">
        <v>133</v>
      </c>
      <c r="N712" s="126">
        <v>0</v>
      </c>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row>
    <row r="713" spans="1:42" outlineLevel="1" x14ac:dyDescent="0.2">
      <c r="A713" s="285">
        <v>0</v>
      </c>
      <c r="B713" s="162"/>
      <c r="C713" s="250" t="s">
        <v>698</v>
      </c>
      <c r="D713" s="251"/>
      <c r="E713" s="252">
        <v>6.048</v>
      </c>
      <c r="F713" s="225"/>
      <c r="G713" s="225"/>
      <c r="H713" s="164">
        <v>0</v>
      </c>
      <c r="I713" s="126"/>
      <c r="J713" s="126"/>
      <c r="K713" s="126"/>
      <c r="L713" s="126"/>
      <c r="M713" s="126" t="s">
        <v>133</v>
      </c>
      <c r="N713" s="126">
        <v>0</v>
      </c>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row>
    <row r="714" spans="1:42" outlineLevel="1" x14ac:dyDescent="0.2">
      <c r="A714" s="285">
        <v>0</v>
      </c>
      <c r="B714" s="162"/>
      <c r="C714" s="250" t="s">
        <v>699</v>
      </c>
      <c r="D714" s="251"/>
      <c r="E714" s="252">
        <v>4.7880000000000003</v>
      </c>
      <c r="F714" s="225"/>
      <c r="G714" s="225"/>
      <c r="H714" s="164">
        <v>0</v>
      </c>
      <c r="I714" s="126"/>
      <c r="J714" s="126"/>
      <c r="K714" s="126"/>
      <c r="L714" s="126"/>
      <c r="M714" s="126" t="s">
        <v>133</v>
      </c>
      <c r="N714" s="126">
        <v>0</v>
      </c>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row>
    <row r="715" spans="1:42" outlineLevel="1" x14ac:dyDescent="0.2">
      <c r="A715" s="285">
        <v>0</v>
      </c>
      <c r="B715" s="162"/>
      <c r="C715" s="250" t="s">
        <v>700</v>
      </c>
      <c r="D715" s="251"/>
      <c r="E715" s="252">
        <v>53.783999999999999</v>
      </c>
      <c r="F715" s="225"/>
      <c r="G715" s="225"/>
      <c r="H715" s="164">
        <v>0</v>
      </c>
      <c r="I715" s="126"/>
      <c r="J715" s="126"/>
      <c r="K715" s="126"/>
      <c r="L715" s="126"/>
      <c r="M715" s="126" t="s">
        <v>133</v>
      </c>
      <c r="N715" s="126">
        <v>0</v>
      </c>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row>
    <row r="716" spans="1:42" outlineLevel="1" x14ac:dyDescent="0.2">
      <c r="A716" s="285">
        <v>0</v>
      </c>
      <c r="B716" s="162"/>
      <c r="C716" s="250" t="s">
        <v>701</v>
      </c>
      <c r="D716" s="251"/>
      <c r="E716" s="252">
        <v>14.4</v>
      </c>
      <c r="F716" s="225"/>
      <c r="G716" s="225"/>
      <c r="H716" s="164">
        <v>0</v>
      </c>
      <c r="I716" s="126"/>
      <c r="J716" s="126"/>
      <c r="K716" s="126"/>
      <c r="L716" s="126"/>
      <c r="M716" s="126" t="s">
        <v>133</v>
      </c>
      <c r="N716" s="126">
        <v>0</v>
      </c>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row>
    <row r="717" spans="1:42" ht="22.5" outlineLevel="1" x14ac:dyDescent="0.2">
      <c r="A717" s="285">
        <v>152</v>
      </c>
      <c r="B717" s="162" t="s">
        <v>734</v>
      </c>
      <c r="C717" s="163" t="s">
        <v>735</v>
      </c>
      <c r="D717" s="224" t="s">
        <v>247</v>
      </c>
      <c r="E717" s="225">
        <v>2.9</v>
      </c>
      <c r="F717" s="225"/>
      <c r="G717" s="225">
        <f>ROUND(E717*F717,2)</f>
        <v>0</v>
      </c>
      <c r="H717" s="164" t="s">
        <v>1239</v>
      </c>
      <c r="I717" s="126"/>
      <c r="J717" s="126"/>
      <c r="K717" s="126"/>
      <c r="L717" s="126"/>
      <c r="M717" s="126" t="s">
        <v>131</v>
      </c>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row>
    <row r="718" spans="1:42" outlineLevel="1" x14ac:dyDescent="0.2">
      <c r="A718" s="285">
        <v>0</v>
      </c>
      <c r="B718" s="162"/>
      <c r="C718" s="250" t="s">
        <v>270</v>
      </c>
      <c r="D718" s="251"/>
      <c r="E718" s="252"/>
      <c r="F718" s="225"/>
      <c r="G718" s="225"/>
      <c r="H718" s="164">
        <v>0</v>
      </c>
      <c r="I718" s="126"/>
      <c r="J718" s="126"/>
      <c r="K718" s="126"/>
      <c r="L718" s="126"/>
      <c r="M718" s="126" t="s">
        <v>133</v>
      </c>
      <c r="N718" s="126">
        <v>0</v>
      </c>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row>
    <row r="719" spans="1:42" outlineLevel="1" x14ac:dyDescent="0.2">
      <c r="A719" s="285">
        <v>0</v>
      </c>
      <c r="B719" s="162"/>
      <c r="C719" s="250" t="s">
        <v>736</v>
      </c>
      <c r="D719" s="251"/>
      <c r="E719" s="252">
        <v>2.9</v>
      </c>
      <c r="F719" s="225"/>
      <c r="G719" s="225"/>
      <c r="H719" s="164">
        <v>0</v>
      </c>
      <c r="I719" s="126"/>
      <c r="J719" s="126"/>
      <c r="K719" s="126"/>
      <c r="L719" s="126"/>
      <c r="M719" s="126" t="s">
        <v>133</v>
      </c>
      <c r="N719" s="126">
        <v>0</v>
      </c>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row>
    <row r="720" spans="1:42" outlineLevel="1" x14ac:dyDescent="0.2">
      <c r="A720" s="285">
        <v>0</v>
      </c>
      <c r="B720" s="162"/>
      <c r="C720" s="250" t="s">
        <v>674</v>
      </c>
      <c r="D720" s="251"/>
      <c r="E720" s="252"/>
      <c r="F720" s="225"/>
      <c r="G720" s="225"/>
      <c r="H720" s="164">
        <v>0</v>
      </c>
      <c r="I720" s="126"/>
      <c r="J720" s="126"/>
      <c r="K720" s="126"/>
      <c r="L720" s="126"/>
      <c r="M720" s="126" t="s">
        <v>133</v>
      </c>
      <c r="N720" s="126">
        <v>0</v>
      </c>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row>
    <row r="721" spans="1:42" ht="22.5" outlineLevel="1" x14ac:dyDescent="0.2">
      <c r="A721" s="285">
        <v>153</v>
      </c>
      <c r="B721" s="162" t="s">
        <v>737</v>
      </c>
      <c r="C721" s="163" t="s">
        <v>738</v>
      </c>
      <c r="D721" s="224" t="s">
        <v>142</v>
      </c>
      <c r="E721" s="225">
        <v>5</v>
      </c>
      <c r="F721" s="225"/>
      <c r="G721" s="225">
        <f>ROUND(E721*F721,2)</f>
        <v>0</v>
      </c>
      <c r="H721" s="164" t="s">
        <v>1239</v>
      </c>
      <c r="I721" s="126"/>
      <c r="J721" s="126"/>
      <c r="K721" s="126"/>
      <c r="L721" s="126"/>
      <c r="M721" s="126" t="s">
        <v>131</v>
      </c>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row>
    <row r="722" spans="1:42" outlineLevel="1" x14ac:dyDescent="0.2">
      <c r="A722" s="285">
        <v>0</v>
      </c>
      <c r="B722" s="162"/>
      <c r="C722" s="250" t="s">
        <v>739</v>
      </c>
      <c r="D722" s="251"/>
      <c r="E722" s="252">
        <v>5</v>
      </c>
      <c r="F722" s="225"/>
      <c r="G722" s="225"/>
      <c r="H722" s="164">
        <v>0</v>
      </c>
      <c r="I722" s="126"/>
      <c r="J722" s="126"/>
      <c r="K722" s="126"/>
      <c r="L722" s="126"/>
      <c r="M722" s="126" t="s">
        <v>133</v>
      </c>
      <c r="N722" s="126">
        <v>0</v>
      </c>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row>
    <row r="723" spans="1:42" outlineLevel="1" x14ac:dyDescent="0.2">
      <c r="A723" s="285">
        <v>154</v>
      </c>
      <c r="B723" s="162" t="s">
        <v>737</v>
      </c>
      <c r="C723" s="163" t="s">
        <v>740</v>
      </c>
      <c r="D723" s="224" t="s">
        <v>142</v>
      </c>
      <c r="E723" s="225">
        <v>10</v>
      </c>
      <c r="F723" s="225"/>
      <c r="G723" s="225">
        <f>ROUND(E723*F723,2)</f>
        <v>0</v>
      </c>
      <c r="H723" s="164" t="s">
        <v>1239</v>
      </c>
      <c r="I723" s="126"/>
      <c r="J723" s="126"/>
      <c r="K723" s="126"/>
      <c r="L723" s="126"/>
      <c r="M723" s="126" t="s">
        <v>131</v>
      </c>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row>
    <row r="724" spans="1:42" outlineLevel="1" x14ac:dyDescent="0.2">
      <c r="A724" s="285">
        <v>0</v>
      </c>
      <c r="B724" s="162"/>
      <c r="C724" s="250" t="s">
        <v>741</v>
      </c>
      <c r="D724" s="251"/>
      <c r="E724" s="252">
        <v>10</v>
      </c>
      <c r="F724" s="225"/>
      <c r="G724" s="225"/>
      <c r="H724" s="164">
        <v>0</v>
      </c>
      <c r="I724" s="126"/>
      <c r="J724" s="126"/>
      <c r="K724" s="126"/>
      <c r="L724" s="126"/>
      <c r="M724" s="126" t="s">
        <v>133</v>
      </c>
      <c r="N724" s="126">
        <v>0</v>
      </c>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row>
    <row r="725" spans="1:42" ht="22.5" outlineLevel="1" x14ac:dyDescent="0.2">
      <c r="A725" s="285">
        <v>155</v>
      </c>
      <c r="B725" s="162" t="s">
        <v>742</v>
      </c>
      <c r="C725" s="163" t="s">
        <v>743</v>
      </c>
      <c r="D725" s="224" t="s">
        <v>142</v>
      </c>
      <c r="E725" s="225">
        <v>1</v>
      </c>
      <c r="F725" s="225"/>
      <c r="G725" s="225">
        <f>ROUND(E725*F725,2)</f>
        <v>0</v>
      </c>
      <c r="H725" s="164" t="s">
        <v>1239</v>
      </c>
      <c r="I725" s="126"/>
      <c r="J725" s="126"/>
      <c r="K725" s="126"/>
      <c r="L725" s="126"/>
      <c r="M725" s="126" t="s">
        <v>131</v>
      </c>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row>
    <row r="726" spans="1:42" outlineLevel="1" x14ac:dyDescent="0.2">
      <c r="A726" s="285">
        <v>0</v>
      </c>
      <c r="B726" s="162"/>
      <c r="C726" s="250" t="s">
        <v>744</v>
      </c>
      <c r="D726" s="251"/>
      <c r="E726" s="252">
        <v>1</v>
      </c>
      <c r="F726" s="225"/>
      <c r="G726" s="225"/>
      <c r="H726" s="164">
        <v>0</v>
      </c>
      <c r="I726" s="126"/>
      <c r="J726" s="126"/>
      <c r="K726" s="126"/>
      <c r="L726" s="126"/>
      <c r="M726" s="126" t="s">
        <v>133</v>
      </c>
      <c r="N726" s="126">
        <v>0</v>
      </c>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row>
    <row r="727" spans="1:42" outlineLevel="1" x14ac:dyDescent="0.2">
      <c r="A727" s="285">
        <v>156</v>
      </c>
      <c r="B727" s="162" t="s">
        <v>745</v>
      </c>
      <c r="C727" s="163" t="s">
        <v>746</v>
      </c>
      <c r="D727" s="224" t="s">
        <v>142</v>
      </c>
      <c r="E727" s="225">
        <v>2</v>
      </c>
      <c r="F727" s="225"/>
      <c r="G727" s="225">
        <f>ROUND(E727*F727,2)</f>
        <v>0</v>
      </c>
      <c r="H727" s="164" t="s">
        <v>1239</v>
      </c>
      <c r="I727" s="126"/>
      <c r="J727" s="126"/>
      <c r="K727" s="126"/>
      <c r="L727" s="126"/>
      <c r="M727" s="126" t="s">
        <v>131</v>
      </c>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row>
    <row r="728" spans="1:42" outlineLevel="1" x14ac:dyDescent="0.2">
      <c r="A728" s="285">
        <v>0</v>
      </c>
      <c r="B728" s="162"/>
      <c r="C728" s="250" t="s">
        <v>747</v>
      </c>
      <c r="D728" s="251"/>
      <c r="E728" s="252">
        <v>2</v>
      </c>
      <c r="F728" s="225"/>
      <c r="G728" s="225"/>
      <c r="H728" s="164">
        <v>0</v>
      </c>
      <c r="I728" s="126"/>
      <c r="J728" s="126"/>
      <c r="K728" s="126"/>
      <c r="L728" s="126"/>
      <c r="M728" s="126" t="s">
        <v>133</v>
      </c>
      <c r="N728" s="126">
        <v>0</v>
      </c>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row>
    <row r="729" spans="1:42" ht="22.5" outlineLevel="1" x14ac:dyDescent="0.2">
      <c r="A729" s="285">
        <v>157</v>
      </c>
      <c r="B729" s="162" t="s">
        <v>748</v>
      </c>
      <c r="C729" s="163" t="s">
        <v>749</v>
      </c>
      <c r="D729" s="224" t="s">
        <v>142</v>
      </c>
      <c r="E729" s="225">
        <v>2</v>
      </c>
      <c r="F729" s="225"/>
      <c r="G729" s="225">
        <f>ROUND(E729*F729,2)</f>
        <v>0</v>
      </c>
      <c r="H729" s="164" t="s">
        <v>1239</v>
      </c>
      <c r="I729" s="126"/>
      <c r="J729" s="126"/>
      <c r="K729" s="126"/>
      <c r="L729" s="126"/>
      <c r="M729" s="126" t="s">
        <v>131</v>
      </c>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row>
    <row r="730" spans="1:42" outlineLevel="1" x14ac:dyDescent="0.2">
      <c r="A730" s="285">
        <v>0</v>
      </c>
      <c r="B730" s="162"/>
      <c r="C730" s="250" t="s">
        <v>750</v>
      </c>
      <c r="D730" s="251"/>
      <c r="E730" s="252">
        <v>2</v>
      </c>
      <c r="F730" s="225"/>
      <c r="G730" s="225"/>
      <c r="H730" s="164">
        <v>0</v>
      </c>
      <c r="I730" s="126"/>
      <c r="J730" s="126"/>
      <c r="K730" s="126"/>
      <c r="L730" s="126"/>
      <c r="M730" s="126" t="s">
        <v>133</v>
      </c>
      <c r="N730" s="126">
        <v>0</v>
      </c>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row>
    <row r="731" spans="1:42" outlineLevel="1" x14ac:dyDescent="0.2">
      <c r="A731" s="285">
        <v>158</v>
      </c>
      <c r="B731" s="162" t="s">
        <v>751</v>
      </c>
      <c r="C731" s="163" t="s">
        <v>752</v>
      </c>
      <c r="D731" s="224" t="s">
        <v>247</v>
      </c>
      <c r="E731" s="225">
        <v>190</v>
      </c>
      <c r="F731" s="225"/>
      <c r="G731" s="225">
        <f>ROUND(E731*F731,2)</f>
        <v>0</v>
      </c>
      <c r="H731" s="164" t="s">
        <v>1275</v>
      </c>
      <c r="I731" s="126"/>
      <c r="J731" s="126"/>
      <c r="K731" s="126"/>
      <c r="L731" s="126"/>
      <c r="M731" s="126" t="s">
        <v>131</v>
      </c>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row>
    <row r="732" spans="1:42" outlineLevel="1" x14ac:dyDescent="0.2">
      <c r="A732" s="285">
        <v>0</v>
      </c>
      <c r="B732" s="162"/>
      <c r="C732" s="250" t="s">
        <v>753</v>
      </c>
      <c r="D732" s="251"/>
      <c r="E732" s="252">
        <v>190</v>
      </c>
      <c r="F732" s="225"/>
      <c r="G732" s="225"/>
      <c r="H732" s="164">
        <v>0</v>
      </c>
      <c r="I732" s="126"/>
      <c r="J732" s="126"/>
      <c r="K732" s="126"/>
      <c r="L732" s="126"/>
      <c r="M732" s="126" t="s">
        <v>133</v>
      </c>
      <c r="N732" s="126">
        <v>0</v>
      </c>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row>
    <row r="733" spans="1:42" outlineLevel="1" x14ac:dyDescent="0.2">
      <c r="A733" s="285">
        <v>159</v>
      </c>
      <c r="B733" s="162" t="s">
        <v>754</v>
      </c>
      <c r="C733" s="163" t="s">
        <v>755</v>
      </c>
      <c r="D733" s="224" t="s">
        <v>247</v>
      </c>
      <c r="E733" s="225">
        <v>90</v>
      </c>
      <c r="F733" s="225"/>
      <c r="G733" s="225">
        <f>ROUND(E733*F733,2)</f>
        <v>0</v>
      </c>
      <c r="H733" s="164" t="s">
        <v>1275</v>
      </c>
      <c r="I733" s="126"/>
      <c r="J733" s="126"/>
      <c r="K733" s="126"/>
      <c r="L733" s="126"/>
      <c r="M733" s="126" t="s">
        <v>131</v>
      </c>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row>
    <row r="734" spans="1:42" outlineLevel="1" x14ac:dyDescent="0.2">
      <c r="A734" s="285">
        <v>0</v>
      </c>
      <c r="B734" s="162"/>
      <c r="C734" s="250" t="s">
        <v>756</v>
      </c>
      <c r="D734" s="251"/>
      <c r="E734" s="252">
        <v>90</v>
      </c>
      <c r="F734" s="225"/>
      <c r="G734" s="225"/>
      <c r="H734" s="164">
        <v>0</v>
      </c>
      <c r="I734" s="126"/>
      <c r="J734" s="126"/>
      <c r="K734" s="126"/>
      <c r="L734" s="126"/>
      <c r="M734" s="126" t="s">
        <v>133</v>
      </c>
      <c r="N734" s="126">
        <v>0</v>
      </c>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row>
    <row r="735" spans="1:42" outlineLevel="1" x14ac:dyDescent="0.2">
      <c r="A735" s="285">
        <v>160</v>
      </c>
      <c r="B735" s="162" t="s">
        <v>757</v>
      </c>
      <c r="C735" s="163" t="s">
        <v>758</v>
      </c>
      <c r="D735" s="224" t="s">
        <v>247</v>
      </c>
      <c r="E735" s="225">
        <v>40</v>
      </c>
      <c r="F735" s="225"/>
      <c r="G735" s="225">
        <f>ROUND(E735*F735,2)</f>
        <v>0</v>
      </c>
      <c r="H735" s="164" t="s">
        <v>1275</v>
      </c>
      <c r="I735" s="126"/>
      <c r="J735" s="126"/>
      <c r="K735" s="126"/>
      <c r="L735" s="126"/>
      <c r="M735" s="126" t="s">
        <v>131</v>
      </c>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row>
    <row r="736" spans="1:42" outlineLevel="1" x14ac:dyDescent="0.2">
      <c r="A736" s="285">
        <v>0</v>
      </c>
      <c r="B736" s="162"/>
      <c r="C736" s="250" t="s">
        <v>759</v>
      </c>
      <c r="D736" s="251"/>
      <c r="E736" s="252">
        <v>30</v>
      </c>
      <c r="F736" s="225"/>
      <c r="G736" s="225"/>
      <c r="H736" s="164">
        <v>0</v>
      </c>
      <c r="I736" s="126"/>
      <c r="J736" s="126"/>
      <c r="K736" s="126"/>
      <c r="L736" s="126"/>
      <c r="M736" s="126" t="s">
        <v>133</v>
      </c>
      <c r="N736" s="126">
        <v>0</v>
      </c>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row>
    <row r="737" spans="1:42" outlineLevel="1" x14ac:dyDescent="0.2">
      <c r="A737" s="285">
        <v>0</v>
      </c>
      <c r="B737" s="162"/>
      <c r="C737" s="250" t="s">
        <v>760</v>
      </c>
      <c r="D737" s="251"/>
      <c r="E737" s="252">
        <v>10</v>
      </c>
      <c r="F737" s="225"/>
      <c r="G737" s="225"/>
      <c r="H737" s="164">
        <v>0</v>
      </c>
      <c r="I737" s="126"/>
      <c r="J737" s="126"/>
      <c r="K737" s="126"/>
      <c r="L737" s="126"/>
      <c r="M737" s="126" t="s">
        <v>133</v>
      </c>
      <c r="N737" s="126">
        <v>0</v>
      </c>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row>
    <row r="738" spans="1:42" outlineLevel="1" x14ac:dyDescent="0.2">
      <c r="A738" s="285">
        <v>161</v>
      </c>
      <c r="B738" s="162" t="s">
        <v>761</v>
      </c>
      <c r="C738" s="163" t="s">
        <v>762</v>
      </c>
      <c r="D738" s="224" t="s">
        <v>142</v>
      </c>
      <c r="E738" s="225">
        <v>15</v>
      </c>
      <c r="F738" s="225"/>
      <c r="G738" s="225">
        <f>ROUND(E738*F738,2)</f>
        <v>0</v>
      </c>
      <c r="H738" s="164" t="s">
        <v>1275</v>
      </c>
      <c r="I738" s="126"/>
      <c r="J738" s="126"/>
      <c r="K738" s="126"/>
      <c r="L738" s="126"/>
      <c r="M738" s="126" t="s">
        <v>131</v>
      </c>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row>
    <row r="739" spans="1:42" outlineLevel="1" x14ac:dyDescent="0.2">
      <c r="A739" s="285">
        <v>0</v>
      </c>
      <c r="B739" s="162"/>
      <c r="C739" s="250" t="s">
        <v>763</v>
      </c>
      <c r="D739" s="251"/>
      <c r="E739" s="252">
        <v>15</v>
      </c>
      <c r="F739" s="225"/>
      <c r="G739" s="225"/>
      <c r="H739" s="164">
        <v>0</v>
      </c>
      <c r="I739" s="126"/>
      <c r="J739" s="126"/>
      <c r="K739" s="126"/>
      <c r="L739" s="126"/>
      <c r="M739" s="126" t="s">
        <v>133</v>
      </c>
      <c r="N739" s="126">
        <v>0</v>
      </c>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row>
    <row r="740" spans="1:42" outlineLevel="1" x14ac:dyDescent="0.2">
      <c r="A740" s="285">
        <v>162</v>
      </c>
      <c r="B740" s="162" t="s">
        <v>764</v>
      </c>
      <c r="C740" s="163" t="s">
        <v>765</v>
      </c>
      <c r="D740" s="224" t="s">
        <v>142</v>
      </c>
      <c r="E740" s="225">
        <v>9</v>
      </c>
      <c r="F740" s="225"/>
      <c r="G740" s="225">
        <f>ROUND(E740*F740,2)</f>
        <v>0</v>
      </c>
      <c r="H740" s="164" t="s">
        <v>1275</v>
      </c>
      <c r="I740" s="126"/>
      <c r="J740" s="126"/>
      <c r="K740" s="126"/>
      <c r="L740" s="126"/>
      <c r="M740" s="126" t="s">
        <v>131</v>
      </c>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row>
    <row r="741" spans="1:42" outlineLevel="1" x14ac:dyDescent="0.2">
      <c r="A741" s="285">
        <v>0</v>
      </c>
      <c r="B741" s="162"/>
      <c r="C741" s="250" t="s">
        <v>766</v>
      </c>
      <c r="D741" s="251"/>
      <c r="E741" s="252">
        <v>9</v>
      </c>
      <c r="F741" s="225"/>
      <c r="G741" s="225"/>
      <c r="H741" s="164">
        <v>0</v>
      </c>
      <c r="I741" s="126"/>
      <c r="J741" s="126"/>
      <c r="K741" s="126"/>
      <c r="L741" s="126"/>
      <c r="M741" s="126" t="s">
        <v>133</v>
      </c>
      <c r="N741" s="126">
        <v>0</v>
      </c>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row>
    <row r="742" spans="1:42" outlineLevel="1" x14ac:dyDescent="0.2">
      <c r="A742" s="285">
        <v>163</v>
      </c>
      <c r="B742" s="162" t="s">
        <v>767</v>
      </c>
      <c r="C742" s="163" t="s">
        <v>768</v>
      </c>
      <c r="D742" s="224" t="s">
        <v>142</v>
      </c>
      <c r="E742" s="225">
        <v>6</v>
      </c>
      <c r="F742" s="225"/>
      <c r="G742" s="225">
        <f>ROUND(E742*F742,2)</f>
        <v>0</v>
      </c>
      <c r="H742" s="164" t="s">
        <v>1275</v>
      </c>
      <c r="I742" s="126"/>
      <c r="J742" s="126"/>
      <c r="K742" s="126"/>
      <c r="L742" s="126"/>
      <c r="M742" s="126" t="s">
        <v>131</v>
      </c>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row>
    <row r="743" spans="1:42" outlineLevel="1" x14ac:dyDescent="0.2">
      <c r="A743" s="285">
        <v>0</v>
      </c>
      <c r="B743" s="162"/>
      <c r="C743" s="250" t="s">
        <v>769</v>
      </c>
      <c r="D743" s="251"/>
      <c r="E743" s="252">
        <v>6</v>
      </c>
      <c r="F743" s="225"/>
      <c r="G743" s="225"/>
      <c r="H743" s="164">
        <v>0</v>
      </c>
      <c r="I743" s="126"/>
      <c r="J743" s="126"/>
      <c r="K743" s="126"/>
      <c r="L743" s="126"/>
      <c r="M743" s="126" t="s">
        <v>133</v>
      </c>
      <c r="N743" s="126">
        <v>0</v>
      </c>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row>
    <row r="744" spans="1:42" outlineLevel="1" x14ac:dyDescent="0.2">
      <c r="A744" s="285">
        <v>164</v>
      </c>
      <c r="B744" s="162" t="s">
        <v>770</v>
      </c>
      <c r="C744" s="163" t="s">
        <v>771</v>
      </c>
      <c r="D744" s="224" t="s">
        <v>142</v>
      </c>
      <c r="E744" s="225">
        <v>8</v>
      </c>
      <c r="F744" s="225"/>
      <c r="G744" s="225">
        <f>ROUND(E744*F744,2)</f>
        <v>0</v>
      </c>
      <c r="H744" s="164" t="s">
        <v>1275</v>
      </c>
      <c r="I744" s="126"/>
      <c r="J744" s="126"/>
      <c r="K744" s="126"/>
      <c r="L744" s="126"/>
      <c r="M744" s="126" t="s">
        <v>131</v>
      </c>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row>
    <row r="745" spans="1:42" outlineLevel="1" x14ac:dyDescent="0.2">
      <c r="A745" s="285">
        <v>0</v>
      </c>
      <c r="B745" s="162"/>
      <c r="C745" s="250" t="s">
        <v>772</v>
      </c>
      <c r="D745" s="251"/>
      <c r="E745" s="252">
        <v>8</v>
      </c>
      <c r="F745" s="225"/>
      <c r="G745" s="225"/>
      <c r="H745" s="164">
        <v>0</v>
      </c>
      <c r="I745" s="126"/>
      <c r="J745" s="126"/>
      <c r="K745" s="126"/>
      <c r="L745" s="126"/>
      <c r="M745" s="126" t="s">
        <v>133</v>
      </c>
      <c r="N745" s="126">
        <v>0</v>
      </c>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row>
    <row r="746" spans="1:42" outlineLevel="1" x14ac:dyDescent="0.2">
      <c r="A746" s="285">
        <v>165</v>
      </c>
      <c r="B746" s="162" t="s">
        <v>773</v>
      </c>
      <c r="C746" s="163" t="s">
        <v>774</v>
      </c>
      <c r="D746" s="224" t="s">
        <v>142</v>
      </c>
      <c r="E746" s="225">
        <v>6</v>
      </c>
      <c r="F746" s="225"/>
      <c r="G746" s="225">
        <f>ROUND(E746*F746,2)</f>
        <v>0</v>
      </c>
      <c r="H746" s="164" t="s">
        <v>1275</v>
      </c>
      <c r="I746" s="126"/>
      <c r="J746" s="126"/>
      <c r="K746" s="126"/>
      <c r="L746" s="126"/>
      <c r="M746" s="126" t="s">
        <v>131</v>
      </c>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row>
    <row r="747" spans="1:42" outlineLevel="1" x14ac:dyDescent="0.2">
      <c r="A747" s="285">
        <v>0</v>
      </c>
      <c r="B747" s="162"/>
      <c r="C747" s="250" t="s">
        <v>769</v>
      </c>
      <c r="D747" s="251"/>
      <c r="E747" s="252">
        <v>6</v>
      </c>
      <c r="F747" s="225"/>
      <c r="G747" s="225"/>
      <c r="H747" s="164">
        <v>0</v>
      </c>
      <c r="I747" s="126"/>
      <c r="J747" s="126"/>
      <c r="K747" s="126"/>
      <c r="L747" s="126"/>
      <c r="M747" s="126" t="s">
        <v>133</v>
      </c>
      <c r="N747" s="126">
        <v>0</v>
      </c>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row>
    <row r="748" spans="1:42" outlineLevel="1" x14ac:dyDescent="0.2">
      <c r="A748" s="285">
        <v>166</v>
      </c>
      <c r="B748" s="162" t="s">
        <v>775</v>
      </c>
      <c r="C748" s="163" t="s">
        <v>776</v>
      </c>
      <c r="D748" s="224" t="s">
        <v>142</v>
      </c>
      <c r="E748" s="225">
        <v>4</v>
      </c>
      <c r="F748" s="225"/>
      <c r="G748" s="225">
        <f>ROUND(E748*F748,2)</f>
        <v>0</v>
      </c>
      <c r="H748" s="164" t="s">
        <v>1275</v>
      </c>
      <c r="I748" s="126"/>
      <c r="J748" s="126"/>
      <c r="K748" s="126"/>
      <c r="L748" s="126"/>
      <c r="M748" s="126" t="s">
        <v>131</v>
      </c>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row>
    <row r="749" spans="1:42" outlineLevel="1" x14ac:dyDescent="0.2">
      <c r="A749" s="285">
        <v>0</v>
      </c>
      <c r="B749" s="162"/>
      <c r="C749" s="250" t="s">
        <v>244</v>
      </c>
      <c r="D749" s="251"/>
      <c r="E749" s="252">
        <v>4</v>
      </c>
      <c r="F749" s="225"/>
      <c r="G749" s="225"/>
      <c r="H749" s="164">
        <v>0</v>
      </c>
      <c r="I749" s="126"/>
      <c r="J749" s="126"/>
      <c r="K749" s="126"/>
      <c r="L749" s="126"/>
      <c r="M749" s="126" t="s">
        <v>133</v>
      </c>
      <c r="N749" s="126">
        <v>0</v>
      </c>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row>
    <row r="750" spans="1:42" outlineLevel="1" x14ac:dyDescent="0.2">
      <c r="A750" s="285">
        <v>167</v>
      </c>
      <c r="B750" s="162" t="s">
        <v>777</v>
      </c>
      <c r="C750" s="163" t="s">
        <v>778</v>
      </c>
      <c r="D750" s="224" t="s">
        <v>247</v>
      </c>
      <c r="E750" s="225">
        <v>3.5</v>
      </c>
      <c r="F750" s="225"/>
      <c r="G750" s="225">
        <f>ROUND(E750*F750,2)</f>
        <v>0</v>
      </c>
      <c r="H750" s="164" t="s">
        <v>1275</v>
      </c>
      <c r="I750" s="126"/>
      <c r="J750" s="126"/>
      <c r="K750" s="126"/>
      <c r="L750" s="126"/>
      <c r="M750" s="126" t="s">
        <v>131</v>
      </c>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row>
    <row r="751" spans="1:42" outlineLevel="1" x14ac:dyDescent="0.2">
      <c r="A751" s="285">
        <v>0</v>
      </c>
      <c r="B751" s="162"/>
      <c r="C751" s="250" t="s">
        <v>779</v>
      </c>
      <c r="D751" s="251"/>
      <c r="E751" s="252">
        <v>3.5</v>
      </c>
      <c r="F751" s="225"/>
      <c r="G751" s="225"/>
      <c r="H751" s="164">
        <v>0</v>
      </c>
      <c r="I751" s="126"/>
      <c r="J751" s="126"/>
      <c r="K751" s="126"/>
      <c r="L751" s="126"/>
      <c r="M751" s="126" t="s">
        <v>133</v>
      </c>
      <c r="N751" s="126">
        <v>0</v>
      </c>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row>
    <row r="752" spans="1:42" outlineLevel="1" x14ac:dyDescent="0.2">
      <c r="A752" s="285">
        <v>168</v>
      </c>
      <c r="B752" s="162" t="s">
        <v>780</v>
      </c>
      <c r="C752" s="163" t="s">
        <v>781</v>
      </c>
      <c r="D752" s="224" t="s">
        <v>247</v>
      </c>
      <c r="E752" s="225">
        <v>2.5</v>
      </c>
      <c r="F752" s="225"/>
      <c r="G752" s="225">
        <f>ROUND(E752*F752,2)</f>
        <v>0</v>
      </c>
      <c r="H752" s="164" t="s">
        <v>1275</v>
      </c>
      <c r="I752" s="126"/>
      <c r="J752" s="126"/>
      <c r="K752" s="126"/>
      <c r="L752" s="126"/>
      <c r="M752" s="126" t="s">
        <v>131</v>
      </c>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row>
    <row r="753" spans="1:42" outlineLevel="1" x14ac:dyDescent="0.2">
      <c r="A753" s="285">
        <v>0</v>
      </c>
      <c r="B753" s="162"/>
      <c r="C753" s="250" t="s">
        <v>782</v>
      </c>
      <c r="D753" s="251"/>
      <c r="E753" s="252">
        <v>2.5</v>
      </c>
      <c r="F753" s="225"/>
      <c r="G753" s="225"/>
      <c r="H753" s="164">
        <v>0</v>
      </c>
      <c r="I753" s="126"/>
      <c r="J753" s="126"/>
      <c r="K753" s="126"/>
      <c r="L753" s="126"/>
      <c r="M753" s="126" t="s">
        <v>133</v>
      </c>
      <c r="N753" s="126">
        <v>0</v>
      </c>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row>
    <row r="754" spans="1:42" outlineLevel="1" x14ac:dyDescent="0.2">
      <c r="A754" s="285">
        <v>169</v>
      </c>
      <c r="B754" s="162" t="s">
        <v>783</v>
      </c>
      <c r="C754" s="163" t="s">
        <v>784</v>
      </c>
      <c r="D754" s="224" t="s">
        <v>247</v>
      </c>
      <c r="E754" s="225">
        <v>1.5</v>
      </c>
      <c r="F754" s="225"/>
      <c r="G754" s="225">
        <f>ROUND(E754*F754,2)</f>
        <v>0</v>
      </c>
      <c r="H754" s="164" t="s">
        <v>1275</v>
      </c>
      <c r="I754" s="126"/>
      <c r="J754" s="126"/>
      <c r="K754" s="126"/>
      <c r="L754" s="126"/>
      <c r="M754" s="126" t="s">
        <v>131</v>
      </c>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row>
    <row r="755" spans="1:42" outlineLevel="1" x14ac:dyDescent="0.2">
      <c r="A755" s="285">
        <v>0</v>
      </c>
      <c r="B755" s="162"/>
      <c r="C755" s="250" t="s">
        <v>785</v>
      </c>
      <c r="D755" s="251"/>
      <c r="E755" s="252">
        <v>1.5</v>
      </c>
      <c r="F755" s="225"/>
      <c r="G755" s="225"/>
      <c r="H755" s="164">
        <v>0</v>
      </c>
      <c r="I755" s="126"/>
      <c r="J755" s="126"/>
      <c r="K755" s="126"/>
      <c r="L755" s="126"/>
      <c r="M755" s="126" t="s">
        <v>133</v>
      </c>
      <c r="N755" s="126">
        <v>0</v>
      </c>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row>
    <row r="756" spans="1:42" outlineLevel="1" x14ac:dyDescent="0.2">
      <c r="A756" s="285">
        <v>170</v>
      </c>
      <c r="B756" s="162" t="s">
        <v>786</v>
      </c>
      <c r="C756" s="163" t="s">
        <v>787</v>
      </c>
      <c r="D756" s="224" t="s">
        <v>247</v>
      </c>
      <c r="E756" s="225">
        <v>3</v>
      </c>
      <c r="F756" s="225"/>
      <c r="G756" s="225">
        <f>ROUND(E756*F756,2)</f>
        <v>0</v>
      </c>
      <c r="H756" s="164" t="s">
        <v>1275</v>
      </c>
      <c r="I756" s="126"/>
      <c r="J756" s="126"/>
      <c r="K756" s="126"/>
      <c r="L756" s="126"/>
      <c r="M756" s="126" t="s">
        <v>131</v>
      </c>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row>
    <row r="757" spans="1:42" outlineLevel="1" x14ac:dyDescent="0.2">
      <c r="A757" s="285">
        <v>0</v>
      </c>
      <c r="B757" s="162"/>
      <c r="C757" s="250" t="s">
        <v>788</v>
      </c>
      <c r="D757" s="251"/>
      <c r="E757" s="252">
        <v>3</v>
      </c>
      <c r="F757" s="225"/>
      <c r="G757" s="225"/>
      <c r="H757" s="164">
        <v>0</v>
      </c>
      <c r="I757" s="126"/>
      <c r="J757" s="126"/>
      <c r="K757" s="126"/>
      <c r="L757" s="126"/>
      <c r="M757" s="126" t="s">
        <v>133</v>
      </c>
      <c r="N757" s="126">
        <v>0</v>
      </c>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row>
    <row r="758" spans="1:42" outlineLevel="1" x14ac:dyDescent="0.2">
      <c r="A758" s="285">
        <v>171</v>
      </c>
      <c r="B758" s="162" t="s">
        <v>789</v>
      </c>
      <c r="C758" s="163" t="s">
        <v>790</v>
      </c>
      <c r="D758" s="224" t="s">
        <v>247</v>
      </c>
      <c r="E758" s="225">
        <v>2</v>
      </c>
      <c r="F758" s="225"/>
      <c r="G758" s="225">
        <f>ROUND(E758*F758,2)</f>
        <v>0</v>
      </c>
      <c r="H758" s="164" t="s">
        <v>1275</v>
      </c>
      <c r="I758" s="126"/>
      <c r="J758" s="126"/>
      <c r="K758" s="126"/>
      <c r="L758" s="126"/>
      <c r="M758" s="126" t="s">
        <v>131</v>
      </c>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row>
    <row r="759" spans="1:42" outlineLevel="1" x14ac:dyDescent="0.2">
      <c r="A759" s="285">
        <v>0</v>
      </c>
      <c r="B759" s="162"/>
      <c r="C759" s="250" t="s">
        <v>791</v>
      </c>
      <c r="D759" s="251"/>
      <c r="E759" s="252">
        <v>2</v>
      </c>
      <c r="F759" s="225"/>
      <c r="G759" s="225"/>
      <c r="H759" s="164">
        <v>0</v>
      </c>
      <c r="I759" s="126"/>
      <c r="J759" s="126"/>
      <c r="K759" s="126"/>
      <c r="L759" s="126"/>
      <c r="M759" s="126" t="s">
        <v>133</v>
      </c>
      <c r="N759" s="126">
        <v>0</v>
      </c>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row>
    <row r="760" spans="1:42" outlineLevel="1" x14ac:dyDescent="0.2">
      <c r="A760" s="285">
        <v>172</v>
      </c>
      <c r="B760" s="162" t="s">
        <v>792</v>
      </c>
      <c r="C760" s="163" t="s">
        <v>793</v>
      </c>
      <c r="D760" s="224" t="s">
        <v>247</v>
      </c>
      <c r="E760" s="225">
        <v>1.5</v>
      </c>
      <c r="F760" s="225"/>
      <c r="G760" s="225">
        <f>ROUND(E760*F760,2)</f>
        <v>0</v>
      </c>
      <c r="H760" s="164" t="s">
        <v>1275</v>
      </c>
      <c r="I760" s="126"/>
      <c r="J760" s="126"/>
      <c r="K760" s="126"/>
      <c r="L760" s="126"/>
      <c r="M760" s="126" t="s">
        <v>131</v>
      </c>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row>
    <row r="761" spans="1:42" outlineLevel="1" x14ac:dyDescent="0.2">
      <c r="A761" s="285">
        <v>0</v>
      </c>
      <c r="B761" s="162"/>
      <c r="C761" s="250" t="s">
        <v>785</v>
      </c>
      <c r="D761" s="251"/>
      <c r="E761" s="252">
        <v>1.5</v>
      </c>
      <c r="F761" s="225"/>
      <c r="G761" s="225"/>
      <c r="H761" s="164">
        <v>0</v>
      </c>
      <c r="I761" s="126"/>
      <c r="J761" s="126"/>
      <c r="K761" s="126"/>
      <c r="L761" s="126"/>
      <c r="M761" s="126" t="s">
        <v>133</v>
      </c>
      <c r="N761" s="126">
        <v>0</v>
      </c>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row>
    <row r="762" spans="1:42" outlineLevel="1" x14ac:dyDescent="0.2">
      <c r="A762" s="285">
        <v>173</v>
      </c>
      <c r="B762" s="162" t="s">
        <v>794</v>
      </c>
      <c r="C762" s="163" t="s">
        <v>795</v>
      </c>
      <c r="D762" s="224" t="s">
        <v>247</v>
      </c>
      <c r="E762" s="225">
        <v>1</v>
      </c>
      <c r="F762" s="225"/>
      <c r="G762" s="225">
        <f>ROUND(E762*F762,2)</f>
        <v>0</v>
      </c>
      <c r="H762" s="164" t="s">
        <v>1275</v>
      </c>
      <c r="I762" s="126"/>
      <c r="J762" s="126"/>
      <c r="K762" s="126"/>
      <c r="L762" s="126"/>
      <c r="M762" s="126" t="s">
        <v>131</v>
      </c>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row>
    <row r="763" spans="1:42" outlineLevel="1" x14ac:dyDescent="0.2">
      <c r="A763" s="285">
        <v>0</v>
      </c>
      <c r="B763" s="162"/>
      <c r="C763" s="250" t="s">
        <v>143</v>
      </c>
      <c r="D763" s="251"/>
      <c r="E763" s="252">
        <v>1</v>
      </c>
      <c r="F763" s="225"/>
      <c r="G763" s="225"/>
      <c r="H763" s="164">
        <v>0</v>
      </c>
      <c r="I763" s="126"/>
      <c r="J763" s="126"/>
      <c r="K763" s="126"/>
      <c r="L763" s="126"/>
      <c r="M763" s="126" t="s">
        <v>133</v>
      </c>
      <c r="N763" s="126">
        <v>0</v>
      </c>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row>
    <row r="764" spans="1:42" outlineLevel="1" x14ac:dyDescent="0.2">
      <c r="A764" s="285">
        <v>174</v>
      </c>
      <c r="B764" s="162" t="s">
        <v>802</v>
      </c>
      <c r="C764" s="163" t="s">
        <v>803</v>
      </c>
      <c r="D764" s="224" t="s">
        <v>130</v>
      </c>
      <c r="E764" s="225">
        <v>51.5</v>
      </c>
      <c r="F764" s="225"/>
      <c r="G764" s="225">
        <f>ROUND(E764*F764,2)</f>
        <v>0</v>
      </c>
      <c r="H764" s="164" t="s">
        <v>1275</v>
      </c>
      <c r="I764" s="126"/>
      <c r="J764" s="126"/>
      <c r="K764" s="126"/>
      <c r="L764" s="126"/>
      <c r="M764" s="126" t="s">
        <v>131</v>
      </c>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row>
    <row r="765" spans="1:42" outlineLevel="1" x14ac:dyDescent="0.2">
      <c r="A765" s="285">
        <v>0</v>
      </c>
      <c r="B765" s="162"/>
      <c r="C765" s="250" t="s">
        <v>804</v>
      </c>
      <c r="D765" s="251"/>
      <c r="E765" s="252">
        <v>22</v>
      </c>
      <c r="F765" s="225"/>
      <c r="G765" s="225"/>
      <c r="H765" s="164">
        <v>0</v>
      </c>
      <c r="I765" s="126"/>
      <c r="J765" s="126"/>
      <c r="K765" s="126"/>
      <c r="L765" s="126"/>
      <c r="M765" s="126" t="s">
        <v>133</v>
      </c>
      <c r="N765" s="126">
        <v>0</v>
      </c>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row>
    <row r="766" spans="1:42" outlineLevel="1" x14ac:dyDescent="0.2">
      <c r="A766" s="285">
        <v>0</v>
      </c>
      <c r="B766" s="162"/>
      <c r="C766" s="250" t="s">
        <v>805</v>
      </c>
      <c r="D766" s="251"/>
      <c r="E766" s="252">
        <v>29.5</v>
      </c>
      <c r="F766" s="225"/>
      <c r="G766" s="225"/>
      <c r="H766" s="164">
        <v>0</v>
      </c>
      <c r="I766" s="126"/>
      <c r="J766" s="126"/>
      <c r="K766" s="126"/>
      <c r="L766" s="126"/>
      <c r="M766" s="126" t="s">
        <v>133</v>
      </c>
      <c r="N766" s="126">
        <v>0</v>
      </c>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row>
    <row r="767" spans="1:42" outlineLevel="1" x14ac:dyDescent="0.2">
      <c r="A767" s="285">
        <v>175</v>
      </c>
      <c r="B767" s="162" t="s">
        <v>806</v>
      </c>
      <c r="C767" s="163" t="s">
        <v>807</v>
      </c>
      <c r="D767" s="224" t="s">
        <v>130</v>
      </c>
      <c r="E767" s="225">
        <v>51.5</v>
      </c>
      <c r="F767" s="225"/>
      <c r="G767" s="225">
        <f>ROUND(E767*F767,2)</f>
        <v>0</v>
      </c>
      <c r="H767" s="164" t="s">
        <v>1275</v>
      </c>
      <c r="I767" s="126"/>
      <c r="J767" s="126"/>
      <c r="K767" s="126"/>
      <c r="L767" s="126"/>
      <c r="M767" s="126" t="s">
        <v>131</v>
      </c>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row>
    <row r="768" spans="1:42" outlineLevel="1" x14ac:dyDescent="0.2">
      <c r="A768" s="285">
        <v>0</v>
      </c>
      <c r="B768" s="162"/>
      <c r="C768" s="250" t="s">
        <v>804</v>
      </c>
      <c r="D768" s="251"/>
      <c r="E768" s="252">
        <v>22</v>
      </c>
      <c r="F768" s="225"/>
      <c r="G768" s="225"/>
      <c r="H768" s="164">
        <v>0</v>
      </c>
      <c r="I768" s="126"/>
      <c r="J768" s="126"/>
      <c r="K768" s="126"/>
      <c r="L768" s="126"/>
      <c r="M768" s="126" t="s">
        <v>133</v>
      </c>
      <c r="N768" s="126">
        <v>0</v>
      </c>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row>
    <row r="769" spans="1:42" outlineLevel="1" x14ac:dyDescent="0.2">
      <c r="A769" s="285">
        <v>0</v>
      </c>
      <c r="B769" s="162"/>
      <c r="C769" s="250" t="s">
        <v>805</v>
      </c>
      <c r="D769" s="251"/>
      <c r="E769" s="252">
        <v>29.5</v>
      </c>
      <c r="F769" s="225"/>
      <c r="G769" s="225"/>
      <c r="H769" s="164">
        <v>0</v>
      </c>
      <c r="I769" s="126"/>
      <c r="J769" s="126"/>
      <c r="K769" s="126"/>
      <c r="L769" s="126"/>
      <c r="M769" s="126" t="s">
        <v>133</v>
      </c>
      <c r="N769" s="126">
        <v>0</v>
      </c>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row>
    <row r="770" spans="1:42" outlineLevel="1" x14ac:dyDescent="0.2">
      <c r="A770" s="285">
        <v>176</v>
      </c>
      <c r="B770" s="162" t="s">
        <v>811</v>
      </c>
      <c r="C770" s="163" t="s">
        <v>812</v>
      </c>
      <c r="D770" s="224" t="s">
        <v>247</v>
      </c>
      <c r="E770" s="225">
        <v>15</v>
      </c>
      <c r="F770" s="225"/>
      <c r="G770" s="225">
        <f>ROUND(E770*F770,2)</f>
        <v>0</v>
      </c>
      <c r="H770" s="164" t="s">
        <v>1275</v>
      </c>
      <c r="I770" s="126"/>
      <c r="J770" s="126"/>
      <c r="K770" s="126"/>
      <c r="L770" s="126"/>
      <c r="M770" s="126" t="s">
        <v>131</v>
      </c>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row>
    <row r="771" spans="1:42" outlineLevel="1" x14ac:dyDescent="0.2">
      <c r="A771" s="285">
        <v>0</v>
      </c>
      <c r="B771" s="162"/>
      <c r="C771" s="250" t="s">
        <v>813</v>
      </c>
      <c r="D771" s="251"/>
      <c r="E771" s="252">
        <v>15</v>
      </c>
      <c r="F771" s="225"/>
      <c r="G771" s="225"/>
      <c r="H771" s="164">
        <v>0</v>
      </c>
      <c r="I771" s="126"/>
      <c r="J771" s="126"/>
      <c r="K771" s="126"/>
      <c r="L771" s="126"/>
      <c r="M771" s="126" t="s">
        <v>133</v>
      </c>
      <c r="N771" s="126">
        <v>0</v>
      </c>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row>
    <row r="772" spans="1:42" outlineLevel="1" x14ac:dyDescent="0.2">
      <c r="A772" s="285">
        <v>177</v>
      </c>
      <c r="B772" s="162" t="s">
        <v>814</v>
      </c>
      <c r="C772" s="163" t="s">
        <v>815</v>
      </c>
      <c r="D772" s="224" t="s">
        <v>130</v>
      </c>
      <c r="E772" s="225">
        <v>666</v>
      </c>
      <c r="F772" s="225"/>
      <c r="G772" s="225">
        <f>ROUND(E772*F772,2)</f>
        <v>0</v>
      </c>
      <c r="H772" s="164" t="s">
        <v>1275</v>
      </c>
      <c r="I772" s="126"/>
      <c r="J772" s="126"/>
      <c r="K772" s="126"/>
      <c r="L772" s="126"/>
      <c r="M772" s="126" t="s">
        <v>131</v>
      </c>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row>
    <row r="773" spans="1:42" outlineLevel="1" x14ac:dyDescent="0.2">
      <c r="A773" s="285">
        <v>0</v>
      </c>
      <c r="B773" s="162"/>
      <c r="C773" s="250" t="s">
        <v>674</v>
      </c>
      <c r="D773" s="251"/>
      <c r="E773" s="252"/>
      <c r="F773" s="225"/>
      <c r="G773" s="225"/>
      <c r="H773" s="164">
        <v>0</v>
      </c>
      <c r="I773" s="126"/>
      <c r="J773" s="126"/>
      <c r="K773" s="126"/>
      <c r="L773" s="126"/>
      <c r="M773" s="126" t="s">
        <v>133</v>
      </c>
      <c r="N773" s="126">
        <v>0</v>
      </c>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row>
    <row r="774" spans="1:42" outlineLevel="1" x14ac:dyDescent="0.2">
      <c r="A774" s="285">
        <v>0</v>
      </c>
      <c r="B774" s="162"/>
      <c r="C774" s="250" t="s">
        <v>816</v>
      </c>
      <c r="D774" s="251"/>
      <c r="E774" s="252">
        <v>666</v>
      </c>
      <c r="F774" s="225"/>
      <c r="G774" s="225"/>
      <c r="H774" s="164">
        <v>0</v>
      </c>
      <c r="I774" s="126"/>
      <c r="J774" s="126"/>
      <c r="K774" s="126"/>
      <c r="L774" s="126"/>
      <c r="M774" s="126" t="s">
        <v>133</v>
      </c>
      <c r="N774" s="126">
        <v>0</v>
      </c>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row>
    <row r="775" spans="1:42" outlineLevel="1" x14ac:dyDescent="0.2">
      <c r="A775" s="285">
        <v>178</v>
      </c>
      <c r="B775" s="162" t="s">
        <v>817</v>
      </c>
      <c r="C775" s="163" t="s">
        <v>818</v>
      </c>
      <c r="D775" s="224" t="s">
        <v>130</v>
      </c>
      <c r="E775" s="225">
        <v>3804.65</v>
      </c>
      <c r="F775" s="225"/>
      <c r="G775" s="225">
        <f>ROUND(E775*F775,2)</f>
        <v>0</v>
      </c>
      <c r="H775" s="164" t="s">
        <v>1275</v>
      </c>
      <c r="I775" s="126"/>
      <c r="J775" s="126"/>
      <c r="K775" s="126"/>
      <c r="L775" s="126"/>
      <c r="M775" s="126" t="s">
        <v>131</v>
      </c>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row>
    <row r="776" spans="1:42" outlineLevel="1" x14ac:dyDescent="0.2">
      <c r="A776" s="285">
        <v>0</v>
      </c>
      <c r="B776" s="162"/>
      <c r="C776" s="250" t="s">
        <v>674</v>
      </c>
      <c r="D776" s="251"/>
      <c r="E776" s="252"/>
      <c r="F776" s="225"/>
      <c r="G776" s="225"/>
      <c r="H776" s="164">
        <v>0</v>
      </c>
      <c r="I776" s="126"/>
      <c r="J776" s="126"/>
      <c r="K776" s="126"/>
      <c r="L776" s="126"/>
      <c r="M776" s="126" t="s">
        <v>133</v>
      </c>
      <c r="N776" s="126">
        <v>0</v>
      </c>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row>
    <row r="777" spans="1:42" outlineLevel="1" x14ac:dyDescent="0.2">
      <c r="A777" s="285">
        <v>0</v>
      </c>
      <c r="B777" s="162"/>
      <c r="C777" s="250" t="s">
        <v>819</v>
      </c>
      <c r="D777" s="251"/>
      <c r="E777" s="252">
        <v>666</v>
      </c>
      <c r="F777" s="225"/>
      <c r="G777" s="225"/>
      <c r="H777" s="164">
        <v>0</v>
      </c>
      <c r="I777" s="126"/>
      <c r="J777" s="126"/>
      <c r="K777" s="126"/>
      <c r="L777" s="126"/>
      <c r="M777" s="126" t="s">
        <v>133</v>
      </c>
      <c r="N777" s="126">
        <v>0</v>
      </c>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row>
    <row r="778" spans="1:42" outlineLevel="1" x14ac:dyDescent="0.2">
      <c r="A778" s="285">
        <v>0</v>
      </c>
      <c r="B778" s="162"/>
      <c r="C778" s="250" t="s">
        <v>820</v>
      </c>
      <c r="D778" s="251"/>
      <c r="E778" s="252">
        <v>2664</v>
      </c>
      <c r="F778" s="225"/>
      <c r="G778" s="225"/>
      <c r="H778" s="164">
        <v>0</v>
      </c>
      <c r="I778" s="126"/>
      <c r="J778" s="126"/>
      <c r="K778" s="126"/>
      <c r="L778" s="126"/>
      <c r="M778" s="126" t="s">
        <v>133</v>
      </c>
      <c r="N778" s="126">
        <v>0</v>
      </c>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row>
    <row r="779" spans="1:42" outlineLevel="1" x14ac:dyDescent="0.2">
      <c r="A779" s="285">
        <v>0</v>
      </c>
      <c r="B779" s="162"/>
      <c r="C779" s="250" t="s">
        <v>821</v>
      </c>
      <c r="D779" s="251"/>
      <c r="E779" s="252">
        <v>94.93</v>
      </c>
      <c r="F779" s="225"/>
      <c r="G779" s="225"/>
      <c r="H779" s="164">
        <v>0</v>
      </c>
      <c r="I779" s="126"/>
      <c r="J779" s="126"/>
      <c r="K779" s="126"/>
      <c r="L779" s="126"/>
      <c r="M779" s="126" t="s">
        <v>133</v>
      </c>
      <c r="N779" s="126">
        <v>0</v>
      </c>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row>
    <row r="780" spans="1:42" outlineLevel="1" x14ac:dyDescent="0.2">
      <c r="A780" s="285">
        <v>0</v>
      </c>
      <c r="B780" s="162"/>
      <c r="C780" s="250" t="s">
        <v>822</v>
      </c>
      <c r="D780" s="251"/>
      <c r="E780" s="252">
        <v>379.72</v>
      </c>
      <c r="F780" s="225"/>
      <c r="G780" s="225"/>
      <c r="H780" s="164">
        <v>0</v>
      </c>
      <c r="I780" s="126"/>
      <c r="J780" s="126"/>
      <c r="K780" s="126"/>
      <c r="L780" s="126"/>
      <c r="M780" s="126" t="s">
        <v>133</v>
      </c>
      <c r="N780" s="126">
        <v>0</v>
      </c>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row>
    <row r="781" spans="1:42" outlineLevel="1" x14ac:dyDescent="0.2">
      <c r="A781" s="285">
        <v>179</v>
      </c>
      <c r="B781" s="162" t="s">
        <v>823</v>
      </c>
      <c r="C781" s="163" t="s">
        <v>824</v>
      </c>
      <c r="D781" s="224" t="s">
        <v>130</v>
      </c>
      <c r="E781" s="225">
        <v>760.93</v>
      </c>
      <c r="F781" s="225"/>
      <c r="G781" s="225">
        <f>ROUND(E781*F781,2)</f>
        <v>0</v>
      </c>
      <c r="H781" s="164" t="s">
        <v>1275</v>
      </c>
      <c r="I781" s="126"/>
      <c r="J781" s="126"/>
      <c r="K781" s="126"/>
      <c r="L781" s="126"/>
      <c r="M781" s="126" t="s">
        <v>131</v>
      </c>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row>
    <row r="782" spans="1:42" outlineLevel="1" x14ac:dyDescent="0.2">
      <c r="A782" s="285">
        <v>0</v>
      </c>
      <c r="B782" s="162"/>
      <c r="C782" s="250" t="s">
        <v>674</v>
      </c>
      <c r="D782" s="251"/>
      <c r="E782" s="252"/>
      <c r="F782" s="225"/>
      <c r="G782" s="225"/>
      <c r="H782" s="164">
        <v>0</v>
      </c>
      <c r="I782" s="126"/>
      <c r="J782" s="126"/>
      <c r="K782" s="126"/>
      <c r="L782" s="126"/>
      <c r="M782" s="126" t="s">
        <v>133</v>
      </c>
      <c r="N782" s="126">
        <v>0</v>
      </c>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row>
    <row r="783" spans="1:42" outlineLevel="1" x14ac:dyDescent="0.2">
      <c r="A783" s="285">
        <v>0</v>
      </c>
      <c r="B783" s="162"/>
      <c r="C783" s="250" t="s">
        <v>816</v>
      </c>
      <c r="D783" s="251"/>
      <c r="E783" s="252">
        <v>666</v>
      </c>
      <c r="F783" s="225"/>
      <c r="G783" s="225"/>
      <c r="H783" s="164">
        <v>0</v>
      </c>
      <c r="I783" s="126"/>
      <c r="J783" s="126"/>
      <c r="K783" s="126"/>
      <c r="L783" s="126"/>
      <c r="M783" s="126" t="s">
        <v>133</v>
      </c>
      <c r="N783" s="126">
        <v>0</v>
      </c>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row>
    <row r="784" spans="1:42" outlineLevel="1" x14ac:dyDescent="0.2">
      <c r="A784" s="285">
        <v>0</v>
      </c>
      <c r="B784" s="162"/>
      <c r="C784" s="250" t="s">
        <v>825</v>
      </c>
      <c r="D784" s="251"/>
      <c r="E784" s="252">
        <v>94.93</v>
      </c>
      <c r="F784" s="225"/>
      <c r="G784" s="225"/>
      <c r="H784" s="164">
        <v>0</v>
      </c>
      <c r="I784" s="126"/>
      <c r="J784" s="126"/>
      <c r="K784" s="126"/>
      <c r="L784" s="126"/>
      <c r="M784" s="126" t="s">
        <v>133</v>
      </c>
      <c r="N784" s="126">
        <v>0</v>
      </c>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row>
    <row r="785" spans="1:42" outlineLevel="1" x14ac:dyDescent="0.2">
      <c r="A785" s="285">
        <v>180</v>
      </c>
      <c r="B785" s="162" t="s">
        <v>826</v>
      </c>
      <c r="C785" s="163" t="s">
        <v>827</v>
      </c>
      <c r="D785" s="224" t="s">
        <v>130</v>
      </c>
      <c r="E785" s="225">
        <v>760.93</v>
      </c>
      <c r="F785" s="225"/>
      <c r="G785" s="225">
        <f>ROUND(E785*F785,2)</f>
        <v>0</v>
      </c>
      <c r="H785" s="164" t="s">
        <v>1275</v>
      </c>
      <c r="I785" s="126"/>
      <c r="J785" s="126"/>
      <c r="K785" s="126"/>
      <c r="L785" s="126"/>
      <c r="M785" s="126" t="s">
        <v>131</v>
      </c>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row>
    <row r="786" spans="1:42" outlineLevel="1" x14ac:dyDescent="0.2">
      <c r="A786" s="285">
        <v>0</v>
      </c>
      <c r="B786" s="162"/>
      <c r="C786" s="250" t="s">
        <v>674</v>
      </c>
      <c r="D786" s="251"/>
      <c r="E786" s="252"/>
      <c r="F786" s="225"/>
      <c r="G786" s="225"/>
      <c r="H786" s="164">
        <v>0</v>
      </c>
      <c r="I786" s="126"/>
      <c r="J786" s="126"/>
      <c r="K786" s="126"/>
      <c r="L786" s="126"/>
      <c r="M786" s="126" t="s">
        <v>133</v>
      </c>
      <c r="N786" s="126">
        <v>0</v>
      </c>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row>
    <row r="787" spans="1:42" outlineLevel="1" x14ac:dyDescent="0.2">
      <c r="A787" s="285">
        <v>0</v>
      </c>
      <c r="B787" s="162"/>
      <c r="C787" s="250" t="s">
        <v>828</v>
      </c>
      <c r="D787" s="251"/>
      <c r="E787" s="252">
        <v>666</v>
      </c>
      <c r="F787" s="225"/>
      <c r="G787" s="225"/>
      <c r="H787" s="164">
        <v>0</v>
      </c>
      <c r="I787" s="126"/>
      <c r="J787" s="126"/>
      <c r="K787" s="126"/>
      <c r="L787" s="126"/>
      <c r="M787" s="126" t="s">
        <v>133</v>
      </c>
      <c r="N787" s="126">
        <v>0</v>
      </c>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row>
    <row r="788" spans="1:42" outlineLevel="1" x14ac:dyDescent="0.2">
      <c r="A788" s="285">
        <v>0</v>
      </c>
      <c r="B788" s="162"/>
      <c r="C788" s="250" t="s">
        <v>829</v>
      </c>
      <c r="D788" s="251"/>
      <c r="E788" s="252">
        <v>94.93</v>
      </c>
      <c r="F788" s="225"/>
      <c r="G788" s="225"/>
      <c r="H788" s="164">
        <v>0</v>
      </c>
      <c r="I788" s="126"/>
      <c r="J788" s="126"/>
      <c r="K788" s="126"/>
      <c r="L788" s="126"/>
      <c r="M788" s="126" t="s">
        <v>133</v>
      </c>
      <c r="N788" s="126">
        <v>0</v>
      </c>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row>
    <row r="789" spans="1:42" outlineLevel="1" x14ac:dyDescent="0.2">
      <c r="A789" s="285">
        <v>181</v>
      </c>
      <c r="B789" s="162" t="s">
        <v>830</v>
      </c>
      <c r="C789" s="163" t="s">
        <v>831</v>
      </c>
      <c r="D789" s="224" t="s">
        <v>197</v>
      </c>
      <c r="E789" s="225">
        <v>513.53000000000009</v>
      </c>
      <c r="F789" s="225"/>
      <c r="G789" s="225">
        <f>ROUND(E789*F789,2)</f>
        <v>0</v>
      </c>
      <c r="H789" s="164" t="s">
        <v>1275</v>
      </c>
      <c r="I789" s="126"/>
      <c r="J789" s="126"/>
      <c r="K789" s="126"/>
      <c r="L789" s="126"/>
      <c r="M789" s="126" t="s">
        <v>131</v>
      </c>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row>
    <row r="790" spans="1:42" outlineLevel="1" x14ac:dyDescent="0.2">
      <c r="A790" s="285">
        <v>0</v>
      </c>
      <c r="B790" s="162"/>
      <c r="C790" s="250" t="s">
        <v>1464</v>
      </c>
      <c r="D790" s="251"/>
      <c r="E790" s="252">
        <v>513.53000000000009</v>
      </c>
      <c r="F790" s="225"/>
      <c r="G790" s="225"/>
      <c r="H790" s="164">
        <v>0</v>
      </c>
      <c r="I790" s="126"/>
      <c r="J790" s="126"/>
      <c r="K790" s="126"/>
      <c r="L790" s="126"/>
      <c r="M790" s="126" t="s">
        <v>133</v>
      </c>
      <c r="N790" s="126">
        <v>0</v>
      </c>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row>
    <row r="791" spans="1:42" outlineLevel="1" x14ac:dyDescent="0.2">
      <c r="A791" s="285">
        <v>182</v>
      </c>
      <c r="B791" s="162" t="s">
        <v>832</v>
      </c>
      <c r="C791" s="163" t="s">
        <v>833</v>
      </c>
      <c r="D791" s="224" t="s">
        <v>197</v>
      </c>
      <c r="E791" s="225">
        <v>6162.3600000000006</v>
      </c>
      <c r="F791" s="225"/>
      <c r="G791" s="225">
        <f>ROUND(E791*F791,2)</f>
        <v>0</v>
      </c>
      <c r="H791" s="164" t="s">
        <v>1275</v>
      </c>
      <c r="I791" s="126"/>
      <c r="J791" s="126"/>
      <c r="K791" s="126"/>
      <c r="L791" s="126"/>
      <c r="M791" s="126" t="s">
        <v>131</v>
      </c>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row>
    <row r="792" spans="1:42" outlineLevel="1" x14ac:dyDescent="0.2">
      <c r="A792" s="285">
        <v>0</v>
      </c>
      <c r="B792" s="162"/>
      <c r="C792" s="250" t="s">
        <v>1465</v>
      </c>
      <c r="D792" s="251"/>
      <c r="E792" s="252">
        <v>6162.3600000000006</v>
      </c>
      <c r="F792" s="225"/>
      <c r="G792" s="225"/>
      <c r="H792" s="164">
        <v>0</v>
      </c>
      <c r="I792" s="126"/>
      <c r="J792" s="126"/>
      <c r="K792" s="126"/>
      <c r="L792" s="126"/>
      <c r="M792" s="126" t="s">
        <v>133</v>
      </c>
      <c r="N792" s="126">
        <v>0</v>
      </c>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row>
    <row r="793" spans="1:42" outlineLevel="1" x14ac:dyDescent="0.2">
      <c r="A793" s="285">
        <v>183</v>
      </c>
      <c r="B793" s="162" t="s">
        <v>834</v>
      </c>
      <c r="C793" s="163" t="s">
        <v>835</v>
      </c>
      <c r="D793" s="224" t="s">
        <v>197</v>
      </c>
      <c r="E793" s="225">
        <v>513.53000000000009</v>
      </c>
      <c r="F793" s="225"/>
      <c r="G793" s="225">
        <f>ROUND(E793*F793,2)</f>
        <v>0</v>
      </c>
      <c r="H793" s="164" t="s">
        <v>1275</v>
      </c>
      <c r="I793" s="126"/>
      <c r="J793" s="126"/>
      <c r="K793" s="126"/>
      <c r="L793" s="126"/>
      <c r="M793" s="126" t="s">
        <v>131</v>
      </c>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row>
    <row r="794" spans="1:42" outlineLevel="1" x14ac:dyDescent="0.2">
      <c r="A794" s="285">
        <v>0</v>
      </c>
      <c r="B794" s="162"/>
      <c r="C794" s="250" t="s">
        <v>1464</v>
      </c>
      <c r="D794" s="251"/>
      <c r="E794" s="252">
        <v>513.53000000000009</v>
      </c>
      <c r="F794" s="225"/>
      <c r="G794" s="225"/>
      <c r="H794" s="164">
        <v>0</v>
      </c>
      <c r="I794" s="126"/>
      <c r="J794" s="126"/>
      <c r="K794" s="126"/>
      <c r="L794" s="126"/>
      <c r="M794" s="126" t="s">
        <v>133</v>
      </c>
      <c r="N794" s="126">
        <v>0</v>
      </c>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row>
    <row r="795" spans="1:42" outlineLevel="1" x14ac:dyDescent="0.2">
      <c r="A795" s="285">
        <v>184</v>
      </c>
      <c r="B795" s="162" t="s">
        <v>836</v>
      </c>
      <c r="C795" s="163" t="s">
        <v>837</v>
      </c>
      <c r="D795" s="224" t="s">
        <v>197</v>
      </c>
      <c r="E795" s="225">
        <v>513.53000000000009</v>
      </c>
      <c r="F795" s="225"/>
      <c r="G795" s="225">
        <f>ROUND(E795*F795,2)</f>
        <v>0</v>
      </c>
      <c r="H795" s="164" t="s">
        <v>1275</v>
      </c>
      <c r="I795" s="126"/>
      <c r="J795" s="126"/>
      <c r="K795" s="126"/>
      <c r="L795" s="126"/>
      <c r="M795" s="126" t="s">
        <v>131</v>
      </c>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row>
    <row r="796" spans="1:42" outlineLevel="1" x14ac:dyDescent="0.2">
      <c r="A796" s="285">
        <v>0</v>
      </c>
      <c r="B796" s="162"/>
      <c r="C796" s="250" t="s">
        <v>1464</v>
      </c>
      <c r="D796" s="251"/>
      <c r="E796" s="252">
        <v>513.53000000000009</v>
      </c>
      <c r="F796" s="225"/>
      <c r="G796" s="225"/>
      <c r="H796" s="164">
        <v>0</v>
      </c>
      <c r="I796" s="126"/>
      <c r="J796" s="126"/>
      <c r="K796" s="126"/>
      <c r="L796" s="126"/>
      <c r="M796" s="126" t="s">
        <v>133</v>
      </c>
      <c r="N796" s="126">
        <v>0</v>
      </c>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row>
    <row r="797" spans="1:42" outlineLevel="1" x14ac:dyDescent="0.2">
      <c r="A797" s="285">
        <v>185</v>
      </c>
      <c r="B797" s="162" t="s">
        <v>838</v>
      </c>
      <c r="C797" s="163" t="s">
        <v>839</v>
      </c>
      <c r="D797" s="224" t="s">
        <v>197</v>
      </c>
      <c r="E797" s="225">
        <v>513.53000000000009</v>
      </c>
      <c r="F797" s="225"/>
      <c r="G797" s="225">
        <f>ROUND(E797*F797,2)</f>
        <v>0</v>
      </c>
      <c r="H797" s="164" t="s">
        <v>1275</v>
      </c>
      <c r="I797" s="126"/>
      <c r="J797" s="126"/>
      <c r="K797" s="126"/>
      <c r="L797" s="126"/>
      <c r="M797" s="126" t="s">
        <v>131</v>
      </c>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row>
    <row r="798" spans="1:42" outlineLevel="1" x14ac:dyDescent="0.2">
      <c r="A798" s="285">
        <v>0</v>
      </c>
      <c r="B798" s="162"/>
      <c r="C798" s="250" t="s">
        <v>1464</v>
      </c>
      <c r="D798" s="251"/>
      <c r="E798" s="252">
        <v>513.53000000000009</v>
      </c>
      <c r="F798" s="225"/>
      <c r="G798" s="225"/>
      <c r="H798" s="164">
        <v>0</v>
      </c>
      <c r="I798" s="126"/>
      <c r="J798" s="126"/>
      <c r="K798" s="126"/>
      <c r="L798" s="126"/>
      <c r="M798" s="126" t="s">
        <v>133</v>
      </c>
      <c r="N798" s="126">
        <v>0</v>
      </c>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row>
    <row r="799" spans="1:42" outlineLevel="1" x14ac:dyDescent="0.2">
      <c r="A799" s="285">
        <v>186</v>
      </c>
      <c r="B799" s="162" t="s">
        <v>840</v>
      </c>
      <c r="C799" s="163" t="s">
        <v>841</v>
      </c>
      <c r="D799" s="224" t="s">
        <v>197</v>
      </c>
      <c r="E799" s="225">
        <v>18487.080000000002</v>
      </c>
      <c r="F799" s="225"/>
      <c r="G799" s="225">
        <f>ROUND(E799*F799,2)</f>
        <v>0</v>
      </c>
      <c r="H799" s="164" t="s">
        <v>1275</v>
      </c>
      <c r="I799" s="126"/>
      <c r="J799" s="126"/>
      <c r="K799" s="126"/>
      <c r="L799" s="126"/>
      <c r="M799" s="126" t="s">
        <v>131</v>
      </c>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row>
    <row r="800" spans="1:42" outlineLevel="1" x14ac:dyDescent="0.2">
      <c r="A800" s="285">
        <v>0</v>
      </c>
      <c r="B800" s="162"/>
      <c r="C800" s="250" t="s">
        <v>1466</v>
      </c>
      <c r="D800" s="251"/>
      <c r="E800" s="252">
        <v>18487.080000000002</v>
      </c>
      <c r="F800" s="225"/>
      <c r="G800" s="225"/>
      <c r="H800" s="164">
        <v>0</v>
      </c>
      <c r="I800" s="126"/>
      <c r="J800" s="126"/>
      <c r="K800" s="126"/>
      <c r="L800" s="126"/>
      <c r="M800" s="126" t="s">
        <v>133</v>
      </c>
      <c r="N800" s="126">
        <v>0</v>
      </c>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row>
    <row r="801" spans="1:42" outlineLevel="1" x14ac:dyDescent="0.2">
      <c r="A801" s="285">
        <v>187</v>
      </c>
      <c r="B801" s="162" t="s">
        <v>845</v>
      </c>
      <c r="C801" s="163" t="s">
        <v>846</v>
      </c>
      <c r="D801" s="224" t="s">
        <v>197</v>
      </c>
      <c r="E801" s="225">
        <v>42.04</v>
      </c>
      <c r="F801" s="225"/>
      <c r="G801" s="225">
        <f>ROUND(E801*F801,2)</f>
        <v>0</v>
      </c>
      <c r="H801" s="164" t="s">
        <v>1275</v>
      </c>
      <c r="I801" s="126"/>
      <c r="J801" s="126"/>
      <c r="K801" s="126"/>
      <c r="L801" s="126"/>
      <c r="M801" s="126" t="s">
        <v>131</v>
      </c>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row>
    <row r="802" spans="1:42" outlineLevel="1" x14ac:dyDescent="0.2">
      <c r="A802" s="285">
        <v>0</v>
      </c>
      <c r="B802" s="162"/>
      <c r="C802" s="250" t="s">
        <v>847</v>
      </c>
      <c r="D802" s="251"/>
      <c r="E802" s="252">
        <v>42.04</v>
      </c>
      <c r="F802" s="225"/>
      <c r="G802" s="225"/>
      <c r="H802" s="164">
        <v>0</v>
      </c>
      <c r="I802" s="126"/>
      <c r="J802" s="126"/>
      <c r="K802" s="126"/>
      <c r="L802" s="126"/>
      <c r="M802" s="126" t="s">
        <v>133</v>
      </c>
      <c r="N802" s="126">
        <v>0</v>
      </c>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row>
    <row r="803" spans="1:42" outlineLevel="1" x14ac:dyDescent="0.2">
      <c r="A803" s="285">
        <v>188</v>
      </c>
      <c r="B803" s="162" t="s">
        <v>848</v>
      </c>
      <c r="C803" s="163" t="s">
        <v>849</v>
      </c>
      <c r="D803" s="224" t="s">
        <v>197</v>
      </c>
      <c r="E803" s="225">
        <v>471.49</v>
      </c>
      <c r="F803" s="225"/>
      <c r="G803" s="225">
        <f>ROUND(E803*F803,2)</f>
        <v>0</v>
      </c>
      <c r="H803" s="164" t="s">
        <v>1275</v>
      </c>
      <c r="I803" s="126"/>
      <c r="J803" s="126"/>
      <c r="K803" s="126"/>
      <c r="L803" s="126"/>
      <c r="M803" s="126" t="s">
        <v>131</v>
      </c>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row>
    <row r="804" spans="1:42" outlineLevel="1" x14ac:dyDescent="0.2">
      <c r="A804" s="285"/>
      <c r="B804" s="162"/>
      <c r="C804" s="250" t="s">
        <v>1467</v>
      </c>
      <c r="D804" s="251"/>
      <c r="E804" s="252">
        <v>471.49</v>
      </c>
      <c r="F804" s="225"/>
      <c r="G804" s="225"/>
      <c r="H804" s="164">
        <v>0</v>
      </c>
      <c r="I804" s="126"/>
      <c r="J804" s="126"/>
      <c r="K804" s="126"/>
      <c r="L804" s="126"/>
      <c r="M804" s="126" t="s">
        <v>133</v>
      </c>
      <c r="N804" s="126">
        <v>0</v>
      </c>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row>
    <row r="805" spans="1:42" x14ac:dyDescent="0.2">
      <c r="A805" s="286" t="s">
        <v>126</v>
      </c>
      <c r="B805" s="253" t="s">
        <v>74</v>
      </c>
      <c r="C805" s="254" t="s">
        <v>75</v>
      </c>
      <c r="D805" s="255"/>
      <c r="E805" s="256"/>
      <c r="F805" s="256"/>
      <c r="G805" s="256">
        <f>SUMIF(M806:M807,"&lt;&gt;NOR",G806:G807)</f>
        <v>0</v>
      </c>
      <c r="H805" s="229"/>
      <c r="M805" t="s">
        <v>127</v>
      </c>
    </row>
    <row r="806" spans="1:42" outlineLevel="1" x14ac:dyDescent="0.2">
      <c r="A806" s="285">
        <v>189</v>
      </c>
      <c r="B806" s="162" t="s">
        <v>850</v>
      </c>
      <c r="C806" s="163" t="s">
        <v>851</v>
      </c>
      <c r="D806" s="224" t="s">
        <v>197</v>
      </c>
      <c r="E806" s="225">
        <v>427.09238095238095</v>
      </c>
      <c r="F806" s="225"/>
      <c r="G806" s="225">
        <f>ROUND(E806*F806,2)</f>
        <v>0</v>
      </c>
      <c r="H806" s="164" t="s">
        <v>1275</v>
      </c>
      <c r="I806" s="126"/>
      <c r="J806" s="80"/>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row>
    <row r="807" spans="1:42" outlineLevel="1" x14ac:dyDescent="0.2">
      <c r="A807" s="285"/>
      <c r="B807" s="162"/>
      <c r="C807" s="250" t="s">
        <v>2562</v>
      </c>
      <c r="D807" s="251"/>
      <c r="E807" s="252">
        <v>427.09238095238095</v>
      </c>
      <c r="F807" s="225"/>
      <c r="G807" s="225"/>
      <c r="H807" s="164">
        <v>0</v>
      </c>
      <c r="I807" s="126"/>
      <c r="J807" s="294"/>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row>
    <row r="808" spans="1:42" x14ac:dyDescent="0.2">
      <c r="A808" s="286" t="s">
        <v>126</v>
      </c>
      <c r="B808" s="253" t="s">
        <v>76</v>
      </c>
      <c r="C808" s="254" t="s">
        <v>77</v>
      </c>
      <c r="D808" s="255"/>
      <c r="E808" s="256"/>
      <c r="F808" s="256"/>
      <c r="G808" s="256">
        <f>SUMIF(M809:M825,"&lt;&gt;NOR",G809:G825)</f>
        <v>0</v>
      </c>
      <c r="H808" s="229"/>
    </row>
    <row r="809" spans="1:42" ht="22.5" outlineLevel="1" x14ac:dyDescent="0.2">
      <c r="A809" s="285">
        <v>190</v>
      </c>
      <c r="B809" s="162" t="s">
        <v>852</v>
      </c>
      <c r="C809" s="163" t="s">
        <v>853</v>
      </c>
      <c r="D809" s="224" t="s">
        <v>130</v>
      </c>
      <c r="E809" s="225">
        <v>84.02</v>
      </c>
      <c r="F809" s="225"/>
      <c r="G809" s="225">
        <f>ROUND(E809*F809,2)</f>
        <v>0</v>
      </c>
      <c r="H809" s="164" t="s">
        <v>1275</v>
      </c>
      <c r="I809" s="126"/>
      <c r="J809" s="126"/>
      <c r="K809" s="126"/>
      <c r="L809" s="126"/>
      <c r="M809" s="126" t="s">
        <v>854</v>
      </c>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row>
    <row r="810" spans="1:42" outlineLevel="1" x14ac:dyDescent="0.2">
      <c r="A810" s="285"/>
      <c r="B810" s="162"/>
      <c r="C810" s="250" t="s">
        <v>598</v>
      </c>
      <c r="D810" s="251"/>
      <c r="E810" s="252"/>
      <c r="F810" s="225"/>
      <c r="G810" s="225"/>
      <c r="H810" s="164">
        <v>0</v>
      </c>
      <c r="I810" s="126"/>
      <c r="J810" s="126"/>
      <c r="K810" s="126"/>
      <c r="L810" s="126"/>
      <c r="M810" s="126" t="s">
        <v>133</v>
      </c>
      <c r="N810" s="126">
        <v>0</v>
      </c>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row>
    <row r="811" spans="1:42" outlineLevel="1" x14ac:dyDescent="0.2">
      <c r="A811" s="285"/>
      <c r="B811" s="162"/>
      <c r="C811" s="250" t="s">
        <v>154</v>
      </c>
      <c r="D811" s="251"/>
      <c r="E811" s="252"/>
      <c r="F811" s="225"/>
      <c r="G811" s="225"/>
      <c r="H811" s="164">
        <v>0</v>
      </c>
      <c r="I811" s="126"/>
      <c r="J811" s="126"/>
      <c r="K811" s="126"/>
      <c r="L811" s="126"/>
      <c r="M811" s="126" t="s">
        <v>133</v>
      </c>
      <c r="N811" s="126">
        <v>0</v>
      </c>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row>
    <row r="812" spans="1:42" outlineLevel="1" x14ac:dyDescent="0.2">
      <c r="A812" s="285"/>
      <c r="B812" s="162"/>
      <c r="C812" s="250" t="s">
        <v>1460</v>
      </c>
      <c r="D812" s="251"/>
      <c r="E812" s="252">
        <v>34.64</v>
      </c>
      <c r="F812" s="225"/>
      <c r="G812" s="225"/>
      <c r="H812" s="164">
        <v>0</v>
      </c>
      <c r="I812" s="126"/>
      <c r="J812" s="126"/>
      <c r="K812" s="126"/>
      <c r="L812" s="126"/>
      <c r="M812" s="126" t="s">
        <v>133</v>
      </c>
      <c r="N812" s="126">
        <v>0</v>
      </c>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row>
    <row r="813" spans="1:42" outlineLevel="1" x14ac:dyDescent="0.2">
      <c r="A813" s="285"/>
      <c r="B813" s="162"/>
      <c r="C813" s="250" t="s">
        <v>152</v>
      </c>
      <c r="D813" s="251"/>
      <c r="E813" s="252"/>
      <c r="F813" s="225"/>
      <c r="G813" s="225"/>
      <c r="H813" s="164">
        <v>0</v>
      </c>
      <c r="I813" s="126"/>
      <c r="J813" s="126"/>
      <c r="K813" s="126"/>
      <c r="L813" s="126"/>
      <c r="M813" s="126" t="s">
        <v>133</v>
      </c>
      <c r="N813" s="126">
        <v>0</v>
      </c>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row>
    <row r="814" spans="1:42" outlineLevel="1" x14ac:dyDescent="0.2">
      <c r="A814" s="285"/>
      <c r="B814" s="162"/>
      <c r="C814" s="250" t="s">
        <v>855</v>
      </c>
      <c r="D814" s="251"/>
      <c r="E814" s="252"/>
      <c r="F814" s="225"/>
      <c r="G814" s="225"/>
      <c r="H814" s="164">
        <v>0</v>
      </c>
      <c r="I814" s="126"/>
      <c r="J814" s="126"/>
      <c r="K814" s="126"/>
      <c r="L814" s="126"/>
      <c r="M814" s="126" t="s">
        <v>133</v>
      </c>
      <c r="N814" s="126">
        <v>0</v>
      </c>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row>
    <row r="815" spans="1:42" outlineLevel="1" x14ac:dyDescent="0.2">
      <c r="A815" s="285"/>
      <c r="B815" s="162"/>
      <c r="C815" s="250" t="s">
        <v>154</v>
      </c>
      <c r="D815" s="251"/>
      <c r="E815" s="252"/>
      <c r="F815" s="225"/>
      <c r="G815" s="225"/>
      <c r="H815" s="164">
        <v>0</v>
      </c>
      <c r="I815" s="126"/>
      <c r="J815" s="126"/>
      <c r="K815" s="126"/>
      <c r="L815" s="126"/>
      <c r="M815" s="126" t="s">
        <v>133</v>
      </c>
      <c r="N815" s="126">
        <v>0</v>
      </c>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row>
    <row r="816" spans="1:42" outlineLevel="1" x14ac:dyDescent="0.2">
      <c r="A816" s="285"/>
      <c r="B816" s="162"/>
      <c r="C816" s="250" t="s">
        <v>1468</v>
      </c>
      <c r="D816" s="251"/>
      <c r="E816" s="252">
        <v>49.38</v>
      </c>
      <c r="F816" s="225"/>
      <c r="G816" s="225"/>
      <c r="H816" s="164">
        <v>0</v>
      </c>
      <c r="I816" s="126"/>
      <c r="J816" s="126"/>
      <c r="K816" s="126"/>
      <c r="L816" s="126"/>
      <c r="M816" s="126" t="s">
        <v>133</v>
      </c>
      <c r="N816" s="126">
        <v>0</v>
      </c>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row>
    <row r="817" spans="1:42" outlineLevel="1" x14ac:dyDescent="0.2">
      <c r="A817" s="285">
        <v>191</v>
      </c>
      <c r="B817" s="162" t="s">
        <v>856</v>
      </c>
      <c r="C817" s="163" t="s">
        <v>857</v>
      </c>
      <c r="D817" s="224" t="s">
        <v>130</v>
      </c>
      <c r="E817" s="225">
        <v>7.7280000000000006</v>
      </c>
      <c r="F817" s="225"/>
      <c r="G817" s="225">
        <f>ROUND(E817*F817,2)</f>
        <v>0</v>
      </c>
      <c r="H817" s="164" t="s">
        <v>1275</v>
      </c>
      <c r="I817" s="126"/>
      <c r="J817" s="126"/>
      <c r="K817" s="126"/>
      <c r="L817" s="126"/>
      <c r="M817" s="126" t="s">
        <v>131</v>
      </c>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row>
    <row r="818" spans="1:42" outlineLevel="1" x14ac:dyDescent="0.2">
      <c r="A818" s="285"/>
      <c r="B818" s="162"/>
      <c r="C818" s="250" t="s">
        <v>510</v>
      </c>
      <c r="D818" s="251"/>
      <c r="E818" s="252"/>
      <c r="F818" s="225"/>
      <c r="G818" s="225"/>
      <c r="H818" s="164">
        <v>0</v>
      </c>
      <c r="I818" s="126"/>
      <c r="J818" s="126"/>
      <c r="K818" s="126"/>
      <c r="L818" s="126"/>
      <c r="M818" s="126" t="s">
        <v>133</v>
      </c>
      <c r="N818" s="126">
        <v>0</v>
      </c>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row>
    <row r="819" spans="1:42" outlineLevel="1" x14ac:dyDescent="0.2">
      <c r="A819" s="285"/>
      <c r="B819" s="162"/>
      <c r="C819" s="250" t="s">
        <v>154</v>
      </c>
      <c r="D819" s="251"/>
      <c r="E819" s="252"/>
      <c r="F819" s="225"/>
      <c r="G819" s="225"/>
      <c r="H819" s="164">
        <v>0</v>
      </c>
      <c r="I819" s="126"/>
      <c r="J819" s="126"/>
      <c r="K819" s="126"/>
      <c r="L819" s="126"/>
      <c r="M819" s="126" t="s">
        <v>133</v>
      </c>
      <c r="N819" s="126">
        <v>0</v>
      </c>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row>
    <row r="820" spans="1:42" outlineLevel="1" x14ac:dyDescent="0.2">
      <c r="A820" s="285"/>
      <c r="B820" s="162"/>
      <c r="C820" s="250" t="s">
        <v>532</v>
      </c>
      <c r="D820" s="251"/>
      <c r="E820" s="252">
        <v>7.7279999999999998</v>
      </c>
      <c r="F820" s="225"/>
      <c r="G820" s="225"/>
      <c r="H820" s="164">
        <v>0</v>
      </c>
      <c r="I820" s="126"/>
      <c r="J820" s="126"/>
      <c r="K820" s="126"/>
      <c r="L820" s="126"/>
      <c r="M820" s="126" t="s">
        <v>133</v>
      </c>
      <c r="N820" s="126">
        <v>0</v>
      </c>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row>
    <row r="821" spans="1:42" outlineLevel="1" x14ac:dyDescent="0.2">
      <c r="A821" s="285">
        <v>192</v>
      </c>
      <c r="B821" s="162" t="s">
        <v>858</v>
      </c>
      <c r="C821" s="163" t="s">
        <v>859</v>
      </c>
      <c r="D821" s="224" t="s">
        <v>130</v>
      </c>
      <c r="E821" s="225">
        <v>8.8872</v>
      </c>
      <c r="F821" s="225"/>
      <c r="G821" s="225">
        <f>ROUND(E821*F821,2)</f>
        <v>0</v>
      </c>
      <c r="H821" s="164" t="s">
        <v>1275</v>
      </c>
      <c r="I821" s="126"/>
      <c r="J821" s="126"/>
      <c r="K821" s="126"/>
      <c r="L821" s="126"/>
      <c r="M821" s="126" t="s">
        <v>444</v>
      </c>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row>
    <row r="822" spans="1:42" outlineLevel="1" x14ac:dyDescent="0.2">
      <c r="A822" s="285"/>
      <c r="B822" s="162"/>
      <c r="C822" s="250" t="s">
        <v>510</v>
      </c>
      <c r="D822" s="251"/>
      <c r="E822" s="252"/>
      <c r="F822" s="225"/>
      <c r="G822" s="225"/>
      <c r="H822" s="164">
        <v>0</v>
      </c>
      <c r="I822" s="126"/>
      <c r="J822" s="126"/>
      <c r="K822" s="126"/>
      <c r="L822" s="126"/>
      <c r="M822" s="126" t="s">
        <v>133</v>
      </c>
      <c r="N822" s="126">
        <v>0</v>
      </c>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row>
    <row r="823" spans="1:42" outlineLevel="1" x14ac:dyDescent="0.2">
      <c r="A823" s="285"/>
      <c r="B823" s="162"/>
      <c r="C823" s="250" t="s">
        <v>154</v>
      </c>
      <c r="D823" s="251"/>
      <c r="E823" s="252"/>
      <c r="F823" s="225"/>
      <c r="G823" s="225"/>
      <c r="H823" s="164">
        <v>0</v>
      </c>
      <c r="I823" s="126"/>
      <c r="J823" s="126"/>
      <c r="K823" s="126"/>
      <c r="L823" s="126"/>
      <c r="M823" s="126" t="s">
        <v>133</v>
      </c>
      <c r="N823" s="126">
        <v>0</v>
      </c>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row>
    <row r="824" spans="1:42" outlineLevel="1" x14ac:dyDescent="0.2">
      <c r="A824" s="285"/>
      <c r="B824" s="162"/>
      <c r="C824" s="250" t="s">
        <v>860</v>
      </c>
      <c r="D824" s="251"/>
      <c r="E824" s="252">
        <v>8.8872</v>
      </c>
      <c r="F824" s="225"/>
      <c r="G824" s="225"/>
      <c r="H824" s="164">
        <v>0</v>
      </c>
      <c r="I824" s="126"/>
      <c r="J824" s="126"/>
      <c r="K824" s="126"/>
      <c r="L824" s="126"/>
      <c r="M824" s="126" t="s">
        <v>133</v>
      </c>
      <c r="N824" s="126">
        <v>0</v>
      </c>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row>
    <row r="825" spans="1:42" outlineLevel="1" x14ac:dyDescent="0.2">
      <c r="A825" s="285">
        <v>193</v>
      </c>
      <c r="B825" s="162" t="s">
        <v>861</v>
      </c>
      <c r="C825" s="163" t="s">
        <v>862</v>
      </c>
      <c r="D825" s="224" t="s">
        <v>0</v>
      </c>
      <c r="E825" s="225">
        <v>4.45</v>
      </c>
      <c r="F825" s="225"/>
      <c r="G825" s="225">
        <f>ROUND(E825*F825,2)</f>
        <v>0</v>
      </c>
      <c r="H825" s="164" t="s">
        <v>1275</v>
      </c>
      <c r="I825" s="126"/>
      <c r="J825" s="126"/>
      <c r="K825" s="126"/>
      <c r="L825" s="126"/>
      <c r="M825" s="126" t="s">
        <v>131</v>
      </c>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row>
    <row r="826" spans="1:42" x14ac:dyDescent="0.2">
      <c r="A826" s="286" t="s">
        <v>126</v>
      </c>
      <c r="B826" s="253" t="s">
        <v>80</v>
      </c>
      <c r="C826" s="254" t="s">
        <v>81</v>
      </c>
      <c r="D826" s="255"/>
      <c r="E826" s="256"/>
      <c r="F826" s="256"/>
      <c r="G826" s="256">
        <f>SUMIF(M827:M866,"&lt;&gt;NOR",G827:G866)</f>
        <v>0</v>
      </c>
      <c r="H826" s="229"/>
      <c r="M826" t="s">
        <v>127</v>
      </c>
    </row>
    <row r="827" spans="1:42" outlineLevel="1" x14ac:dyDescent="0.2">
      <c r="A827" s="285">
        <v>194</v>
      </c>
      <c r="B827" s="162" t="s">
        <v>907</v>
      </c>
      <c r="C827" s="163" t="s">
        <v>908</v>
      </c>
      <c r="D827" s="224" t="s">
        <v>130</v>
      </c>
      <c r="E827" s="225">
        <v>1046.78</v>
      </c>
      <c r="F827" s="225"/>
      <c r="G827" s="225">
        <f>ROUND(E827*F827,2)</f>
        <v>0</v>
      </c>
      <c r="H827" s="164" t="s">
        <v>1275</v>
      </c>
      <c r="I827" s="126"/>
      <c r="J827" s="126"/>
      <c r="K827" s="126"/>
      <c r="L827" s="126"/>
      <c r="M827" s="126" t="s">
        <v>131</v>
      </c>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row>
    <row r="828" spans="1:42" outlineLevel="1" x14ac:dyDescent="0.2">
      <c r="A828" s="285"/>
      <c r="B828" s="162"/>
      <c r="C828" s="250" t="s">
        <v>598</v>
      </c>
      <c r="D828" s="251"/>
      <c r="E828" s="252"/>
      <c r="F828" s="225"/>
      <c r="G828" s="225"/>
      <c r="H828" s="164">
        <v>0</v>
      </c>
      <c r="I828" s="126"/>
      <c r="J828" s="126"/>
      <c r="K828" s="126"/>
      <c r="L828" s="126"/>
      <c r="M828" s="126" t="s">
        <v>133</v>
      </c>
      <c r="N828" s="126">
        <v>0</v>
      </c>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row>
    <row r="829" spans="1:42" outlineLevel="1" x14ac:dyDescent="0.2">
      <c r="A829" s="285"/>
      <c r="B829" s="162"/>
      <c r="C829" s="250" t="s">
        <v>154</v>
      </c>
      <c r="D829" s="251"/>
      <c r="E829" s="252"/>
      <c r="F829" s="225"/>
      <c r="G829" s="225"/>
      <c r="H829" s="164">
        <v>0</v>
      </c>
      <c r="I829" s="126"/>
      <c r="J829" s="126"/>
      <c r="K829" s="126"/>
      <c r="L829" s="126"/>
      <c r="M829" s="126" t="s">
        <v>133</v>
      </c>
      <c r="N829" s="126">
        <v>0</v>
      </c>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row>
    <row r="830" spans="1:42" outlineLevel="1" x14ac:dyDescent="0.2">
      <c r="A830" s="285"/>
      <c r="B830" s="162"/>
      <c r="C830" s="250" t="s">
        <v>1461</v>
      </c>
      <c r="D830" s="251"/>
      <c r="E830" s="252">
        <v>974.62</v>
      </c>
      <c r="F830" s="225"/>
      <c r="G830" s="225"/>
      <c r="H830" s="164">
        <v>0</v>
      </c>
      <c r="I830" s="126"/>
      <c r="J830" s="126"/>
      <c r="K830" s="126"/>
      <c r="L830" s="126"/>
      <c r="M830" s="126" t="s">
        <v>133</v>
      </c>
      <c r="N830" s="126">
        <v>0</v>
      </c>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row>
    <row r="831" spans="1:42" outlineLevel="1" x14ac:dyDescent="0.2">
      <c r="A831" s="285"/>
      <c r="B831" s="162"/>
      <c r="C831" s="250" t="s">
        <v>1472</v>
      </c>
      <c r="D831" s="251"/>
      <c r="E831" s="252">
        <v>69.28</v>
      </c>
      <c r="F831" s="225"/>
      <c r="G831" s="225"/>
      <c r="H831" s="164">
        <v>0</v>
      </c>
      <c r="I831" s="126"/>
      <c r="J831" s="126"/>
      <c r="K831" s="126"/>
      <c r="L831" s="126"/>
      <c r="M831" s="126" t="s">
        <v>133</v>
      </c>
      <c r="N831" s="126">
        <v>0</v>
      </c>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row>
    <row r="832" spans="1:42" outlineLevel="1" x14ac:dyDescent="0.2">
      <c r="A832" s="285"/>
      <c r="B832" s="162"/>
      <c r="C832" s="250" t="s">
        <v>909</v>
      </c>
      <c r="D832" s="251"/>
      <c r="E832" s="252">
        <v>0.65</v>
      </c>
      <c r="F832" s="225"/>
      <c r="G832" s="225"/>
      <c r="H832" s="164">
        <v>0</v>
      </c>
      <c r="I832" s="126"/>
      <c r="J832" s="126"/>
      <c r="K832" s="126"/>
      <c r="L832" s="126"/>
      <c r="M832" s="126" t="s">
        <v>133</v>
      </c>
      <c r="N832" s="126">
        <v>0</v>
      </c>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row>
    <row r="833" spans="1:42" outlineLevel="1" x14ac:dyDescent="0.2">
      <c r="A833" s="285"/>
      <c r="B833" s="162"/>
      <c r="C833" s="250" t="s">
        <v>910</v>
      </c>
      <c r="D833" s="251"/>
      <c r="E833" s="252">
        <v>2.23</v>
      </c>
      <c r="F833" s="225"/>
      <c r="G833" s="225"/>
      <c r="H833" s="164">
        <v>0</v>
      </c>
      <c r="I833" s="126"/>
      <c r="J833" s="126"/>
      <c r="K833" s="126"/>
      <c r="L833" s="126"/>
      <c r="M833" s="126" t="s">
        <v>133</v>
      </c>
      <c r="N833" s="126">
        <v>0</v>
      </c>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row>
    <row r="834" spans="1:42" outlineLevel="1" x14ac:dyDescent="0.2">
      <c r="A834" s="285">
        <v>195</v>
      </c>
      <c r="B834" s="162" t="s">
        <v>911</v>
      </c>
      <c r="C834" s="163" t="s">
        <v>912</v>
      </c>
      <c r="D834" s="224" t="s">
        <v>146</v>
      </c>
      <c r="E834" s="225">
        <v>28.545999999999999</v>
      </c>
      <c r="F834" s="225"/>
      <c r="G834" s="225">
        <f>ROUND(E834*F834,2)</f>
        <v>0</v>
      </c>
      <c r="H834" s="164" t="s">
        <v>1275</v>
      </c>
      <c r="I834" s="126"/>
      <c r="J834" s="126"/>
      <c r="K834" s="126"/>
      <c r="L834" s="126"/>
      <c r="M834" s="126" t="s">
        <v>444</v>
      </c>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row>
    <row r="835" spans="1:42" outlineLevel="1" x14ac:dyDescent="0.2">
      <c r="A835" s="285"/>
      <c r="B835" s="162"/>
      <c r="C835" s="250" t="s">
        <v>598</v>
      </c>
      <c r="D835" s="251"/>
      <c r="E835" s="252"/>
      <c r="F835" s="225"/>
      <c r="G835" s="225"/>
      <c r="H835" s="164">
        <v>0</v>
      </c>
      <c r="I835" s="126"/>
      <c r="J835" s="126"/>
      <c r="K835" s="126"/>
      <c r="L835" s="126"/>
      <c r="M835" s="126" t="s">
        <v>133</v>
      </c>
      <c r="N835" s="126">
        <v>0</v>
      </c>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row>
    <row r="836" spans="1:42" outlineLevel="1" x14ac:dyDescent="0.2">
      <c r="A836" s="285"/>
      <c r="B836" s="162"/>
      <c r="C836" s="250" t="s">
        <v>154</v>
      </c>
      <c r="D836" s="251"/>
      <c r="E836" s="252"/>
      <c r="F836" s="225"/>
      <c r="G836" s="225"/>
      <c r="H836" s="164">
        <v>0</v>
      </c>
      <c r="I836" s="126"/>
      <c r="J836" s="126"/>
      <c r="K836" s="126"/>
      <c r="L836" s="126"/>
      <c r="M836" s="126" t="s">
        <v>133</v>
      </c>
      <c r="N836" s="126">
        <v>0</v>
      </c>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row>
    <row r="837" spans="1:42" outlineLevel="1" x14ac:dyDescent="0.2">
      <c r="A837" s="285"/>
      <c r="B837" s="162"/>
      <c r="C837" s="257" t="s">
        <v>369</v>
      </c>
      <c r="D837" s="258"/>
      <c r="E837" s="259"/>
      <c r="F837" s="225"/>
      <c r="G837" s="225"/>
      <c r="H837" s="164">
        <v>0</v>
      </c>
      <c r="I837" s="126"/>
      <c r="J837" s="126"/>
      <c r="K837" s="126"/>
      <c r="L837" s="126"/>
      <c r="M837" s="126" t="s">
        <v>133</v>
      </c>
      <c r="N837" s="126">
        <v>2</v>
      </c>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row>
    <row r="838" spans="1:42" outlineLevel="1" x14ac:dyDescent="0.2">
      <c r="A838" s="285"/>
      <c r="B838" s="162"/>
      <c r="C838" s="260" t="s">
        <v>1473</v>
      </c>
      <c r="D838" s="258"/>
      <c r="E838" s="259">
        <v>24.365500000000001</v>
      </c>
      <c r="F838" s="225"/>
      <c r="G838" s="225"/>
      <c r="H838" s="164">
        <v>0</v>
      </c>
      <c r="I838" s="126"/>
      <c r="J838" s="126"/>
      <c r="K838" s="126"/>
      <c r="L838" s="126"/>
      <c r="M838" s="126" t="s">
        <v>133</v>
      </c>
      <c r="N838" s="126">
        <v>2</v>
      </c>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row>
    <row r="839" spans="1:42" outlineLevel="1" x14ac:dyDescent="0.2">
      <c r="A839" s="285"/>
      <c r="B839" s="162"/>
      <c r="C839" s="260" t="s">
        <v>1474</v>
      </c>
      <c r="D839" s="258"/>
      <c r="E839" s="259">
        <v>1.3855999999999999</v>
      </c>
      <c r="F839" s="225"/>
      <c r="G839" s="225"/>
      <c r="H839" s="164">
        <v>0</v>
      </c>
      <c r="I839" s="126"/>
      <c r="J839" s="126"/>
      <c r="K839" s="126"/>
      <c r="L839" s="126"/>
      <c r="M839" s="126" t="s">
        <v>133</v>
      </c>
      <c r="N839" s="126">
        <v>2</v>
      </c>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row>
    <row r="840" spans="1:42" outlineLevel="1" x14ac:dyDescent="0.2">
      <c r="A840" s="285"/>
      <c r="B840" s="162"/>
      <c r="C840" s="260" t="s">
        <v>913</v>
      </c>
      <c r="D840" s="258"/>
      <c r="E840" s="259">
        <v>3.2500000000000001E-2</v>
      </c>
      <c r="F840" s="225"/>
      <c r="G840" s="225"/>
      <c r="H840" s="164">
        <v>0</v>
      </c>
      <c r="I840" s="126"/>
      <c r="J840" s="126"/>
      <c r="K840" s="126"/>
      <c r="L840" s="126"/>
      <c r="M840" s="126" t="s">
        <v>133</v>
      </c>
      <c r="N840" s="126">
        <v>2</v>
      </c>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row>
    <row r="841" spans="1:42" outlineLevel="1" x14ac:dyDescent="0.2">
      <c r="A841" s="285"/>
      <c r="B841" s="162"/>
      <c r="C841" s="260" t="s">
        <v>914</v>
      </c>
      <c r="D841" s="258"/>
      <c r="E841" s="259">
        <v>0.16725000000000001</v>
      </c>
      <c r="F841" s="225"/>
      <c r="G841" s="225"/>
      <c r="H841" s="164">
        <v>0</v>
      </c>
      <c r="I841" s="126"/>
      <c r="J841" s="126"/>
      <c r="K841" s="126"/>
      <c r="L841" s="126"/>
      <c r="M841" s="126" t="s">
        <v>133</v>
      </c>
      <c r="N841" s="126">
        <v>2</v>
      </c>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row>
    <row r="842" spans="1:42" outlineLevel="1" x14ac:dyDescent="0.2">
      <c r="A842" s="285"/>
      <c r="B842" s="162"/>
      <c r="C842" s="257" t="s">
        <v>373</v>
      </c>
      <c r="D842" s="258"/>
      <c r="E842" s="259"/>
      <c r="F842" s="225"/>
      <c r="G842" s="225"/>
      <c r="H842" s="164">
        <v>0</v>
      </c>
      <c r="I842" s="126"/>
      <c r="J842" s="126"/>
      <c r="K842" s="126"/>
      <c r="L842" s="126"/>
      <c r="M842" s="126" t="s">
        <v>133</v>
      </c>
      <c r="N842" s="126">
        <v>0</v>
      </c>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row>
    <row r="843" spans="1:42" outlineLevel="1" x14ac:dyDescent="0.2">
      <c r="A843" s="285"/>
      <c r="B843" s="162"/>
      <c r="C843" s="250" t="s">
        <v>1475</v>
      </c>
      <c r="D843" s="251"/>
      <c r="E843" s="252">
        <v>28.545999999999999</v>
      </c>
      <c r="F843" s="225"/>
      <c r="G843" s="225"/>
      <c r="H843" s="164">
        <v>0</v>
      </c>
      <c r="I843" s="126"/>
      <c r="J843" s="126"/>
      <c r="K843" s="126"/>
      <c r="L843" s="126"/>
      <c r="M843" s="126" t="s">
        <v>133</v>
      </c>
      <c r="N843" s="126">
        <v>0</v>
      </c>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row>
    <row r="844" spans="1:42" outlineLevel="1" x14ac:dyDescent="0.2">
      <c r="A844" s="285">
        <v>196</v>
      </c>
      <c r="B844" s="162" t="s">
        <v>915</v>
      </c>
      <c r="C844" s="163" t="s">
        <v>916</v>
      </c>
      <c r="D844" s="224" t="s">
        <v>130</v>
      </c>
      <c r="E844" s="225">
        <v>574.14499999999998</v>
      </c>
      <c r="F844" s="225"/>
      <c r="G844" s="225">
        <f>ROUND(E844*F844,2)</f>
        <v>0</v>
      </c>
      <c r="H844" s="164" t="s">
        <v>1275</v>
      </c>
      <c r="I844" s="126"/>
      <c r="J844" s="126"/>
      <c r="K844" s="126"/>
      <c r="L844" s="126"/>
      <c r="M844" s="126" t="s">
        <v>444</v>
      </c>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row>
    <row r="845" spans="1:42" outlineLevel="1" x14ac:dyDescent="0.2">
      <c r="A845" s="285"/>
      <c r="B845" s="162"/>
      <c r="C845" s="250" t="s">
        <v>598</v>
      </c>
      <c r="D845" s="251"/>
      <c r="E845" s="252"/>
      <c r="F845" s="225"/>
      <c r="G845" s="225"/>
      <c r="H845" s="164">
        <v>0</v>
      </c>
      <c r="I845" s="126"/>
      <c r="J845" s="126"/>
      <c r="K845" s="126"/>
      <c r="L845" s="126"/>
      <c r="M845" s="126" t="s">
        <v>133</v>
      </c>
      <c r="N845" s="126">
        <v>0</v>
      </c>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row>
    <row r="846" spans="1:42" outlineLevel="1" x14ac:dyDescent="0.2">
      <c r="A846" s="285"/>
      <c r="B846" s="162"/>
      <c r="C846" s="250" t="s">
        <v>154</v>
      </c>
      <c r="D846" s="251"/>
      <c r="E846" s="252"/>
      <c r="F846" s="225"/>
      <c r="G846" s="225"/>
      <c r="H846" s="164">
        <v>0</v>
      </c>
      <c r="I846" s="126"/>
      <c r="J846" s="126"/>
      <c r="K846" s="126"/>
      <c r="L846" s="126"/>
      <c r="M846" s="126" t="s">
        <v>133</v>
      </c>
      <c r="N846" s="126">
        <v>0</v>
      </c>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row>
    <row r="847" spans="1:42" outlineLevel="1" x14ac:dyDescent="0.2">
      <c r="A847" s="285"/>
      <c r="B847" s="162"/>
      <c r="C847" s="257" t="s">
        <v>369</v>
      </c>
      <c r="D847" s="258"/>
      <c r="E847" s="259"/>
      <c r="F847" s="225"/>
      <c r="G847" s="225"/>
      <c r="H847" s="164">
        <v>0</v>
      </c>
      <c r="I847" s="126"/>
      <c r="J847" s="126"/>
      <c r="K847" s="126"/>
      <c r="L847" s="126"/>
      <c r="M847" s="126" t="s">
        <v>133</v>
      </c>
      <c r="N847" s="126">
        <v>2</v>
      </c>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row>
    <row r="848" spans="1:42" outlineLevel="1" x14ac:dyDescent="0.2">
      <c r="A848" s="285"/>
      <c r="B848" s="162"/>
      <c r="C848" s="260" t="s">
        <v>1476</v>
      </c>
      <c r="D848" s="258"/>
      <c r="E848" s="259">
        <v>487.31</v>
      </c>
      <c r="F848" s="225"/>
      <c r="G848" s="225"/>
      <c r="H848" s="164">
        <v>0</v>
      </c>
      <c r="I848" s="126"/>
      <c r="J848" s="126"/>
      <c r="K848" s="126"/>
      <c r="L848" s="126"/>
      <c r="M848" s="126" t="s">
        <v>133</v>
      </c>
      <c r="N848" s="126">
        <v>2</v>
      </c>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row>
    <row r="849" spans="1:42" outlineLevel="1" x14ac:dyDescent="0.2">
      <c r="A849" s="285"/>
      <c r="B849" s="162"/>
      <c r="C849" s="260" t="s">
        <v>1477</v>
      </c>
      <c r="D849" s="258"/>
      <c r="E849" s="259">
        <v>34.64</v>
      </c>
      <c r="F849" s="225"/>
      <c r="G849" s="225"/>
      <c r="H849" s="164">
        <v>0</v>
      </c>
      <c r="I849" s="126"/>
      <c r="J849" s="126"/>
      <c r="K849" s="126"/>
      <c r="L849" s="126"/>
      <c r="M849" s="126" t="s">
        <v>133</v>
      </c>
      <c r="N849" s="126">
        <v>2</v>
      </c>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row>
    <row r="850" spans="1:42" outlineLevel="1" x14ac:dyDescent="0.2">
      <c r="A850" s="285"/>
      <c r="B850" s="162"/>
      <c r="C850" s="257" t="s">
        <v>373</v>
      </c>
      <c r="D850" s="258"/>
      <c r="E850" s="259"/>
      <c r="F850" s="225"/>
      <c r="G850" s="225"/>
      <c r="H850" s="164">
        <v>0</v>
      </c>
      <c r="I850" s="126"/>
      <c r="J850" s="126"/>
      <c r="K850" s="126"/>
      <c r="L850" s="126"/>
      <c r="M850" s="126" t="s">
        <v>133</v>
      </c>
      <c r="N850" s="126">
        <v>0</v>
      </c>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row>
    <row r="851" spans="1:42" outlineLevel="1" x14ac:dyDescent="0.2">
      <c r="A851" s="285"/>
      <c r="B851" s="162"/>
      <c r="C851" s="250" t="s">
        <v>1478</v>
      </c>
      <c r="D851" s="251"/>
      <c r="E851" s="252">
        <v>574.14499999999998</v>
      </c>
      <c r="F851" s="225"/>
      <c r="G851" s="225"/>
      <c r="H851" s="164">
        <v>0</v>
      </c>
      <c r="I851" s="126"/>
      <c r="J851" s="126"/>
      <c r="K851" s="126"/>
      <c r="L851" s="126"/>
      <c r="M851" s="126" t="s">
        <v>133</v>
      </c>
      <c r="N851" s="126">
        <v>0</v>
      </c>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row>
    <row r="852" spans="1:42" outlineLevel="1" x14ac:dyDescent="0.2">
      <c r="A852" s="285">
        <v>197</v>
      </c>
      <c r="B852" s="162" t="s">
        <v>917</v>
      </c>
      <c r="C852" s="163" t="s">
        <v>918</v>
      </c>
      <c r="D852" s="224" t="s">
        <v>130</v>
      </c>
      <c r="E852" s="225">
        <v>602.27229999999997</v>
      </c>
      <c r="F852" s="225"/>
      <c r="G852" s="225">
        <f>ROUND(E852*F852,2)</f>
        <v>0</v>
      </c>
      <c r="H852" s="164" t="s">
        <v>1275</v>
      </c>
      <c r="I852" s="126"/>
      <c r="J852" s="126"/>
      <c r="K852" s="126"/>
      <c r="L852" s="126"/>
      <c r="M852" s="126" t="s">
        <v>854</v>
      </c>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row>
    <row r="853" spans="1:42" outlineLevel="1" x14ac:dyDescent="0.2">
      <c r="A853" s="285"/>
      <c r="B853" s="162"/>
      <c r="C853" s="250" t="s">
        <v>598</v>
      </c>
      <c r="D853" s="251"/>
      <c r="E853" s="252"/>
      <c r="F853" s="225"/>
      <c r="G853" s="225"/>
      <c r="H853" s="164">
        <v>0</v>
      </c>
      <c r="I853" s="126"/>
      <c r="J853" s="126"/>
      <c r="K853" s="126"/>
      <c r="L853" s="126"/>
      <c r="M853" s="126" t="s">
        <v>133</v>
      </c>
      <c r="N853" s="126">
        <v>0</v>
      </c>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row>
    <row r="854" spans="1:42" outlineLevel="1" x14ac:dyDescent="0.2">
      <c r="A854" s="285"/>
      <c r="B854" s="162"/>
      <c r="C854" s="250" t="s">
        <v>154</v>
      </c>
      <c r="D854" s="251"/>
      <c r="E854" s="252"/>
      <c r="F854" s="225"/>
      <c r="G854" s="225"/>
      <c r="H854" s="164">
        <v>0</v>
      </c>
      <c r="I854" s="126"/>
      <c r="J854" s="126"/>
      <c r="K854" s="126"/>
      <c r="L854" s="126"/>
      <c r="M854" s="126" t="s">
        <v>133</v>
      </c>
      <c r="N854" s="126">
        <v>0</v>
      </c>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row>
    <row r="855" spans="1:42" outlineLevel="1" x14ac:dyDescent="0.2">
      <c r="A855" s="285"/>
      <c r="B855" s="162"/>
      <c r="C855" s="257" t="s">
        <v>369</v>
      </c>
      <c r="D855" s="258"/>
      <c r="E855" s="259"/>
      <c r="F855" s="225"/>
      <c r="G855" s="225"/>
      <c r="H855" s="164">
        <v>0</v>
      </c>
      <c r="I855" s="126"/>
      <c r="J855" s="126"/>
      <c r="K855" s="126"/>
      <c r="L855" s="126"/>
      <c r="M855" s="126" t="s">
        <v>133</v>
      </c>
      <c r="N855" s="126">
        <v>2</v>
      </c>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row>
    <row r="856" spans="1:42" outlineLevel="1" x14ac:dyDescent="0.2">
      <c r="A856" s="285"/>
      <c r="B856" s="162"/>
      <c r="C856" s="260" t="s">
        <v>1476</v>
      </c>
      <c r="D856" s="258"/>
      <c r="E856" s="259">
        <v>487.31</v>
      </c>
      <c r="F856" s="225"/>
      <c r="G856" s="225"/>
      <c r="H856" s="164">
        <v>0</v>
      </c>
      <c r="I856" s="126"/>
      <c r="J856" s="126"/>
      <c r="K856" s="126"/>
      <c r="L856" s="126"/>
      <c r="M856" s="126" t="s">
        <v>133</v>
      </c>
      <c r="N856" s="126">
        <v>2</v>
      </c>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row>
    <row r="857" spans="1:42" outlineLevel="1" x14ac:dyDescent="0.2">
      <c r="A857" s="285"/>
      <c r="B857" s="162"/>
      <c r="C857" s="260" t="s">
        <v>1477</v>
      </c>
      <c r="D857" s="258"/>
      <c r="E857" s="259">
        <v>34.64</v>
      </c>
      <c r="F857" s="225"/>
      <c r="G857" s="225"/>
      <c r="H857" s="164">
        <v>0</v>
      </c>
      <c r="I857" s="126"/>
      <c r="J857" s="126"/>
      <c r="K857" s="126"/>
      <c r="L857" s="126"/>
      <c r="M857" s="126" t="s">
        <v>133</v>
      </c>
      <c r="N857" s="126">
        <v>2</v>
      </c>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row>
    <row r="858" spans="1:42" outlineLevel="1" x14ac:dyDescent="0.2">
      <c r="A858" s="285"/>
      <c r="B858" s="162"/>
      <c r="C858" s="260" t="s">
        <v>919</v>
      </c>
      <c r="D858" s="258"/>
      <c r="E858" s="259">
        <v>0.65</v>
      </c>
      <c r="F858" s="225"/>
      <c r="G858" s="225"/>
      <c r="H858" s="164">
        <v>0</v>
      </c>
      <c r="I858" s="126"/>
      <c r="J858" s="126"/>
      <c r="K858" s="126"/>
      <c r="L858" s="126"/>
      <c r="M858" s="126" t="s">
        <v>133</v>
      </c>
      <c r="N858" s="126">
        <v>2</v>
      </c>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row>
    <row r="859" spans="1:42" outlineLevel="1" x14ac:dyDescent="0.2">
      <c r="A859" s="285"/>
      <c r="B859" s="162"/>
      <c r="C859" s="260" t="s">
        <v>920</v>
      </c>
      <c r="D859" s="258"/>
      <c r="E859" s="259">
        <v>1.115</v>
      </c>
      <c r="F859" s="225"/>
      <c r="G859" s="225"/>
      <c r="H859" s="164">
        <v>0</v>
      </c>
      <c r="I859" s="126"/>
      <c r="J859" s="126"/>
      <c r="K859" s="126"/>
      <c r="L859" s="126"/>
      <c r="M859" s="126" t="s">
        <v>133</v>
      </c>
      <c r="N859" s="126">
        <v>2</v>
      </c>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row>
    <row r="860" spans="1:42" outlineLevel="1" x14ac:dyDescent="0.2">
      <c r="A860" s="285"/>
      <c r="B860" s="162"/>
      <c r="C860" s="257" t="s">
        <v>373</v>
      </c>
      <c r="D860" s="258"/>
      <c r="E860" s="259"/>
      <c r="F860" s="225"/>
      <c r="G860" s="225"/>
      <c r="H860" s="164">
        <v>0</v>
      </c>
      <c r="I860" s="126"/>
      <c r="J860" s="126"/>
      <c r="K860" s="126"/>
      <c r="L860" s="126"/>
      <c r="M860" s="126" t="s">
        <v>133</v>
      </c>
      <c r="N860" s="126">
        <v>0</v>
      </c>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row>
    <row r="861" spans="1:42" outlineLevel="1" x14ac:dyDescent="0.2">
      <c r="A861" s="285"/>
      <c r="B861" s="162"/>
      <c r="C861" s="250" t="s">
        <v>1479</v>
      </c>
      <c r="D861" s="251"/>
      <c r="E861" s="252">
        <v>602.27229999999997</v>
      </c>
      <c r="F861" s="225"/>
      <c r="G861" s="225"/>
      <c r="H861" s="164">
        <v>0</v>
      </c>
      <c r="I861" s="126"/>
      <c r="J861" s="126"/>
      <c r="K861" s="126"/>
      <c r="L861" s="126"/>
      <c r="M861" s="126" t="s">
        <v>133</v>
      </c>
      <c r="N861" s="126">
        <v>0</v>
      </c>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row>
    <row r="862" spans="1:42" ht="22.5" outlineLevel="1" x14ac:dyDescent="0.2">
      <c r="A862" s="285">
        <v>198</v>
      </c>
      <c r="B862" s="162" t="s">
        <v>921</v>
      </c>
      <c r="C862" s="163" t="s">
        <v>922</v>
      </c>
      <c r="D862" s="224" t="s">
        <v>247</v>
      </c>
      <c r="E862" s="225">
        <v>399.8</v>
      </c>
      <c r="F862" s="225"/>
      <c r="G862" s="225">
        <f>ROUND(E862*F862,2)</f>
        <v>0</v>
      </c>
      <c r="H862" s="164" t="s">
        <v>1275</v>
      </c>
      <c r="I862" s="126"/>
      <c r="J862" s="126"/>
      <c r="K862" s="126"/>
      <c r="L862" s="126"/>
      <c r="M862" s="126" t="s">
        <v>131</v>
      </c>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row>
    <row r="863" spans="1:42" outlineLevel="1" x14ac:dyDescent="0.2">
      <c r="A863" s="285"/>
      <c r="B863" s="162"/>
      <c r="C863" s="250" t="s">
        <v>598</v>
      </c>
      <c r="D863" s="251"/>
      <c r="E863" s="252"/>
      <c r="F863" s="225"/>
      <c r="G863" s="225"/>
      <c r="H863" s="164">
        <v>0</v>
      </c>
      <c r="I863" s="126"/>
      <c r="J863" s="126"/>
      <c r="K863" s="126"/>
      <c r="L863" s="126"/>
      <c r="M863" s="126" t="s">
        <v>133</v>
      </c>
      <c r="N863" s="126">
        <v>0</v>
      </c>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row>
    <row r="864" spans="1:42" outlineLevel="1" x14ac:dyDescent="0.2">
      <c r="A864" s="285"/>
      <c r="B864" s="162"/>
      <c r="C864" s="250" t="s">
        <v>154</v>
      </c>
      <c r="D864" s="251"/>
      <c r="E864" s="252"/>
      <c r="F864" s="225"/>
      <c r="G864" s="225"/>
      <c r="H864" s="164">
        <v>0</v>
      </c>
      <c r="I864" s="126"/>
      <c r="J864" s="126"/>
      <c r="K864" s="126"/>
      <c r="L864" s="126"/>
      <c r="M864" s="126" t="s">
        <v>133</v>
      </c>
      <c r="N864" s="126">
        <v>0</v>
      </c>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row>
    <row r="865" spans="1:42" outlineLevel="1" x14ac:dyDescent="0.2">
      <c r="A865" s="285"/>
      <c r="B865" s="162"/>
      <c r="C865" s="250" t="s">
        <v>1480</v>
      </c>
      <c r="D865" s="251"/>
      <c r="E865" s="252">
        <v>399.8</v>
      </c>
      <c r="F865" s="225"/>
      <c r="G865" s="225"/>
      <c r="H865" s="164">
        <v>0</v>
      </c>
      <c r="I865" s="126"/>
      <c r="J865" s="126"/>
      <c r="K865" s="126"/>
      <c r="L865" s="126"/>
      <c r="M865" s="126" t="s">
        <v>133</v>
      </c>
      <c r="N865" s="126">
        <v>0</v>
      </c>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row>
    <row r="866" spans="1:42" outlineLevel="1" x14ac:dyDescent="0.2">
      <c r="A866" s="285">
        <v>199</v>
      </c>
      <c r="B866" s="162" t="s">
        <v>936</v>
      </c>
      <c r="C866" s="163" t="s">
        <v>937</v>
      </c>
      <c r="D866" s="224" t="s">
        <v>0</v>
      </c>
      <c r="E866" s="225">
        <v>2.2000000000000002</v>
      </c>
      <c r="F866" s="225"/>
      <c r="G866" s="225">
        <f>ROUND(E866*F866,2)</f>
        <v>0</v>
      </c>
      <c r="H866" s="164" t="s">
        <v>1275</v>
      </c>
      <c r="I866" s="126"/>
      <c r="J866" s="126"/>
      <c r="K866" s="126"/>
      <c r="L866" s="126"/>
      <c r="M866" s="126" t="s">
        <v>131</v>
      </c>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row>
    <row r="867" spans="1:42" x14ac:dyDescent="0.2">
      <c r="A867" s="286" t="s">
        <v>126</v>
      </c>
      <c r="B867" s="253" t="s">
        <v>82</v>
      </c>
      <c r="C867" s="254" t="s">
        <v>83</v>
      </c>
      <c r="D867" s="255"/>
      <c r="E867" s="256"/>
      <c r="F867" s="256"/>
      <c r="G867" s="256">
        <f>SUMIF(M868:M872,"&lt;&gt;NOR",G868:G872)</f>
        <v>0</v>
      </c>
      <c r="H867" s="229"/>
      <c r="M867" t="s">
        <v>127</v>
      </c>
    </row>
    <row r="868" spans="1:42" outlineLevel="1" x14ac:dyDescent="0.2">
      <c r="A868" s="285">
        <v>200</v>
      </c>
      <c r="B868" s="162" t="s">
        <v>938</v>
      </c>
      <c r="C868" s="163" t="s">
        <v>939</v>
      </c>
      <c r="D868" s="224" t="s">
        <v>130</v>
      </c>
      <c r="E868" s="225">
        <v>19.440000000000001</v>
      </c>
      <c r="F868" s="225"/>
      <c r="G868" s="225">
        <f>ROUND(E868*F868,2)</f>
        <v>0</v>
      </c>
      <c r="H868" s="164" t="s">
        <v>1275</v>
      </c>
      <c r="I868" s="126"/>
      <c r="J868" s="126"/>
      <c r="K868" s="126"/>
      <c r="L868" s="126"/>
      <c r="M868" s="126" t="s">
        <v>131</v>
      </c>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row>
    <row r="869" spans="1:42" outlineLevel="1" x14ac:dyDescent="0.2">
      <c r="A869" s="285"/>
      <c r="B869" s="162"/>
      <c r="C869" s="250" t="s">
        <v>940</v>
      </c>
      <c r="D869" s="251"/>
      <c r="E869" s="252">
        <v>19.440000000000001</v>
      </c>
      <c r="F869" s="225"/>
      <c r="G869" s="225"/>
      <c r="H869" s="164">
        <v>0</v>
      </c>
      <c r="I869" s="126"/>
      <c r="J869" s="126"/>
      <c r="K869" s="126"/>
      <c r="L869" s="126"/>
      <c r="M869" s="126" t="s">
        <v>133</v>
      </c>
      <c r="N869" s="126">
        <v>0</v>
      </c>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row>
    <row r="870" spans="1:42" ht="22.5" outlineLevel="1" x14ac:dyDescent="0.2">
      <c r="A870" s="285">
        <v>201</v>
      </c>
      <c r="B870" s="162" t="s">
        <v>941</v>
      </c>
      <c r="C870" s="163" t="s">
        <v>942</v>
      </c>
      <c r="D870" s="224" t="s">
        <v>130</v>
      </c>
      <c r="E870" s="225">
        <v>19.440000000000001</v>
      </c>
      <c r="F870" s="225"/>
      <c r="G870" s="225">
        <f>ROUND(E870*F870,2)</f>
        <v>0</v>
      </c>
      <c r="H870" s="164" t="s">
        <v>1275</v>
      </c>
      <c r="I870" s="126"/>
      <c r="J870" s="126"/>
      <c r="K870" s="126"/>
      <c r="L870" s="126"/>
      <c r="M870" s="126" t="s">
        <v>131</v>
      </c>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row>
    <row r="871" spans="1:42" outlineLevel="1" x14ac:dyDescent="0.2">
      <c r="A871" s="285"/>
      <c r="B871" s="162"/>
      <c r="C871" s="250" t="s">
        <v>943</v>
      </c>
      <c r="D871" s="251"/>
      <c r="E871" s="252">
        <v>19.440000000000001</v>
      </c>
      <c r="F871" s="225"/>
      <c r="G871" s="225"/>
      <c r="H871" s="164">
        <v>0</v>
      </c>
      <c r="I871" s="126"/>
      <c r="J871" s="126"/>
      <c r="K871" s="126"/>
      <c r="L871" s="126"/>
      <c r="M871" s="126" t="s">
        <v>133</v>
      </c>
      <c r="N871" s="126">
        <v>0</v>
      </c>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row>
    <row r="872" spans="1:42" outlineLevel="1" x14ac:dyDescent="0.2">
      <c r="A872" s="285">
        <v>202</v>
      </c>
      <c r="B872" s="162" t="s">
        <v>944</v>
      </c>
      <c r="C872" s="163" t="s">
        <v>945</v>
      </c>
      <c r="D872" s="224" t="s">
        <v>0</v>
      </c>
      <c r="E872" s="225">
        <v>1.3</v>
      </c>
      <c r="F872" s="225"/>
      <c r="G872" s="225">
        <f>ROUND(E872*F872,2)</f>
        <v>0</v>
      </c>
      <c r="H872" s="164" t="s">
        <v>1275</v>
      </c>
      <c r="I872" s="126"/>
      <c r="J872" s="126"/>
      <c r="K872" s="126"/>
      <c r="L872" s="126"/>
      <c r="M872" s="126" t="s">
        <v>131</v>
      </c>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row>
    <row r="873" spans="1:42" outlineLevel="1" x14ac:dyDescent="0.2">
      <c r="A873" s="286" t="s">
        <v>126</v>
      </c>
      <c r="B873" s="261">
        <v>720</v>
      </c>
      <c r="C873" s="254" t="s">
        <v>1505</v>
      </c>
      <c r="D873" s="255"/>
      <c r="E873" s="256"/>
      <c r="F873" s="256"/>
      <c r="G873" s="256">
        <f>SUM(G874:G1065)</f>
        <v>0</v>
      </c>
      <c r="H873" s="229"/>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row>
    <row r="874" spans="1:42" outlineLevel="1" x14ac:dyDescent="0.2">
      <c r="A874" s="285" t="s">
        <v>152</v>
      </c>
      <c r="B874" s="222" t="s">
        <v>80</v>
      </c>
      <c r="C874" s="223" t="s">
        <v>81</v>
      </c>
      <c r="D874" s="262" t="s">
        <v>1506</v>
      </c>
      <c r="E874" s="225" t="s">
        <v>1506</v>
      </c>
      <c r="F874" s="225"/>
      <c r="G874" s="164"/>
      <c r="H874" s="226" t="s">
        <v>152</v>
      </c>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row>
    <row r="875" spans="1:42" outlineLevel="1" x14ac:dyDescent="0.2">
      <c r="A875" s="285">
        <v>203</v>
      </c>
      <c r="B875" s="162" t="s">
        <v>1507</v>
      </c>
      <c r="C875" s="163" t="s">
        <v>1508</v>
      </c>
      <c r="D875" s="224" t="s">
        <v>142</v>
      </c>
      <c r="E875" s="225">
        <v>6</v>
      </c>
      <c r="F875" s="225"/>
      <c r="G875" s="225">
        <f>ROUND(E875*F875,2)</f>
        <v>0</v>
      </c>
      <c r="H875" s="164" t="s">
        <v>1726</v>
      </c>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row>
    <row r="876" spans="1:42" outlineLevel="1" x14ac:dyDescent="0.2">
      <c r="A876" s="285"/>
      <c r="B876" s="162"/>
      <c r="C876" s="250" t="s">
        <v>1509</v>
      </c>
      <c r="D876" s="251"/>
      <c r="E876" s="252">
        <v>6.0000000000000009</v>
      </c>
      <c r="F876" s="225"/>
      <c r="G876" s="225"/>
      <c r="H876" s="164"/>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row>
    <row r="877" spans="1:42" ht="33.75" outlineLevel="1" x14ac:dyDescent="0.2">
      <c r="A877" s="285"/>
      <c r="B877" s="250" t="s">
        <v>1510</v>
      </c>
      <c r="C877" s="250" t="s">
        <v>1511</v>
      </c>
      <c r="D877" s="251"/>
      <c r="E877" s="252"/>
      <c r="F877" s="225"/>
      <c r="G877" s="225"/>
      <c r="H877" s="164"/>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row>
    <row r="878" spans="1:42" outlineLevel="1" x14ac:dyDescent="0.2">
      <c r="A878" s="285">
        <v>204</v>
      </c>
      <c r="B878" s="162" t="s">
        <v>1512</v>
      </c>
      <c r="C878" s="163" t="s">
        <v>1513</v>
      </c>
      <c r="D878" s="224" t="s">
        <v>142</v>
      </c>
      <c r="E878" s="225">
        <v>10</v>
      </c>
      <c r="F878" s="225"/>
      <c r="G878" s="225">
        <f>ROUND(E878*F878,2)</f>
        <v>0</v>
      </c>
      <c r="H878" s="164" t="s">
        <v>1726</v>
      </c>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row>
    <row r="879" spans="1:42" outlineLevel="1" x14ac:dyDescent="0.2">
      <c r="A879" s="285"/>
      <c r="B879" s="250"/>
      <c r="C879" s="250" t="s">
        <v>1514</v>
      </c>
      <c r="D879" s="251"/>
      <c r="E879" s="252">
        <v>10</v>
      </c>
      <c r="F879" s="225"/>
      <c r="G879" s="225"/>
      <c r="H879" s="164"/>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row>
    <row r="880" spans="1:42" ht="33.75" outlineLevel="1" x14ac:dyDescent="0.2">
      <c r="A880" s="285"/>
      <c r="B880" s="250" t="s">
        <v>1510</v>
      </c>
      <c r="C880" s="250" t="s">
        <v>1511</v>
      </c>
      <c r="D880" s="251"/>
      <c r="E880" s="252"/>
      <c r="F880" s="225"/>
      <c r="G880" s="225"/>
      <c r="H880" s="164"/>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row>
    <row r="881" spans="1:41" outlineLevel="1" x14ac:dyDescent="0.2">
      <c r="A881" s="285" t="s">
        <v>152</v>
      </c>
      <c r="B881" s="222" t="s">
        <v>1515</v>
      </c>
      <c r="C881" s="223" t="s">
        <v>1516</v>
      </c>
      <c r="D881" s="262" t="s">
        <v>1506</v>
      </c>
      <c r="E881" s="225" t="s">
        <v>1506</v>
      </c>
      <c r="F881" s="225"/>
      <c r="G881" s="164"/>
      <c r="H881" s="226" t="s">
        <v>152</v>
      </c>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row>
    <row r="882" spans="1:41" outlineLevel="1" x14ac:dyDescent="0.2">
      <c r="A882" s="285">
        <v>205</v>
      </c>
      <c r="B882" s="162" t="s">
        <v>1517</v>
      </c>
      <c r="C882" s="163" t="s">
        <v>1518</v>
      </c>
      <c r="D882" s="224" t="s">
        <v>142</v>
      </c>
      <c r="E882" s="225">
        <v>6</v>
      </c>
      <c r="F882" s="225"/>
      <c r="G882" s="225">
        <f>ROUND(E882*F882,2)</f>
        <v>0</v>
      </c>
      <c r="H882" s="164" t="s">
        <v>1726</v>
      </c>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row>
    <row r="883" spans="1:41" outlineLevel="1" x14ac:dyDescent="0.2">
      <c r="A883" s="285"/>
      <c r="B883" s="250"/>
      <c r="C883" s="250" t="s">
        <v>1509</v>
      </c>
      <c r="D883" s="251"/>
      <c r="E883" s="252">
        <v>6.0000000000000009</v>
      </c>
      <c r="F883" s="225"/>
      <c r="G883" s="225"/>
      <c r="H883" s="164"/>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row>
    <row r="884" spans="1:41" outlineLevel="1" x14ac:dyDescent="0.2">
      <c r="A884" s="285">
        <v>206</v>
      </c>
      <c r="B884" s="162" t="s">
        <v>1519</v>
      </c>
      <c r="C884" s="163" t="s">
        <v>1520</v>
      </c>
      <c r="D884" s="224" t="s">
        <v>142</v>
      </c>
      <c r="E884" s="225">
        <v>10</v>
      </c>
      <c r="F884" s="225"/>
      <c r="G884" s="225">
        <f>ROUND(E884*F884,2)</f>
        <v>0</v>
      </c>
      <c r="H884" s="164" t="s">
        <v>1726</v>
      </c>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row>
    <row r="885" spans="1:41" outlineLevel="1" x14ac:dyDescent="0.2">
      <c r="A885" s="285"/>
      <c r="B885" s="250"/>
      <c r="C885" s="250" t="s">
        <v>1514</v>
      </c>
      <c r="D885" s="251"/>
      <c r="E885" s="252">
        <v>10</v>
      </c>
      <c r="F885" s="225"/>
      <c r="G885" s="225"/>
      <c r="H885" s="164"/>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row>
    <row r="886" spans="1:41" outlineLevel="1" x14ac:dyDescent="0.2">
      <c r="A886" s="285">
        <v>207</v>
      </c>
      <c r="B886" s="162" t="s">
        <v>1521</v>
      </c>
      <c r="C886" s="163" t="s">
        <v>1522</v>
      </c>
      <c r="D886" s="224" t="s">
        <v>142</v>
      </c>
      <c r="E886" s="225">
        <v>6</v>
      </c>
      <c r="F886" s="225"/>
      <c r="G886" s="225">
        <f>ROUND(E886*F886,2)</f>
        <v>0</v>
      </c>
      <c r="H886" s="164" t="s">
        <v>1726</v>
      </c>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row>
    <row r="887" spans="1:41" outlineLevel="1" x14ac:dyDescent="0.2">
      <c r="A887" s="285"/>
      <c r="B887" s="250"/>
      <c r="C887" s="250" t="s">
        <v>1509</v>
      </c>
      <c r="D887" s="251"/>
      <c r="E887" s="252">
        <v>6.0000000000000009</v>
      </c>
      <c r="F887" s="225"/>
      <c r="G887" s="225"/>
      <c r="H887" s="164"/>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row>
    <row r="888" spans="1:41" outlineLevel="1" x14ac:dyDescent="0.2">
      <c r="A888" s="285">
        <v>208</v>
      </c>
      <c r="B888" s="162" t="s">
        <v>1523</v>
      </c>
      <c r="C888" s="163" t="s">
        <v>1524</v>
      </c>
      <c r="D888" s="224" t="s">
        <v>142</v>
      </c>
      <c r="E888" s="225">
        <v>10</v>
      </c>
      <c r="F888" s="225"/>
      <c r="G888" s="225">
        <f>ROUND(E888*F888,2)</f>
        <v>0</v>
      </c>
      <c r="H888" s="164" t="s">
        <v>1726</v>
      </c>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row>
    <row r="889" spans="1:41" outlineLevel="1" x14ac:dyDescent="0.2">
      <c r="A889" s="285"/>
      <c r="B889" s="250"/>
      <c r="C889" s="250" t="s">
        <v>1514</v>
      </c>
      <c r="D889" s="251"/>
      <c r="E889" s="252">
        <v>10</v>
      </c>
      <c r="F889" s="225"/>
      <c r="G889" s="225"/>
      <c r="H889" s="164"/>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row>
    <row r="890" spans="1:41" outlineLevel="1" x14ac:dyDescent="0.2">
      <c r="A890" s="285">
        <v>209</v>
      </c>
      <c r="B890" s="162" t="s">
        <v>1525</v>
      </c>
      <c r="C890" s="163" t="s">
        <v>1526</v>
      </c>
      <c r="D890" s="224" t="s">
        <v>142</v>
      </c>
      <c r="E890" s="225">
        <v>6</v>
      </c>
      <c r="F890" s="225"/>
      <c r="G890" s="225">
        <f>ROUND(E890*F890,2)</f>
        <v>0</v>
      </c>
      <c r="H890" s="164" t="s">
        <v>1726</v>
      </c>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row>
    <row r="891" spans="1:41" outlineLevel="1" x14ac:dyDescent="0.2">
      <c r="A891" s="285"/>
      <c r="B891" s="250"/>
      <c r="C891" s="250" t="s">
        <v>1509</v>
      </c>
      <c r="D891" s="251"/>
      <c r="E891" s="252">
        <v>6.0000000000000009</v>
      </c>
      <c r="F891" s="225"/>
      <c r="G891" s="225"/>
      <c r="H891" s="164"/>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row>
    <row r="892" spans="1:41" outlineLevel="1" x14ac:dyDescent="0.2">
      <c r="A892" s="285"/>
      <c r="B892" s="250" t="s">
        <v>1510</v>
      </c>
      <c r="C892" s="250" t="s">
        <v>1527</v>
      </c>
      <c r="D892" s="251"/>
      <c r="E892" s="252"/>
      <c r="F892" s="225"/>
      <c r="G892" s="225"/>
      <c r="H892" s="164"/>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row>
    <row r="893" spans="1:41" outlineLevel="1" x14ac:dyDescent="0.2">
      <c r="A893" s="285">
        <v>210</v>
      </c>
      <c r="B893" s="162" t="s">
        <v>1528</v>
      </c>
      <c r="C893" s="163" t="s">
        <v>1529</v>
      </c>
      <c r="D893" s="262" t="s">
        <v>142</v>
      </c>
      <c r="E893" s="225">
        <v>10</v>
      </c>
      <c r="F893" s="225"/>
      <c r="G893" s="225">
        <f>ROUND(E893*F893,2)</f>
        <v>0</v>
      </c>
      <c r="H893" s="226" t="s">
        <v>1726</v>
      </c>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row>
    <row r="894" spans="1:41" outlineLevel="1" x14ac:dyDescent="0.2">
      <c r="A894" s="285"/>
      <c r="B894" s="250"/>
      <c r="C894" s="250" t="s">
        <v>1514</v>
      </c>
      <c r="D894" s="251"/>
      <c r="E894" s="252">
        <v>10</v>
      </c>
      <c r="F894" s="225"/>
      <c r="G894" s="225"/>
      <c r="H894" s="164"/>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row>
    <row r="895" spans="1:41" ht="22.5" outlineLevel="1" x14ac:dyDescent="0.2">
      <c r="A895" s="285"/>
      <c r="B895" s="250" t="s">
        <v>1510</v>
      </c>
      <c r="C895" s="250" t="s">
        <v>1530</v>
      </c>
      <c r="D895" s="251"/>
      <c r="E895" s="252"/>
      <c r="F895" s="225"/>
      <c r="G895" s="225"/>
      <c r="H895" s="164"/>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row>
    <row r="896" spans="1:41" outlineLevel="1" x14ac:dyDescent="0.2">
      <c r="A896" s="285">
        <v>211</v>
      </c>
      <c r="B896" s="162" t="s">
        <v>1531</v>
      </c>
      <c r="C896" s="163" t="s">
        <v>1532</v>
      </c>
      <c r="D896" s="262" t="s">
        <v>247</v>
      </c>
      <c r="E896" s="225">
        <v>30</v>
      </c>
      <c r="F896" s="225"/>
      <c r="G896" s="225">
        <f>ROUND(E896*F896,2)</f>
        <v>0</v>
      </c>
      <c r="H896" s="226" t="s">
        <v>1726</v>
      </c>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row>
    <row r="897" spans="1:41" outlineLevel="1" x14ac:dyDescent="0.2">
      <c r="A897" s="285"/>
      <c r="B897" s="250"/>
      <c r="C897" s="250" t="s">
        <v>1533</v>
      </c>
      <c r="D897" s="251"/>
      <c r="E897" s="252">
        <v>30.000000000000004</v>
      </c>
      <c r="F897" s="225"/>
      <c r="G897" s="225"/>
      <c r="H897" s="164"/>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row>
    <row r="898" spans="1:41" ht="22.5" outlineLevel="1" x14ac:dyDescent="0.2">
      <c r="A898" s="285"/>
      <c r="B898" s="250" t="s">
        <v>1510</v>
      </c>
      <c r="C898" s="250" t="s">
        <v>1534</v>
      </c>
      <c r="D898" s="251"/>
      <c r="E898" s="252"/>
      <c r="F898" s="225"/>
      <c r="G898" s="225"/>
      <c r="H898" s="164"/>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row>
    <row r="899" spans="1:41" outlineLevel="1" x14ac:dyDescent="0.2">
      <c r="A899" s="285">
        <v>212</v>
      </c>
      <c r="B899" s="162" t="s">
        <v>1535</v>
      </c>
      <c r="C899" s="163" t="s">
        <v>1536</v>
      </c>
      <c r="D899" s="262" t="s">
        <v>142</v>
      </c>
      <c r="E899" s="225">
        <v>6</v>
      </c>
      <c r="F899" s="225"/>
      <c r="G899" s="225">
        <f>ROUND(E899*F899,2)</f>
        <v>0</v>
      </c>
      <c r="H899" s="226" t="s">
        <v>1726</v>
      </c>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row>
    <row r="900" spans="1:41" outlineLevel="1" x14ac:dyDescent="0.2">
      <c r="A900" s="285"/>
      <c r="B900" s="250"/>
      <c r="C900" s="250" t="s">
        <v>1509</v>
      </c>
      <c r="D900" s="251"/>
      <c r="E900" s="252">
        <v>6.0000000000000009</v>
      </c>
      <c r="F900" s="225"/>
      <c r="G900" s="225"/>
      <c r="H900" s="164"/>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row>
    <row r="901" spans="1:41" ht="33.75" outlineLevel="1" x14ac:dyDescent="0.2">
      <c r="A901" s="285"/>
      <c r="B901" s="250" t="s">
        <v>1510</v>
      </c>
      <c r="C901" s="250" t="s">
        <v>1537</v>
      </c>
      <c r="D901" s="251"/>
      <c r="E901" s="252"/>
      <c r="F901" s="225"/>
      <c r="G901" s="225"/>
      <c r="H901" s="164"/>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row>
    <row r="902" spans="1:41" outlineLevel="1" x14ac:dyDescent="0.2">
      <c r="A902" s="285">
        <v>213</v>
      </c>
      <c r="B902" s="162" t="s">
        <v>1538</v>
      </c>
      <c r="C902" s="163" t="s">
        <v>1539</v>
      </c>
      <c r="D902" s="262" t="s">
        <v>247</v>
      </c>
      <c r="E902" s="225">
        <v>92</v>
      </c>
      <c r="F902" s="225"/>
      <c r="G902" s="225">
        <f>ROUND(E902*F902,2)</f>
        <v>0</v>
      </c>
      <c r="H902" s="226" t="s">
        <v>1726</v>
      </c>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row>
    <row r="903" spans="1:41" outlineLevel="1" x14ac:dyDescent="0.2">
      <c r="A903" s="285"/>
      <c r="B903" s="250"/>
      <c r="C903" s="250" t="s">
        <v>1540</v>
      </c>
      <c r="D903" s="251"/>
      <c r="E903" s="252">
        <v>92.000000000000014</v>
      </c>
      <c r="F903" s="225"/>
      <c r="G903" s="225"/>
      <c r="H903" s="164"/>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row>
    <row r="904" spans="1:41" outlineLevel="1" x14ac:dyDescent="0.2">
      <c r="A904" s="285">
        <v>214</v>
      </c>
      <c r="B904" s="162" t="s">
        <v>1541</v>
      </c>
      <c r="C904" s="163" t="s">
        <v>1542</v>
      </c>
      <c r="D904" s="262" t="s">
        <v>247</v>
      </c>
      <c r="E904" s="225">
        <v>2</v>
      </c>
      <c r="F904" s="225"/>
      <c r="G904" s="225">
        <f>ROUND(E904*F904,2)</f>
        <v>0</v>
      </c>
      <c r="H904" s="226" t="s">
        <v>1726</v>
      </c>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row>
    <row r="905" spans="1:41" outlineLevel="1" x14ac:dyDescent="0.2">
      <c r="A905" s="285"/>
      <c r="B905" s="250"/>
      <c r="C905" s="250" t="s">
        <v>48</v>
      </c>
      <c r="D905" s="251"/>
      <c r="E905" s="252">
        <v>2</v>
      </c>
      <c r="F905" s="225"/>
      <c r="G905" s="225"/>
      <c r="H905" s="164"/>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row>
    <row r="906" spans="1:41" outlineLevel="1" x14ac:dyDescent="0.2">
      <c r="A906" s="285">
        <v>215</v>
      </c>
      <c r="B906" s="162" t="s">
        <v>1544</v>
      </c>
      <c r="C906" s="163" t="s">
        <v>1545</v>
      </c>
      <c r="D906" s="262" t="s">
        <v>247</v>
      </c>
      <c r="E906" s="225">
        <v>7</v>
      </c>
      <c r="F906" s="225"/>
      <c r="G906" s="225">
        <f>ROUND(E906*F906,2)</f>
        <v>0</v>
      </c>
      <c r="H906" s="226" t="s">
        <v>1726</v>
      </c>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row>
    <row r="907" spans="1:41" outlineLevel="1" x14ac:dyDescent="0.2">
      <c r="A907" s="285"/>
      <c r="B907" s="250"/>
      <c r="C907" s="250" t="s">
        <v>1546</v>
      </c>
      <c r="D907" s="251"/>
      <c r="E907" s="252">
        <v>7.0000000000000009</v>
      </c>
      <c r="F907" s="225"/>
      <c r="G907" s="225"/>
      <c r="H907" s="164"/>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row>
    <row r="908" spans="1:41" outlineLevel="1" x14ac:dyDescent="0.2">
      <c r="A908" s="285">
        <v>216</v>
      </c>
      <c r="B908" s="162" t="s">
        <v>1547</v>
      </c>
      <c r="C908" s="163" t="s">
        <v>1548</v>
      </c>
      <c r="D908" s="262" t="s">
        <v>247</v>
      </c>
      <c r="E908" s="225">
        <v>48</v>
      </c>
      <c r="F908" s="225"/>
      <c r="G908" s="225">
        <f>ROUND(E908*F908,2)</f>
        <v>0</v>
      </c>
      <c r="H908" s="226" t="s">
        <v>1726</v>
      </c>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row>
    <row r="909" spans="1:41" outlineLevel="1" x14ac:dyDescent="0.2">
      <c r="A909" s="285"/>
      <c r="B909" s="250"/>
      <c r="C909" s="250" t="s">
        <v>1549</v>
      </c>
      <c r="D909" s="251"/>
      <c r="E909" s="252">
        <v>48.000000000000007</v>
      </c>
      <c r="F909" s="225"/>
      <c r="G909" s="225"/>
      <c r="H909" s="164"/>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row>
    <row r="910" spans="1:41" outlineLevel="1" x14ac:dyDescent="0.2">
      <c r="A910" s="285">
        <v>217</v>
      </c>
      <c r="B910" s="162" t="s">
        <v>1550</v>
      </c>
      <c r="C910" s="163" t="s">
        <v>1551</v>
      </c>
      <c r="D910" s="262" t="s">
        <v>247</v>
      </c>
      <c r="E910" s="225">
        <v>40</v>
      </c>
      <c r="F910" s="225"/>
      <c r="G910" s="225">
        <f>ROUND(E910*F910,2)</f>
        <v>0</v>
      </c>
      <c r="H910" s="226" t="s">
        <v>1726</v>
      </c>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row>
    <row r="911" spans="1:41" outlineLevel="1" x14ac:dyDescent="0.2">
      <c r="A911" s="285"/>
      <c r="B911" s="250"/>
      <c r="C911" s="250" t="s">
        <v>1552</v>
      </c>
      <c r="D911" s="251"/>
      <c r="E911" s="252">
        <v>40</v>
      </c>
      <c r="F911" s="225"/>
      <c r="G911" s="225"/>
      <c r="H911" s="164"/>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row>
    <row r="912" spans="1:41" outlineLevel="1" x14ac:dyDescent="0.2">
      <c r="A912" s="285">
        <v>218</v>
      </c>
      <c r="B912" s="162" t="s">
        <v>1553</v>
      </c>
      <c r="C912" s="163" t="s">
        <v>1554</v>
      </c>
      <c r="D912" s="262" t="s">
        <v>142</v>
      </c>
      <c r="E912" s="225">
        <v>5</v>
      </c>
      <c r="F912" s="225"/>
      <c r="G912" s="225">
        <f>ROUND(E912*F912,2)</f>
        <v>0</v>
      </c>
      <c r="H912" s="226" t="s">
        <v>1726</v>
      </c>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row>
    <row r="913" spans="1:41" outlineLevel="1" x14ac:dyDescent="0.2">
      <c r="A913" s="285"/>
      <c r="B913" s="250"/>
      <c r="C913" s="250" t="s">
        <v>58</v>
      </c>
      <c r="D913" s="251"/>
      <c r="E913" s="252">
        <v>5</v>
      </c>
      <c r="F913" s="225"/>
      <c r="G913" s="225"/>
      <c r="H913" s="164"/>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row>
    <row r="914" spans="1:41" outlineLevel="1" x14ac:dyDescent="0.2">
      <c r="A914" s="285">
        <v>219</v>
      </c>
      <c r="B914" s="162" t="s">
        <v>1555</v>
      </c>
      <c r="C914" s="163" t="s">
        <v>1556</v>
      </c>
      <c r="D914" s="262" t="s">
        <v>142</v>
      </c>
      <c r="E914" s="225">
        <v>5</v>
      </c>
      <c r="F914" s="225"/>
      <c r="G914" s="225">
        <f>ROUND(E914*F914,2)</f>
        <v>0</v>
      </c>
      <c r="H914" s="226" t="s">
        <v>1726</v>
      </c>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row>
    <row r="915" spans="1:41" outlineLevel="1" x14ac:dyDescent="0.2">
      <c r="A915" s="285"/>
      <c r="B915" s="250"/>
      <c r="C915" s="250" t="s">
        <v>58</v>
      </c>
      <c r="D915" s="251"/>
      <c r="E915" s="252">
        <v>5</v>
      </c>
      <c r="F915" s="225"/>
      <c r="G915" s="225"/>
      <c r="H915" s="164"/>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row>
    <row r="916" spans="1:41" outlineLevel="1" x14ac:dyDescent="0.2">
      <c r="A916" s="285">
        <v>220</v>
      </c>
      <c r="B916" s="162" t="s">
        <v>1557</v>
      </c>
      <c r="C916" s="163" t="s">
        <v>1558</v>
      </c>
      <c r="D916" s="262" t="s">
        <v>247</v>
      </c>
      <c r="E916" s="225">
        <v>4</v>
      </c>
      <c r="F916" s="225"/>
      <c r="G916" s="225">
        <f>ROUND(E916*F916,2)</f>
        <v>0</v>
      </c>
      <c r="H916" s="226" t="s">
        <v>1726</v>
      </c>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row>
    <row r="917" spans="1:41" outlineLevel="1" x14ac:dyDescent="0.2">
      <c r="A917" s="285"/>
      <c r="B917" s="250"/>
      <c r="C917" s="250" t="s">
        <v>54</v>
      </c>
      <c r="D917" s="251"/>
      <c r="E917" s="252">
        <v>4</v>
      </c>
      <c r="F917" s="225"/>
      <c r="G917" s="225"/>
      <c r="H917" s="164"/>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row>
    <row r="918" spans="1:41" outlineLevel="1" x14ac:dyDescent="0.2">
      <c r="A918" s="285">
        <v>221</v>
      </c>
      <c r="B918" s="162" t="s">
        <v>1559</v>
      </c>
      <c r="C918" s="163" t="s">
        <v>1560</v>
      </c>
      <c r="D918" s="262" t="s">
        <v>142</v>
      </c>
      <c r="E918" s="225">
        <v>16</v>
      </c>
      <c r="F918" s="225"/>
      <c r="G918" s="225">
        <f>ROUND(E918*F918,2)</f>
        <v>0</v>
      </c>
      <c r="H918" s="226" t="s">
        <v>1726</v>
      </c>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row>
    <row r="919" spans="1:41" outlineLevel="1" x14ac:dyDescent="0.2">
      <c r="A919" s="285"/>
      <c r="B919" s="250"/>
      <c r="C919" s="250" t="s">
        <v>1561</v>
      </c>
      <c r="D919" s="251"/>
      <c r="E919" s="252">
        <v>16</v>
      </c>
      <c r="F919" s="225"/>
      <c r="G919" s="225"/>
      <c r="H919" s="164"/>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row>
    <row r="920" spans="1:41" outlineLevel="1" x14ac:dyDescent="0.2">
      <c r="A920" s="285">
        <v>222</v>
      </c>
      <c r="B920" s="162" t="s">
        <v>1562</v>
      </c>
      <c r="C920" s="163" t="s">
        <v>1563</v>
      </c>
      <c r="D920" s="262" t="s">
        <v>142</v>
      </c>
      <c r="E920" s="225">
        <v>7</v>
      </c>
      <c r="F920" s="225"/>
      <c r="G920" s="225">
        <f>ROUND(E920*F920,2)</f>
        <v>0</v>
      </c>
      <c r="H920" s="226" t="s">
        <v>1726</v>
      </c>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row>
    <row r="921" spans="1:41" outlineLevel="1" x14ac:dyDescent="0.2">
      <c r="A921" s="285"/>
      <c r="B921" s="250"/>
      <c r="C921" s="250" t="s">
        <v>1564</v>
      </c>
      <c r="D921" s="251"/>
      <c r="E921" s="252">
        <v>7.0000000000000009</v>
      </c>
      <c r="F921" s="225"/>
      <c r="G921" s="225"/>
      <c r="H921" s="164"/>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row>
    <row r="922" spans="1:41" outlineLevel="1" x14ac:dyDescent="0.2">
      <c r="A922" s="285">
        <v>223</v>
      </c>
      <c r="B922" s="162" t="s">
        <v>1573</v>
      </c>
      <c r="C922" s="163" t="s">
        <v>1574</v>
      </c>
      <c r="D922" s="262" t="s">
        <v>247</v>
      </c>
      <c r="E922" s="225">
        <v>223</v>
      </c>
      <c r="F922" s="225"/>
      <c r="G922" s="225">
        <f>ROUND(E922*F922,2)</f>
        <v>0</v>
      </c>
      <c r="H922" s="226" t="s">
        <v>1726</v>
      </c>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row>
    <row r="923" spans="1:41" outlineLevel="1" x14ac:dyDescent="0.2">
      <c r="A923" s="285"/>
      <c r="B923" s="250"/>
      <c r="C923" s="250" t="s">
        <v>1575</v>
      </c>
      <c r="D923" s="251"/>
      <c r="E923" s="252">
        <v>223.00000000000003</v>
      </c>
      <c r="F923" s="225"/>
      <c r="G923" s="225"/>
      <c r="H923" s="164"/>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row>
    <row r="924" spans="1:41" outlineLevel="1" x14ac:dyDescent="0.2">
      <c r="A924" s="285">
        <v>224</v>
      </c>
      <c r="B924" s="162" t="s">
        <v>1576</v>
      </c>
      <c r="C924" s="163" t="s">
        <v>1577</v>
      </c>
      <c r="D924" s="262" t="s">
        <v>142</v>
      </c>
      <c r="E924" s="225">
        <v>32</v>
      </c>
      <c r="F924" s="225"/>
      <c r="G924" s="225">
        <f>ROUND(E924*F924,2)</f>
        <v>0</v>
      </c>
      <c r="H924" s="226" t="s">
        <v>1726</v>
      </c>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row>
    <row r="925" spans="1:41" outlineLevel="1" x14ac:dyDescent="0.2">
      <c r="A925" s="285"/>
      <c r="B925" s="250"/>
      <c r="C925" s="250" t="s">
        <v>1578</v>
      </c>
      <c r="D925" s="251"/>
      <c r="E925" s="252">
        <v>32</v>
      </c>
      <c r="F925" s="225"/>
      <c r="G925" s="225"/>
      <c r="H925" s="164"/>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row>
    <row r="926" spans="1:41" outlineLevel="1" x14ac:dyDescent="0.2">
      <c r="A926" s="285"/>
      <c r="B926" s="222" t="s">
        <v>1579</v>
      </c>
      <c r="C926" s="223" t="s">
        <v>1580</v>
      </c>
      <c r="D926" s="262" t="s">
        <v>1506</v>
      </c>
      <c r="E926" s="225" t="s">
        <v>1506</v>
      </c>
      <c r="F926" s="225"/>
      <c r="G926" s="164"/>
      <c r="H926" s="226" t="s">
        <v>152</v>
      </c>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row>
    <row r="927" spans="1:41" outlineLevel="1" x14ac:dyDescent="0.2">
      <c r="A927" s="285">
        <v>225</v>
      </c>
      <c r="B927" s="162" t="s">
        <v>1581</v>
      </c>
      <c r="C927" s="163" t="s">
        <v>1582</v>
      </c>
      <c r="D927" s="262" t="s">
        <v>142</v>
      </c>
      <c r="E927" s="225">
        <v>21</v>
      </c>
      <c r="F927" s="225"/>
      <c r="G927" s="225">
        <f>ROUND(E927*F927,2)</f>
        <v>0</v>
      </c>
      <c r="H927" s="226" t="s">
        <v>1726</v>
      </c>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row>
    <row r="928" spans="1:41" outlineLevel="1" x14ac:dyDescent="0.2">
      <c r="A928" s="285"/>
      <c r="B928" s="250"/>
      <c r="C928" s="250" t="s">
        <v>1583</v>
      </c>
      <c r="D928" s="251"/>
      <c r="E928" s="252">
        <v>21</v>
      </c>
      <c r="F928" s="225"/>
      <c r="G928" s="225"/>
      <c r="H928" s="164"/>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row>
    <row r="929" spans="1:41" outlineLevel="1" x14ac:dyDescent="0.2">
      <c r="A929" s="285">
        <v>226</v>
      </c>
      <c r="B929" s="162" t="s">
        <v>1584</v>
      </c>
      <c r="C929" s="163" t="s">
        <v>1585</v>
      </c>
      <c r="D929" s="262" t="s">
        <v>142</v>
      </c>
      <c r="E929" s="225">
        <v>17</v>
      </c>
      <c r="F929" s="225"/>
      <c r="G929" s="225">
        <f>ROUND(E929*F929,2)</f>
        <v>0</v>
      </c>
      <c r="H929" s="226" t="s">
        <v>1726</v>
      </c>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row>
    <row r="930" spans="1:41" outlineLevel="1" x14ac:dyDescent="0.2">
      <c r="A930" s="285">
        <v>0</v>
      </c>
      <c r="B930" s="250"/>
      <c r="C930" s="250" t="s">
        <v>1586</v>
      </c>
      <c r="D930" s="251"/>
      <c r="E930" s="252">
        <v>17</v>
      </c>
      <c r="F930" s="225"/>
      <c r="G930" s="225"/>
      <c r="H930" s="164"/>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row>
    <row r="931" spans="1:41" outlineLevel="1" x14ac:dyDescent="0.2">
      <c r="A931" s="285">
        <v>227</v>
      </c>
      <c r="B931" s="162" t="s">
        <v>1587</v>
      </c>
      <c r="C931" s="163" t="s">
        <v>1588</v>
      </c>
      <c r="D931" s="262" t="s">
        <v>142</v>
      </c>
      <c r="E931" s="225">
        <v>4</v>
      </c>
      <c r="F931" s="225"/>
      <c r="G931" s="225">
        <f>ROUND(E931*F931,2)</f>
        <v>0</v>
      </c>
      <c r="H931" s="226" t="s">
        <v>1726</v>
      </c>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row>
    <row r="932" spans="1:41" outlineLevel="1" x14ac:dyDescent="0.2">
      <c r="A932" s="285">
        <v>0</v>
      </c>
      <c r="B932" s="250"/>
      <c r="C932" s="250" t="s">
        <v>54</v>
      </c>
      <c r="D932" s="251"/>
      <c r="E932" s="252">
        <v>4</v>
      </c>
      <c r="F932" s="225"/>
      <c r="G932" s="225"/>
      <c r="H932" s="164"/>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row>
    <row r="933" spans="1:41" outlineLevel="1" x14ac:dyDescent="0.2">
      <c r="A933" s="285">
        <v>228</v>
      </c>
      <c r="B933" s="162" t="s">
        <v>1589</v>
      </c>
      <c r="C933" s="163" t="s">
        <v>1590</v>
      </c>
      <c r="D933" s="262" t="s">
        <v>142</v>
      </c>
      <c r="E933" s="225">
        <v>17</v>
      </c>
      <c r="F933" s="225"/>
      <c r="G933" s="225">
        <f>ROUND(E933*F933,2)</f>
        <v>0</v>
      </c>
      <c r="H933" s="226" t="s">
        <v>1726</v>
      </c>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row>
    <row r="934" spans="1:41" outlineLevel="1" x14ac:dyDescent="0.2">
      <c r="A934" s="285">
        <v>0</v>
      </c>
      <c r="B934" s="250"/>
      <c r="C934" s="250" t="s">
        <v>1586</v>
      </c>
      <c r="D934" s="251"/>
      <c r="E934" s="252">
        <v>17</v>
      </c>
      <c r="F934" s="225"/>
      <c r="G934" s="225"/>
      <c r="H934" s="164"/>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row>
    <row r="935" spans="1:41" outlineLevel="1" x14ac:dyDescent="0.2">
      <c r="A935" s="285">
        <v>229</v>
      </c>
      <c r="B935" s="162" t="s">
        <v>1591</v>
      </c>
      <c r="C935" s="163" t="s">
        <v>1592</v>
      </c>
      <c r="D935" s="262" t="s">
        <v>142</v>
      </c>
      <c r="E935" s="225">
        <v>4</v>
      </c>
      <c r="F935" s="225"/>
      <c r="G935" s="225">
        <f>ROUND(E935*F935,2)</f>
        <v>0</v>
      </c>
      <c r="H935" s="226" t="s">
        <v>1726</v>
      </c>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row>
    <row r="936" spans="1:41" outlineLevel="1" x14ac:dyDescent="0.2">
      <c r="A936" s="285">
        <v>0</v>
      </c>
      <c r="B936" s="250"/>
      <c r="C936" s="250" t="s">
        <v>54</v>
      </c>
      <c r="D936" s="251"/>
      <c r="E936" s="252">
        <v>4</v>
      </c>
      <c r="F936" s="225"/>
      <c r="G936" s="225"/>
      <c r="H936" s="164"/>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row>
    <row r="937" spans="1:41" outlineLevel="1" x14ac:dyDescent="0.2">
      <c r="A937" s="285">
        <v>230</v>
      </c>
      <c r="B937" s="162" t="s">
        <v>1593</v>
      </c>
      <c r="C937" s="163" t="s">
        <v>1594</v>
      </c>
      <c r="D937" s="262" t="s">
        <v>247</v>
      </c>
      <c r="E937" s="225">
        <v>69</v>
      </c>
      <c r="F937" s="225"/>
      <c r="G937" s="225">
        <f>ROUND(E937*F937,2)</f>
        <v>0</v>
      </c>
      <c r="H937" s="226" t="s">
        <v>1726</v>
      </c>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row>
    <row r="938" spans="1:41" outlineLevel="1" x14ac:dyDescent="0.2">
      <c r="A938" s="285">
        <v>0</v>
      </c>
      <c r="B938" s="250"/>
      <c r="C938" s="250" t="s">
        <v>1595</v>
      </c>
      <c r="D938" s="251"/>
      <c r="E938" s="252"/>
      <c r="F938" s="225"/>
      <c r="G938" s="225"/>
      <c r="H938" s="164"/>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row>
    <row r="939" spans="1:41" outlineLevel="1" x14ac:dyDescent="0.2">
      <c r="A939" s="285">
        <v>0</v>
      </c>
      <c r="B939" s="250"/>
      <c r="C939" s="250" t="s">
        <v>1543</v>
      </c>
      <c r="D939" s="251"/>
      <c r="E939" s="252">
        <v>69</v>
      </c>
      <c r="F939" s="225"/>
      <c r="G939" s="225"/>
      <c r="H939" s="164"/>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row>
    <row r="940" spans="1:41" ht="22.5" outlineLevel="1" x14ac:dyDescent="0.2">
      <c r="A940" s="285">
        <v>0</v>
      </c>
      <c r="B940" s="250" t="s">
        <v>1510</v>
      </c>
      <c r="C940" s="250" t="s">
        <v>1596</v>
      </c>
      <c r="D940" s="251"/>
      <c r="E940" s="252"/>
      <c r="F940" s="225"/>
      <c r="G940" s="225"/>
      <c r="H940" s="164"/>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row>
    <row r="941" spans="1:41" outlineLevel="1" x14ac:dyDescent="0.2">
      <c r="A941" s="285">
        <v>231</v>
      </c>
      <c r="B941" s="162" t="s">
        <v>1597</v>
      </c>
      <c r="C941" s="163" t="s">
        <v>1598</v>
      </c>
      <c r="D941" s="262" t="s">
        <v>247</v>
      </c>
      <c r="E941" s="225">
        <v>42</v>
      </c>
      <c r="F941" s="225"/>
      <c r="G941" s="225">
        <f>ROUND(E941*F941,2)</f>
        <v>0</v>
      </c>
      <c r="H941" s="226" t="s">
        <v>1726</v>
      </c>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row>
    <row r="942" spans="1:41" outlineLevel="1" x14ac:dyDescent="0.2">
      <c r="A942" s="285">
        <v>0</v>
      </c>
      <c r="B942" s="250"/>
      <c r="C942" s="250" t="s">
        <v>1595</v>
      </c>
      <c r="D942" s="251"/>
      <c r="E942" s="252"/>
      <c r="F942" s="225"/>
      <c r="G942" s="225"/>
      <c r="H942" s="164"/>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row>
    <row r="943" spans="1:41" outlineLevel="1" x14ac:dyDescent="0.2">
      <c r="A943" s="285">
        <v>0</v>
      </c>
      <c r="B943" s="250"/>
      <c r="C943" s="250" t="s">
        <v>1599</v>
      </c>
      <c r="D943" s="251"/>
      <c r="E943" s="252">
        <v>42</v>
      </c>
      <c r="F943" s="225"/>
      <c r="G943" s="225"/>
      <c r="H943" s="164"/>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row>
    <row r="944" spans="1:41" ht="22.5" outlineLevel="1" x14ac:dyDescent="0.2">
      <c r="A944" s="285">
        <v>0</v>
      </c>
      <c r="B944" s="250" t="s">
        <v>1510</v>
      </c>
      <c r="C944" s="250" t="s">
        <v>1596</v>
      </c>
      <c r="D944" s="251"/>
      <c r="E944" s="252"/>
      <c r="F944" s="225"/>
      <c r="G944" s="225"/>
      <c r="H944" s="164"/>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row>
    <row r="945" spans="1:41" outlineLevel="1" x14ac:dyDescent="0.2">
      <c r="A945" s="285">
        <v>232</v>
      </c>
      <c r="B945" s="162" t="s">
        <v>1600</v>
      </c>
      <c r="C945" s="163" t="s">
        <v>1601</v>
      </c>
      <c r="D945" s="262" t="s">
        <v>247</v>
      </c>
      <c r="E945" s="225">
        <v>28</v>
      </c>
      <c r="F945" s="225"/>
      <c r="G945" s="225">
        <f>ROUND(E945*F945,2)</f>
        <v>0</v>
      </c>
      <c r="H945" s="226" t="s">
        <v>1726</v>
      </c>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row>
    <row r="946" spans="1:41" outlineLevel="1" x14ac:dyDescent="0.2">
      <c r="A946" s="285">
        <v>0</v>
      </c>
      <c r="B946" s="250"/>
      <c r="C946" s="250" t="s">
        <v>1595</v>
      </c>
      <c r="D946" s="251"/>
      <c r="E946" s="252"/>
      <c r="F946" s="225"/>
      <c r="G946" s="225"/>
      <c r="H946" s="164"/>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row>
    <row r="947" spans="1:41" outlineLevel="1" x14ac:dyDescent="0.2">
      <c r="A947" s="285">
        <v>0</v>
      </c>
      <c r="B947" s="250"/>
      <c r="C947" s="250" t="s">
        <v>1602</v>
      </c>
      <c r="D947" s="251"/>
      <c r="E947" s="252">
        <v>28.000000000000004</v>
      </c>
      <c r="F947" s="225"/>
      <c r="G947" s="225"/>
      <c r="H947" s="164"/>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row>
    <row r="948" spans="1:41" ht="22.5" outlineLevel="1" x14ac:dyDescent="0.2">
      <c r="A948" s="285">
        <v>0</v>
      </c>
      <c r="B948" s="250" t="s">
        <v>1510</v>
      </c>
      <c r="C948" s="250" t="s">
        <v>1596</v>
      </c>
      <c r="D948" s="251"/>
      <c r="E948" s="252"/>
      <c r="F948" s="225"/>
      <c r="G948" s="225"/>
      <c r="H948" s="164"/>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row>
    <row r="949" spans="1:41" outlineLevel="1" x14ac:dyDescent="0.2">
      <c r="A949" s="285">
        <v>233</v>
      </c>
      <c r="B949" s="162" t="s">
        <v>1604</v>
      </c>
      <c r="C949" s="163" t="s">
        <v>1605</v>
      </c>
      <c r="D949" s="262" t="s">
        <v>247</v>
      </c>
      <c r="E949" s="225">
        <v>16</v>
      </c>
      <c r="F949" s="225"/>
      <c r="G949" s="225">
        <f>ROUND(E949*F949,2)</f>
        <v>0</v>
      </c>
      <c r="H949" s="226" t="s">
        <v>1726</v>
      </c>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row>
    <row r="950" spans="1:41" outlineLevel="1" x14ac:dyDescent="0.2">
      <c r="A950" s="285">
        <v>0</v>
      </c>
      <c r="B950" s="250"/>
      <c r="C950" s="250" t="s">
        <v>1606</v>
      </c>
      <c r="D950" s="251"/>
      <c r="E950" s="252"/>
      <c r="F950" s="225"/>
      <c r="G950" s="225"/>
      <c r="H950" s="164"/>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row>
    <row r="951" spans="1:41" outlineLevel="1" x14ac:dyDescent="0.2">
      <c r="A951" s="285">
        <v>0</v>
      </c>
      <c r="B951" s="250"/>
      <c r="C951" s="250" t="s">
        <v>1561</v>
      </c>
      <c r="D951" s="251"/>
      <c r="E951" s="252">
        <v>16</v>
      </c>
      <c r="F951" s="225"/>
      <c r="G951" s="225"/>
      <c r="H951" s="164"/>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row>
    <row r="952" spans="1:41" ht="22.5" outlineLevel="1" x14ac:dyDescent="0.2">
      <c r="A952" s="285">
        <v>0</v>
      </c>
      <c r="B952" s="250" t="s">
        <v>1510</v>
      </c>
      <c r="C952" s="250" t="s">
        <v>1607</v>
      </c>
      <c r="D952" s="251"/>
      <c r="E952" s="252"/>
      <c r="F952" s="225"/>
      <c r="G952" s="225"/>
      <c r="H952" s="164"/>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row>
    <row r="953" spans="1:41" outlineLevel="1" x14ac:dyDescent="0.2">
      <c r="A953" s="285">
        <v>234</v>
      </c>
      <c r="B953" s="162" t="s">
        <v>1608</v>
      </c>
      <c r="C953" s="163" t="s">
        <v>1605</v>
      </c>
      <c r="D953" s="262" t="s">
        <v>247</v>
      </c>
      <c r="E953" s="225">
        <v>18</v>
      </c>
      <c r="F953" s="225"/>
      <c r="G953" s="225">
        <f>ROUND(E953*F953,2)</f>
        <v>0</v>
      </c>
      <c r="H953" s="226" t="s">
        <v>1726</v>
      </c>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row>
    <row r="954" spans="1:41" outlineLevel="1" x14ac:dyDescent="0.2">
      <c r="A954" s="285">
        <v>0</v>
      </c>
      <c r="B954" s="250"/>
      <c r="C954" s="250" t="s">
        <v>1609</v>
      </c>
      <c r="D954" s="251"/>
      <c r="E954" s="252"/>
      <c r="F954" s="225"/>
      <c r="G954" s="225"/>
      <c r="H954" s="164"/>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row>
    <row r="955" spans="1:41" outlineLevel="1" x14ac:dyDescent="0.2">
      <c r="A955" s="285">
        <v>0</v>
      </c>
      <c r="B955" s="250"/>
      <c r="C955" s="250" t="s">
        <v>1610</v>
      </c>
      <c r="D955" s="251"/>
      <c r="E955" s="252">
        <v>18</v>
      </c>
      <c r="F955" s="225"/>
      <c r="G955" s="225"/>
      <c r="H955" s="164"/>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row>
    <row r="956" spans="1:41" ht="22.5" outlineLevel="1" x14ac:dyDescent="0.2">
      <c r="A956" s="285">
        <v>0</v>
      </c>
      <c r="B956" s="250" t="s">
        <v>1510</v>
      </c>
      <c r="C956" s="250" t="s">
        <v>1607</v>
      </c>
      <c r="D956" s="251"/>
      <c r="E956" s="252"/>
      <c r="F956" s="225"/>
      <c r="G956" s="225"/>
      <c r="H956" s="164"/>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row>
    <row r="957" spans="1:41" outlineLevel="1" x14ac:dyDescent="0.2">
      <c r="A957" s="285">
        <v>235</v>
      </c>
      <c r="B957" s="162" t="s">
        <v>1611</v>
      </c>
      <c r="C957" s="163" t="s">
        <v>1605</v>
      </c>
      <c r="D957" s="262" t="s">
        <v>247</v>
      </c>
      <c r="E957" s="225">
        <v>25</v>
      </c>
      <c r="F957" s="225"/>
      <c r="G957" s="225">
        <f>ROUND(E957*F957,2)</f>
        <v>0</v>
      </c>
      <c r="H957" s="226" t="s">
        <v>1726</v>
      </c>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row>
    <row r="958" spans="1:41" outlineLevel="1" x14ac:dyDescent="0.2">
      <c r="A958" s="285">
        <v>0</v>
      </c>
      <c r="B958" s="250"/>
      <c r="C958" s="250" t="s">
        <v>1612</v>
      </c>
      <c r="D958" s="251"/>
      <c r="E958" s="252"/>
      <c r="F958" s="225"/>
      <c r="G958" s="225"/>
      <c r="H958" s="164"/>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row>
    <row r="959" spans="1:41" outlineLevel="1" x14ac:dyDescent="0.2">
      <c r="A959" s="285">
        <v>0</v>
      </c>
      <c r="B959" s="250"/>
      <c r="C959" s="250" t="s">
        <v>1613</v>
      </c>
      <c r="D959" s="251"/>
      <c r="E959" s="252">
        <v>25.000000000000004</v>
      </c>
      <c r="F959" s="225"/>
      <c r="G959" s="225"/>
      <c r="H959" s="164"/>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row>
    <row r="960" spans="1:41" ht="22.5" outlineLevel="1" x14ac:dyDescent="0.2">
      <c r="A960" s="285">
        <v>0</v>
      </c>
      <c r="B960" s="250" t="s">
        <v>1510</v>
      </c>
      <c r="C960" s="250" t="s">
        <v>1607</v>
      </c>
      <c r="D960" s="251"/>
      <c r="E960" s="252"/>
      <c r="F960" s="225"/>
      <c r="G960" s="225"/>
      <c r="H960" s="164"/>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row>
    <row r="961" spans="1:41" outlineLevel="1" x14ac:dyDescent="0.2">
      <c r="A961" s="285">
        <v>236</v>
      </c>
      <c r="B961" s="162" t="s">
        <v>1614</v>
      </c>
      <c r="C961" s="163" t="s">
        <v>1615</v>
      </c>
      <c r="D961" s="262" t="s">
        <v>247</v>
      </c>
      <c r="E961" s="225">
        <v>26</v>
      </c>
      <c r="F961" s="225"/>
      <c r="G961" s="225">
        <f>ROUND(E961*F961,2)</f>
        <v>0</v>
      </c>
      <c r="H961" s="226" t="s">
        <v>1726</v>
      </c>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row>
    <row r="962" spans="1:41" outlineLevel="1" x14ac:dyDescent="0.2">
      <c r="A962" s="285">
        <v>0</v>
      </c>
      <c r="B962" s="250"/>
      <c r="C962" s="250" t="s">
        <v>1606</v>
      </c>
      <c r="D962" s="251"/>
      <c r="E962" s="252"/>
      <c r="F962" s="225"/>
      <c r="G962" s="225"/>
      <c r="H962" s="164"/>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row>
    <row r="963" spans="1:41" outlineLevel="1" x14ac:dyDescent="0.2">
      <c r="A963" s="285">
        <v>0</v>
      </c>
      <c r="B963" s="250"/>
      <c r="C963" s="250" t="s">
        <v>1616</v>
      </c>
      <c r="D963" s="251"/>
      <c r="E963" s="252">
        <v>26.000000000000004</v>
      </c>
      <c r="F963" s="225"/>
      <c r="G963" s="225"/>
      <c r="H963" s="164"/>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row>
    <row r="964" spans="1:41" ht="22.5" outlineLevel="1" x14ac:dyDescent="0.2">
      <c r="A964" s="285">
        <v>0</v>
      </c>
      <c r="B964" s="250" t="s">
        <v>1510</v>
      </c>
      <c r="C964" s="250" t="s">
        <v>1607</v>
      </c>
      <c r="D964" s="251"/>
      <c r="E964" s="252"/>
      <c r="F964" s="225"/>
      <c r="G964" s="225"/>
      <c r="H964" s="164"/>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row>
    <row r="965" spans="1:41" outlineLevel="1" x14ac:dyDescent="0.2">
      <c r="A965" s="285">
        <v>237</v>
      </c>
      <c r="B965" s="162" t="s">
        <v>1617</v>
      </c>
      <c r="C965" s="163" t="s">
        <v>1615</v>
      </c>
      <c r="D965" s="262" t="s">
        <v>247</v>
      </c>
      <c r="E965" s="225">
        <v>10</v>
      </c>
      <c r="F965" s="225"/>
      <c r="G965" s="225">
        <f>ROUND(E965*F965,2)</f>
        <v>0</v>
      </c>
      <c r="H965" s="226" t="s">
        <v>1726</v>
      </c>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row>
    <row r="966" spans="1:41" outlineLevel="1" x14ac:dyDescent="0.2">
      <c r="A966" s="285">
        <v>0</v>
      </c>
      <c r="B966" s="250"/>
      <c r="C966" s="250" t="s">
        <v>1609</v>
      </c>
      <c r="D966" s="251"/>
      <c r="E966" s="252"/>
      <c r="F966" s="225"/>
      <c r="G966" s="225"/>
      <c r="H966" s="164"/>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row>
    <row r="967" spans="1:41" outlineLevel="1" x14ac:dyDescent="0.2">
      <c r="A967" s="285">
        <v>0</v>
      </c>
      <c r="B967" s="250"/>
      <c r="C967" s="250" t="s">
        <v>1514</v>
      </c>
      <c r="D967" s="251"/>
      <c r="E967" s="252">
        <v>10</v>
      </c>
      <c r="F967" s="225"/>
      <c r="G967" s="225"/>
      <c r="H967" s="164"/>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row>
    <row r="968" spans="1:41" ht="22.5" outlineLevel="1" x14ac:dyDescent="0.2">
      <c r="A968" s="285">
        <v>0</v>
      </c>
      <c r="B968" s="250" t="s">
        <v>1510</v>
      </c>
      <c r="C968" s="250" t="s">
        <v>1607</v>
      </c>
      <c r="D968" s="251"/>
      <c r="E968" s="252"/>
      <c r="F968" s="225"/>
      <c r="G968" s="225"/>
      <c r="H968" s="164"/>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row>
    <row r="969" spans="1:41" outlineLevel="1" x14ac:dyDescent="0.2">
      <c r="A969" s="285">
        <v>238</v>
      </c>
      <c r="B969" s="162" t="s">
        <v>1618</v>
      </c>
      <c r="C969" s="163" t="s">
        <v>1615</v>
      </c>
      <c r="D969" s="262" t="s">
        <v>247</v>
      </c>
      <c r="E969" s="225">
        <v>44</v>
      </c>
      <c r="F969" s="225"/>
      <c r="G969" s="225">
        <f>ROUND(E969*F969,2)</f>
        <v>0</v>
      </c>
      <c r="H969" s="226" t="s">
        <v>1726</v>
      </c>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row>
    <row r="970" spans="1:41" outlineLevel="1" x14ac:dyDescent="0.2">
      <c r="A970" s="285">
        <v>0</v>
      </c>
      <c r="B970" s="250"/>
      <c r="C970" s="250" t="s">
        <v>1612</v>
      </c>
      <c r="D970" s="251"/>
      <c r="E970" s="252"/>
      <c r="F970" s="225"/>
      <c r="G970" s="225"/>
      <c r="H970" s="164"/>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row>
    <row r="971" spans="1:41" outlineLevel="1" x14ac:dyDescent="0.2">
      <c r="A971" s="285">
        <v>0</v>
      </c>
      <c r="B971" s="250"/>
      <c r="C971" s="250" t="s">
        <v>1619</v>
      </c>
      <c r="D971" s="251"/>
      <c r="E971" s="252">
        <v>44.000000000000007</v>
      </c>
      <c r="F971" s="225"/>
      <c r="G971" s="225"/>
      <c r="H971" s="164"/>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row>
    <row r="972" spans="1:41" ht="22.5" outlineLevel="1" x14ac:dyDescent="0.2">
      <c r="A972" s="285">
        <v>0</v>
      </c>
      <c r="B972" s="250" t="s">
        <v>1510</v>
      </c>
      <c r="C972" s="250" t="s">
        <v>1607</v>
      </c>
      <c r="D972" s="251"/>
      <c r="E972" s="252"/>
      <c r="F972" s="225"/>
      <c r="G972" s="225"/>
      <c r="H972" s="164"/>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row>
    <row r="973" spans="1:41" outlineLevel="1" x14ac:dyDescent="0.2">
      <c r="A973" s="285">
        <v>239</v>
      </c>
      <c r="B973" s="162" t="s">
        <v>1620</v>
      </c>
      <c r="C973" s="163" t="s">
        <v>1621</v>
      </c>
      <c r="D973" s="262" t="s">
        <v>142</v>
      </c>
      <c r="E973" s="225">
        <v>38</v>
      </c>
      <c r="F973" s="225"/>
      <c r="G973" s="225">
        <f>ROUND(E973*F973,2)</f>
        <v>0</v>
      </c>
      <c r="H973" s="226" t="s">
        <v>1726</v>
      </c>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row>
    <row r="974" spans="1:41" outlineLevel="1" x14ac:dyDescent="0.2">
      <c r="A974" s="285">
        <v>0</v>
      </c>
      <c r="B974" s="250"/>
      <c r="C974" s="250" t="s">
        <v>1622</v>
      </c>
      <c r="D974" s="251"/>
      <c r="E974" s="252">
        <v>38</v>
      </c>
      <c r="F974" s="225"/>
      <c r="G974" s="225"/>
      <c r="H974" s="164"/>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row>
    <row r="975" spans="1:41" outlineLevel="1" x14ac:dyDescent="0.2">
      <c r="A975" s="285">
        <v>240</v>
      </c>
      <c r="B975" s="162" t="s">
        <v>1624</v>
      </c>
      <c r="C975" s="163" t="s">
        <v>1625</v>
      </c>
      <c r="D975" s="262" t="s">
        <v>142</v>
      </c>
      <c r="E975" s="225">
        <v>1</v>
      </c>
      <c r="F975" s="225"/>
      <c r="G975" s="225">
        <f>ROUND(E975*F975,2)</f>
        <v>0</v>
      </c>
      <c r="H975" s="226" t="s">
        <v>1726</v>
      </c>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row>
    <row r="976" spans="1:41" outlineLevel="1" x14ac:dyDescent="0.2">
      <c r="A976" s="285">
        <v>0</v>
      </c>
      <c r="B976" s="250"/>
      <c r="C976" s="250" t="s">
        <v>46</v>
      </c>
      <c r="D976" s="251"/>
      <c r="E976" s="252">
        <v>1</v>
      </c>
      <c r="F976" s="225"/>
      <c r="G976" s="225"/>
      <c r="H976" s="164"/>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row>
    <row r="977" spans="1:41" outlineLevel="1" x14ac:dyDescent="0.2">
      <c r="A977" s="285">
        <v>241</v>
      </c>
      <c r="B977" s="162" t="s">
        <v>1626</v>
      </c>
      <c r="C977" s="163" t="s">
        <v>1627</v>
      </c>
      <c r="D977" s="262" t="s">
        <v>142</v>
      </c>
      <c r="E977" s="225">
        <v>42</v>
      </c>
      <c r="F977" s="225"/>
      <c r="G977" s="225">
        <f>ROUND(E977*F977,2)</f>
        <v>0</v>
      </c>
      <c r="H977" s="226" t="s">
        <v>1726</v>
      </c>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row>
    <row r="978" spans="1:41" outlineLevel="1" x14ac:dyDescent="0.2">
      <c r="A978" s="285">
        <v>0</v>
      </c>
      <c r="B978" s="250"/>
      <c r="C978" s="250" t="s">
        <v>1628</v>
      </c>
      <c r="D978" s="251"/>
      <c r="E978" s="252">
        <v>42</v>
      </c>
      <c r="F978" s="225"/>
      <c r="G978" s="225"/>
      <c r="H978" s="164"/>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row>
    <row r="979" spans="1:41" outlineLevel="1" x14ac:dyDescent="0.2">
      <c r="A979" s="285">
        <v>242</v>
      </c>
      <c r="B979" s="162" t="s">
        <v>1629</v>
      </c>
      <c r="C979" s="163" t="s">
        <v>1630</v>
      </c>
      <c r="D979" s="262" t="s">
        <v>142</v>
      </c>
      <c r="E979" s="225">
        <v>26</v>
      </c>
      <c r="F979" s="225"/>
      <c r="G979" s="225">
        <f>ROUND(E979*F979,2)</f>
        <v>0</v>
      </c>
      <c r="H979" s="226" t="s">
        <v>1726</v>
      </c>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row>
    <row r="980" spans="1:41" outlineLevel="1" x14ac:dyDescent="0.2">
      <c r="A980" s="285">
        <v>0</v>
      </c>
      <c r="B980" s="250"/>
      <c r="C980" s="250" t="s">
        <v>1616</v>
      </c>
      <c r="D980" s="251"/>
      <c r="E980" s="252">
        <v>26.000000000000004</v>
      </c>
      <c r="F980" s="225"/>
      <c r="G980" s="225"/>
      <c r="H980" s="164"/>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row>
    <row r="981" spans="1:41" outlineLevel="1" x14ac:dyDescent="0.2">
      <c r="A981" s="285">
        <v>243</v>
      </c>
      <c r="B981" s="162" t="s">
        <v>1631</v>
      </c>
      <c r="C981" s="163" t="s">
        <v>1632</v>
      </c>
      <c r="D981" s="262" t="s">
        <v>142</v>
      </c>
      <c r="E981" s="225">
        <v>5</v>
      </c>
      <c r="F981" s="225"/>
      <c r="G981" s="225">
        <f>ROUND(E981*F981,2)</f>
        <v>0</v>
      </c>
      <c r="H981" s="226" t="s">
        <v>1726</v>
      </c>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row>
    <row r="982" spans="1:41" outlineLevel="1" x14ac:dyDescent="0.2">
      <c r="A982" s="285">
        <v>0</v>
      </c>
      <c r="B982" s="250"/>
      <c r="C982" s="250" t="s">
        <v>58</v>
      </c>
      <c r="D982" s="251"/>
      <c r="E982" s="252">
        <v>5</v>
      </c>
      <c r="F982" s="225"/>
      <c r="G982" s="225"/>
      <c r="H982" s="164"/>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row>
    <row r="983" spans="1:41" outlineLevel="1" x14ac:dyDescent="0.2">
      <c r="A983" s="285">
        <v>244</v>
      </c>
      <c r="B983" s="162" t="s">
        <v>1633</v>
      </c>
      <c r="C983" s="163" t="s">
        <v>1634</v>
      </c>
      <c r="D983" s="262" t="s">
        <v>142</v>
      </c>
      <c r="E983" s="225">
        <v>7</v>
      </c>
      <c r="F983" s="225"/>
      <c r="G983" s="225">
        <f>ROUND(E983*F983,2)</f>
        <v>0</v>
      </c>
      <c r="H983" s="226" t="s">
        <v>1726</v>
      </c>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row>
    <row r="984" spans="1:41" outlineLevel="1" x14ac:dyDescent="0.2">
      <c r="A984" s="285">
        <v>0</v>
      </c>
      <c r="B984" s="250"/>
      <c r="C984" s="250" t="s">
        <v>1546</v>
      </c>
      <c r="D984" s="251"/>
      <c r="E984" s="252">
        <v>7.0000000000000009</v>
      </c>
      <c r="F984" s="225"/>
      <c r="G984" s="225"/>
      <c r="H984" s="164"/>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row>
    <row r="985" spans="1:41" outlineLevel="1" x14ac:dyDescent="0.2">
      <c r="A985" s="285">
        <v>245</v>
      </c>
      <c r="B985" s="162" t="s">
        <v>1635</v>
      </c>
      <c r="C985" s="163" t="s">
        <v>1636</v>
      </c>
      <c r="D985" s="262" t="s">
        <v>142</v>
      </c>
      <c r="E985" s="225">
        <v>31</v>
      </c>
      <c r="F985" s="225"/>
      <c r="G985" s="225">
        <f>ROUND(E985*F985,2)</f>
        <v>0</v>
      </c>
      <c r="H985" s="226" t="s">
        <v>1726</v>
      </c>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row>
    <row r="986" spans="1:41" outlineLevel="1" x14ac:dyDescent="0.2">
      <c r="A986" s="285">
        <v>0</v>
      </c>
      <c r="B986" s="250"/>
      <c r="C986" s="250" t="s">
        <v>1637</v>
      </c>
      <c r="D986" s="251"/>
      <c r="E986" s="252">
        <v>31.000000000000004</v>
      </c>
      <c r="F986" s="225"/>
      <c r="G986" s="225"/>
      <c r="H986" s="164"/>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row>
    <row r="987" spans="1:41" outlineLevel="1" x14ac:dyDescent="0.2">
      <c r="A987" s="285">
        <v>246</v>
      </c>
      <c r="B987" s="162" t="s">
        <v>1638</v>
      </c>
      <c r="C987" s="163" t="s">
        <v>1639</v>
      </c>
      <c r="D987" s="262" t="s">
        <v>1640</v>
      </c>
      <c r="E987" s="225">
        <v>2</v>
      </c>
      <c r="F987" s="225"/>
      <c r="G987" s="225">
        <f>ROUND(E987*F987,2)</f>
        <v>0</v>
      </c>
      <c r="H987" s="226" t="s">
        <v>1726</v>
      </c>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row>
    <row r="988" spans="1:41" outlineLevel="1" x14ac:dyDescent="0.2">
      <c r="A988" s="285">
        <v>0</v>
      </c>
      <c r="B988" s="250"/>
      <c r="C988" s="250" t="s">
        <v>1641</v>
      </c>
      <c r="D988" s="251"/>
      <c r="E988" s="252">
        <v>2</v>
      </c>
      <c r="F988" s="225"/>
      <c r="G988" s="225"/>
      <c r="H988" s="164"/>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row>
    <row r="989" spans="1:41" outlineLevel="1" x14ac:dyDescent="0.2">
      <c r="A989" s="285">
        <v>247</v>
      </c>
      <c r="B989" s="162" t="s">
        <v>1642</v>
      </c>
      <c r="C989" s="163" t="s">
        <v>1643</v>
      </c>
      <c r="D989" s="262" t="s">
        <v>142</v>
      </c>
      <c r="E989" s="225">
        <v>7</v>
      </c>
      <c r="F989" s="225"/>
      <c r="G989" s="225">
        <f>ROUND(E989*F989,2)</f>
        <v>0</v>
      </c>
      <c r="H989" s="226" t="s">
        <v>1726</v>
      </c>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row>
    <row r="990" spans="1:41" outlineLevel="1" x14ac:dyDescent="0.2">
      <c r="A990" s="285">
        <v>0</v>
      </c>
      <c r="B990" s="250"/>
      <c r="C990" s="250" t="s">
        <v>1546</v>
      </c>
      <c r="D990" s="251"/>
      <c r="E990" s="252">
        <v>7.0000000000000009</v>
      </c>
      <c r="F990" s="225"/>
      <c r="G990" s="225"/>
      <c r="H990" s="164"/>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row>
    <row r="991" spans="1:41" outlineLevel="1" x14ac:dyDescent="0.2">
      <c r="A991" s="285">
        <v>248</v>
      </c>
      <c r="B991" s="162" t="s">
        <v>1644</v>
      </c>
      <c r="C991" s="163" t="s">
        <v>1645</v>
      </c>
      <c r="D991" s="262" t="s">
        <v>142</v>
      </c>
      <c r="E991" s="225">
        <v>1</v>
      </c>
      <c r="F991" s="225"/>
      <c r="G991" s="225">
        <f>ROUND(E991*F991,2)</f>
        <v>0</v>
      </c>
      <c r="H991" s="226" t="s">
        <v>1726</v>
      </c>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row>
    <row r="992" spans="1:41" outlineLevel="1" x14ac:dyDescent="0.2">
      <c r="A992" s="285">
        <v>0</v>
      </c>
      <c r="B992" s="250"/>
      <c r="C992" s="250" t="s">
        <v>46</v>
      </c>
      <c r="D992" s="251"/>
      <c r="E992" s="252">
        <v>1</v>
      </c>
      <c r="F992" s="225"/>
      <c r="G992" s="225"/>
      <c r="H992" s="164"/>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row>
    <row r="993" spans="1:41" outlineLevel="1" x14ac:dyDescent="0.2">
      <c r="A993" s="285">
        <v>249</v>
      </c>
      <c r="B993" s="162" t="s">
        <v>1646</v>
      </c>
      <c r="C993" s="163" t="s">
        <v>1647</v>
      </c>
      <c r="D993" s="262" t="s">
        <v>142</v>
      </c>
      <c r="E993" s="225">
        <v>14</v>
      </c>
      <c r="F993" s="225"/>
      <c r="G993" s="225">
        <f>ROUND(E993*F993,2)</f>
        <v>0</v>
      </c>
      <c r="H993" s="226" t="s">
        <v>1726</v>
      </c>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row>
    <row r="994" spans="1:41" outlineLevel="1" x14ac:dyDescent="0.2">
      <c r="A994" s="285">
        <v>0</v>
      </c>
      <c r="B994" s="250"/>
      <c r="C994" s="250" t="s">
        <v>1648</v>
      </c>
      <c r="D994" s="251"/>
      <c r="E994" s="252">
        <v>14.000000000000002</v>
      </c>
      <c r="F994" s="225"/>
      <c r="G994" s="225"/>
      <c r="H994" s="164"/>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row>
    <row r="995" spans="1:41" ht="33.75" outlineLevel="1" x14ac:dyDescent="0.2">
      <c r="A995" s="285">
        <v>0</v>
      </c>
      <c r="B995" s="250" t="s">
        <v>1510</v>
      </c>
      <c r="C995" s="250" t="s">
        <v>1649</v>
      </c>
      <c r="D995" s="251"/>
      <c r="E995" s="252"/>
      <c r="F995" s="225"/>
      <c r="G995" s="225"/>
      <c r="H995" s="164"/>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row>
    <row r="996" spans="1:41" outlineLevel="1" x14ac:dyDescent="0.2">
      <c r="A996" s="285">
        <v>250</v>
      </c>
      <c r="B996" s="162" t="s">
        <v>1650</v>
      </c>
      <c r="C996" s="163" t="s">
        <v>1651</v>
      </c>
      <c r="D996" s="262" t="s">
        <v>142</v>
      </c>
      <c r="E996" s="225">
        <v>5</v>
      </c>
      <c r="F996" s="225"/>
      <c r="G996" s="225">
        <f>ROUND(E996*F996,2)</f>
        <v>0</v>
      </c>
      <c r="H996" s="226" t="s">
        <v>1726</v>
      </c>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row>
    <row r="997" spans="1:41" outlineLevel="1" x14ac:dyDescent="0.2">
      <c r="A997" s="285">
        <v>0</v>
      </c>
      <c r="B997" s="250"/>
      <c r="C997" s="250" t="s">
        <v>58</v>
      </c>
      <c r="D997" s="251"/>
      <c r="E997" s="252">
        <v>5</v>
      </c>
      <c r="F997" s="225"/>
      <c r="G997" s="225"/>
      <c r="H997" s="164"/>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row>
    <row r="998" spans="1:41" ht="33.75" outlineLevel="1" x14ac:dyDescent="0.2">
      <c r="A998" s="285">
        <v>0</v>
      </c>
      <c r="B998" s="250" t="s">
        <v>1510</v>
      </c>
      <c r="C998" s="250" t="s">
        <v>1649</v>
      </c>
      <c r="D998" s="251"/>
      <c r="E998" s="252"/>
      <c r="F998" s="225"/>
      <c r="G998" s="225"/>
      <c r="H998" s="164"/>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row>
    <row r="999" spans="1:41" outlineLevel="1" x14ac:dyDescent="0.2">
      <c r="A999" s="285">
        <v>251</v>
      </c>
      <c r="B999" s="162" t="s">
        <v>1652</v>
      </c>
      <c r="C999" s="163" t="s">
        <v>1653</v>
      </c>
      <c r="D999" s="262" t="s">
        <v>142</v>
      </c>
      <c r="E999" s="225">
        <v>3</v>
      </c>
      <c r="F999" s="225"/>
      <c r="G999" s="225">
        <f>ROUND(E999*F999,2)</f>
        <v>0</v>
      </c>
      <c r="H999" s="226" t="s">
        <v>1726</v>
      </c>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row>
    <row r="1000" spans="1:41" outlineLevel="1" x14ac:dyDescent="0.2">
      <c r="A1000" s="285">
        <v>0</v>
      </c>
      <c r="B1000" s="250"/>
      <c r="C1000" s="250" t="s">
        <v>50</v>
      </c>
      <c r="D1000" s="251"/>
      <c r="E1000" s="252">
        <v>3.0000000000000004</v>
      </c>
      <c r="F1000" s="225"/>
      <c r="G1000" s="225"/>
      <c r="H1000" s="164"/>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row>
    <row r="1001" spans="1:41" ht="33.75" outlineLevel="1" x14ac:dyDescent="0.2">
      <c r="A1001" s="285">
        <v>0</v>
      </c>
      <c r="B1001" s="250" t="s">
        <v>1510</v>
      </c>
      <c r="C1001" s="250" t="s">
        <v>1649</v>
      </c>
      <c r="D1001" s="251"/>
      <c r="E1001" s="252"/>
      <c r="F1001" s="225"/>
      <c r="G1001" s="225"/>
      <c r="H1001" s="164"/>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row>
    <row r="1002" spans="1:41" outlineLevel="1" x14ac:dyDescent="0.2">
      <c r="A1002" s="285">
        <v>252</v>
      </c>
      <c r="B1002" s="162" t="s">
        <v>1654</v>
      </c>
      <c r="C1002" s="163" t="s">
        <v>1655</v>
      </c>
      <c r="D1002" s="262" t="s">
        <v>142</v>
      </c>
      <c r="E1002" s="225">
        <v>1</v>
      </c>
      <c r="F1002" s="225"/>
      <c r="G1002" s="225">
        <f>ROUND(E1002*F1002,2)</f>
        <v>0</v>
      </c>
      <c r="H1002" s="226" t="s">
        <v>1726</v>
      </c>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row>
    <row r="1003" spans="1:41" outlineLevel="1" x14ac:dyDescent="0.2">
      <c r="A1003" s="285">
        <v>0</v>
      </c>
      <c r="B1003" s="250"/>
      <c r="C1003" s="250" t="s">
        <v>46</v>
      </c>
      <c r="D1003" s="251"/>
      <c r="E1003" s="252">
        <v>1</v>
      </c>
      <c r="F1003" s="225"/>
      <c r="G1003" s="225"/>
      <c r="H1003" s="164"/>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row>
    <row r="1004" spans="1:41" outlineLevel="1" x14ac:dyDescent="0.2">
      <c r="A1004" s="285">
        <v>253</v>
      </c>
      <c r="B1004" s="162" t="s">
        <v>1656</v>
      </c>
      <c r="C1004" s="163" t="s">
        <v>1657</v>
      </c>
      <c r="D1004" s="262" t="s">
        <v>142</v>
      </c>
      <c r="E1004" s="225">
        <v>1</v>
      </c>
      <c r="F1004" s="225"/>
      <c r="G1004" s="225">
        <f>ROUND(E1004*F1004,2)</f>
        <v>0</v>
      </c>
      <c r="H1004" s="226" t="s">
        <v>1726</v>
      </c>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row>
    <row r="1005" spans="1:41" outlineLevel="1" x14ac:dyDescent="0.2">
      <c r="A1005" s="285">
        <v>0</v>
      </c>
      <c r="B1005" s="250"/>
      <c r="C1005" s="250" t="s">
        <v>46</v>
      </c>
      <c r="D1005" s="251"/>
      <c r="E1005" s="252">
        <v>1</v>
      </c>
      <c r="F1005" s="225"/>
      <c r="G1005" s="225"/>
      <c r="H1005" s="164"/>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row>
    <row r="1006" spans="1:41" outlineLevel="1" x14ac:dyDescent="0.2">
      <c r="A1006" s="285">
        <v>254</v>
      </c>
      <c r="B1006" s="162" t="s">
        <v>1658</v>
      </c>
      <c r="C1006" s="163" t="s">
        <v>1659</v>
      </c>
      <c r="D1006" s="262" t="s">
        <v>142</v>
      </c>
      <c r="E1006" s="225">
        <v>7</v>
      </c>
      <c r="F1006" s="225"/>
      <c r="G1006" s="225">
        <f>ROUND(E1006*F1006,2)</f>
        <v>0</v>
      </c>
      <c r="H1006" s="226" t="s">
        <v>1726</v>
      </c>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row>
    <row r="1007" spans="1:41" outlineLevel="1" x14ac:dyDescent="0.2">
      <c r="A1007" s="285">
        <v>0</v>
      </c>
      <c r="B1007" s="250"/>
      <c r="C1007" s="250" t="s">
        <v>1546</v>
      </c>
      <c r="D1007" s="251"/>
      <c r="E1007" s="252">
        <v>7.0000000000000009</v>
      </c>
      <c r="F1007" s="225"/>
      <c r="G1007" s="225"/>
      <c r="H1007" s="164"/>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row>
    <row r="1008" spans="1:41" outlineLevel="1" x14ac:dyDescent="0.2">
      <c r="A1008" s="285">
        <v>255</v>
      </c>
      <c r="B1008" s="162" t="s">
        <v>1660</v>
      </c>
      <c r="C1008" s="163" t="s">
        <v>1661</v>
      </c>
      <c r="D1008" s="262" t="s">
        <v>247</v>
      </c>
      <c r="E1008" s="225">
        <v>139</v>
      </c>
      <c r="F1008" s="225"/>
      <c r="G1008" s="225">
        <f>ROUND(E1008*F1008,2)</f>
        <v>0</v>
      </c>
      <c r="H1008" s="226" t="s">
        <v>1726</v>
      </c>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row>
    <row r="1009" spans="1:41" outlineLevel="1" x14ac:dyDescent="0.2">
      <c r="A1009" s="285">
        <v>0</v>
      </c>
      <c r="B1009" s="250"/>
      <c r="C1009" s="250" t="s">
        <v>1662</v>
      </c>
      <c r="D1009" s="251"/>
      <c r="E1009" s="252">
        <v>139</v>
      </c>
      <c r="F1009" s="225"/>
      <c r="G1009" s="225"/>
      <c r="H1009" s="164"/>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row>
    <row r="1010" spans="1:41" outlineLevel="1" x14ac:dyDescent="0.2">
      <c r="A1010" s="285">
        <v>256</v>
      </c>
      <c r="B1010" s="162" t="s">
        <v>1663</v>
      </c>
      <c r="C1010" s="163" t="s">
        <v>1664</v>
      </c>
      <c r="D1010" s="262" t="s">
        <v>247</v>
      </c>
      <c r="E1010" s="225">
        <v>139</v>
      </c>
      <c r="F1010" s="225"/>
      <c r="G1010" s="225">
        <f>ROUND(E1010*F1010,2)</f>
        <v>0</v>
      </c>
      <c r="H1010" s="226" t="s">
        <v>1726</v>
      </c>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row>
    <row r="1011" spans="1:41" outlineLevel="1" x14ac:dyDescent="0.2">
      <c r="A1011" s="285">
        <v>0</v>
      </c>
      <c r="B1011" s="250"/>
      <c r="C1011" s="250" t="s">
        <v>1662</v>
      </c>
      <c r="D1011" s="251"/>
      <c r="E1011" s="252">
        <v>139</v>
      </c>
      <c r="F1011" s="225"/>
      <c r="G1011" s="225"/>
      <c r="H1011" s="164"/>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row>
    <row r="1012" spans="1:41" outlineLevel="1" x14ac:dyDescent="0.2">
      <c r="A1012" s="285"/>
      <c r="B1012" s="222" t="s">
        <v>1665</v>
      </c>
      <c r="C1012" s="223" t="s">
        <v>1666</v>
      </c>
      <c r="D1012" s="262" t="s">
        <v>1506</v>
      </c>
      <c r="E1012" s="225" t="s">
        <v>1506</v>
      </c>
      <c r="F1012" s="225"/>
      <c r="G1012" s="164"/>
      <c r="H1012" s="226" t="s">
        <v>152</v>
      </c>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row>
    <row r="1013" spans="1:41" outlineLevel="1" x14ac:dyDescent="0.2">
      <c r="A1013" s="285">
        <v>257</v>
      </c>
      <c r="B1013" s="162" t="s">
        <v>1667</v>
      </c>
      <c r="C1013" s="163" t="s">
        <v>1668</v>
      </c>
      <c r="D1013" s="262" t="s">
        <v>142</v>
      </c>
      <c r="E1013" s="225">
        <v>12</v>
      </c>
      <c r="F1013" s="225"/>
      <c r="G1013" s="225">
        <f>ROUND(E1013*F1013,2)</f>
        <v>0</v>
      </c>
      <c r="H1013" s="226" t="s">
        <v>1726</v>
      </c>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row>
    <row r="1014" spans="1:41" outlineLevel="1" x14ac:dyDescent="0.2">
      <c r="A1014" s="285">
        <v>0</v>
      </c>
      <c r="B1014" s="250"/>
      <c r="C1014" s="250" t="s">
        <v>1669</v>
      </c>
      <c r="D1014" s="251"/>
      <c r="E1014" s="252">
        <v>12.000000000000002</v>
      </c>
      <c r="F1014" s="225"/>
      <c r="G1014" s="225"/>
      <c r="H1014" s="164"/>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row>
    <row r="1015" spans="1:41" outlineLevel="1" x14ac:dyDescent="0.2">
      <c r="A1015" s="285">
        <v>258</v>
      </c>
      <c r="B1015" s="162" t="s">
        <v>1670</v>
      </c>
      <c r="C1015" s="163" t="s">
        <v>1671</v>
      </c>
      <c r="D1015" s="262" t="s">
        <v>142</v>
      </c>
      <c r="E1015" s="225">
        <v>1</v>
      </c>
      <c r="F1015" s="225"/>
      <c r="G1015" s="225">
        <f>ROUND(E1015*F1015,2)</f>
        <v>0</v>
      </c>
      <c r="H1015" s="226" t="s">
        <v>1726</v>
      </c>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row>
    <row r="1016" spans="1:41" outlineLevel="1" x14ac:dyDescent="0.2">
      <c r="A1016" s="285">
        <v>0</v>
      </c>
      <c r="B1016" s="250"/>
      <c r="C1016" s="250" t="s">
        <v>46</v>
      </c>
      <c r="D1016" s="251"/>
      <c r="E1016" s="252">
        <v>1</v>
      </c>
      <c r="F1016" s="225"/>
      <c r="G1016" s="225"/>
      <c r="H1016" s="164"/>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row>
    <row r="1017" spans="1:41" ht="45" outlineLevel="1" x14ac:dyDescent="0.2">
      <c r="A1017" s="285">
        <v>0</v>
      </c>
      <c r="B1017" s="250" t="s">
        <v>1510</v>
      </c>
      <c r="C1017" s="250" t="s">
        <v>1672</v>
      </c>
      <c r="D1017" s="251"/>
      <c r="E1017" s="252"/>
      <c r="F1017" s="225"/>
      <c r="G1017" s="225"/>
      <c r="H1017" s="164"/>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row>
    <row r="1018" spans="1:41" outlineLevel="1" x14ac:dyDescent="0.2">
      <c r="A1018" s="285">
        <v>259</v>
      </c>
      <c r="B1018" s="162" t="s">
        <v>1673</v>
      </c>
      <c r="C1018" s="163" t="s">
        <v>1674</v>
      </c>
      <c r="D1018" s="262" t="s">
        <v>142</v>
      </c>
      <c r="E1018" s="225">
        <v>1</v>
      </c>
      <c r="F1018" s="225"/>
      <c r="G1018" s="225">
        <f>ROUND(E1018*F1018,2)</f>
        <v>0</v>
      </c>
      <c r="H1018" s="226" t="s">
        <v>1726</v>
      </c>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row>
    <row r="1019" spans="1:41" outlineLevel="1" x14ac:dyDescent="0.2">
      <c r="A1019" s="285">
        <v>0</v>
      </c>
      <c r="B1019" s="250"/>
      <c r="C1019" s="250" t="s">
        <v>46</v>
      </c>
      <c r="D1019" s="251"/>
      <c r="E1019" s="252">
        <v>1</v>
      </c>
      <c r="F1019" s="225"/>
      <c r="G1019" s="225"/>
      <c r="H1019" s="164"/>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row>
    <row r="1020" spans="1:41" ht="33.75" outlineLevel="1" x14ac:dyDescent="0.2">
      <c r="A1020" s="285">
        <v>0</v>
      </c>
      <c r="B1020" s="250" t="s">
        <v>1510</v>
      </c>
      <c r="C1020" s="250" t="s">
        <v>1675</v>
      </c>
      <c r="D1020" s="251"/>
      <c r="E1020" s="252"/>
      <c r="F1020" s="225"/>
      <c r="G1020" s="225"/>
      <c r="H1020" s="164"/>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row>
    <row r="1021" spans="1:41" outlineLevel="1" x14ac:dyDescent="0.2">
      <c r="A1021" s="285">
        <v>260</v>
      </c>
      <c r="B1021" s="162" t="s">
        <v>1676</v>
      </c>
      <c r="C1021" s="163" t="s">
        <v>1677</v>
      </c>
      <c r="D1021" s="262" t="s">
        <v>142</v>
      </c>
      <c r="E1021" s="225">
        <v>4</v>
      </c>
      <c r="F1021" s="225"/>
      <c r="G1021" s="225">
        <f>ROUND(E1021*F1021,2)</f>
        <v>0</v>
      </c>
      <c r="H1021" s="226" t="s">
        <v>1726</v>
      </c>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row>
    <row r="1022" spans="1:41" outlineLevel="1" x14ac:dyDescent="0.2">
      <c r="A1022" s="285">
        <v>0</v>
      </c>
      <c r="B1022" s="250"/>
      <c r="C1022" s="250" t="s">
        <v>54</v>
      </c>
      <c r="D1022" s="251"/>
      <c r="E1022" s="252">
        <v>4</v>
      </c>
      <c r="F1022" s="225"/>
      <c r="G1022" s="225"/>
      <c r="H1022" s="164"/>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row>
    <row r="1023" spans="1:41" ht="33.75" outlineLevel="1" x14ac:dyDescent="0.2">
      <c r="A1023" s="285">
        <v>0</v>
      </c>
      <c r="B1023" s="250" t="s">
        <v>1510</v>
      </c>
      <c r="C1023" s="250" t="s">
        <v>1678</v>
      </c>
      <c r="D1023" s="251"/>
      <c r="E1023" s="252"/>
      <c r="F1023" s="225"/>
      <c r="G1023" s="225"/>
      <c r="H1023" s="164"/>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row>
    <row r="1024" spans="1:41" outlineLevel="1" x14ac:dyDescent="0.2">
      <c r="A1024" s="285">
        <v>261</v>
      </c>
      <c r="B1024" s="162" t="s">
        <v>1679</v>
      </c>
      <c r="C1024" s="163" t="s">
        <v>1680</v>
      </c>
      <c r="D1024" s="262" t="s">
        <v>142</v>
      </c>
      <c r="E1024" s="225">
        <v>1</v>
      </c>
      <c r="F1024" s="225"/>
      <c r="G1024" s="225">
        <f>ROUND(E1024*F1024,2)</f>
        <v>0</v>
      </c>
      <c r="H1024" s="226" t="s">
        <v>1726</v>
      </c>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row>
    <row r="1025" spans="1:41" outlineLevel="1" x14ac:dyDescent="0.2">
      <c r="A1025" s="285">
        <v>0</v>
      </c>
      <c r="B1025" s="250"/>
      <c r="C1025" s="250" t="s">
        <v>46</v>
      </c>
      <c r="D1025" s="251"/>
      <c r="E1025" s="252">
        <v>1</v>
      </c>
      <c r="F1025" s="225"/>
      <c r="G1025" s="225"/>
      <c r="H1025" s="164"/>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row>
    <row r="1026" spans="1:41" ht="33.75" outlineLevel="1" x14ac:dyDescent="0.2">
      <c r="A1026" s="285">
        <v>0</v>
      </c>
      <c r="B1026" s="250" t="s">
        <v>1510</v>
      </c>
      <c r="C1026" s="250" t="s">
        <v>1681</v>
      </c>
      <c r="D1026" s="251"/>
      <c r="E1026" s="252"/>
      <c r="F1026" s="225"/>
      <c r="G1026" s="225"/>
      <c r="H1026" s="164"/>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row>
    <row r="1027" spans="1:41" outlineLevel="1" x14ac:dyDescent="0.2">
      <c r="A1027" s="285">
        <v>262</v>
      </c>
      <c r="B1027" s="162" t="s">
        <v>1682</v>
      </c>
      <c r="C1027" s="163" t="s">
        <v>1683</v>
      </c>
      <c r="D1027" s="262" t="s">
        <v>142</v>
      </c>
      <c r="E1027" s="225">
        <v>1</v>
      </c>
      <c r="F1027" s="225"/>
      <c r="G1027" s="225">
        <f>ROUND(E1027*F1027,2)</f>
        <v>0</v>
      </c>
      <c r="H1027" s="226" t="s">
        <v>1726</v>
      </c>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row>
    <row r="1028" spans="1:41" outlineLevel="1" x14ac:dyDescent="0.2">
      <c r="A1028" s="285">
        <v>0</v>
      </c>
      <c r="B1028" s="250"/>
      <c r="C1028" s="250" t="s">
        <v>1684</v>
      </c>
      <c r="D1028" s="251"/>
      <c r="E1028" s="252"/>
      <c r="F1028" s="225"/>
      <c r="G1028" s="225"/>
      <c r="H1028" s="164"/>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row>
    <row r="1029" spans="1:41" outlineLevel="1" x14ac:dyDescent="0.2">
      <c r="A1029" s="285">
        <v>0</v>
      </c>
      <c r="B1029" s="250"/>
      <c r="C1029" s="250" t="s">
        <v>46</v>
      </c>
      <c r="D1029" s="251"/>
      <c r="E1029" s="252">
        <v>1</v>
      </c>
      <c r="F1029" s="225"/>
      <c r="G1029" s="225"/>
      <c r="H1029" s="164"/>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row>
    <row r="1030" spans="1:41" ht="33.75" outlineLevel="1" x14ac:dyDescent="0.2">
      <c r="A1030" s="285">
        <v>0</v>
      </c>
      <c r="B1030" s="250" t="s">
        <v>1510</v>
      </c>
      <c r="C1030" s="250" t="s">
        <v>1685</v>
      </c>
      <c r="D1030" s="251"/>
      <c r="E1030" s="252"/>
      <c r="F1030" s="225"/>
      <c r="G1030" s="225"/>
      <c r="H1030" s="164"/>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row>
    <row r="1031" spans="1:41" outlineLevel="1" x14ac:dyDescent="0.2">
      <c r="A1031" s="285">
        <v>263</v>
      </c>
      <c r="B1031" s="162" t="s">
        <v>1686</v>
      </c>
      <c r="C1031" s="163" t="s">
        <v>1687</v>
      </c>
      <c r="D1031" s="262" t="s">
        <v>142</v>
      </c>
      <c r="E1031" s="225">
        <v>3</v>
      </c>
      <c r="F1031" s="225"/>
      <c r="G1031" s="225">
        <f>ROUND(E1031*F1031,2)</f>
        <v>0</v>
      </c>
      <c r="H1031" s="226" t="s">
        <v>1726</v>
      </c>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row>
    <row r="1032" spans="1:41" outlineLevel="1" x14ac:dyDescent="0.2">
      <c r="A1032" s="285">
        <v>0</v>
      </c>
      <c r="B1032" s="250"/>
      <c r="C1032" s="250" t="s">
        <v>50</v>
      </c>
      <c r="D1032" s="251"/>
      <c r="E1032" s="252">
        <v>3.0000000000000004</v>
      </c>
      <c r="F1032" s="225"/>
      <c r="G1032" s="225"/>
      <c r="H1032" s="164"/>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row>
    <row r="1033" spans="1:41" outlineLevel="1" x14ac:dyDescent="0.2">
      <c r="A1033" s="285">
        <v>264</v>
      </c>
      <c r="B1033" s="162" t="s">
        <v>1688</v>
      </c>
      <c r="C1033" s="163" t="s">
        <v>1689</v>
      </c>
      <c r="D1033" s="262" t="s">
        <v>142</v>
      </c>
      <c r="E1033" s="225">
        <v>31</v>
      </c>
      <c r="F1033" s="225"/>
      <c r="G1033" s="225">
        <f>ROUND(E1033*F1033,2)</f>
        <v>0</v>
      </c>
      <c r="H1033" s="226" t="s">
        <v>1726</v>
      </c>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row>
    <row r="1034" spans="1:41" outlineLevel="1" x14ac:dyDescent="0.2">
      <c r="A1034" s="285">
        <v>0</v>
      </c>
      <c r="B1034" s="250"/>
      <c r="C1034" s="250" t="s">
        <v>1637</v>
      </c>
      <c r="D1034" s="251"/>
      <c r="E1034" s="252">
        <v>31.000000000000004</v>
      </c>
      <c r="F1034" s="225"/>
      <c r="G1034" s="225"/>
      <c r="H1034" s="164"/>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row>
    <row r="1035" spans="1:41" outlineLevel="1" x14ac:dyDescent="0.2">
      <c r="A1035" s="285"/>
      <c r="B1035" s="222" t="s">
        <v>1690</v>
      </c>
      <c r="C1035" s="223" t="s">
        <v>1516</v>
      </c>
      <c r="D1035" s="251" t="s">
        <v>1506</v>
      </c>
      <c r="E1035" s="252" t="s">
        <v>1506</v>
      </c>
      <c r="F1035" s="225"/>
      <c r="G1035" s="225"/>
      <c r="H1035" s="164" t="s">
        <v>152</v>
      </c>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row>
    <row r="1036" spans="1:41" outlineLevel="1" x14ac:dyDescent="0.2">
      <c r="A1036" s="285">
        <v>265</v>
      </c>
      <c r="B1036" s="162" t="s">
        <v>1691</v>
      </c>
      <c r="C1036" s="163" t="s">
        <v>1692</v>
      </c>
      <c r="D1036" s="262" t="s">
        <v>197</v>
      </c>
      <c r="E1036" s="225">
        <v>0.30830000000000002</v>
      </c>
      <c r="F1036" s="225"/>
      <c r="G1036" s="225">
        <f>ROUND(E1036*F1036,2)</f>
        <v>0</v>
      </c>
      <c r="H1036" s="226" t="s">
        <v>1726</v>
      </c>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row>
    <row r="1037" spans="1:41" outlineLevel="1" x14ac:dyDescent="0.2">
      <c r="A1037" s="285">
        <v>0</v>
      </c>
      <c r="B1037" s="250"/>
      <c r="C1037" s="250" t="s">
        <v>1693</v>
      </c>
      <c r="D1037" s="251"/>
      <c r="E1037" s="252">
        <v>0.30830000000000002</v>
      </c>
      <c r="F1037" s="225"/>
      <c r="G1037" s="225"/>
      <c r="H1037" s="164"/>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row>
    <row r="1038" spans="1:41" outlineLevel="1" x14ac:dyDescent="0.2">
      <c r="A1038" s="285"/>
      <c r="B1038" s="222" t="s">
        <v>1694</v>
      </c>
      <c r="C1038" s="223" t="s">
        <v>1580</v>
      </c>
      <c r="D1038" s="251" t="s">
        <v>1506</v>
      </c>
      <c r="E1038" s="252" t="s">
        <v>1506</v>
      </c>
      <c r="F1038" s="225"/>
      <c r="G1038" s="225"/>
      <c r="H1038" s="164" t="s">
        <v>152</v>
      </c>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row>
    <row r="1039" spans="1:41" outlineLevel="1" x14ac:dyDescent="0.2">
      <c r="A1039" s="285">
        <v>266</v>
      </c>
      <c r="B1039" s="162" t="s">
        <v>1695</v>
      </c>
      <c r="C1039" s="163" t="s">
        <v>1696</v>
      </c>
      <c r="D1039" s="262" t="s">
        <v>197</v>
      </c>
      <c r="E1039" s="225">
        <v>0.41389999999999999</v>
      </c>
      <c r="F1039" s="225"/>
      <c r="G1039" s="225">
        <f>ROUND(E1039*F1039,2)</f>
        <v>0</v>
      </c>
      <c r="H1039" s="226" t="s">
        <v>1726</v>
      </c>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row>
    <row r="1040" spans="1:41" outlineLevel="1" x14ac:dyDescent="0.2">
      <c r="A1040" s="285">
        <v>0</v>
      </c>
      <c r="B1040" s="250"/>
      <c r="C1040" s="250" t="s">
        <v>1697</v>
      </c>
      <c r="D1040" s="251"/>
      <c r="E1040" s="252">
        <v>0.41390000000000005</v>
      </c>
      <c r="F1040" s="225"/>
      <c r="G1040" s="225"/>
      <c r="H1040" s="164"/>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row>
    <row r="1041" spans="1:41" outlineLevel="1" x14ac:dyDescent="0.2">
      <c r="A1041" s="285"/>
      <c r="B1041" s="222" t="s">
        <v>1698</v>
      </c>
      <c r="C1041" s="223" t="s">
        <v>1666</v>
      </c>
      <c r="D1041" s="251" t="s">
        <v>1506</v>
      </c>
      <c r="E1041" s="252" t="s">
        <v>1506</v>
      </c>
      <c r="F1041" s="225"/>
      <c r="G1041" s="225"/>
      <c r="H1041" s="164" t="s">
        <v>152</v>
      </c>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row>
    <row r="1042" spans="1:41" outlineLevel="1" x14ac:dyDescent="0.2">
      <c r="A1042" s="285">
        <v>267</v>
      </c>
      <c r="B1042" s="162" t="s">
        <v>1699</v>
      </c>
      <c r="C1042" s="163" t="s">
        <v>1700</v>
      </c>
      <c r="D1042" s="262" t="s">
        <v>197</v>
      </c>
      <c r="E1042" s="225">
        <v>0.51690000000000003</v>
      </c>
      <c r="F1042" s="225"/>
      <c r="G1042" s="225">
        <f>ROUND(E1042*F1042,2)</f>
        <v>0</v>
      </c>
      <c r="H1042" s="226" t="s">
        <v>1726</v>
      </c>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row>
    <row r="1043" spans="1:41" outlineLevel="1" x14ac:dyDescent="0.2">
      <c r="A1043" s="285">
        <v>0</v>
      </c>
      <c r="B1043" s="250"/>
      <c r="C1043" s="250" t="s">
        <v>1701</v>
      </c>
      <c r="D1043" s="251"/>
      <c r="E1043" s="252">
        <v>0.51690000000000003</v>
      </c>
      <c r="F1043" s="225"/>
      <c r="G1043" s="225"/>
      <c r="H1043" s="164"/>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row>
    <row r="1044" spans="1:41" outlineLevel="1" x14ac:dyDescent="0.2">
      <c r="A1044" s="285"/>
      <c r="B1044" s="222" t="s">
        <v>152</v>
      </c>
      <c r="C1044" s="223" t="s">
        <v>1702</v>
      </c>
      <c r="D1044" s="251" t="s">
        <v>1506</v>
      </c>
      <c r="E1044" s="252" t="s">
        <v>1506</v>
      </c>
      <c r="F1044" s="225"/>
      <c r="G1044" s="225"/>
      <c r="H1044" s="164" t="s">
        <v>152</v>
      </c>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row>
    <row r="1045" spans="1:41" outlineLevel="1" x14ac:dyDescent="0.2">
      <c r="A1045" s="285">
        <v>268</v>
      </c>
      <c r="B1045" s="162" t="s">
        <v>1703</v>
      </c>
      <c r="C1045" s="163" t="s">
        <v>1704</v>
      </c>
      <c r="D1045" s="262" t="s">
        <v>142</v>
      </c>
      <c r="E1045" s="225">
        <v>7</v>
      </c>
      <c r="F1045" s="225"/>
      <c r="G1045" s="225">
        <f>ROUND(E1045*F1045,2)</f>
        <v>0</v>
      </c>
      <c r="H1045" s="226" t="s">
        <v>1726</v>
      </c>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row>
    <row r="1046" spans="1:41" outlineLevel="1" x14ac:dyDescent="0.2">
      <c r="A1046" s="285">
        <v>0</v>
      </c>
      <c r="B1046" s="250"/>
      <c r="C1046" s="250" t="s">
        <v>1546</v>
      </c>
      <c r="D1046" s="251"/>
      <c r="E1046" s="252">
        <v>7.0000000000000009</v>
      </c>
      <c r="F1046" s="225"/>
      <c r="G1046" s="225"/>
      <c r="H1046" s="164"/>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row>
    <row r="1047" spans="1:41" ht="78.75" outlineLevel="1" x14ac:dyDescent="0.2">
      <c r="A1047" s="285">
        <v>0</v>
      </c>
      <c r="B1047" s="250" t="s">
        <v>1510</v>
      </c>
      <c r="C1047" s="250" t="s">
        <v>1705</v>
      </c>
      <c r="D1047" s="251"/>
      <c r="E1047" s="252"/>
      <c r="F1047" s="225"/>
      <c r="G1047" s="225"/>
      <c r="H1047" s="164"/>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row>
    <row r="1048" spans="1:41" outlineLevel="1" x14ac:dyDescent="0.2">
      <c r="A1048" s="285">
        <v>269</v>
      </c>
      <c r="B1048" s="162" t="s">
        <v>1706</v>
      </c>
      <c r="C1048" s="163" t="s">
        <v>1707</v>
      </c>
      <c r="D1048" s="262" t="s">
        <v>142</v>
      </c>
      <c r="E1048" s="225">
        <v>11</v>
      </c>
      <c r="F1048" s="225"/>
      <c r="G1048" s="225">
        <f>ROUND(E1048*F1048,2)</f>
        <v>0</v>
      </c>
      <c r="H1048" s="226" t="s">
        <v>1726</v>
      </c>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row>
    <row r="1049" spans="1:41" outlineLevel="1" x14ac:dyDescent="0.2">
      <c r="A1049" s="285">
        <v>0</v>
      </c>
      <c r="B1049" s="250"/>
      <c r="C1049" s="250" t="s">
        <v>1708</v>
      </c>
      <c r="D1049" s="251"/>
      <c r="E1049" s="252">
        <v>11.000000000000002</v>
      </c>
      <c r="F1049" s="225"/>
      <c r="G1049" s="225"/>
      <c r="H1049" s="164"/>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row>
    <row r="1050" spans="1:41" ht="22.5" outlineLevel="1" x14ac:dyDescent="0.2">
      <c r="A1050" s="285">
        <v>0</v>
      </c>
      <c r="B1050" s="250" t="s">
        <v>1510</v>
      </c>
      <c r="C1050" s="250" t="s">
        <v>1709</v>
      </c>
      <c r="D1050" s="251"/>
      <c r="E1050" s="252"/>
      <c r="F1050" s="225"/>
      <c r="G1050" s="225"/>
      <c r="H1050" s="164"/>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row>
    <row r="1051" spans="1:41" outlineLevel="1" x14ac:dyDescent="0.2">
      <c r="A1051" s="285">
        <v>270</v>
      </c>
      <c r="B1051" s="162" t="s">
        <v>1710</v>
      </c>
      <c r="C1051" s="163" t="s">
        <v>1711</v>
      </c>
      <c r="D1051" s="262" t="s">
        <v>142</v>
      </c>
      <c r="E1051" s="225">
        <v>8</v>
      </c>
      <c r="F1051" s="225"/>
      <c r="G1051" s="225">
        <f>ROUND(E1051*F1051,2)</f>
        <v>0</v>
      </c>
      <c r="H1051" s="226" t="s">
        <v>1726</v>
      </c>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row>
    <row r="1052" spans="1:41" outlineLevel="1" x14ac:dyDescent="0.2">
      <c r="A1052" s="285">
        <v>0</v>
      </c>
      <c r="B1052" s="250"/>
      <c r="C1052" s="250" t="s">
        <v>1712</v>
      </c>
      <c r="D1052" s="251"/>
      <c r="E1052" s="252">
        <v>8</v>
      </c>
      <c r="F1052" s="225"/>
      <c r="G1052" s="225"/>
      <c r="H1052" s="164"/>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row>
    <row r="1053" spans="1:41" ht="22.5" outlineLevel="1" x14ac:dyDescent="0.2">
      <c r="A1053" s="285">
        <v>0</v>
      </c>
      <c r="B1053" s="250" t="s">
        <v>1510</v>
      </c>
      <c r="C1053" s="250" t="s">
        <v>1713</v>
      </c>
      <c r="D1053" s="251"/>
      <c r="E1053" s="252"/>
      <c r="F1053" s="225"/>
      <c r="G1053" s="225"/>
      <c r="H1053" s="164"/>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row>
    <row r="1054" spans="1:41" outlineLevel="1" x14ac:dyDescent="0.2">
      <c r="A1054" s="285">
        <v>271</v>
      </c>
      <c r="B1054" s="162" t="s">
        <v>1714</v>
      </c>
      <c r="C1054" s="163" t="s">
        <v>1715</v>
      </c>
      <c r="D1054" s="262" t="s">
        <v>142</v>
      </c>
      <c r="E1054" s="225">
        <v>12</v>
      </c>
      <c r="F1054" s="225"/>
      <c r="G1054" s="225">
        <f>ROUND(E1054*F1054,2)</f>
        <v>0</v>
      </c>
      <c r="H1054" s="226" t="s">
        <v>1726</v>
      </c>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row>
    <row r="1055" spans="1:41" outlineLevel="1" x14ac:dyDescent="0.2">
      <c r="A1055" s="285">
        <v>0</v>
      </c>
      <c r="B1055" s="250"/>
      <c r="C1055" s="250" t="s">
        <v>1669</v>
      </c>
      <c r="D1055" s="251"/>
      <c r="E1055" s="252">
        <v>12.000000000000002</v>
      </c>
      <c r="F1055" s="225"/>
      <c r="G1055" s="225"/>
      <c r="H1055" s="164"/>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row>
    <row r="1056" spans="1:41" ht="67.5" outlineLevel="1" x14ac:dyDescent="0.2">
      <c r="A1056" s="285">
        <v>0</v>
      </c>
      <c r="B1056" s="250" t="s">
        <v>1510</v>
      </c>
      <c r="C1056" s="250" t="s">
        <v>1716</v>
      </c>
      <c r="D1056" s="251"/>
      <c r="E1056" s="252"/>
      <c r="F1056" s="225"/>
      <c r="G1056" s="225"/>
      <c r="H1056" s="164"/>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row>
    <row r="1057" spans="1:42" outlineLevel="1" x14ac:dyDescent="0.2">
      <c r="A1057" s="285">
        <v>272</v>
      </c>
      <c r="B1057" s="162" t="s">
        <v>1717</v>
      </c>
      <c r="C1057" s="163" t="s">
        <v>1718</v>
      </c>
      <c r="D1057" s="262" t="s">
        <v>142</v>
      </c>
      <c r="E1057" s="225">
        <v>1</v>
      </c>
      <c r="F1057" s="225"/>
      <c r="G1057" s="225">
        <f>ROUND(E1057*F1057,2)</f>
        <v>0</v>
      </c>
      <c r="H1057" s="226" t="s">
        <v>1726</v>
      </c>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row>
    <row r="1058" spans="1:42" outlineLevel="1" x14ac:dyDescent="0.2">
      <c r="A1058" s="285">
        <v>0</v>
      </c>
      <c r="B1058" s="250"/>
      <c r="C1058" s="250" t="s">
        <v>46</v>
      </c>
      <c r="D1058" s="251"/>
      <c r="E1058" s="252">
        <v>1</v>
      </c>
      <c r="F1058" s="225"/>
      <c r="G1058" s="225"/>
      <c r="H1058" s="164"/>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row>
    <row r="1059" spans="1:42" outlineLevel="1" x14ac:dyDescent="0.2">
      <c r="A1059" s="285">
        <v>0</v>
      </c>
      <c r="B1059" s="250" t="s">
        <v>1510</v>
      </c>
      <c r="C1059" s="250" t="s">
        <v>1719</v>
      </c>
      <c r="D1059" s="251"/>
      <c r="E1059" s="252"/>
      <c r="F1059" s="225"/>
      <c r="G1059" s="225"/>
      <c r="H1059" s="164"/>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row>
    <row r="1060" spans="1:42" outlineLevel="1" x14ac:dyDescent="0.2">
      <c r="A1060" s="285">
        <v>273</v>
      </c>
      <c r="B1060" s="162" t="s">
        <v>1720</v>
      </c>
      <c r="C1060" s="163" t="s">
        <v>1721</v>
      </c>
      <c r="D1060" s="262" t="s">
        <v>142</v>
      </c>
      <c r="E1060" s="225">
        <v>7</v>
      </c>
      <c r="F1060" s="225"/>
      <c r="G1060" s="225">
        <f>ROUND(E1060*F1060,2)</f>
        <v>0</v>
      </c>
      <c r="H1060" s="226" t="s">
        <v>1726</v>
      </c>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row>
    <row r="1061" spans="1:42" outlineLevel="1" x14ac:dyDescent="0.2">
      <c r="A1061" s="285">
        <v>0</v>
      </c>
      <c r="B1061" s="250"/>
      <c r="C1061" s="250" t="s">
        <v>1546</v>
      </c>
      <c r="D1061" s="251"/>
      <c r="E1061" s="252">
        <v>7.0000000000000009</v>
      </c>
      <c r="F1061" s="225"/>
      <c r="G1061" s="225"/>
      <c r="H1061" s="164"/>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row>
    <row r="1062" spans="1:42" ht="56.25" outlineLevel="1" x14ac:dyDescent="0.2">
      <c r="A1062" s="285">
        <v>0</v>
      </c>
      <c r="B1062" s="250" t="s">
        <v>1510</v>
      </c>
      <c r="C1062" s="250" t="s">
        <v>1722</v>
      </c>
      <c r="D1062" s="251"/>
      <c r="E1062" s="252"/>
      <c r="F1062" s="225"/>
      <c r="G1062" s="225"/>
      <c r="H1062" s="164"/>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row>
    <row r="1063" spans="1:42" outlineLevel="1" x14ac:dyDescent="0.2">
      <c r="A1063" s="285">
        <v>274</v>
      </c>
      <c r="B1063" s="162" t="s">
        <v>1723</v>
      </c>
      <c r="C1063" s="163" t="s">
        <v>1724</v>
      </c>
      <c r="D1063" s="262" t="s">
        <v>142</v>
      </c>
      <c r="E1063" s="225">
        <v>1</v>
      </c>
      <c r="F1063" s="225"/>
      <c r="G1063" s="225">
        <f>ROUND(E1063*F1063,2)</f>
        <v>0</v>
      </c>
      <c r="H1063" s="226" t="s">
        <v>1726</v>
      </c>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row>
    <row r="1064" spans="1:42" outlineLevel="1" x14ac:dyDescent="0.2">
      <c r="A1064" s="285"/>
      <c r="B1064" s="250"/>
      <c r="C1064" s="250" t="s">
        <v>46</v>
      </c>
      <c r="D1064" s="251"/>
      <c r="E1064" s="252">
        <v>1</v>
      </c>
      <c r="F1064" s="225"/>
      <c r="G1064" s="225"/>
      <c r="H1064" s="164"/>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row>
    <row r="1065" spans="1:42" outlineLevel="1" x14ac:dyDescent="0.2">
      <c r="A1065" s="285"/>
      <c r="B1065" s="250" t="s">
        <v>1510</v>
      </c>
      <c r="C1065" s="250" t="s">
        <v>1719</v>
      </c>
      <c r="D1065" s="251"/>
      <c r="E1065" s="252"/>
      <c r="F1065" s="225"/>
      <c r="G1065" s="225"/>
      <c r="H1065" s="164"/>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row>
    <row r="1066" spans="1:42" outlineLevel="1" x14ac:dyDescent="0.2">
      <c r="A1066" s="286" t="s">
        <v>126</v>
      </c>
      <c r="B1066" s="261">
        <v>730</v>
      </c>
      <c r="C1066" s="254" t="s">
        <v>1727</v>
      </c>
      <c r="D1066" s="255"/>
      <c r="E1066" s="256"/>
      <c r="F1066" s="256"/>
      <c r="G1066" s="256">
        <f>SUM(G1067:G1144)</f>
        <v>0</v>
      </c>
      <c r="H1066" s="229"/>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row>
    <row r="1067" spans="1:42" outlineLevel="1" x14ac:dyDescent="0.2">
      <c r="A1067" s="285"/>
      <c r="B1067" s="222" t="s">
        <v>80</v>
      </c>
      <c r="C1067" s="223" t="s">
        <v>81</v>
      </c>
      <c r="D1067" s="224"/>
      <c r="E1067" s="225"/>
      <c r="F1067" s="225"/>
      <c r="G1067" s="225"/>
      <c r="H1067" s="164"/>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row>
    <row r="1068" spans="1:42" ht="22.5" outlineLevel="1" x14ac:dyDescent="0.2">
      <c r="A1068" s="285">
        <v>275</v>
      </c>
      <c r="B1068" s="162" t="s">
        <v>1804</v>
      </c>
      <c r="C1068" s="163" t="s">
        <v>1805</v>
      </c>
      <c r="D1068" s="224" t="s">
        <v>247</v>
      </c>
      <c r="E1068" s="225">
        <v>372</v>
      </c>
      <c r="F1068" s="225"/>
      <c r="G1068" s="225">
        <f t="shared" ref="G1068:G1079" si="0">ROUND(E1068*F1068,2)</f>
        <v>0</v>
      </c>
      <c r="H1068" s="226" t="s">
        <v>1726</v>
      </c>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row>
    <row r="1069" spans="1:42" ht="22.5" outlineLevel="1" x14ac:dyDescent="0.2">
      <c r="A1069" s="285">
        <v>276</v>
      </c>
      <c r="B1069" s="162" t="s">
        <v>1806</v>
      </c>
      <c r="C1069" s="163" t="s">
        <v>1807</v>
      </c>
      <c r="D1069" s="224" t="s">
        <v>247</v>
      </c>
      <c r="E1069" s="225">
        <v>93</v>
      </c>
      <c r="F1069" s="225"/>
      <c r="G1069" s="225">
        <f t="shared" si="0"/>
        <v>0</v>
      </c>
      <c r="H1069" s="226" t="s">
        <v>1726</v>
      </c>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row>
    <row r="1070" spans="1:42" ht="22.5" outlineLevel="1" x14ac:dyDescent="0.2">
      <c r="A1070" s="285">
        <v>277</v>
      </c>
      <c r="B1070" s="162" t="s">
        <v>1808</v>
      </c>
      <c r="C1070" s="163" t="s">
        <v>1809</v>
      </c>
      <c r="D1070" s="224" t="s">
        <v>247</v>
      </c>
      <c r="E1070" s="225">
        <v>167</v>
      </c>
      <c r="F1070" s="225"/>
      <c r="G1070" s="225">
        <f t="shared" si="0"/>
        <v>0</v>
      </c>
      <c r="H1070" s="164" t="s">
        <v>1239</v>
      </c>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row>
    <row r="1071" spans="1:42" ht="22.5" outlineLevel="1" x14ac:dyDescent="0.2">
      <c r="A1071" s="285">
        <v>278</v>
      </c>
      <c r="B1071" s="162" t="s">
        <v>1808</v>
      </c>
      <c r="C1071" s="163" t="s">
        <v>1810</v>
      </c>
      <c r="D1071" s="224" t="s">
        <v>247</v>
      </c>
      <c r="E1071" s="225">
        <v>38</v>
      </c>
      <c r="F1071" s="225"/>
      <c r="G1071" s="225">
        <f t="shared" si="0"/>
        <v>0</v>
      </c>
      <c r="H1071" s="164" t="s">
        <v>1239</v>
      </c>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row>
    <row r="1072" spans="1:42" ht="22.5" outlineLevel="1" x14ac:dyDescent="0.2">
      <c r="A1072" s="285">
        <v>279</v>
      </c>
      <c r="B1072" s="162" t="s">
        <v>1808</v>
      </c>
      <c r="C1072" s="163" t="s">
        <v>1811</v>
      </c>
      <c r="D1072" s="224" t="s">
        <v>247</v>
      </c>
      <c r="E1072" s="225">
        <v>49</v>
      </c>
      <c r="F1072" s="225"/>
      <c r="G1072" s="225">
        <f t="shared" si="0"/>
        <v>0</v>
      </c>
      <c r="H1072" s="164" t="s">
        <v>1239</v>
      </c>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row>
    <row r="1073" spans="1:42" ht="22.5" outlineLevel="1" x14ac:dyDescent="0.2">
      <c r="A1073" s="285">
        <v>280</v>
      </c>
      <c r="B1073" s="162" t="s">
        <v>1808</v>
      </c>
      <c r="C1073" s="163" t="s">
        <v>1812</v>
      </c>
      <c r="D1073" s="224" t="s">
        <v>247</v>
      </c>
      <c r="E1073" s="225">
        <v>48</v>
      </c>
      <c r="F1073" s="225"/>
      <c r="G1073" s="225">
        <f t="shared" si="0"/>
        <v>0</v>
      </c>
      <c r="H1073" s="164" t="s">
        <v>1239</v>
      </c>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row>
    <row r="1074" spans="1:42" ht="22.5" outlineLevel="1" x14ac:dyDescent="0.2">
      <c r="A1074" s="285">
        <v>281</v>
      </c>
      <c r="B1074" s="162" t="s">
        <v>1808</v>
      </c>
      <c r="C1074" s="163" t="s">
        <v>1813</v>
      </c>
      <c r="D1074" s="224" t="s">
        <v>0</v>
      </c>
      <c r="E1074" s="225">
        <v>30</v>
      </c>
      <c r="F1074" s="225"/>
      <c r="G1074" s="225">
        <f t="shared" si="0"/>
        <v>0</v>
      </c>
      <c r="H1074" s="164" t="s">
        <v>1239</v>
      </c>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row>
    <row r="1075" spans="1:42" ht="22.5" outlineLevel="1" x14ac:dyDescent="0.2">
      <c r="A1075" s="285">
        <v>282</v>
      </c>
      <c r="B1075" s="162" t="s">
        <v>1808</v>
      </c>
      <c r="C1075" s="163" t="s">
        <v>1814</v>
      </c>
      <c r="D1075" s="224" t="s">
        <v>247</v>
      </c>
      <c r="E1075" s="225">
        <v>17</v>
      </c>
      <c r="F1075" s="225"/>
      <c r="G1075" s="225">
        <f t="shared" si="0"/>
        <v>0</v>
      </c>
      <c r="H1075" s="164" t="s">
        <v>1239</v>
      </c>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row>
    <row r="1076" spans="1:42" ht="22.5" outlineLevel="1" x14ac:dyDescent="0.2">
      <c r="A1076" s="285">
        <v>283</v>
      </c>
      <c r="B1076" s="162" t="s">
        <v>1808</v>
      </c>
      <c r="C1076" s="163" t="s">
        <v>1815</v>
      </c>
      <c r="D1076" s="224" t="s">
        <v>247</v>
      </c>
      <c r="E1076" s="225">
        <v>146</v>
      </c>
      <c r="F1076" s="225"/>
      <c r="G1076" s="225">
        <f t="shared" si="0"/>
        <v>0</v>
      </c>
      <c r="H1076" s="164" t="s">
        <v>1239</v>
      </c>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row>
    <row r="1077" spans="1:42" outlineLevel="1" x14ac:dyDescent="0.2">
      <c r="A1077" s="285">
        <v>284</v>
      </c>
      <c r="B1077" s="162" t="s">
        <v>1808</v>
      </c>
      <c r="C1077" s="163" t="s">
        <v>1816</v>
      </c>
      <c r="D1077" s="224" t="s">
        <v>0</v>
      </c>
      <c r="E1077" s="225">
        <v>30</v>
      </c>
      <c r="F1077" s="225"/>
      <c r="G1077" s="225">
        <f t="shared" si="0"/>
        <v>0</v>
      </c>
      <c r="H1077" s="164" t="s">
        <v>1239</v>
      </c>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row>
    <row r="1078" spans="1:42" outlineLevel="1" x14ac:dyDescent="0.2">
      <c r="A1078" s="285">
        <v>285</v>
      </c>
      <c r="B1078" s="162" t="s">
        <v>1808</v>
      </c>
      <c r="C1078" s="163" t="s">
        <v>1817</v>
      </c>
      <c r="D1078" s="224" t="s">
        <v>142</v>
      </c>
      <c r="E1078" s="225">
        <v>7</v>
      </c>
      <c r="F1078" s="225"/>
      <c r="G1078" s="225">
        <f t="shared" si="0"/>
        <v>0</v>
      </c>
      <c r="H1078" s="164" t="s">
        <v>1239</v>
      </c>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row>
    <row r="1079" spans="1:42" outlineLevel="1" x14ac:dyDescent="0.2">
      <c r="A1079" s="285">
        <v>286</v>
      </c>
      <c r="B1079" s="296">
        <v>998713101</v>
      </c>
      <c r="C1079" s="163" t="s">
        <v>1818</v>
      </c>
      <c r="D1079" s="224" t="s">
        <v>197</v>
      </c>
      <c r="E1079" s="225">
        <v>0.25767500000000004</v>
      </c>
      <c r="F1079" s="225"/>
      <c r="G1079" s="225">
        <f t="shared" si="0"/>
        <v>0</v>
      </c>
      <c r="H1079" s="226" t="s">
        <v>1726</v>
      </c>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row>
    <row r="1080" spans="1:42" outlineLevel="1" x14ac:dyDescent="0.2">
      <c r="A1080" s="285">
        <v>0</v>
      </c>
      <c r="B1080" s="227">
        <v>732</v>
      </c>
      <c r="C1080" s="223" t="s">
        <v>1819</v>
      </c>
      <c r="D1080" s="224"/>
      <c r="E1080" s="225"/>
      <c r="F1080" s="225"/>
      <c r="G1080" s="225"/>
      <c r="H1080" s="2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row>
    <row r="1081" spans="1:42" outlineLevel="1" x14ac:dyDescent="0.2">
      <c r="A1081" s="285">
        <v>287</v>
      </c>
      <c r="B1081" s="162" t="s">
        <v>1820</v>
      </c>
      <c r="C1081" s="163" t="s">
        <v>1821</v>
      </c>
      <c r="D1081" s="224" t="s">
        <v>142</v>
      </c>
      <c r="E1081" s="225">
        <v>2</v>
      </c>
      <c r="F1081" s="225"/>
      <c r="G1081" s="225">
        <f t="shared" ref="G1081:G1085" si="1">ROUND(E1081*F1081,2)</f>
        <v>0</v>
      </c>
      <c r="H1081" s="226" t="s">
        <v>1726</v>
      </c>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row>
    <row r="1082" spans="1:42" outlineLevel="1" x14ac:dyDescent="0.2">
      <c r="A1082" s="285">
        <v>288</v>
      </c>
      <c r="B1082" s="162" t="s">
        <v>1822</v>
      </c>
      <c r="C1082" s="163" t="s">
        <v>1823</v>
      </c>
      <c r="D1082" s="224" t="s">
        <v>142</v>
      </c>
      <c r="E1082" s="225">
        <v>2</v>
      </c>
      <c r="F1082" s="225"/>
      <c r="G1082" s="225">
        <f t="shared" si="1"/>
        <v>0</v>
      </c>
      <c r="H1082" s="226" t="s">
        <v>1726</v>
      </c>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row>
    <row r="1083" spans="1:42" ht="22.5" outlineLevel="1" x14ac:dyDescent="0.2">
      <c r="A1083" s="285">
        <v>289</v>
      </c>
      <c r="B1083" s="162" t="s">
        <v>1824</v>
      </c>
      <c r="C1083" s="163" t="s">
        <v>1825</v>
      </c>
      <c r="D1083" s="224" t="s">
        <v>142</v>
      </c>
      <c r="E1083" s="225">
        <v>1</v>
      </c>
      <c r="F1083" s="225"/>
      <c r="G1083" s="225">
        <f t="shared" si="1"/>
        <v>0</v>
      </c>
      <c r="H1083" s="226" t="s">
        <v>1726</v>
      </c>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row>
    <row r="1084" spans="1:42" ht="33.75" outlineLevel="1" x14ac:dyDescent="0.2">
      <c r="A1084" s="285">
        <v>290</v>
      </c>
      <c r="B1084" s="162" t="s">
        <v>1808</v>
      </c>
      <c r="C1084" s="163" t="s">
        <v>1826</v>
      </c>
      <c r="D1084" s="224" t="s">
        <v>142</v>
      </c>
      <c r="E1084" s="225">
        <v>1</v>
      </c>
      <c r="F1084" s="225"/>
      <c r="G1084" s="225">
        <f t="shared" si="1"/>
        <v>0</v>
      </c>
      <c r="H1084" s="164" t="s">
        <v>1239</v>
      </c>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row>
    <row r="1085" spans="1:42" outlineLevel="1" x14ac:dyDescent="0.2">
      <c r="A1085" s="285">
        <v>291</v>
      </c>
      <c r="B1085" s="162" t="s">
        <v>1808</v>
      </c>
      <c r="C1085" s="163" t="s">
        <v>1827</v>
      </c>
      <c r="D1085" s="224" t="s">
        <v>142</v>
      </c>
      <c r="E1085" s="225">
        <v>1</v>
      </c>
      <c r="F1085" s="225"/>
      <c r="G1085" s="225">
        <f t="shared" si="1"/>
        <v>0</v>
      </c>
      <c r="H1085" s="164" t="s">
        <v>1239</v>
      </c>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row>
    <row r="1086" spans="1:42" outlineLevel="1" x14ac:dyDescent="0.2">
      <c r="A1086" s="285">
        <v>292</v>
      </c>
      <c r="B1086" s="296">
        <v>998732101</v>
      </c>
      <c r="C1086" s="163" t="s">
        <v>1828</v>
      </c>
      <c r="D1086" s="224" t="s">
        <v>197</v>
      </c>
      <c r="E1086" s="225">
        <v>0.01</v>
      </c>
      <c r="F1086" s="225"/>
      <c r="G1086" s="225">
        <f>ROUND(E1086*F1086,2)</f>
        <v>0</v>
      </c>
      <c r="H1086" s="226" t="s">
        <v>1726</v>
      </c>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row>
    <row r="1087" spans="1:42" outlineLevel="1" x14ac:dyDescent="0.2">
      <c r="A1087" s="285">
        <v>0</v>
      </c>
      <c r="B1087" s="222" t="s">
        <v>1829</v>
      </c>
      <c r="C1087" s="223" t="s">
        <v>1830</v>
      </c>
      <c r="D1087" s="224"/>
      <c r="E1087" s="225"/>
      <c r="F1087" s="225"/>
      <c r="G1087" s="225"/>
      <c r="H1087" s="2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row>
    <row r="1088" spans="1:42" outlineLevel="1" x14ac:dyDescent="0.2">
      <c r="A1088" s="285">
        <v>293</v>
      </c>
      <c r="B1088" s="162" t="s">
        <v>1831</v>
      </c>
      <c r="C1088" s="163" t="s">
        <v>1832</v>
      </c>
      <c r="D1088" s="224" t="s">
        <v>247</v>
      </c>
      <c r="E1088" s="225">
        <v>167</v>
      </c>
      <c r="F1088" s="225"/>
      <c r="G1088" s="225">
        <f t="shared" ref="G1088:G1097" si="2">ROUND(E1088*F1088,2)</f>
        <v>0</v>
      </c>
      <c r="H1088" s="226" t="s">
        <v>1726</v>
      </c>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row>
    <row r="1089" spans="1:42" outlineLevel="1" x14ac:dyDescent="0.2">
      <c r="A1089" s="285">
        <v>294</v>
      </c>
      <c r="B1089" s="162" t="s">
        <v>1833</v>
      </c>
      <c r="C1089" s="163" t="s">
        <v>1834</v>
      </c>
      <c r="D1089" s="224" t="s">
        <v>247</v>
      </c>
      <c r="E1089" s="225">
        <v>38</v>
      </c>
      <c r="F1089" s="225"/>
      <c r="G1089" s="225">
        <f t="shared" si="2"/>
        <v>0</v>
      </c>
      <c r="H1089" s="226" t="s">
        <v>1726</v>
      </c>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row>
    <row r="1090" spans="1:42" outlineLevel="1" x14ac:dyDescent="0.2">
      <c r="A1090" s="285">
        <v>295</v>
      </c>
      <c r="B1090" s="296">
        <v>733223104</v>
      </c>
      <c r="C1090" s="163" t="s">
        <v>1835</v>
      </c>
      <c r="D1090" s="224" t="s">
        <v>247</v>
      </c>
      <c r="E1090" s="225">
        <v>49</v>
      </c>
      <c r="F1090" s="225"/>
      <c r="G1090" s="225">
        <f t="shared" si="2"/>
        <v>0</v>
      </c>
      <c r="H1090" s="226" t="s">
        <v>1726</v>
      </c>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row>
    <row r="1091" spans="1:42" outlineLevel="1" x14ac:dyDescent="0.2">
      <c r="A1091" s="285">
        <v>296</v>
      </c>
      <c r="B1091" s="162" t="s">
        <v>1836</v>
      </c>
      <c r="C1091" s="163" t="s">
        <v>1837</v>
      </c>
      <c r="D1091" s="224" t="s">
        <v>247</v>
      </c>
      <c r="E1091" s="225">
        <v>48</v>
      </c>
      <c r="F1091" s="225"/>
      <c r="G1091" s="225">
        <f t="shared" si="2"/>
        <v>0</v>
      </c>
      <c r="H1091" s="226" t="s">
        <v>1726</v>
      </c>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row>
    <row r="1092" spans="1:42" outlineLevel="1" x14ac:dyDescent="0.2">
      <c r="A1092" s="285">
        <v>297</v>
      </c>
      <c r="B1092" s="162" t="s">
        <v>1838</v>
      </c>
      <c r="C1092" s="163" t="s">
        <v>1839</v>
      </c>
      <c r="D1092" s="224" t="s">
        <v>247</v>
      </c>
      <c r="E1092" s="225">
        <v>17</v>
      </c>
      <c r="F1092" s="225"/>
      <c r="G1092" s="225">
        <f t="shared" si="2"/>
        <v>0</v>
      </c>
      <c r="H1092" s="226" t="s">
        <v>1726</v>
      </c>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row>
    <row r="1093" spans="1:42" outlineLevel="1" x14ac:dyDescent="0.2">
      <c r="A1093" s="285">
        <v>298</v>
      </c>
      <c r="B1093" s="162" t="s">
        <v>1840</v>
      </c>
      <c r="C1093" s="163" t="s">
        <v>1841</v>
      </c>
      <c r="D1093" s="224" t="s">
        <v>247</v>
      </c>
      <c r="E1093" s="225">
        <v>146</v>
      </c>
      <c r="F1093" s="225"/>
      <c r="G1093" s="225">
        <f t="shared" si="2"/>
        <v>0</v>
      </c>
      <c r="H1093" s="226" t="s">
        <v>1726</v>
      </c>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row>
    <row r="1094" spans="1:42" outlineLevel="1" x14ac:dyDescent="0.2">
      <c r="A1094" s="285">
        <v>299</v>
      </c>
      <c r="B1094" s="296">
        <v>733291101</v>
      </c>
      <c r="C1094" s="163" t="s">
        <v>1842</v>
      </c>
      <c r="D1094" s="224" t="s">
        <v>247</v>
      </c>
      <c r="E1094" s="225">
        <v>319</v>
      </c>
      <c r="F1094" s="225"/>
      <c r="G1094" s="225">
        <f t="shared" si="2"/>
        <v>0</v>
      </c>
      <c r="H1094" s="226" t="s">
        <v>1726</v>
      </c>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row>
    <row r="1095" spans="1:42" outlineLevel="1" x14ac:dyDescent="0.2">
      <c r="A1095" s="285">
        <v>300</v>
      </c>
      <c r="B1095" s="296">
        <v>733291102</v>
      </c>
      <c r="C1095" s="163" t="s">
        <v>1843</v>
      </c>
      <c r="D1095" s="224" t="s">
        <v>247</v>
      </c>
      <c r="E1095" s="225">
        <v>146</v>
      </c>
      <c r="F1095" s="225"/>
      <c r="G1095" s="225">
        <f t="shared" si="2"/>
        <v>0</v>
      </c>
      <c r="H1095" s="226" t="s">
        <v>1726</v>
      </c>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row>
    <row r="1096" spans="1:42" outlineLevel="1" x14ac:dyDescent="0.2">
      <c r="A1096" s="285">
        <v>301</v>
      </c>
      <c r="B1096" s="162" t="s">
        <v>1808</v>
      </c>
      <c r="C1096" s="163" t="s">
        <v>1844</v>
      </c>
      <c r="D1096" s="224" t="s">
        <v>142</v>
      </c>
      <c r="E1096" s="225">
        <v>6</v>
      </c>
      <c r="F1096" s="225"/>
      <c r="G1096" s="225">
        <f t="shared" si="2"/>
        <v>0</v>
      </c>
      <c r="H1096" s="164" t="s">
        <v>1239</v>
      </c>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row>
    <row r="1097" spans="1:42" outlineLevel="1" x14ac:dyDescent="0.2">
      <c r="A1097" s="285">
        <v>302</v>
      </c>
      <c r="B1097" s="162" t="s">
        <v>1845</v>
      </c>
      <c r="C1097" s="163" t="s">
        <v>1846</v>
      </c>
      <c r="D1097" s="224" t="s">
        <v>197</v>
      </c>
      <c r="E1097" s="225">
        <v>0.46505689999999994</v>
      </c>
      <c r="F1097" s="225"/>
      <c r="G1097" s="225">
        <f t="shared" si="2"/>
        <v>0</v>
      </c>
      <c r="H1097" s="226" t="s">
        <v>1726</v>
      </c>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row>
    <row r="1098" spans="1:42" outlineLevel="1" x14ac:dyDescent="0.2">
      <c r="A1098" s="285">
        <v>0</v>
      </c>
      <c r="B1098" s="222" t="s">
        <v>1847</v>
      </c>
      <c r="C1098" s="223" t="s">
        <v>1848</v>
      </c>
      <c r="D1098" s="224"/>
      <c r="E1098" s="225"/>
      <c r="F1098" s="225"/>
      <c r="G1098" s="225"/>
      <c r="H1098" s="2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row>
    <row r="1099" spans="1:42" outlineLevel="1" x14ac:dyDescent="0.2">
      <c r="A1099" s="285">
        <v>303</v>
      </c>
      <c r="B1099" s="162" t="s">
        <v>1849</v>
      </c>
      <c r="C1099" s="163" t="s">
        <v>1850</v>
      </c>
      <c r="D1099" s="224" t="s">
        <v>142</v>
      </c>
      <c r="E1099" s="225">
        <v>3</v>
      </c>
      <c r="F1099" s="225"/>
      <c r="G1099" s="225">
        <f t="shared" ref="G1099:G1117" si="3">ROUND(E1099*F1099,2)</f>
        <v>0</v>
      </c>
      <c r="H1099" s="226" t="s">
        <v>1726</v>
      </c>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row>
    <row r="1100" spans="1:42" outlineLevel="1" x14ac:dyDescent="0.2">
      <c r="A1100" s="285">
        <v>304</v>
      </c>
      <c r="B1100" s="162" t="s">
        <v>1851</v>
      </c>
      <c r="C1100" s="163" t="s">
        <v>1852</v>
      </c>
      <c r="D1100" s="224" t="s">
        <v>142</v>
      </c>
      <c r="E1100" s="225">
        <v>70</v>
      </c>
      <c r="F1100" s="225"/>
      <c r="G1100" s="225">
        <f t="shared" si="3"/>
        <v>0</v>
      </c>
      <c r="H1100" s="226" t="s">
        <v>1726</v>
      </c>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row>
    <row r="1101" spans="1:42" outlineLevel="1" x14ac:dyDescent="0.2">
      <c r="A1101" s="285">
        <v>305</v>
      </c>
      <c r="B1101" s="162" t="s">
        <v>1853</v>
      </c>
      <c r="C1101" s="163" t="s">
        <v>1854</v>
      </c>
      <c r="D1101" s="224" t="s">
        <v>142</v>
      </c>
      <c r="E1101" s="225">
        <v>1</v>
      </c>
      <c r="F1101" s="225"/>
      <c r="G1101" s="225">
        <f t="shared" si="3"/>
        <v>0</v>
      </c>
      <c r="H1101" s="226" t="s">
        <v>1726</v>
      </c>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row>
    <row r="1102" spans="1:42" outlineLevel="1" x14ac:dyDescent="0.2">
      <c r="A1102" s="285">
        <v>306</v>
      </c>
      <c r="B1102" s="162" t="s">
        <v>1855</v>
      </c>
      <c r="C1102" s="163" t="s">
        <v>1856</v>
      </c>
      <c r="D1102" s="224" t="s">
        <v>142</v>
      </c>
      <c r="E1102" s="225">
        <v>1</v>
      </c>
      <c r="F1102" s="225"/>
      <c r="G1102" s="225">
        <f t="shared" si="3"/>
        <v>0</v>
      </c>
      <c r="H1102" s="226" t="s">
        <v>1726</v>
      </c>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row>
    <row r="1103" spans="1:42" outlineLevel="1" x14ac:dyDescent="0.2">
      <c r="A1103" s="285">
        <v>307</v>
      </c>
      <c r="B1103" s="162" t="s">
        <v>1857</v>
      </c>
      <c r="C1103" s="163" t="s">
        <v>1858</v>
      </c>
      <c r="D1103" s="224" t="s">
        <v>142</v>
      </c>
      <c r="E1103" s="225">
        <v>1</v>
      </c>
      <c r="F1103" s="225"/>
      <c r="G1103" s="225">
        <f t="shared" si="3"/>
        <v>0</v>
      </c>
      <c r="H1103" s="226" t="s">
        <v>1726</v>
      </c>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row>
    <row r="1104" spans="1:42" outlineLevel="1" x14ac:dyDescent="0.2">
      <c r="A1104" s="285">
        <v>308</v>
      </c>
      <c r="B1104" s="162" t="s">
        <v>1859</v>
      </c>
      <c r="C1104" s="163" t="s">
        <v>1860</v>
      </c>
      <c r="D1104" s="224" t="s">
        <v>142</v>
      </c>
      <c r="E1104" s="225">
        <v>4</v>
      </c>
      <c r="F1104" s="225"/>
      <c r="G1104" s="225">
        <f t="shared" si="3"/>
        <v>0</v>
      </c>
      <c r="H1104" s="226" t="s">
        <v>1726</v>
      </c>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row>
    <row r="1105" spans="1:42" ht="22.5" outlineLevel="1" x14ac:dyDescent="0.2">
      <c r="A1105" s="285">
        <v>309</v>
      </c>
      <c r="B1105" s="162" t="s">
        <v>1808</v>
      </c>
      <c r="C1105" s="163" t="s">
        <v>1861</v>
      </c>
      <c r="D1105" s="224" t="s">
        <v>142</v>
      </c>
      <c r="E1105" s="225">
        <v>1</v>
      </c>
      <c r="F1105" s="225"/>
      <c r="G1105" s="225">
        <f t="shared" si="3"/>
        <v>0</v>
      </c>
      <c r="H1105" s="164" t="s">
        <v>1239</v>
      </c>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row>
    <row r="1106" spans="1:42" outlineLevel="1" x14ac:dyDescent="0.2">
      <c r="A1106" s="285">
        <v>310</v>
      </c>
      <c r="B1106" s="162" t="s">
        <v>1862</v>
      </c>
      <c r="C1106" s="163" t="s">
        <v>1863</v>
      </c>
      <c r="D1106" s="224" t="s">
        <v>142</v>
      </c>
      <c r="E1106" s="225">
        <v>1</v>
      </c>
      <c r="F1106" s="225"/>
      <c r="G1106" s="225">
        <f t="shared" si="3"/>
        <v>0</v>
      </c>
      <c r="H1106" s="226" t="s">
        <v>1726</v>
      </c>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row>
    <row r="1107" spans="1:42" ht="22.5" outlineLevel="1" x14ac:dyDescent="0.2">
      <c r="A1107" s="285">
        <v>311</v>
      </c>
      <c r="B1107" s="162" t="s">
        <v>1808</v>
      </c>
      <c r="C1107" s="163" t="s">
        <v>1864</v>
      </c>
      <c r="D1107" s="224" t="s">
        <v>142</v>
      </c>
      <c r="E1107" s="225">
        <v>1</v>
      </c>
      <c r="F1107" s="225"/>
      <c r="G1107" s="225">
        <f t="shared" si="3"/>
        <v>0</v>
      </c>
      <c r="H1107" s="164" t="s">
        <v>1239</v>
      </c>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row>
    <row r="1108" spans="1:42" ht="56.25" outlineLevel="1" x14ac:dyDescent="0.2">
      <c r="A1108" s="285">
        <v>312</v>
      </c>
      <c r="B1108" s="162" t="s">
        <v>1808</v>
      </c>
      <c r="C1108" s="163" t="s">
        <v>1865</v>
      </c>
      <c r="D1108" s="224" t="s">
        <v>142</v>
      </c>
      <c r="E1108" s="225">
        <v>35</v>
      </c>
      <c r="F1108" s="225"/>
      <c r="G1108" s="225">
        <f t="shared" si="3"/>
        <v>0</v>
      </c>
      <c r="H1108" s="164" t="s">
        <v>1239</v>
      </c>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row>
    <row r="1109" spans="1:42" outlineLevel="1" x14ac:dyDescent="0.2">
      <c r="A1109" s="285">
        <v>313</v>
      </c>
      <c r="B1109" s="162" t="s">
        <v>1808</v>
      </c>
      <c r="C1109" s="163" t="s">
        <v>1866</v>
      </c>
      <c r="D1109" s="224" t="s">
        <v>142</v>
      </c>
      <c r="E1109" s="225">
        <v>35</v>
      </c>
      <c r="F1109" s="225"/>
      <c r="G1109" s="225">
        <f t="shared" si="3"/>
        <v>0</v>
      </c>
      <c r="H1109" s="164" t="s">
        <v>1239</v>
      </c>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row>
    <row r="1110" spans="1:42" ht="33.75" outlineLevel="1" x14ac:dyDescent="0.2">
      <c r="A1110" s="285">
        <v>314</v>
      </c>
      <c r="B1110" s="162" t="s">
        <v>1808</v>
      </c>
      <c r="C1110" s="163" t="s">
        <v>1867</v>
      </c>
      <c r="D1110" s="224" t="s">
        <v>142</v>
      </c>
      <c r="E1110" s="225">
        <v>35</v>
      </c>
      <c r="F1110" s="225"/>
      <c r="G1110" s="225">
        <f t="shared" si="3"/>
        <v>0</v>
      </c>
      <c r="H1110" s="164" t="s">
        <v>1239</v>
      </c>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row>
    <row r="1111" spans="1:42" outlineLevel="1" x14ac:dyDescent="0.2">
      <c r="A1111" s="285">
        <v>315</v>
      </c>
      <c r="B1111" s="162" t="s">
        <v>1808</v>
      </c>
      <c r="C1111" s="163" t="s">
        <v>1868</v>
      </c>
      <c r="D1111" s="224" t="s">
        <v>142</v>
      </c>
      <c r="E1111" s="225">
        <v>70</v>
      </c>
      <c r="F1111" s="225"/>
      <c r="G1111" s="225">
        <f t="shared" si="3"/>
        <v>0</v>
      </c>
      <c r="H1111" s="164" t="s">
        <v>1239</v>
      </c>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row>
    <row r="1112" spans="1:42" outlineLevel="1" x14ac:dyDescent="0.2">
      <c r="A1112" s="285">
        <v>316</v>
      </c>
      <c r="B1112" s="162" t="s">
        <v>1808</v>
      </c>
      <c r="C1112" s="163" t="s">
        <v>1869</v>
      </c>
      <c r="D1112" s="224" t="s">
        <v>142</v>
      </c>
      <c r="E1112" s="225">
        <v>1</v>
      </c>
      <c r="F1112" s="225"/>
      <c r="G1112" s="225">
        <f t="shared" si="3"/>
        <v>0</v>
      </c>
      <c r="H1112" s="164" t="s">
        <v>1239</v>
      </c>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row>
    <row r="1113" spans="1:42" ht="22.5" outlineLevel="1" x14ac:dyDescent="0.2">
      <c r="A1113" s="285">
        <v>317</v>
      </c>
      <c r="B1113" s="296">
        <v>734421101</v>
      </c>
      <c r="C1113" s="163" t="s">
        <v>1870</v>
      </c>
      <c r="D1113" s="224" t="s">
        <v>142</v>
      </c>
      <c r="E1113" s="225">
        <v>2</v>
      </c>
      <c r="F1113" s="225"/>
      <c r="G1113" s="225">
        <f t="shared" si="3"/>
        <v>0</v>
      </c>
      <c r="H1113" s="226" t="s">
        <v>1726</v>
      </c>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row>
    <row r="1114" spans="1:42" ht="22.5" outlineLevel="1" x14ac:dyDescent="0.2">
      <c r="A1114" s="285">
        <v>318</v>
      </c>
      <c r="B1114" s="296">
        <v>734411103</v>
      </c>
      <c r="C1114" s="163" t="s">
        <v>1871</v>
      </c>
      <c r="D1114" s="224" t="s">
        <v>142</v>
      </c>
      <c r="E1114" s="225">
        <v>2</v>
      </c>
      <c r="F1114" s="225"/>
      <c r="G1114" s="225">
        <f t="shared" si="3"/>
        <v>0</v>
      </c>
      <c r="H1114" s="226" t="s">
        <v>1726</v>
      </c>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row>
    <row r="1115" spans="1:42" ht="22.5" outlineLevel="1" x14ac:dyDescent="0.2">
      <c r="A1115" s="285">
        <v>319</v>
      </c>
      <c r="B1115" s="162" t="s">
        <v>1872</v>
      </c>
      <c r="C1115" s="163" t="s">
        <v>1873</v>
      </c>
      <c r="D1115" s="224" t="s">
        <v>142</v>
      </c>
      <c r="E1115" s="225">
        <v>4</v>
      </c>
      <c r="F1115" s="225"/>
      <c r="G1115" s="225">
        <f t="shared" si="3"/>
        <v>0</v>
      </c>
      <c r="H1115" s="226" t="s">
        <v>1726</v>
      </c>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row>
    <row r="1116" spans="1:42" outlineLevel="1" x14ac:dyDescent="0.2">
      <c r="A1116" s="285">
        <v>320</v>
      </c>
      <c r="B1116" s="162" t="s">
        <v>1808</v>
      </c>
      <c r="C1116" s="163" t="s">
        <v>1874</v>
      </c>
      <c r="D1116" s="224" t="s">
        <v>142</v>
      </c>
      <c r="E1116" s="225">
        <v>1</v>
      </c>
      <c r="F1116" s="225"/>
      <c r="G1116" s="225">
        <f t="shared" si="3"/>
        <v>0</v>
      </c>
      <c r="H1116" s="164" t="s">
        <v>1239</v>
      </c>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row>
    <row r="1117" spans="1:42" outlineLevel="1" x14ac:dyDescent="0.2">
      <c r="A1117" s="285">
        <v>321</v>
      </c>
      <c r="B1117" s="162" t="s">
        <v>1875</v>
      </c>
      <c r="C1117" s="163" t="s">
        <v>1876</v>
      </c>
      <c r="D1117" s="224" t="s">
        <v>197</v>
      </c>
      <c r="E1117" s="225">
        <v>4.0000000000000008E-2</v>
      </c>
      <c r="F1117" s="225"/>
      <c r="G1117" s="225">
        <f t="shared" si="3"/>
        <v>0</v>
      </c>
      <c r="H1117" s="226" t="s">
        <v>1726</v>
      </c>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row>
    <row r="1118" spans="1:42" outlineLevel="1" x14ac:dyDescent="0.2">
      <c r="A1118" s="285">
        <v>0</v>
      </c>
      <c r="B1118" s="222" t="s">
        <v>1877</v>
      </c>
      <c r="C1118" s="223" t="s">
        <v>1878</v>
      </c>
      <c r="D1118" s="224"/>
      <c r="E1118" s="225"/>
      <c r="F1118" s="225"/>
      <c r="G1118" s="225"/>
      <c r="H1118" s="2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row>
    <row r="1119" spans="1:42" outlineLevel="1" x14ac:dyDescent="0.2">
      <c r="A1119" s="285">
        <v>322</v>
      </c>
      <c r="B1119" s="162" t="s">
        <v>1808</v>
      </c>
      <c r="C1119" s="163" t="s">
        <v>1879</v>
      </c>
      <c r="D1119" s="224" t="s">
        <v>142</v>
      </c>
      <c r="E1119" s="225">
        <v>35</v>
      </c>
      <c r="F1119" s="225"/>
      <c r="G1119" s="225">
        <f t="shared" ref="G1119:G1131" si="4">ROUND(E1119*F1119,2)</f>
        <v>0</v>
      </c>
      <c r="H1119" s="164" t="s">
        <v>1239</v>
      </c>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row>
    <row r="1120" spans="1:42" ht="45" outlineLevel="1" x14ac:dyDescent="0.2">
      <c r="A1120" s="285">
        <v>323</v>
      </c>
      <c r="B1120" s="162" t="s">
        <v>1808</v>
      </c>
      <c r="C1120" s="163" t="s">
        <v>1880</v>
      </c>
      <c r="D1120" s="224" t="s">
        <v>142</v>
      </c>
      <c r="E1120" s="225">
        <v>1</v>
      </c>
      <c r="F1120" s="225"/>
      <c r="G1120" s="225">
        <f t="shared" si="4"/>
        <v>0</v>
      </c>
      <c r="H1120" s="164" t="s">
        <v>1239</v>
      </c>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row>
    <row r="1121" spans="1:42" ht="45" outlineLevel="1" x14ac:dyDescent="0.2">
      <c r="A1121" s="285">
        <v>324</v>
      </c>
      <c r="B1121" s="162" t="s">
        <v>1808</v>
      </c>
      <c r="C1121" s="163" t="s">
        <v>1881</v>
      </c>
      <c r="D1121" s="224" t="s">
        <v>142</v>
      </c>
      <c r="E1121" s="225">
        <v>2</v>
      </c>
      <c r="F1121" s="225"/>
      <c r="G1121" s="225">
        <f t="shared" si="4"/>
        <v>0</v>
      </c>
      <c r="H1121" s="164" t="s">
        <v>1239</v>
      </c>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row>
    <row r="1122" spans="1:42" ht="45" outlineLevel="1" x14ac:dyDescent="0.2">
      <c r="A1122" s="285">
        <v>325</v>
      </c>
      <c r="B1122" s="162" t="s">
        <v>1808</v>
      </c>
      <c r="C1122" s="163" t="s">
        <v>1882</v>
      </c>
      <c r="D1122" s="224" t="s">
        <v>142</v>
      </c>
      <c r="E1122" s="225">
        <v>1</v>
      </c>
      <c r="F1122" s="225"/>
      <c r="G1122" s="225">
        <f t="shared" si="4"/>
        <v>0</v>
      </c>
      <c r="H1122" s="164" t="s">
        <v>1239</v>
      </c>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row>
    <row r="1123" spans="1:42" ht="45" outlineLevel="1" x14ac:dyDescent="0.2">
      <c r="A1123" s="285">
        <v>326</v>
      </c>
      <c r="B1123" s="162" t="s">
        <v>1808</v>
      </c>
      <c r="C1123" s="163" t="s">
        <v>1883</v>
      </c>
      <c r="D1123" s="224" t="s">
        <v>142</v>
      </c>
      <c r="E1123" s="225">
        <v>1</v>
      </c>
      <c r="F1123" s="225"/>
      <c r="G1123" s="225">
        <f t="shared" si="4"/>
        <v>0</v>
      </c>
      <c r="H1123" s="164" t="s">
        <v>1239</v>
      </c>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row>
    <row r="1124" spans="1:42" ht="45" outlineLevel="1" x14ac:dyDescent="0.2">
      <c r="A1124" s="285">
        <v>327</v>
      </c>
      <c r="B1124" s="162" t="s">
        <v>1808</v>
      </c>
      <c r="C1124" s="163" t="s">
        <v>1884</v>
      </c>
      <c r="D1124" s="224" t="s">
        <v>142</v>
      </c>
      <c r="E1124" s="225">
        <v>4</v>
      </c>
      <c r="F1124" s="225"/>
      <c r="G1124" s="225">
        <f t="shared" si="4"/>
        <v>0</v>
      </c>
      <c r="H1124" s="164" t="s">
        <v>1239</v>
      </c>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row>
    <row r="1125" spans="1:42" ht="45" outlineLevel="1" x14ac:dyDescent="0.2">
      <c r="A1125" s="285">
        <v>328</v>
      </c>
      <c r="B1125" s="162" t="s">
        <v>1808</v>
      </c>
      <c r="C1125" s="163" t="s">
        <v>1885</v>
      </c>
      <c r="D1125" s="224" t="s">
        <v>142</v>
      </c>
      <c r="E1125" s="225">
        <v>4</v>
      </c>
      <c r="F1125" s="225"/>
      <c r="G1125" s="225">
        <f t="shared" si="4"/>
        <v>0</v>
      </c>
      <c r="H1125" s="164" t="s">
        <v>1239</v>
      </c>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row>
    <row r="1126" spans="1:42" ht="45" outlineLevel="1" x14ac:dyDescent="0.2">
      <c r="A1126" s="285">
        <v>329</v>
      </c>
      <c r="B1126" s="162" t="s">
        <v>1808</v>
      </c>
      <c r="C1126" s="163" t="s">
        <v>1886</v>
      </c>
      <c r="D1126" s="224" t="s">
        <v>142</v>
      </c>
      <c r="E1126" s="225">
        <v>2</v>
      </c>
      <c r="F1126" s="225"/>
      <c r="G1126" s="225">
        <f t="shared" si="4"/>
        <v>0</v>
      </c>
      <c r="H1126" s="164" t="s">
        <v>1239</v>
      </c>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row>
    <row r="1127" spans="1:42" ht="45" outlineLevel="1" x14ac:dyDescent="0.2">
      <c r="A1127" s="285">
        <v>330</v>
      </c>
      <c r="B1127" s="162" t="s">
        <v>1808</v>
      </c>
      <c r="C1127" s="163" t="s">
        <v>1887</v>
      </c>
      <c r="D1127" s="224" t="s">
        <v>142</v>
      </c>
      <c r="E1127" s="225">
        <v>4</v>
      </c>
      <c r="F1127" s="225"/>
      <c r="G1127" s="225">
        <f t="shared" si="4"/>
        <v>0</v>
      </c>
      <c r="H1127" s="164" t="s">
        <v>1239</v>
      </c>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row>
    <row r="1128" spans="1:42" ht="45" outlineLevel="1" x14ac:dyDescent="0.2">
      <c r="A1128" s="285">
        <v>331</v>
      </c>
      <c r="B1128" s="162" t="s">
        <v>1808</v>
      </c>
      <c r="C1128" s="163" t="s">
        <v>1888</v>
      </c>
      <c r="D1128" s="224" t="s">
        <v>142</v>
      </c>
      <c r="E1128" s="225">
        <v>12</v>
      </c>
      <c r="F1128" s="225"/>
      <c r="G1128" s="225">
        <f t="shared" si="4"/>
        <v>0</v>
      </c>
      <c r="H1128" s="164" t="s">
        <v>1239</v>
      </c>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row>
    <row r="1129" spans="1:42" ht="45" outlineLevel="1" x14ac:dyDescent="0.2">
      <c r="A1129" s="285">
        <v>332</v>
      </c>
      <c r="B1129" s="162" t="s">
        <v>1808</v>
      </c>
      <c r="C1129" s="163" t="s">
        <v>1889</v>
      </c>
      <c r="D1129" s="224" t="s">
        <v>142</v>
      </c>
      <c r="E1129" s="225">
        <v>2</v>
      </c>
      <c r="F1129" s="225"/>
      <c r="G1129" s="225">
        <f t="shared" si="4"/>
        <v>0</v>
      </c>
      <c r="H1129" s="164" t="s">
        <v>1239</v>
      </c>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row>
    <row r="1130" spans="1:42" ht="45" outlineLevel="1" x14ac:dyDescent="0.2">
      <c r="A1130" s="285">
        <v>333</v>
      </c>
      <c r="B1130" s="162" t="s">
        <v>1808</v>
      </c>
      <c r="C1130" s="163" t="s">
        <v>1890</v>
      </c>
      <c r="D1130" s="224" t="s">
        <v>142</v>
      </c>
      <c r="E1130" s="225">
        <v>2</v>
      </c>
      <c r="F1130" s="225"/>
      <c r="G1130" s="225">
        <f t="shared" si="4"/>
        <v>0</v>
      </c>
      <c r="H1130" s="164" t="s">
        <v>1239</v>
      </c>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row>
    <row r="1131" spans="1:42" outlineLevel="1" x14ac:dyDescent="0.2">
      <c r="A1131" s="285">
        <v>334</v>
      </c>
      <c r="B1131" s="162" t="s">
        <v>1891</v>
      </c>
      <c r="C1131" s="163" t="s">
        <v>1892</v>
      </c>
      <c r="D1131" s="224" t="s">
        <v>197</v>
      </c>
      <c r="E1131" s="225">
        <v>1.07142</v>
      </c>
      <c r="F1131" s="225"/>
      <c r="G1131" s="225">
        <f t="shared" si="4"/>
        <v>0</v>
      </c>
      <c r="H1131" s="226" t="s">
        <v>1726</v>
      </c>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row>
    <row r="1132" spans="1:42" outlineLevel="1" x14ac:dyDescent="0.2">
      <c r="A1132" s="285">
        <v>0</v>
      </c>
      <c r="B1132" s="222" t="s">
        <v>92</v>
      </c>
      <c r="C1132" s="223" t="s">
        <v>93</v>
      </c>
      <c r="D1132" s="224"/>
      <c r="E1132" s="225"/>
      <c r="F1132" s="225"/>
      <c r="G1132" s="225"/>
      <c r="H1132" s="2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row>
    <row r="1133" spans="1:42" outlineLevel="1" x14ac:dyDescent="0.2">
      <c r="A1133" s="285">
        <v>335</v>
      </c>
      <c r="B1133" s="162" t="s">
        <v>1893</v>
      </c>
      <c r="C1133" s="163" t="s">
        <v>1894</v>
      </c>
      <c r="D1133" s="224" t="s">
        <v>1044</v>
      </c>
      <c r="E1133" s="225">
        <v>25</v>
      </c>
      <c r="F1133" s="225"/>
      <c r="G1133" s="225">
        <f t="shared" ref="G1133:G1137" si="5">ROUND(E1133*F1133,2)</f>
        <v>0</v>
      </c>
      <c r="H1133" s="226" t="s">
        <v>1726</v>
      </c>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row>
    <row r="1134" spans="1:42" ht="22.5" outlineLevel="1" x14ac:dyDescent="0.2">
      <c r="A1134" s="285">
        <v>336</v>
      </c>
      <c r="B1134" s="162" t="s">
        <v>1808</v>
      </c>
      <c r="C1134" s="163" t="s">
        <v>1895</v>
      </c>
      <c r="D1134" s="224" t="s">
        <v>142</v>
      </c>
      <c r="E1134" s="225">
        <v>35</v>
      </c>
      <c r="F1134" s="225"/>
      <c r="G1134" s="225">
        <f t="shared" si="5"/>
        <v>0</v>
      </c>
      <c r="H1134" s="164" t="s">
        <v>1239</v>
      </c>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row>
    <row r="1135" spans="1:42" ht="33.75" outlineLevel="1" x14ac:dyDescent="0.2">
      <c r="A1135" s="285">
        <v>337</v>
      </c>
      <c r="B1135" s="162" t="s">
        <v>1808</v>
      </c>
      <c r="C1135" s="163" t="s">
        <v>1896</v>
      </c>
      <c r="D1135" s="224" t="s">
        <v>142</v>
      </c>
      <c r="E1135" s="225">
        <v>70</v>
      </c>
      <c r="F1135" s="225"/>
      <c r="G1135" s="225">
        <f t="shared" si="5"/>
        <v>0</v>
      </c>
      <c r="H1135" s="164" t="s">
        <v>1239</v>
      </c>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row>
    <row r="1136" spans="1:42" ht="56.25" outlineLevel="1" x14ac:dyDescent="0.2">
      <c r="A1136" s="285">
        <v>338</v>
      </c>
      <c r="B1136" s="162" t="s">
        <v>1808</v>
      </c>
      <c r="C1136" s="163" t="s">
        <v>1897</v>
      </c>
      <c r="D1136" s="224" t="s">
        <v>142</v>
      </c>
      <c r="E1136" s="225">
        <v>70</v>
      </c>
      <c r="F1136" s="225"/>
      <c r="G1136" s="225">
        <f t="shared" si="5"/>
        <v>0</v>
      </c>
      <c r="H1136" s="164" t="s">
        <v>1239</v>
      </c>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row>
    <row r="1137" spans="1:42" outlineLevel="1" x14ac:dyDescent="0.2">
      <c r="A1137" s="285">
        <v>339</v>
      </c>
      <c r="B1137" s="162" t="s">
        <v>1898</v>
      </c>
      <c r="C1137" s="163" t="s">
        <v>1899</v>
      </c>
      <c r="D1137" s="224" t="s">
        <v>197</v>
      </c>
      <c r="E1137" s="225">
        <v>4.0000000000000008E-2</v>
      </c>
      <c r="F1137" s="225"/>
      <c r="G1137" s="225">
        <f t="shared" si="5"/>
        <v>0</v>
      </c>
      <c r="H1137" s="226" t="s">
        <v>1726</v>
      </c>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row>
    <row r="1138" spans="1:42" outlineLevel="1" x14ac:dyDescent="0.2">
      <c r="A1138" s="285">
        <v>0</v>
      </c>
      <c r="B1138" s="222" t="s">
        <v>100</v>
      </c>
      <c r="C1138" s="223" t="s">
        <v>101</v>
      </c>
      <c r="D1138" s="224"/>
      <c r="E1138" s="225"/>
      <c r="F1138" s="225"/>
      <c r="G1138" s="225"/>
      <c r="H1138" s="2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row>
    <row r="1139" spans="1:42" outlineLevel="1" x14ac:dyDescent="0.2">
      <c r="A1139" s="285">
        <v>340</v>
      </c>
      <c r="B1139" s="162" t="s">
        <v>1900</v>
      </c>
      <c r="C1139" s="163" t="s">
        <v>1901</v>
      </c>
      <c r="D1139" s="224" t="s">
        <v>130</v>
      </c>
      <c r="E1139" s="225">
        <v>2</v>
      </c>
      <c r="F1139" s="225"/>
      <c r="G1139" s="225">
        <f>ROUND(E1139*F1139,2)</f>
        <v>0</v>
      </c>
      <c r="H1139" s="226" t="s">
        <v>1726</v>
      </c>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row>
    <row r="1140" spans="1:42" outlineLevel="1" x14ac:dyDescent="0.2">
      <c r="A1140" s="285">
        <v>0</v>
      </c>
      <c r="B1140" s="222" t="s">
        <v>1902</v>
      </c>
      <c r="C1140" s="223" t="s">
        <v>27</v>
      </c>
      <c r="D1140" s="224"/>
      <c r="E1140" s="225"/>
      <c r="F1140" s="225"/>
      <c r="G1140" s="225"/>
      <c r="H1140" s="2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row>
    <row r="1141" spans="1:42" outlineLevel="1" x14ac:dyDescent="0.2">
      <c r="A1141" s="285">
        <v>341</v>
      </c>
      <c r="B1141" s="162" t="s">
        <v>1808</v>
      </c>
      <c r="C1141" s="163" t="s">
        <v>1903</v>
      </c>
      <c r="D1141" s="224" t="s">
        <v>247</v>
      </c>
      <c r="E1141" s="225">
        <v>465</v>
      </c>
      <c r="F1141" s="225"/>
      <c r="G1141" s="225">
        <f t="shared" ref="G1141:G1144" si="6">ROUND(E1141*F1141,2)</f>
        <v>0</v>
      </c>
      <c r="H1141" s="164" t="s">
        <v>1239</v>
      </c>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row>
    <row r="1142" spans="1:42" outlineLevel="1" x14ac:dyDescent="0.2">
      <c r="A1142" s="285">
        <v>342</v>
      </c>
      <c r="B1142" s="162" t="s">
        <v>1808</v>
      </c>
      <c r="C1142" s="163" t="s">
        <v>1904</v>
      </c>
      <c r="D1142" s="224" t="s">
        <v>247</v>
      </c>
      <c r="E1142" s="225">
        <v>465</v>
      </c>
      <c r="F1142" s="225"/>
      <c r="G1142" s="225">
        <f t="shared" si="6"/>
        <v>0</v>
      </c>
      <c r="H1142" s="164" t="s">
        <v>1239</v>
      </c>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row>
    <row r="1143" spans="1:42" outlineLevel="1" x14ac:dyDescent="0.2">
      <c r="A1143" s="285">
        <v>343</v>
      </c>
      <c r="B1143" s="162" t="s">
        <v>1808</v>
      </c>
      <c r="C1143" s="163" t="s">
        <v>1905</v>
      </c>
      <c r="D1143" s="224" t="s">
        <v>668</v>
      </c>
      <c r="E1143" s="225">
        <v>34</v>
      </c>
      <c r="F1143" s="225"/>
      <c r="G1143" s="225">
        <f t="shared" si="6"/>
        <v>0</v>
      </c>
      <c r="H1143" s="164" t="s">
        <v>1239</v>
      </c>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row>
    <row r="1144" spans="1:42" outlineLevel="1" x14ac:dyDescent="0.2">
      <c r="A1144" s="285">
        <v>344</v>
      </c>
      <c r="B1144" s="162" t="s">
        <v>1808</v>
      </c>
      <c r="C1144" s="163" t="s">
        <v>1906</v>
      </c>
      <c r="D1144" s="224" t="s">
        <v>668</v>
      </c>
      <c r="E1144" s="225">
        <v>34</v>
      </c>
      <c r="F1144" s="225"/>
      <c r="G1144" s="225">
        <f t="shared" si="6"/>
        <v>0</v>
      </c>
      <c r="H1144" s="164" t="s">
        <v>1239</v>
      </c>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row>
    <row r="1145" spans="1:42" x14ac:dyDescent="0.2">
      <c r="A1145" s="286" t="s">
        <v>126</v>
      </c>
      <c r="B1145" s="253" t="s">
        <v>86</v>
      </c>
      <c r="C1145" s="254" t="s">
        <v>87</v>
      </c>
      <c r="D1145" s="255"/>
      <c r="E1145" s="256"/>
      <c r="F1145" s="256"/>
      <c r="G1145" s="256">
        <f>SUMIF(M1146:M1159,"&lt;&gt;NOR",G1146:G1159)</f>
        <v>0</v>
      </c>
      <c r="H1145" s="229"/>
      <c r="M1145" t="s">
        <v>127</v>
      </c>
    </row>
    <row r="1146" spans="1:42" outlineLevel="1" x14ac:dyDescent="0.2">
      <c r="A1146" s="285">
        <v>345</v>
      </c>
      <c r="B1146" s="162" t="s">
        <v>956</v>
      </c>
      <c r="C1146" s="163" t="s">
        <v>957</v>
      </c>
      <c r="D1146" s="224" t="s">
        <v>130</v>
      </c>
      <c r="E1146" s="225">
        <v>94.924000000000007</v>
      </c>
      <c r="F1146" s="225"/>
      <c r="G1146" s="225">
        <f>ROUND(E1146*F1146,2)</f>
        <v>0</v>
      </c>
      <c r="H1146" s="164" t="s">
        <v>1275</v>
      </c>
      <c r="I1146" s="126"/>
      <c r="J1146" s="126"/>
      <c r="K1146" s="126"/>
      <c r="L1146" s="126"/>
      <c r="M1146" s="126" t="s">
        <v>131</v>
      </c>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row>
    <row r="1147" spans="1:42" outlineLevel="1" x14ac:dyDescent="0.2">
      <c r="A1147" s="285"/>
      <c r="B1147" s="162"/>
      <c r="C1147" s="250" t="s">
        <v>510</v>
      </c>
      <c r="D1147" s="251"/>
      <c r="E1147" s="252"/>
      <c r="F1147" s="225"/>
      <c r="G1147" s="225"/>
      <c r="H1147" s="164">
        <v>0</v>
      </c>
      <c r="I1147" s="126"/>
      <c r="J1147" s="126"/>
      <c r="K1147" s="126"/>
      <c r="L1147" s="126"/>
      <c r="M1147" s="126" t="s">
        <v>133</v>
      </c>
      <c r="N1147" s="126">
        <v>0</v>
      </c>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row>
    <row r="1148" spans="1:42" outlineLevel="1" x14ac:dyDescent="0.2">
      <c r="A1148" s="285"/>
      <c r="B1148" s="162"/>
      <c r="C1148" s="250" t="s">
        <v>154</v>
      </c>
      <c r="D1148" s="251"/>
      <c r="E1148" s="252"/>
      <c r="F1148" s="225"/>
      <c r="G1148" s="225"/>
      <c r="H1148" s="164">
        <v>0</v>
      </c>
      <c r="I1148" s="126"/>
      <c r="J1148" s="126"/>
      <c r="K1148" s="126"/>
      <c r="L1148" s="126"/>
      <c r="M1148" s="126" t="s">
        <v>133</v>
      </c>
      <c r="N1148" s="126">
        <v>0</v>
      </c>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row>
    <row r="1149" spans="1:42" outlineLevel="1" x14ac:dyDescent="0.2">
      <c r="A1149" s="285"/>
      <c r="B1149" s="162"/>
      <c r="C1149" s="250" t="s">
        <v>521</v>
      </c>
      <c r="D1149" s="251"/>
      <c r="E1149" s="252">
        <v>94.14</v>
      </c>
      <c r="F1149" s="225"/>
      <c r="G1149" s="225"/>
      <c r="H1149" s="164">
        <v>0</v>
      </c>
      <c r="I1149" s="126"/>
      <c r="J1149" s="126"/>
      <c r="K1149" s="126"/>
      <c r="L1149" s="126"/>
      <c r="M1149" s="126" t="s">
        <v>133</v>
      </c>
      <c r="N1149" s="126">
        <v>0</v>
      </c>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row>
    <row r="1150" spans="1:42" outlineLevel="1" x14ac:dyDescent="0.2">
      <c r="A1150" s="285"/>
      <c r="B1150" s="162"/>
      <c r="C1150" s="250" t="s">
        <v>522</v>
      </c>
      <c r="D1150" s="251"/>
      <c r="E1150" s="252">
        <v>0.78400000000000003</v>
      </c>
      <c r="F1150" s="225"/>
      <c r="G1150" s="225"/>
      <c r="H1150" s="164">
        <v>0</v>
      </c>
      <c r="I1150" s="126"/>
      <c r="J1150" s="126"/>
      <c r="K1150" s="126"/>
      <c r="L1150" s="126"/>
      <c r="M1150" s="126" t="s">
        <v>133</v>
      </c>
      <c r="N1150" s="126">
        <v>0</v>
      </c>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row>
    <row r="1151" spans="1:42" outlineLevel="1" x14ac:dyDescent="0.2">
      <c r="A1151" s="285">
        <v>346</v>
      </c>
      <c r="B1151" s="162" t="s">
        <v>958</v>
      </c>
      <c r="C1151" s="163" t="s">
        <v>959</v>
      </c>
      <c r="D1151" s="224" t="s">
        <v>130</v>
      </c>
      <c r="E1151" s="225">
        <v>104.4164</v>
      </c>
      <c r="F1151" s="225"/>
      <c r="G1151" s="225">
        <f>ROUND(E1151*F1151,2)</f>
        <v>0</v>
      </c>
      <c r="H1151" s="164" t="s">
        <v>1275</v>
      </c>
      <c r="I1151" s="126"/>
      <c r="J1151" s="126"/>
      <c r="K1151" s="126"/>
      <c r="L1151" s="126"/>
      <c r="M1151" s="126" t="s">
        <v>444</v>
      </c>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row>
    <row r="1152" spans="1:42" outlineLevel="1" x14ac:dyDescent="0.2">
      <c r="A1152" s="285"/>
      <c r="B1152" s="162"/>
      <c r="C1152" s="250" t="s">
        <v>510</v>
      </c>
      <c r="D1152" s="251"/>
      <c r="E1152" s="252"/>
      <c r="F1152" s="225"/>
      <c r="G1152" s="225"/>
      <c r="H1152" s="164">
        <v>0</v>
      </c>
      <c r="I1152" s="126"/>
      <c r="J1152" s="126"/>
      <c r="K1152" s="126"/>
      <c r="L1152" s="126"/>
      <c r="M1152" s="126" t="s">
        <v>133</v>
      </c>
      <c r="N1152" s="126">
        <v>0</v>
      </c>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row>
    <row r="1153" spans="1:42" outlineLevel="1" x14ac:dyDescent="0.2">
      <c r="A1153" s="285"/>
      <c r="B1153" s="162"/>
      <c r="C1153" s="250" t="s">
        <v>154</v>
      </c>
      <c r="D1153" s="251"/>
      <c r="E1153" s="252"/>
      <c r="F1153" s="225"/>
      <c r="G1153" s="225"/>
      <c r="H1153" s="164">
        <v>0</v>
      </c>
      <c r="I1153" s="126"/>
      <c r="J1153" s="126"/>
      <c r="K1153" s="126"/>
      <c r="L1153" s="126"/>
      <c r="M1153" s="126" t="s">
        <v>133</v>
      </c>
      <c r="N1153" s="126">
        <v>0</v>
      </c>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row>
    <row r="1154" spans="1:42" outlineLevel="1" x14ac:dyDescent="0.2">
      <c r="A1154" s="285"/>
      <c r="B1154" s="162"/>
      <c r="C1154" s="257" t="s">
        <v>369</v>
      </c>
      <c r="D1154" s="258"/>
      <c r="E1154" s="259"/>
      <c r="F1154" s="225"/>
      <c r="G1154" s="225"/>
      <c r="H1154" s="164">
        <v>0</v>
      </c>
      <c r="I1154" s="126"/>
      <c r="J1154" s="126"/>
      <c r="K1154" s="126"/>
      <c r="L1154" s="126"/>
      <c r="M1154" s="126" t="s">
        <v>133</v>
      </c>
      <c r="N1154" s="126">
        <v>2</v>
      </c>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row>
    <row r="1155" spans="1:42" outlineLevel="1" x14ac:dyDescent="0.2">
      <c r="A1155" s="285"/>
      <c r="B1155" s="162"/>
      <c r="C1155" s="260" t="s">
        <v>960</v>
      </c>
      <c r="D1155" s="258"/>
      <c r="E1155" s="259">
        <v>94.14</v>
      </c>
      <c r="F1155" s="225"/>
      <c r="G1155" s="225"/>
      <c r="H1155" s="164">
        <v>0</v>
      </c>
      <c r="I1155" s="126"/>
      <c r="J1155" s="126"/>
      <c r="K1155" s="126"/>
      <c r="L1155" s="126"/>
      <c r="M1155" s="126" t="s">
        <v>133</v>
      </c>
      <c r="N1155" s="126">
        <v>2</v>
      </c>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row>
    <row r="1156" spans="1:42" outlineLevel="1" x14ac:dyDescent="0.2">
      <c r="A1156" s="285"/>
      <c r="B1156" s="162"/>
      <c r="C1156" s="260" t="s">
        <v>961</v>
      </c>
      <c r="D1156" s="258"/>
      <c r="E1156" s="259">
        <v>0.78400000000000003</v>
      </c>
      <c r="F1156" s="225"/>
      <c r="G1156" s="225"/>
      <c r="H1156" s="164">
        <v>0</v>
      </c>
      <c r="I1156" s="126"/>
      <c r="J1156" s="126"/>
      <c r="K1156" s="126"/>
      <c r="L1156" s="126"/>
      <c r="M1156" s="126" t="s">
        <v>133</v>
      </c>
      <c r="N1156" s="126">
        <v>2</v>
      </c>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row>
    <row r="1157" spans="1:42" outlineLevel="1" x14ac:dyDescent="0.2">
      <c r="A1157" s="285"/>
      <c r="B1157" s="162"/>
      <c r="C1157" s="257" t="s">
        <v>373</v>
      </c>
      <c r="D1157" s="258"/>
      <c r="E1157" s="259"/>
      <c r="F1157" s="225"/>
      <c r="G1157" s="225"/>
      <c r="H1157" s="164">
        <v>0</v>
      </c>
      <c r="I1157" s="126"/>
      <c r="J1157" s="126"/>
      <c r="K1157" s="126"/>
      <c r="L1157" s="126"/>
      <c r="M1157" s="126" t="s">
        <v>133</v>
      </c>
      <c r="N1157" s="126">
        <v>0</v>
      </c>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row>
    <row r="1158" spans="1:42" outlineLevel="1" x14ac:dyDescent="0.2">
      <c r="A1158" s="285"/>
      <c r="B1158" s="162"/>
      <c r="C1158" s="250" t="s">
        <v>962</v>
      </c>
      <c r="D1158" s="251"/>
      <c r="E1158" s="252">
        <v>104.4164</v>
      </c>
      <c r="F1158" s="225"/>
      <c r="G1158" s="225"/>
      <c r="H1158" s="164">
        <v>0</v>
      </c>
      <c r="I1158" s="126"/>
      <c r="J1158" s="126"/>
      <c r="K1158" s="126"/>
      <c r="L1158" s="126"/>
      <c r="M1158" s="126" t="s">
        <v>133</v>
      </c>
      <c r="N1158" s="126">
        <v>0</v>
      </c>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row>
    <row r="1159" spans="1:42" outlineLevel="1" x14ac:dyDescent="0.2">
      <c r="A1159" s="285">
        <v>347</v>
      </c>
      <c r="B1159" s="162" t="s">
        <v>963</v>
      </c>
      <c r="C1159" s="163" t="s">
        <v>964</v>
      </c>
      <c r="D1159" s="224" t="s">
        <v>0</v>
      </c>
      <c r="E1159" s="225">
        <v>9.6999999999999993</v>
      </c>
      <c r="F1159" s="225"/>
      <c r="G1159" s="225">
        <f>ROUND(E1159*F1159,2)</f>
        <v>0</v>
      </c>
      <c r="H1159" s="164" t="s">
        <v>1275</v>
      </c>
      <c r="I1159" s="126"/>
      <c r="J1159" s="126"/>
      <c r="K1159" s="126"/>
      <c r="L1159" s="126"/>
      <c r="M1159" s="126" t="s">
        <v>131</v>
      </c>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row>
    <row r="1160" spans="1:42" x14ac:dyDescent="0.2">
      <c r="A1160" s="286" t="s">
        <v>126</v>
      </c>
      <c r="B1160" s="253" t="s">
        <v>88</v>
      </c>
      <c r="C1160" s="254" t="s">
        <v>89</v>
      </c>
      <c r="D1160" s="255"/>
      <c r="E1160" s="256"/>
      <c r="F1160" s="256"/>
      <c r="G1160" s="256">
        <f>SUMIF(M1161:M1176,"&lt;&gt;NOR",G1161:G1176)</f>
        <v>0</v>
      </c>
      <c r="H1160" s="229"/>
      <c r="M1160" t="s">
        <v>127</v>
      </c>
    </row>
    <row r="1161" spans="1:42" ht="22.5" outlineLevel="1" x14ac:dyDescent="0.2">
      <c r="A1161" s="285">
        <v>348</v>
      </c>
      <c r="B1161" s="162" t="s">
        <v>965</v>
      </c>
      <c r="C1161" s="163" t="s">
        <v>966</v>
      </c>
      <c r="D1161" s="224" t="s">
        <v>247</v>
      </c>
      <c r="E1161" s="225">
        <v>11.28</v>
      </c>
      <c r="F1161" s="225"/>
      <c r="G1161" s="225">
        <f>ROUND(E1161*F1161,2)</f>
        <v>0</v>
      </c>
      <c r="H1161" s="164" t="s">
        <v>1239</v>
      </c>
      <c r="I1161" s="126"/>
      <c r="J1161" s="126"/>
      <c r="K1161" s="126"/>
      <c r="L1161" s="126"/>
      <c r="M1161" s="126" t="s">
        <v>131</v>
      </c>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row>
    <row r="1162" spans="1:42" outlineLevel="1" x14ac:dyDescent="0.2">
      <c r="A1162" s="285"/>
      <c r="B1162" s="162"/>
      <c r="C1162" s="250" t="s">
        <v>967</v>
      </c>
      <c r="D1162" s="251"/>
      <c r="E1162" s="252">
        <v>11.28</v>
      </c>
      <c r="F1162" s="225"/>
      <c r="G1162" s="225"/>
      <c r="H1162" s="164">
        <v>0</v>
      </c>
      <c r="I1162" s="126"/>
      <c r="J1162" s="126"/>
      <c r="K1162" s="126"/>
      <c r="L1162" s="126"/>
      <c r="M1162" s="126" t="s">
        <v>133</v>
      </c>
      <c r="N1162" s="126">
        <v>0</v>
      </c>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row>
    <row r="1163" spans="1:42" ht="22.5" outlineLevel="1" x14ac:dyDescent="0.2">
      <c r="A1163" s="285">
        <v>349</v>
      </c>
      <c r="B1163" s="162" t="s">
        <v>968</v>
      </c>
      <c r="C1163" s="163" t="s">
        <v>966</v>
      </c>
      <c r="D1163" s="224" t="s">
        <v>247</v>
      </c>
      <c r="E1163" s="225">
        <v>6.9</v>
      </c>
      <c r="F1163" s="225"/>
      <c r="G1163" s="225">
        <f>ROUND(E1163*F1163,2)</f>
        <v>0</v>
      </c>
      <c r="H1163" s="164" t="s">
        <v>1239</v>
      </c>
      <c r="I1163" s="126"/>
      <c r="J1163" s="126"/>
      <c r="K1163" s="126"/>
      <c r="L1163" s="126"/>
      <c r="M1163" s="126" t="s">
        <v>131</v>
      </c>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row>
    <row r="1164" spans="1:42" outlineLevel="1" x14ac:dyDescent="0.2">
      <c r="A1164" s="285"/>
      <c r="B1164" s="162"/>
      <c r="C1164" s="250" t="s">
        <v>969</v>
      </c>
      <c r="D1164" s="251"/>
      <c r="E1164" s="252">
        <v>6.9</v>
      </c>
      <c r="F1164" s="225"/>
      <c r="G1164" s="225"/>
      <c r="H1164" s="164">
        <v>0</v>
      </c>
      <c r="I1164" s="126"/>
      <c r="J1164" s="126"/>
      <c r="K1164" s="126"/>
      <c r="L1164" s="126"/>
      <c r="M1164" s="126" t="s">
        <v>133</v>
      </c>
      <c r="N1164" s="126">
        <v>0</v>
      </c>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row>
    <row r="1165" spans="1:42" ht="22.5" outlineLevel="1" x14ac:dyDescent="0.2">
      <c r="A1165" s="285">
        <v>350</v>
      </c>
      <c r="B1165" s="162" t="s">
        <v>970</v>
      </c>
      <c r="C1165" s="163" t="s">
        <v>966</v>
      </c>
      <c r="D1165" s="224" t="s">
        <v>247</v>
      </c>
      <c r="E1165" s="225">
        <v>83.2</v>
      </c>
      <c r="F1165" s="225"/>
      <c r="G1165" s="225">
        <f>ROUND(E1165*F1165,2)</f>
        <v>0</v>
      </c>
      <c r="H1165" s="164" t="s">
        <v>1239</v>
      </c>
      <c r="I1165" s="126"/>
      <c r="J1165" s="126"/>
      <c r="K1165" s="126"/>
      <c r="L1165" s="126"/>
      <c r="M1165" s="126" t="s">
        <v>131</v>
      </c>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row>
    <row r="1166" spans="1:42" outlineLevel="1" x14ac:dyDescent="0.2">
      <c r="A1166" s="285"/>
      <c r="B1166" s="162"/>
      <c r="C1166" s="250" t="s">
        <v>971</v>
      </c>
      <c r="D1166" s="251"/>
      <c r="E1166" s="252">
        <v>83.2</v>
      </c>
      <c r="F1166" s="225"/>
      <c r="G1166" s="225"/>
      <c r="H1166" s="164">
        <v>0</v>
      </c>
      <c r="I1166" s="126"/>
      <c r="J1166" s="126"/>
      <c r="K1166" s="126"/>
      <c r="L1166" s="126"/>
      <c r="M1166" s="126" t="s">
        <v>133</v>
      </c>
      <c r="N1166" s="126">
        <v>0</v>
      </c>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row>
    <row r="1167" spans="1:42" ht="22.5" outlineLevel="1" x14ac:dyDescent="0.2">
      <c r="A1167" s="285">
        <v>351</v>
      </c>
      <c r="B1167" s="162" t="s">
        <v>972</v>
      </c>
      <c r="C1167" s="163" t="s">
        <v>966</v>
      </c>
      <c r="D1167" s="224" t="s">
        <v>247</v>
      </c>
      <c r="E1167" s="225">
        <v>4.68</v>
      </c>
      <c r="F1167" s="225"/>
      <c r="G1167" s="225">
        <f>ROUND(E1167*F1167,2)</f>
        <v>0</v>
      </c>
      <c r="H1167" s="164" t="s">
        <v>1239</v>
      </c>
      <c r="I1167" s="126"/>
      <c r="J1167" s="126"/>
      <c r="K1167" s="126"/>
      <c r="L1167" s="126"/>
      <c r="M1167" s="126" t="s">
        <v>131</v>
      </c>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row>
    <row r="1168" spans="1:42" outlineLevel="1" x14ac:dyDescent="0.2">
      <c r="A1168" s="285"/>
      <c r="B1168" s="162"/>
      <c r="C1168" s="250" t="s">
        <v>973</v>
      </c>
      <c r="D1168" s="251"/>
      <c r="E1168" s="252">
        <v>4.68</v>
      </c>
      <c r="F1168" s="225"/>
      <c r="G1168" s="225"/>
      <c r="H1168" s="164">
        <v>0</v>
      </c>
      <c r="I1168" s="126"/>
      <c r="J1168" s="126"/>
      <c r="K1168" s="126"/>
      <c r="L1168" s="126"/>
      <c r="M1168" s="126" t="s">
        <v>133</v>
      </c>
      <c r="N1168" s="126">
        <v>0</v>
      </c>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row>
    <row r="1169" spans="1:42" ht="22.5" outlineLevel="1" x14ac:dyDescent="0.2">
      <c r="A1169" s="285">
        <v>352</v>
      </c>
      <c r="B1169" s="162" t="s">
        <v>974</v>
      </c>
      <c r="C1169" s="163" t="s">
        <v>975</v>
      </c>
      <c r="D1169" s="224" t="s">
        <v>247</v>
      </c>
      <c r="E1169" s="225">
        <v>1.1200000000000001</v>
      </c>
      <c r="F1169" s="225"/>
      <c r="G1169" s="225">
        <f>ROUND(E1169*F1169,2)</f>
        <v>0</v>
      </c>
      <c r="H1169" s="164" t="s">
        <v>1239</v>
      </c>
      <c r="I1169" s="126"/>
      <c r="J1169" s="126"/>
      <c r="K1169" s="126"/>
      <c r="L1169" s="126"/>
      <c r="M1169" s="126" t="s">
        <v>131</v>
      </c>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row>
    <row r="1170" spans="1:42" ht="22.5" outlineLevel="1" x14ac:dyDescent="0.2">
      <c r="A1170" s="285">
        <v>353</v>
      </c>
      <c r="B1170" s="162" t="s">
        <v>976</v>
      </c>
      <c r="C1170" s="163" t="s">
        <v>977</v>
      </c>
      <c r="D1170" s="224" t="s">
        <v>247</v>
      </c>
      <c r="E1170" s="225">
        <v>3.6</v>
      </c>
      <c r="F1170" s="225"/>
      <c r="G1170" s="225">
        <f>ROUND(E1170*F1170,2)</f>
        <v>0</v>
      </c>
      <c r="H1170" s="164" t="s">
        <v>1239</v>
      </c>
      <c r="I1170" s="126"/>
      <c r="J1170" s="126"/>
      <c r="K1170" s="126"/>
      <c r="L1170" s="126"/>
      <c r="M1170" s="126" t="s">
        <v>131</v>
      </c>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row>
    <row r="1171" spans="1:42" outlineLevel="1" x14ac:dyDescent="0.2">
      <c r="A1171" s="285"/>
      <c r="B1171" s="162"/>
      <c r="C1171" s="250" t="s">
        <v>978</v>
      </c>
      <c r="D1171" s="251"/>
      <c r="E1171" s="252">
        <v>3.6</v>
      </c>
      <c r="F1171" s="225"/>
      <c r="G1171" s="225"/>
      <c r="H1171" s="164">
        <v>0</v>
      </c>
      <c r="I1171" s="126"/>
      <c r="J1171" s="126"/>
      <c r="K1171" s="126"/>
      <c r="L1171" s="126"/>
      <c r="M1171" s="126" t="s">
        <v>133</v>
      </c>
      <c r="N1171" s="126">
        <v>0</v>
      </c>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row>
    <row r="1172" spans="1:42" ht="22.5" outlineLevel="1" x14ac:dyDescent="0.2">
      <c r="A1172" s="285">
        <v>354</v>
      </c>
      <c r="B1172" s="162" t="s">
        <v>979</v>
      </c>
      <c r="C1172" s="163" t="s">
        <v>966</v>
      </c>
      <c r="D1172" s="224" t="s">
        <v>247</v>
      </c>
      <c r="E1172" s="225">
        <v>4.8</v>
      </c>
      <c r="F1172" s="225"/>
      <c r="G1172" s="225">
        <f>ROUND(E1172*F1172,2)</f>
        <v>0</v>
      </c>
      <c r="H1172" s="164" t="s">
        <v>1239</v>
      </c>
      <c r="I1172" s="126"/>
      <c r="J1172" s="126"/>
      <c r="K1172" s="126"/>
      <c r="L1172" s="126"/>
      <c r="M1172" s="126" t="s">
        <v>131</v>
      </c>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row>
    <row r="1173" spans="1:42" outlineLevel="1" x14ac:dyDescent="0.2">
      <c r="A1173" s="285"/>
      <c r="B1173" s="162"/>
      <c r="C1173" s="250" t="s">
        <v>980</v>
      </c>
      <c r="D1173" s="251"/>
      <c r="E1173" s="252">
        <v>4.8</v>
      </c>
      <c r="F1173" s="225"/>
      <c r="G1173" s="225"/>
      <c r="H1173" s="164">
        <v>0</v>
      </c>
      <c r="I1173" s="126"/>
      <c r="J1173" s="126"/>
      <c r="K1173" s="126"/>
      <c r="L1173" s="126"/>
      <c r="M1173" s="126" t="s">
        <v>133</v>
      </c>
      <c r="N1173" s="126">
        <v>0</v>
      </c>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row>
    <row r="1174" spans="1:42" ht="22.5" outlineLevel="1" x14ac:dyDescent="0.2">
      <c r="A1174" s="285">
        <v>355</v>
      </c>
      <c r="B1174" s="162" t="s">
        <v>991</v>
      </c>
      <c r="C1174" s="163" t="s">
        <v>966</v>
      </c>
      <c r="D1174" s="224" t="s">
        <v>247</v>
      </c>
      <c r="E1174" s="225">
        <v>2.2400000000000002</v>
      </c>
      <c r="F1174" s="225"/>
      <c r="G1174" s="225">
        <f t="shared" ref="G1174" si="7">ROUND(E1174*F1174,2)</f>
        <v>0</v>
      </c>
      <c r="H1174" s="164" t="s">
        <v>1239</v>
      </c>
      <c r="I1174" s="126"/>
      <c r="J1174" s="126"/>
      <c r="K1174" s="126"/>
      <c r="L1174" s="126"/>
      <c r="M1174" s="126" t="s">
        <v>131</v>
      </c>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row>
    <row r="1175" spans="1:42" outlineLevel="1" x14ac:dyDescent="0.2">
      <c r="A1175" s="285"/>
      <c r="B1175" s="162"/>
      <c r="C1175" s="250" t="s">
        <v>992</v>
      </c>
      <c r="D1175" s="251"/>
      <c r="E1175" s="252">
        <v>2.2400000000000002</v>
      </c>
      <c r="F1175" s="225"/>
      <c r="G1175" s="225"/>
      <c r="H1175" s="164">
        <v>0</v>
      </c>
      <c r="I1175" s="126"/>
      <c r="J1175" s="126"/>
      <c r="K1175" s="126"/>
      <c r="L1175" s="126"/>
      <c r="M1175" s="126" t="s">
        <v>133</v>
      </c>
      <c r="N1175" s="126">
        <v>0</v>
      </c>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row>
    <row r="1176" spans="1:42" outlineLevel="1" x14ac:dyDescent="0.2">
      <c r="A1176" s="285">
        <v>356</v>
      </c>
      <c r="B1176" s="162" t="s">
        <v>999</v>
      </c>
      <c r="C1176" s="163" t="s">
        <v>1000</v>
      </c>
      <c r="D1176" s="224" t="s">
        <v>0</v>
      </c>
      <c r="E1176" s="225">
        <v>2.15</v>
      </c>
      <c r="F1176" s="225"/>
      <c r="G1176" s="225">
        <f>ROUND(E1176*F1176,2)</f>
        <v>0</v>
      </c>
      <c r="H1176" s="164" t="s">
        <v>1275</v>
      </c>
      <c r="I1176" s="126"/>
      <c r="J1176" s="126"/>
      <c r="K1176" s="126"/>
      <c r="L1176" s="126"/>
      <c r="M1176" s="126" t="s">
        <v>131</v>
      </c>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row>
    <row r="1177" spans="1:42" x14ac:dyDescent="0.2">
      <c r="A1177" s="286" t="s">
        <v>126</v>
      </c>
      <c r="B1177" s="253" t="s">
        <v>90</v>
      </c>
      <c r="C1177" s="254" t="s">
        <v>91</v>
      </c>
      <c r="D1177" s="255"/>
      <c r="E1177" s="256"/>
      <c r="F1177" s="256"/>
      <c r="G1177" s="256">
        <f>SUMIF(M1178:M1230,"&lt;&gt;NOR",G1178:G1230)</f>
        <v>0</v>
      </c>
      <c r="H1177" s="229"/>
      <c r="M1177" t="s">
        <v>127</v>
      </c>
    </row>
    <row r="1178" spans="1:42" ht="22.5" outlineLevel="1" x14ac:dyDescent="0.2">
      <c r="A1178" s="285">
        <v>357</v>
      </c>
      <c r="B1178" s="162" t="s">
        <v>1001</v>
      </c>
      <c r="C1178" s="163" t="s">
        <v>1002</v>
      </c>
      <c r="D1178" s="224" t="s">
        <v>142</v>
      </c>
      <c r="E1178" s="225">
        <v>16</v>
      </c>
      <c r="F1178" s="225"/>
      <c r="G1178" s="225">
        <f t="shared" ref="G1178:G1193" si="8">ROUND(E1178*F1178,2)</f>
        <v>0</v>
      </c>
      <c r="H1178" s="164" t="s">
        <v>1239</v>
      </c>
      <c r="I1178" s="126"/>
      <c r="J1178" s="126"/>
      <c r="K1178" s="126"/>
      <c r="L1178" s="126"/>
      <c r="M1178" s="126" t="s">
        <v>131</v>
      </c>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row>
    <row r="1179" spans="1:42" ht="22.5" outlineLevel="1" x14ac:dyDescent="0.2">
      <c r="A1179" s="285">
        <v>358</v>
      </c>
      <c r="B1179" s="162" t="s">
        <v>1003</v>
      </c>
      <c r="C1179" s="163" t="s">
        <v>1004</v>
      </c>
      <c r="D1179" s="224" t="s">
        <v>142</v>
      </c>
      <c r="E1179" s="225">
        <v>1</v>
      </c>
      <c r="F1179" s="225"/>
      <c r="G1179" s="225">
        <f t="shared" si="8"/>
        <v>0</v>
      </c>
      <c r="H1179" s="164" t="s">
        <v>1239</v>
      </c>
      <c r="I1179" s="126"/>
      <c r="J1179" s="126"/>
      <c r="K1179" s="126"/>
      <c r="L1179" s="126"/>
      <c r="M1179" s="126" t="s">
        <v>131</v>
      </c>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row>
    <row r="1180" spans="1:42" ht="22.5" outlineLevel="1" x14ac:dyDescent="0.2">
      <c r="A1180" s="285">
        <v>359</v>
      </c>
      <c r="B1180" s="162" t="s">
        <v>1005</v>
      </c>
      <c r="C1180" s="163" t="s">
        <v>1006</v>
      </c>
      <c r="D1180" s="224" t="s">
        <v>142</v>
      </c>
      <c r="E1180" s="225">
        <v>3</v>
      </c>
      <c r="F1180" s="225"/>
      <c r="G1180" s="225">
        <f t="shared" si="8"/>
        <v>0</v>
      </c>
      <c r="H1180" s="164" t="s">
        <v>1239</v>
      </c>
      <c r="I1180" s="126"/>
      <c r="J1180" s="126"/>
      <c r="K1180" s="126"/>
      <c r="L1180" s="126"/>
      <c r="M1180" s="126" t="s">
        <v>131</v>
      </c>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row>
    <row r="1181" spans="1:42" ht="22.5" outlineLevel="1" x14ac:dyDescent="0.2">
      <c r="A1181" s="285">
        <v>360</v>
      </c>
      <c r="B1181" s="162" t="s">
        <v>1007</v>
      </c>
      <c r="C1181" s="163" t="s">
        <v>1008</v>
      </c>
      <c r="D1181" s="224" t="s">
        <v>142</v>
      </c>
      <c r="E1181" s="225">
        <v>3</v>
      </c>
      <c r="F1181" s="225"/>
      <c r="G1181" s="225">
        <f t="shared" si="8"/>
        <v>0</v>
      </c>
      <c r="H1181" s="164" t="s">
        <v>1239</v>
      </c>
      <c r="I1181" s="126"/>
      <c r="J1181" s="126"/>
      <c r="K1181" s="126"/>
      <c r="L1181" s="126"/>
      <c r="M1181" s="126" t="s">
        <v>131</v>
      </c>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row>
    <row r="1182" spans="1:42" ht="22.5" outlineLevel="1" x14ac:dyDescent="0.2">
      <c r="A1182" s="285">
        <v>361</v>
      </c>
      <c r="B1182" s="162" t="s">
        <v>1009</v>
      </c>
      <c r="C1182" s="163" t="s">
        <v>1010</v>
      </c>
      <c r="D1182" s="224" t="s">
        <v>142</v>
      </c>
      <c r="E1182" s="225">
        <v>4</v>
      </c>
      <c r="F1182" s="225"/>
      <c r="G1182" s="225">
        <f t="shared" si="8"/>
        <v>0</v>
      </c>
      <c r="H1182" s="164" t="s">
        <v>1239</v>
      </c>
      <c r="I1182" s="126"/>
      <c r="J1182" s="126"/>
      <c r="K1182" s="126"/>
      <c r="L1182" s="126"/>
      <c r="M1182" s="126" t="s">
        <v>131</v>
      </c>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row>
    <row r="1183" spans="1:42" ht="22.5" outlineLevel="1" x14ac:dyDescent="0.2">
      <c r="A1183" s="285">
        <v>362</v>
      </c>
      <c r="B1183" s="162" t="s">
        <v>1011</v>
      </c>
      <c r="C1183" s="163" t="s">
        <v>1012</v>
      </c>
      <c r="D1183" s="224" t="s">
        <v>142</v>
      </c>
      <c r="E1183" s="225">
        <v>1</v>
      </c>
      <c r="F1183" s="225"/>
      <c r="G1183" s="225">
        <f t="shared" si="8"/>
        <v>0</v>
      </c>
      <c r="H1183" s="164" t="s">
        <v>1239</v>
      </c>
      <c r="I1183" s="126"/>
      <c r="J1183" s="126"/>
      <c r="K1183" s="126"/>
      <c r="L1183" s="126"/>
      <c r="M1183" s="126" t="s">
        <v>131</v>
      </c>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row>
    <row r="1184" spans="1:42" ht="22.5" outlineLevel="1" x14ac:dyDescent="0.2">
      <c r="A1184" s="285">
        <v>363</v>
      </c>
      <c r="B1184" s="162" t="s">
        <v>1013</v>
      </c>
      <c r="C1184" s="163" t="s">
        <v>1014</v>
      </c>
      <c r="D1184" s="224" t="s">
        <v>142</v>
      </c>
      <c r="E1184" s="225">
        <v>1</v>
      </c>
      <c r="F1184" s="225"/>
      <c r="G1184" s="225">
        <f t="shared" si="8"/>
        <v>0</v>
      </c>
      <c r="H1184" s="164" t="s">
        <v>1239</v>
      </c>
      <c r="I1184" s="126"/>
      <c r="J1184" s="126"/>
      <c r="K1184" s="126"/>
      <c r="L1184" s="126"/>
      <c r="M1184" s="126" t="s">
        <v>131</v>
      </c>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row>
    <row r="1185" spans="1:42" ht="22.5" outlineLevel="1" x14ac:dyDescent="0.2">
      <c r="A1185" s="285">
        <v>364</v>
      </c>
      <c r="B1185" s="162" t="s">
        <v>1015</v>
      </c>
      <c r="C1185" s="163" t="s">
        <v>1016</v>
      </c>
      <c r="D1185" s="224" t="s">
        <v>142</v>
      </c>
      <c r="E1185" s="225">
        <v>1</v>
      </c>
      <c r="F1185" s="225"/>
      <c r="G1185" s="225">
        <f t="shared" si="8"/>
        <v>0</v>
      </c>
      <c r="H1185" s="164" t="s">
        <v>1239</v>
      </c>
      <c r="I1185" s="126"/>
      <c r="J1185" s="126"/>
      <c r="K1185" s="126"/>
      <c r="L1185" s="126"/>
      <c r="M1185" s="126" t="s">
        <v>131</v>
      </c>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row>
    <row r="1186" spans="1:42" ht="22.5" outlineLevel="1" x14ac:dyDescent="0.2">
      <c r="A1186" s="285">
        <v>365</v>
      </c>
      <c r="B1186" s="162" t="s">
        <v>1017</v>
      </c>
      <c r="C1186" s="163" t="s">
        <v>1018</v>
      </c>
      <c r="D1186" s="224" t="s">
        <v>142</v>
      </c>
      <c r="E1186" s="225">
        <v>1</v>
      </c>
      <c r="F1186" s="225"/>
      <c r="G1186" s="225">
        <f t="shared" si="8"/>
        <v>0</v>
      </c>
      <c r="H1186" s="164" t="s">
        <v>1239</v>
      </c>
      <c r="I1186" s="126"/>
      <c r="J1186" s="126"/>
      <c r="K1186" s="126"/>
      <c r="L1186" s="126"/>
      <c r="M1186" s="126" t="s">
        <v>131</v>
      </c>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row>
    <row r="1187" spans="1:42" ht="22.5" outlineLevel="1" x14ac:dyDescent="0.2">
      <c r="A1187" s="285">
        <v>366</v>
      </c>
      <c r="B1187" s="162" t="s">
        <v>1019</v>
      </c>
      <c r="C1187" s="163" t="s">
        <v>1020</v>
      </c>
      <c r="D1187" s="224" t="s">
        <v>142</v>
      </c>
      <c r="E1187" s="225">
        <v>1</v>
      </c>
      <c r="F1187" s="225"/>
      <c r="G1187" s="225">
        <f t="shared" si="8"/>
        <v>0</v>
      </c>
      <c r="H1187" s="164" t="s">
        <v>1239</v>
      </c>
      <c r="I1187" s="126"/>
      <c r="J1187" s="126"/>
      <c r="K1187" s="126"/>
      <c r="L1187" s="126"/>
      <c r="M1187" s="126" t="s">
        <v>131</v>
      </c>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row>
    <row r="1188" spans="1:42" ht="22.5" outlineLevel="1" x14ac:dyDescent="0.2">
      <c r="A1188" s="285">
        <v>367</v>
      </c>
      <c r="B1188" s="162" t="s">
        <v>1021</v>
      </c>
      <c r="C1188" s="163" t="s">
        <v>1016</v>
      </c>
      <c r="D1188" s="224" t="s">
        <v>142</v>
      </c>
      <c r="E1188" s="225">
        <v>1</v>
      </c>
      <c r="F1188" s="225"/>
      <c r="G1188" s="225">
        <f t="shared" si="8"/>
        <v>0</v>
      </c>
      <c r="H1188" s="164" t="s">
        <v>1239</v>
      </c>
      <c r="I1188" s="126"/>
      <c r="J1188" s="126"/>
      <c r="K1188" s="126"/>
      <c r="L1188" s="126"/>
      <c r="M1188" s="126" t="s">
        <v>131</v>
      </c>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row>
    <row r="1189" spans="1:42" ht="22.5" outlineLevel="1" x14ac:dyDescent="0.2">
      <c r="A1189" s="285">
        <v>368</v>
      </c>
      <c r="B1189" s="162" t="s">
        <v>1022</v>
      </c>
      <c r="C1189" s="163" t="s">
        <v>1018</v>
      </c>
      <c r="D1189" s="224" t="s">
        <v>142</v>
      </c>
      <c r="E1189" s="225">
        <v>1</v>
      </c>
      <c r="F1189" s="225"/>
      <c r="G1189" s="225">
        <f t="shared" si="8"/>
        <v>0</v>
      </c>
      <c r="H1189" s="164" t="s">
        <v>1239</v>
      </c>
      <c r="I1189" s="126"/>
      <c r="J1189" s="126"/>
      <c r="K1189" s="126"/>
      <c r="L1189" s="126"/>
      <c r="M1189" s="126" t="s">
        <v>131</v>
      </c>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row>
    <row r="1190" spans="1:42" ht="22.5" outlineLevel="1" x14ac:dyDescent="0.2">
      <c r="A1190" s="285">
        <v>369</v>
      </c>
      <c r="B1190" s="162" t="s">
        <v>1023</v>
      </c>
      <c r="C1190" s="163" t="s">
        <v>1020</v>
      </c>
      <c r="D1190" s="224" t="s">
        <v>142</v>
      </c>
      <c r="E1190" s="225">
        <v>1</v>
      </c>
      <c r="F1190" s="225"/>
      <c r="G1190" s="225">
        <f t="shared" si="8"/>
        <v>0</v>
      </c>
      <c r="H1190" s="164" t="s">
        <v>1239</v>
      </c>
      <c r="I1190" s="126"/>
      <c r="J1190" s="126"/>
      <c r="K1190" s="126"/>
      <c r="L1190" s="126"/>
      <c r="M1190" s="126" t="s">
        <v>131</v>
      </c>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row>
    <row r="1191" spans="1:42" ht="22.5" outlineLevel="1" x14ac:dyDescent="0.2">
      <c r="A1191" s="285">
        <v>370</v>
      </c>
      <c r="B1191" s="162" t="s">
        <v>1024</v>
      </c>
      <c r="C1191" s="163" t="s">
        <v>1025</v>
      </c>
      <c r="D1191" s="224" t="s">
        <v>142</v>
      </c>
      <c r="E1191" s="225">
        <v>1</v>
      </c>
      <c r="F1191" s="225"/>
      <c r="G1191" s="225">
        <f t="shared" si="8"/>
        <v>0</v>
      </c>
      <c r="H1191" s="164" t="s">
        <v>1239</v>
      </c>
      <c r="I1191" s="126"/>
      <c r="J1191" s="126"/>
      <c r="K1191" s="126"/>
      <c r="L1191" s="126"/>
      <c r="M1191" s="126" t="s">
        <v>131</v>
      </c>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row>
    <row r="1192" spans="1:42" ht="22.5" outlineLevel="1" x14ac:dyDescent="0.2">
      <c r="A1192" s="285">
        <v>371</v>
      </c>
      <c r="B1192" s="162" t="s">
        <v>1026</v>
      </c>
      <c r="C1192" s="163" t="s">
        <v>1027</v>
      </c>
      <c r="D1192" s="224" t="s">
        <v>142</v>
      </c>
      <c r="E1192" s="225">
        <v>1</v>
      </c>
      <c r="F1192" s="225"/>
      <c r="G1192" s="225">
        <f t="shared" si="8"/>
        <v>0</v>
      </c>
      <c r="H1192" s="164" t="s">
        <v>1239</v>
      </c>
      <c r="I1192" s="126"/>
      <c r="J1192" s="126"/>
      <c r="K1192" s="126"/>
      <c r="L1192" s="126"/>
      <c r="M1192" s="126" t="s">
        <v>131</v>
      </c>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row>
    <row r="1193" spans="1:42" ht="22.5" outlineLevel="1" x14ac:dyDescent="0.2">
      <c r="A1193" s="285">
        <v>372</v>
      </c>
      <c r="B1193" s="162" t="s">
        <v>1028</v>
      </c>
      <c r="C1193" s="163" t="s">
        <v>1029</v>
      </c>
      <c r="D1193" s="224" t="s">
        <v>247</v>
      </c>
      <c r="E1193" s="225">
        <v>10.08</v>
      </c>
      <c r="F1193" s="225"/>
      <c r="G1193" s="225">
        <f t="shared" si="8"/>
        <v>0</v>
      </c>
      <c r="H1193" s="164" t="s">
        <v>1239</v>
      </c>
      <c r="I1193" s="126"/>
      <c r="J1193" s="126"/>
      <c r="K1193" s="126"/>
      <c r="L1193" s="126"/>
      <c r="M1193" s="126" t="s">
        <v>131</v>
      </c>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row>
    <row r="1194" spans="1:42" outlineLevel="1" x14ac:dyDescent="0.2">
      <c r="A1194" s="285"/>
      <c r="B1194" s="162"/>
      <c r="C1194" s="250" t="s">
        <v>1030</v>
      </c>
      <c r="D1194" s="251"/>
      <c r="E1194" s="252">
        <v>10.08</v>
      </c>
      <c r="F1194" s="225"/>
      <c r="G1194" s="225"/>
      <c r="H1194" s="164">
        <v>0</v>
      </c>
      <c r="I1194" s="126"/>
      <c r="J1194" s="126"/>
      <c r="K1194" s="126"/>
      <c r="L1194" s="126"/>
      <c r="M1194" s="126" t="s">
        <v>133</v>
      </c>
      <c r="N1194" s="126">
        <v>0</v>
      </c>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row>
    <row r="1195" spans="1:42" ht="22.5" outlineLevel="1" x14ac:dyDescent="0.2">
      <c r="A1195" s="285">
        <v>373</v>
      </c>
      <c r="B1195" s="162" t="s">
        <v>1031</v>
      </c>
      <c r="C1195" s="163" t="s">
        <v>1029</v>
      </c>
      <c r="D1195" s="224" t="s">
        <v>247</v>
      </c>
      <c r="E1195" s="225">
        <v>6.9</v>
      </c>
      <c r="F1195" s="225"/>
      <c r="G1195" s="225">
        <f>ROUND(E1195*F1195,2)</f>
        <v>0</v>
      </c>
      <c r="H1195" s="164" t="s">
        <v>1239</v>
      </c>
      <c r="I1195" s="126"/>
      <c r="J1195" s="126"/>
      <c r="K1195" s="126"/>
      <c r="L1195" s="126"/>
      <c r="M1195" s="126" t="s">
        <v>131</v>
      </c>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row>
    <row r="1196" spans="1:42" outlineLevel="1" x14ac:dyDescent="0.2">
      <c r="A1196" s="285"/>
      <c r="B1196" s="162"/>
      <c r="C1196" s="250" t="s">
        <v>969</v>
      </c>
      <c r="D1196" s="251"/>
      <c r="E1196" s="252">
        <v>6.9</v>
      </c>
      <c r="F1196" s="225"/>
      <c r="G1196" s="225"/>
      <c r="H1196" s="164">
        <v>0</v>
      </c>
      <c r="I1196" s="126"/>
      <c r="J1196" s="126"/>
      <c r="K1196" s="126"/>
      <c r="L1196" s="126"/>
      <c r="M1196" s="126" t="s">
        <v>133</v>
      </c>
      <c r="N1196" s="126">
        <v>0</v>
      </c>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row>
    <row r="1197" spans="1:42" ht="22.5" outlineLevel="1" x14ac:dyDescent="0.2">
      <c r="A1197" s="285">
        <v>374</v>
      </c>
      <c r="B1197" s="162" t="s">
        <v>1032</v>
      </c>
      <c r="C1197" s="163" t="s">
        <v>1029</v>
      </c>
      <c r="D1197" s="224" t="s">
        <v>247</v>
      </c>
      <c r="E1197" s="225">
        <v>88.4</v>
      </c>
      <c r="F1197" s="225"/>
      <c r="G1197" s="225">
        <f>ROUND(E1197*F1197,2)</f>
        <v>0</v>
      </c>
      <c r="H1197" s="164" t="s">
        <v>1239</v>
      </c>
      <c r="I1197" s="126"/>
      <c r="J1197" s="126"/>
      <c r="K1197" s="126"/>
      <c r="L1197" s="126"/>
      <c r="M1197" s="126" t="s">
        <v>131</v>
      </c>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row>
    <row r="1198" spans="1:42" outlineLevel="1" x14ac:dyDescent="0.2">
      <c r="A1198" s="285"/>
      <c r="B1198" s="162"/>
      <c r="C1198" s="250" t="s">
        <v>1033</v>
      </c>
      <c r="D1198" s="251"/>
      <c r="E1198" s="252">
        <v>88.4</v>
      </c>
      <c r="F1198" s="225"/>
      <c r="G1198" s="225"/>
      <c r="H1198" s="164">
        <v>0</v>
      </c>
      <c r="I1198" s="126"/>
      <c r="J1198" s="126"/>
      <c r="K1198" s="126"/>
      <c r="L1198" s="126"/>
      <c r="M1198" s="126" t="s">
        <v>133</v>
      </c>
      <c r="N1198" s="126">
        <v>0</v>
      </c>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row>
    <row r="1199" spans="1:42" ht="22.5" outlineLevel="1" x14ac:dyDescent="0.2">
      <c r="A1199" s="285">
        <v>375</v>
      </c>
      <c r="B1199" s="162" t="s">
        <v>1034</v>
      </c>
      <c r="C1199" s="163" t="s">
        <v>1029</v>
      </c>
      <c r="D1199" s="224" t="s">
        <v>247</v>
      </c>
      <c r="E1199" s="225">
        <v>2.2400000000000002</v>
      </c>
      <c r="F1199" s="225"/>
      <c r="G1199" s="225">
        <f>ROUND(E1199*F1199,2)</f>
        <v>0</v>
      </c>
      <c r="H1199" s="164" t="s">
        <v>1239</v>
      </c>
      <c r="I1199" s="126"/>
      <c r="J1199" s="126"/>
      <c r="K1199" s="126"/>
      <c r="L1199" s="126"/>
      <c r="M1199" s="126" t="s">
        <v>131</v>
      </c>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row>
    <row r="1200" spans="1:42" outlineLevel="1" x14ac:dyDescent="0.2">
      <c r="A1200" s="285"/>
      <c r="B1200" s="162"/>
      <c r="C1200" s="250" t="s">
        <v>992</v>
      </c>
      <c r="D1200" s="251"/>
      <c r="E1200" s="252">
        <v>2.2400000000000002</v>
      </c>
      <c r="F1200" s="225"/>
      <c r="G1200" s="225"/>
      <c r="H1200" s="164">
        <v>0</v>
      </c>
      <c r="I1200" s="126"/>
      <c r="J1200" s="126"/>
      <c r="K1200" s="126"/>
      <c r="L1200" s="126"/>
      <c r="M1200" s="126" t="s">
        <v>133</v>
      </c>
      <c r="N1200" s="126">
        <v>0</v>
      </c>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row>
    <row r="1201" spans="1:42" ht="22.5" outlineLevel="1" x14ac:dyDescent="0.2">
      <c r="A1201" s="285">
        <v>376</v>
      </c>
      <c r="B1201" s="162" t="s">
        <v>1035</v>
      </c>
      <c r="C1201" s="163" t="s">
        <v>1029</v>
      </c>
      <c r="D1201" s="224" t="s">
        <v>247</v>
      </c>
      <c r="E1201" s="225">
        <v>3.6</v>
      </c>
      <c r="F1201" s="225"/>
      <c r="G1201" s="225">
        <f>ROUND(E1201*F1201,2)</f>
        <v>0</v>
      </c>
      <c r="H1201" s="164" t="s">
        <v>1239</v>
      </c>
      <c r="I1201" s="126"/>
      <c r="J1201" s="126"/>
      <c r="K1201" s="126"/>
      <c r="L1201" s="126"/>
      <c r="M1201" s="126" t="s">
        <v>131</v>
      </c>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row>
    <row r="1202" spans="1:42" outlineLevel="1" x14ac:dyDescent="0.2">
      <c r="A1202" s="285"/>
      <c r="B1202" s="162"/>
      <c r="C1202" s="250" t="s">
        <v>978</v>
      </c>
      <c r="D1202" s="251"/>
      <c r="E1202" s="252">
        <v>3.6</v>
      </c>
      <c r="F1202" s="225"/>
      <c r="G1202" s="225"/>
      <c r="H1202" s="164">
        <v>0</v>
      </c>
      <c r="I1202" s="126"/>
      <c r="J1202" s="126"/>
      <c r="K1202" s="126"/>
      <c r="L1202" s="126"/>
      <c r="M1202" s="126" t="s">
        <v>133</v>
      </c>
      <c r="N1202" s="126">
        <v>0</v>
      </c>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row>
    <row r="1203" spans="1:42" ht="22.5" outlineLevel="1" x14ac:dyDescent="0.2">
      <c r="A1203" s="285">
        <v>377</v>
      </c>
      <c r="B1203" s="162" t="s">
        <v>1036</v>
      </c>
      <c r="C1203" s="163" t="s">
        <v>1029</v>
      </c>
      <c r="D1203" s="224" t="s">
        <v>247</v>
      </c>
      <c r="E1203" s="225">
        <v>4.8</v>
      </c>
      <c r="F1203" s="225"/>
      <c r="G1203" s="225">
        <f>ROUND(E1203*F1203,2)</f>
        <v>0</v>
      </c>
      <c r="H1203" s="164" t="s">
        <v>1239</v>
      </c>
      <c r="I1203" s="126"/>
      <c r="J1203" s="126"/>
      <c r="K1203" s="126"/>
      <c r="L1203" s="126"/>
      <c r="M1203" s="126" t="s">
        <v>131</v>
      </c>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row>
    <row r="1204" spans="1:42" outlineLevel="1" x14ac:dyDescent="0.2">
      <c r="A1204" s="285"/>
      <c r="B1204" s="162"/>
      <c r="C1204" s="250" t="s">
        <v>980</v>
      </c>
      <c r="D1204" s="251"/>
      <c r="E1204" s="252">
        <v>4.8</v>
      </c>
      <c r="F1204" s="225"/>
      <c r="G1204" s="225"/>
      <c r="H1204" s="164">
        <v>0</v>
      </c>
      <c r="I1204" s="126"/>
      <c r="J1204" s="126"/>
      <c r="K1204" s="126"/>
      <c r="L1204" s="126"/>
      <c r="M1204" s="126" t="s">
        <v>133</v>
      </c>
      <c r="N1204" s="126">
        <v>0</v>
      </c>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row>
    <row r="1205" spans="1:42" ht="22.5" outlineLevel="1" x14ac:dyDescent="0.2">
      <c r="A1205" s="285">
        <v>378</v>
      </c>
      <c r="B1205" s="162" t="s">
        <v>1037</v>
      </c>
      <c r="C1205" s="163" t="s">
        <v>1029</v>
      </c>
      <c r="D1205" s="224" t="s">
        <v>247</v>
      </c>
      <c r="E1205" s="225">
        <v>1.1200000000000001</v>
      </c>
      <c r="F1205" s="225"/>
      <c r="G1205" s="225">
        <f>ROUND(E1205*F1205,2)</f>
        <v>0</v>
      </c>
      <c r="H1205" s="164" t="s">
        <v>1239</v>
      </c>
      <c r="I1205" s="126"/>
      <c r="J1205" s="126"/>
      <c r="K1205" s="126"/>
      <c r="L1205" s="126"/>
      <c r="M1205" s="126" t="s">
        <v>131</v>
      </c>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row>
    <row r="1206" spans="1:42" ht="22.5" outlineLevel="1" x14ac:dyDescent="0.2">
      <c r="A1206" s="285">
        <v>379</v>
      </c>
      <c r="B1206" s="162" t="s">
        <v>1038</v>
      </c>
      <c r="C1206" s="163" t="s">
        <v>2552</v>
      </c>
      <c r="D1206" s="224" t="s">
        <v>247</v>
      </c>
      <c r="E1206" s="225">
        <v>18.8</v>
      </c>
      <c r="F1206" s="225"/>
      <c r="G1206" s="225">
        <f>ROUND(E1206*F1206,2)</f>
        <v>0</v>
      </c>
      <c r="H1206" s="164" t="s">
        <v>1239</v>
      </c>
      <c r="I1206" s="126"/>
      <c r="J1206" s="126"/>
      <c r="K1206" s="126"/>
      <c r="L1206" s="126"/>
      <c r="M1206" s="126" t="s">
        <v>131</v>
      </c>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row>
    <row r="1207" spans="1:42" ht="67.5" outlineLevel="1" x14ac:dyDescent="0.2">
      <c r="A1207" s="285">
        <v>380</v>
      </c>
      <c r="B1207" s="162" t="s">
        <v>1039</v>
      </c>
      <c r="C1207" s="163" t="s">
        <v>2553</v>
      </c>
      <c r="D1207" s="224" t="s">
        <v>142</v>
      </c>
      <c r="E1207" s="225">
        <v>1</v>
      </c>
      <c r="F1207" s="225"/>
      <c r="G1207" s="225">
        <f t="shared" ref="G1207:G1229" si="9">ROUND(E1207*F1207,2)</f>
        <v>0</v>
      </c>
      <c r="H1207" s="164" t="s">
        <v>1239</v>
      </c>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row>
    <row r="1208" spans="1:42" ht="67.5" outlineLevel="1" x14ac:dyDescent="0.2">
      <c r="A1208" s="285">
        <v>381</v>
      </c>
      <c r="B1208" s="162" t="s">
        <v>1240</v>
      </c>
      <c r="C1208" s="163" t="s">
        <v>2553</v>
      </c>
      <c r="D1208" s="224" t="s">
        <v>142</v>
      </c>
      <c r="E1208" s="225">
        <v>1</v>
      </c>
      <c r="F1208" s="225"/>
      <c r="G1208" s="225">
        <f t="shared" si="9"/>
        <v>0</v>
      </c>
      <c r="H1208" s="164" t="s">
        <v>1239</v>
      </c>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row>
    <row r="1209" spans="1:42" ht="56.25" outlineLevel="1" x14ac:dyDescent="0.2">
      <c r="A1209" s="285">
        <v>382</v>
      </c>
      <c r="B1209" s="162" t="s">
        <v>1241</v>
      </c>
      <c r="C1209" s="163" t="s">
        <v>2554</v>
      </c>
      <c r="D1209" s="224" t="s">
        <v>142</v>
      </c>
      <c r="E1209" s="225">
        <v>1</v>
      </c>
      <c r="F1209" s="225"/>
      <c r="G1209" s="225">
        <f t="shared" si="9"/>
        <v>0</v>
      </c>
      <c r="H1209" s="164" t="s">
        <v>1239</v>
      </c>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row>
    <row r="1210" spans="1:42" ht="67.5" outlineLevel="1" x14ac:dyDescent="0.2">
      <c r="A1210" s="285">
        <v>383</v>
      </c>
      <c r="B1210" s="162" t="s">
        <v>1242</v>
      </c>
      <c r="C1210" s="163" t="s">
        <v>2553</v>
      </c>
      <c r="D1210" s="224" t="s">
        <v>142</v>
      </c>
      <c r="E1210" s="225">
        <v>1</v>
      </c>
      <c r="F1210" s="225"/>
      <c r="G1210" s="225">
        <f t="shared" si="9"/>
        <v>0</v>
      </c>
      <c r="H1210" s="164" t="s">
        <v>1239</v>
      </c>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row>
    <row r="1211" spans="1:42" ht="67.5" outlineLevel="1" x14ac:dyDescent="0.2">
      <c r="A1211" s="285">
        <v>384</v>
      </c>
      <c r="B1211" s="162" t="s">
        <v>1243</v>
      </c>
      <c r="C1211" s="163" t="s">
        <v>2553</v>
      </c>
      <c r="D1211" s="224" t="s">
        <v>142</v>
      </c>
      <c r="E1211" s="225">
        <v>1</v>
      </c>
      <c r="F1211" s="225"/>
      <c r="G1211" s="225">
        <f t="shared" si="9"/>
        <v>0</v>
      </c>
      <c r="H1211" s="164" t="s">
        <v>1239</v>
      </c>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row>
    <row r="1212" spans="1:42" ht="67.5" outlineLevel="1" x14ac:dyDescent="0.2">
      <c r="A1212" s="285">
        <v>385</v>
      </c>
      <c r="B1212" s="162" t="s">
        <v>1244</v>
      </c>
      <c r="C1212" s="163" t="s">
        <v>1245</v>
      </c>
      <c r="D1212" s="224" t="s">
        <v>142</v>
      </c>
      <c r="E1212" s="225">
        <v>1</v>
      </c>
      <c r="F1212" s="225"/>
      <c r="G1212" s="225">
        <f t="shared" si="9"/>
        <v>0</v>
      </c>
      <c r="H1212" s="164" t="s">
        <v>1239</v>
      </c>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row>
    <row r="1213" spans="1:42" ht="67.5" outlineLevel="1" x14ac:dyDescent="0.2">
      <c r="A1213" s="285">
        <v>386</v>
      </c>
      <c r="B1213" s="162" t="s">
        <v>1248</v>
      </c>
      <c r="C1213" s="163" t="s">
        <v>1247</v>
      </c>
      <c r="D1213" s="224" t="s">
        <v>142</v>
      </c>
      <c r="E1213" s="225">
        <v>1</v>
      </c>
      <c r="F1213" s="225"/>
      <c r="G1213" s="225">
        <f t="shared" si="9"/>
        <v>0</v>
      </c>
      <c r="H1213" s="164" t="s">
        <v>1239</v>
      </c>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row>
    <row r="1214" spans="1:42" ht="67.5" outlineLevel="1" x14ac:dyDescent="0.2">
      <c r="A1214" s="285">
        <v>387</v>
      </c>
      <c r="B1214" s="162" t="s">
        <v>1249</v>
      </c>
      <c r="C1214" s="163" t="s">
        <v>1247</v>
      </c>
      <c r="D1214" s="224" t="s">
        <v>142</v>
      </c>
      <c r="E1214" s="225">
        <v>1</v>
      </c>
      <c r="F1214" s="225"/>
      <c r="G1214" s="225">
        <f t="shared" si="9"/>
        <v>0</v>
      </c>
      <c r="H1214" s="164" t="s">
        <v>1239</v>
      </c>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row>
    <row r="1215" spans="1:42" ht="67.5" outlineLevel="1" x14ac:dyDescent="0.2">
      <c r="A1215" s="285">
        <v>388</v>
      </c>
      <c r="B1215" s="162" t="s">
        <v>1250</v>
      </c>
      <c r="C1215" s="163" t="s">
        <v>2555</v>
      </c>
      <c r="D1215" s="224" t="s">
        <v>142</v>
      </c>
      <c r="E1215" s="225">
        <v>1</v>
      </c>
      <c r="F1215" s="225"/>
      <c r="G1215" s="225">
        <f t="shared" si="9"/>
        <v>0</v>
      </c>
      <c r="H1215" s="164" t="s">
        <v>1239</v>
      </c>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row>
    <row r="1216" spans="1:42" ht="45" outlineLevel="1" x14ac:dyDescent="0.2">
      <c r="A1216" s="285">
        <v>389</v>
      </c>
      <c r="B1216" s="162" t="s">
        <v>1251</v>
      </c>
      <c r="C1216" s="163" t="s">
        <v>2556</v>
      </c>
      <c r="D1216" s="224" t="s">
        <v>142</v>
      </c>
      <c r="E1216" s="225">
        <v>1</v>
      </c>
      <c r="F1216" s="225"/>
      <c r="G1216" s="225">
        <f t="shared" si="9"/>
        <v>0</v>
      </c>
      <c r="H1216" s="164" t="s">
        <v>1239</v>
      </c>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row>
    <row r="1217" spans="1:42" ht="45" outlineLevel="1" x14ac:dyDescent="0.2">
      <c r="A1217" s="285">
        <v>390</v>
      </c>
      <c r="B1217" s="162" t="s">
        <v>1252</v>
      </c>
      <c r="C1217" s="163" t="s">
        <v>2556</v>
      </c>
      <c r="D1217" s="224" t="s">
        <v>142</v>
      </c>
      <c r="E1217" s="225">
        <v>1</v>
      </c>
      <c r="F1217" s="225"/>
      <c r="G1217" s="225">
        <f t="shared" si="9"/>
        <v>0</v>
      </c>
      <c r="H1217" s="164" t="s">
        <v>1239</v>
      </c>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row>
    <row r="1218" spans="1:42" ht="45" outlineLevel="1" x14ac:dyDescent="0.2">
      <c r="A1218" s="285">
        <v>391</v>
      </c>
      <c r="B1218" s="162" t="s">
        <v>1253</v>
      </c>
      <c r="C1218" s="163" t="s">
        <v>1396</v>
      </c>
      <c r="D1218" s="224" t="s">
        <v>142</v>
      </c>
      <c r="E1218" s="225">
        <v>1</v>
      </c>
      <c r="F1218" s="225"/>
      <c r="G1218" s="225">
        <f t="shared" si="9"/>
        <v>0</v>
      </c>
      <c r="H1218" s="164" t="s">
        <v>1239</v>
      </c>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row>
    <row r="1219" spans="1:42" ht="45" outlineLevel="1" x14ac:dyDescent="0.2">
      <c r="A1219" s="285">
        <v>392</v>
      </c>
      <c r="B1219" s="162" t="s">
        <v>1255</v>
      </c>
      <c r="C1219" s="163" t="s">
        <v>2557</v>
      </c>
      <c r="D1219" s="224" t="s">
        <v>142</v>
      </c>
      <c r="E1219" s="225">
        <v>1</v>
      </c>
      <c r="F1219" s="225"/>
      <c r="G1219" s="225">
        <f t="shared" si="9"/>
        <v>0</v>
      </c>
      <c r="H1219" s="164" t="s">
        <v>1239</v>
      </c>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row>
    <row r="1220" spans="1:42" ht="45" outlineLevel="1" x14ac:dyDescent="0.2">
      <c r="A1220" s="285">
        <v>393</v>
      </c>
      <c r="B1220" s="162" t="s">
        <v>1256</v>
      </c>
      <c r="C1220" s="163" t="s">
        <v>2556</v>
      </c>
      <c r="D1220" s="224" t="s">
        <v>142</v>
      </c>
      <c r="E1220" s="225">
        <v>1</v>
      </c>
      <c r="F1220" s="225"/>
      <c r="G1220" s="225">
        <f t="shared" si="9"/>
        <v>0</v>
      </c>
      <c r="H1220" s="164" t="s">
        <v>1239</v>
      </c>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row>
    <row r="1221" spans="1:42" ht="45" outlineLevel="1" x14ac:dyDescent="0.2">
      <c r="A1221" s="285">
        <v>394</v>
      </c>
      <c r="B1221" s="162" t="s">
        <v>1257</v>
      </c>
      <c r="C1221" s="163" t="s">
        <v>2556</v>
      </c>
      <c r="D1221" s="224" t="s">
        <v>142</v>
      </c>
      <c r="E1221" s="225">
        <v>1</v>
      </c>
      <c r="F1221" s="225"/>
      <c r="G1221" s="225">
        <f t="shared" si="9"/>
        <v>0</v>
      </c>
      <c r="H1221" s="164" t="s">
        <v>1239</v>
      </c>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row>
    <row r="1222" spans="1:42" ht="45" outlineLevel="1" x14ac:dyDescent="0.2">
      <c r="A1222" s="285">
        <v>395</v>
      </c>
      <c r="B1222" s="162" t="s">
        <v>1258</v>
      </c>
      <c r="C1222" s="163" t="s">
        <v>1396</v>
      </c>
      <c r="D1222" s="224" t="s">
        <v>142</v>
      </c>
      <c r="E1222" s="225">
        <v>1</v>
      </c>
      <c r="F1222" s="225"/>
      <c r="G1222" s="225">
        <f t="shared" si="9"/>
        <v>0</v>
      </c>
      <c r="H1222" s="164" t="s">
        <v>1239</v>
      </c>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row>
    <row r="1223" spans="1:42" ht="45" outlineLevel="1" x14ac:dyDescent="0.2">
      <c r="A1223" s="285">
        <v>396</v>
      </c>
      <c r="B1223" s="162" t="s">
        <v>1259</v>
      </c>
      <c r="C1223" s="163" t="s">
        <v>1396</v>
      </c>
      <c r="D1223" s="224" t="s">
        <v>142</v>
      </c>
      <c r="E1223" s="225">
        <v>1</v>
      </c>
      <c r="F1223" s="225"/>
      <c r="G1223" s="225">
        <f t="shared" si="9"/>
        <v>0</v>
      </c>
      <c r="H1223" s="164" t="s">
        <v>1239</v>
      </c>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row>
    <row r="1224" spans="1:42" ht="45" outlineLevel="1" x14ac:dyDescent="0.2">
      <c r="A1224" s="285">
        <v>397</v>
      </c>
      <c r="B1224" s="162" t="s">
        <v>1260</v>
      </c>
      <c r="C1224" s="163" t="s">
        <v>1396</v>
      </c>
      <c r="D1224" s="224" t="s">
        <v>142</v>
      </c>
      <c r="E1224" s="225">
        <v>1</v>
      </c>
      <c r="F1224" s="225"/>
      <c r="G1224" s="225">
        <f t="shared" si="9"/>
        <v>0</v>
      </c>
      <c r="H1224" s="164" t="s">
        <v>1239</v>
      </c>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row>
    <row r="1225" spans="1:42" ht="67.5" outlineLevel="1" x14ac:dyDescent="0.2">
      <c r="A1225" s="285">
        <v>398</v>
      </c>
      <c r="B1225" s="162" t="s">
        <v>1262</v>
      </c>
      <c r="C1225" s="163" t="s">
        <v>2558</v>
      </c>
      <c r="D1225" s="224" t="s">
        <v>142</v>
      </c>
      <c r="E1225" s="225">
        <v>1</v>
      </c>
      <c r="F1225" s="225"/>
      <c r="G1225" s="225">
        <f t="shared" si="9"/>
        <v>0</v>
      </c>
      <c r="H1225" s="164" t="s">
        <v>1239</v>
      </c>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row>
    <row r="1226" spans="1:42" ht="45" outlineLevel="1" x14ac:dyDescent="0.2">
      <c r="A1226" s="285">
        <v>399</v>
      </c>
      <c r="B1226" s="162" t="s">
        <v>1263</v>
      </c>
      <c r="C1226" s="163" t="s">
        <v>2559</v>
      </c>
      <c r="D1226" s="224" t="s">
        <v>142</v>
      </c>
      <c r="E1226" s="225">
        <v>1</v>
      </c>
      <c r="F1226" s="225"/>
      <c r="G1226" s="225">
        <f t="shared" si="9"/>
        <v>0</v>
      </c>
      <c r="H1226" s="164" t="s">
        <v>1239</v>
      </c>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row>
    <row r="1227" spans="1:42" ht="67.5" outlineLevel="1" x14ac:dyDescent="0.2">
      <c r="A1227" s="285">
        <v>400</v>
      </c>
      <c r="B1227" s="162" t="s">
        <v>1264</v>
      </c>
      <c r="C1227" s="163" t="s">
        <v>2560</v>
      </c>
      <c r="D1227" s="224" t="s">
        <v>142</v>
      </c>
      <c r="E1227" s="225">
        <v>1</v>
      </c>
      <c r="F1227" s="225"/>
      <c r="G1227" s="225">
        <f t="shared" si="9"/>
        <v>0</v>
      </c>
      <c r="H1227" s="164" t="s">
        <v>1239</v>
      </c>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row>
    <row r="1228" spans="1:42" ht="67.5" outlineLevel="1" x14ac:dyDescent="0.2">
      <c r="A1228" s="285">
        <v>401</v>
      </c>
      <c r="B1228" s="162" t="s">
        <v>1265</v>
      </c>
      <c r="C1228" s="163" t="s">
        <v>2560</v>
      </c>
      <c r="D1228" s="224" t="s">
        <v>142</v>
      </c>
      <c r="E1228" s="225">
        <v>1</v>
      </c>
      <c r="F1228" s="225"/>
      <c r="G1228" s="225">
        <f t="shared" si="9"/>
        <v>0</v>
      </c>
      <c r="H1228" s="164" t="s">
        <v>1239</v>
      </c>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row>
    <row r="1229" spans="1:42" ht="67.5" outlineLevel="1" x14ac:dyDescent="0.2">
      <c r="A1229" s="285">
        <v>402</v>
      </c>
      <c r="B1229" s="162" t="s">
        <v>1266</v>
      </c>
      <c r="C1229" s="163" t="s">
        <v>2560</v>
      </c>
      <c r="D1229" s="224" t="s">
        <v>142</v>
      </c>
      <c r="E1229" s="225">
        <v>1</v>
      </c>
      <c r="F1229" s="225"/>
      <c r="G1229" s="225">
        <f t="shared" si="9"/>
        <v>0</v>
      </c>
      <c r="H1229" s="164" t="s">
        <v>1239</v>
      </c>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row>
    <row r="1230" spans="1:42" outlineLevel="1" x14ac:dyDescent="0.2">
      <c r="A1230" s="285">
        <v>403</v>
      </c>
      <c r="B1230" s="162" t="s">
        <v>1040</v>
      </c>
      <c r="C1230" s="163" t="s">
        <v>1041</v>
      </c>
      <c r="D1230" s="224" t="s">
        <v>0</v>
      </c>
      <c r="E1230" s="225">
        <v>1.6</v>
      </c>
      <c r="F1230" s="225"/>
      <c r="G1230" s="225">
        <f>ROUND(E1230*F1230,2)</f>
        <v>0</v>
      </c>
      <c r="H1230" s="164" t="s">
        <v>1275</v>
      </c>
      <c r="I1230" s="126"/>
      <c r="J1230" s="126"/>
      <c r="K1230" s="126"/>
      <c r="L1230" s="126"/>
      <c r="M1230" s="126" t="s">
        <v>131</v>
      </c>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row>
    <row r="1231" spans="1:42" x14ac:dyDescent="0.2">
      <c r="A1231" s="286" t="s">
        <v>126</v>
      </c>
      <c r="B1231" s="253" t="s">
        <v>92</v>
      </c>
      <c r="C1231" s="254" t="s">
        <v>93</v>
      </c>
      <c r="D1231" s="255"/>
      <c r="E1231" s="256"/>
      <c r="F1231" s="256"/>
      <c r="G1231" s="256">
        <f>SUMIF(M1232:M1277,"&lt;&gt;NOR",G1232:G1277)</f>
        <v>0</v>
      </c>
      <c r="H1231" s="229"/>
      <c r="M1231" t="s">
        <v>127</v>
      </c>
    </row>
    <row r="1232" spans="1:42" outlineLevel="1" x14ac:dyDescent="0.2">
      <c r="A1232" s="285">
        <v>404</v>
      </c>
      <c r="B1232" s="162" t="s">
        <v>1042</v>
      </c>
      <c r="C1232" s="163" t="s">
        <v>1043</v>
      </c>
      <c r="D1232" s="224" t="s">
        <v>1044</v>
      </c>
      <c r="E1232" s="225">
        <v>200</v>
      </c>
      <c r="F1232" s="225"/>
      <c r="G1232" s="225">
        <f>ROUND(E1232*F1232,2)</f>
        <v>0</v>
      </c>
      <c r="H1232" s="164" t="s">
        <v>1275</v>
      </c>
      <c r="I1232" s="126"/>
      <c r="J1232" s="126"/>
      <c r="K1232" s="126"/>
      <c r="L1232" s="126"/>
      <c r="M1232" s="126" t="s">
        <v>131</v>
      </c>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row>
    <row r="1233" spans="1:42" outlineLevel="1" x14ac:dyDescent="0.2">
      <c r="A1233" s="285"/>
      <c r="B1233" s="162"/>
      <c r="C1233" s="250" t="s">
        <v>1045</v>
      </c>
      <c r="D1233" s="251"/>
      <c r="E1233" s="252">
        <v>200</v>
      </c>
      <c r="F1233" s="225"/>
      <c r="G1233" s="225"/>
      <c r="H1233" s="164">
        <v>0</v>
      </c>
      <c r="I1233" s="126"/>
      <c r="J1233" s="126"/>
      <c r="K1233" s="126"/>
      <c r="L1233" s="126"/>
      <c r="M1233" s="126" t="s">
        <v>133</v>
      </c>
      <c r="N1233" s="126">
        <v>0</v>
      </c>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row>
    <row r="1234" spans="1:42" outlineLevel="1" x14ac:dyDescent="0.2">
      <c r="A1234" s="285">
        <v>405</v>
      </c>
      <c r="B1234" s="162" t="s">
        <v>1046</v>
      </c>
      <c r="C1234" s="163" t="s">
        <v>1047</v>
      </c>
      <c r="D1234" s="224" t="s">
        <v>1044</v>
      </c>
      <c r="E1234" s="225">
        <v>400</v>
      </c>
      <c r="F1234" s="225"/>
      <c r="G1234" s="225">
        <f>ROUND(E1234*F1234,2)</f>
        <v>0</v>
      </c>
      <c r="H1234" s="164" t="s">
        <v>1275</v>
      </c>
      <c r="I1234" s="126"/>
      <c r="J1234" s="126"/>
      <c r="K1234" s="126"/>
      <c r="L1234" s="126"/>
      <c r="M1234" s="126" t="s">
        <v>131</v>
      </c>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row>
    <row r="1235" spans="1:42" outlineLevel="1" x14ac:dyDescent="0.2">
      <c r="A1235" s="285"/>
      <c r="B1235" s="162"/>
      <c r="C1235" s="250" t="s">
        <v>1048</v>
      </c>
      <c r="D1235" s="251"/>
      <c r="E1235" s="252">
        <v>400</v>
      </c>
      <c r="F1235" s="225"/>
      <c r="G1235" s="225"/>
      <c r="H1235" s="164">
        <v>0</v>
      </c>
      <c r="I1235" s="126"/>
      <c r="J1235" s="126"/>
      <c r="K1235" s="126"/>
      <c r="L1235" s="126"/>
      <c r="M1235" s="126" t="s">
        <v>133</v>
      </c>
      <c r="N1235" s="126">
        <v>0</v>
      </c>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row>
    <row r="1236" spans="1:42" ht="22.5" outlineLevel="1" x14ac:dyDescent="0.2">
      <c r="A1236" s="285">
        <v>406</v>
      </c>
      <c r="B1236" s="162" t="s">
        <v>1049</v>
      </c>
      <c r="C1236" s="163" t="s">
        <v>1050</v>
      </c>
      <c r="D1236" s="224" t="s">
        <v>142</v>
      </c>
      <c r="E1236" s="225">
        <v>23</v>
      </c>
      <c r="F1236" s="225"/>
      <c r="G1236" s="225">
        <f>ROUND(E1236*F1236,2)</f>
        <v>0</v>
      </c>
      <c r="H1236" s="164" t="s">
        <v>1239</v>
      </c>
      <c r="I1236" s="126"/>
      <c r="J1236" s="126"/>
      <c r="K1236" s="126"/>
      <c r="L1236" s="126"/>
      <c r="M1236" s="126" t="s">
        <v>131</v>
      </c>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row>
    <row r="1237" spans="1:42" outlineLevel="1" x14ac:dyDescent="0.2">
      <c r="A1237" s="285"/>
      <c r="B1237" s="162"/>
      <c r="C1237" s="250" t="s">
        <v>1051</v>
      </c>
      <c r="D1237" s="251"/>
      <c r="E1237" s="252">
        <v>23</v>
      </c>
      <c r="F1237" s="225"/>
      <c r="G1237" s="225"/>
      <c r="H1237" s="164">
        <v>0</v>
      </c>
      <c r="I1237" s="126"/>
      <c r="J1237" s="126"/>
      <c r="K1237" s="126"/>
      <c r="L1237" s="126"/>
      <c r="M1237" s="126" t="s">
        <v>133</v>
      </c>
      <c r="N1237" s="126">
        <v>0</v>
      </c>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row>
    <row r="1238" spans="1:42" ht="22.5" outlineLevel="1" x14ac:dyDescent="0.2">
      <c r="A1238" s="285">
        <v>407</v>
      </c>
      <c r="B1238" s="162" t="s">
        <v>1052</v>
      </c>
      <c r="C1238" s="163" t="s">
        <v>1053</v>
      </c>
      <c r="D1238" s="224" t="s">
        <v>142</v>
      </c>
      <c r="E1238" s="225">
        <v>20</v>
      </c>
      <c r="F1238" s="225"/>
      <c r="G1238" s="225">
        <f>ROUND(E1238*F1238,2)</f>
        <v>0</v>
      </c>
      <c r="H1238" s="164" t="s">
        <v>1239</v>
      </c>
      <c r="I1238" s="126"/>
      <c r="J1238" s="126"/>
      <c r="K1238" s="126"/>
      <c r="L1238" s="126"/>
      <c r="M1238" s="126" t="s">
        <v>131</v>
      </c>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row>
    <row r="1239" spans="1:42" outlineLevel="1" x14ac:dyDescent="0.2">
      <c r="A1239" s="285"/>
      <c r="B1239" s="162"/>
      <c r="C1239" s="250" t="s">
        <v>1054</v>
      </c>
      <c r="D1239" s="251"/>
      <c r="E1239" s="252">
        <v>20</v>
      </c>
      <c r="F1239" s="225"/>
      <c r="G1239" s="225"/>
      <c r="H1239" s="164">
        <v>0</v>
      </c>
      <c r="I1239" s="126"/>
      <c r="J1239" s="126"/>
      <c r="K1239" s="126"/>
      <c r="L1239" s="126"/>
      <c r="M1239" s="126" t="s">
        <v>133</v>
      </c>
      <c r="N1239" s="126">
        <v>0</v>
      </c>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row>
    <row r="1240" spans="1:42" ht="22.5" outlineLevel="1" x14ac:dyDescent="0.2">
      <c r="A1240" s="285">
        <v>408</v>
      </c>
      <c r="B1240" s="162" t="s">
        <v>1055</v>
      </c>
      <c r="C1240" s="163" t="s">
        <v>1056</v>
      </c>
      <c r="D1240" s="224" t="s">
        <v>247</v>
      </c>
      <c r="E1240" s="225">
        <v>1.23</v>
      </c>
      <c r="F1240" s="225"/>
      <c r="G1240" s="225">
        <f t="shared" ref="G1240:G1255" si="10">ROUND(E1240*F1240,2)</f>
        <v>0</v>
      </c>
      <c r="H1240" s="164" t="s">
        <v>1239</v>
      </c>
      <c r="I1240" s="126"/>
      <c r="J1240" s="126"/>
      <c r="K1240" s="126"/>
      <c r="L1240" s="126"/>
      <c r="M1240" s="126" t="s">
        <v>131</v>
      </c>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row>
    <row r="1241" spans="1:42" ht="22.5" outlineLevel="1" x14ac:dyDescent="0.2">
      <c r="A1241" s="285">
        <v>409</v>
      </c>
      <c r="B1241" s="162" t="s">
        <v>1057</v>
      </c>
      <c r="C1241" s="163" t="s">
        <v>1056</v>
      </c>
      <c r="D1241" s="224" t="s">
        <v>247</v>
      </c>
      <c r="E1241" s="225">
        <v>9.859</v>
      </c>
      <c r="F1241" s="225"/>
      <c r="G1241" s="225">
        <f t="shared" si="10"/>
        <v>0</v>
      </c>
      <c r="H1241" s="164" t="s">
        <v>1239</v>
      </c>
      <c r="I1241" s="126"/>
      <c r="J1241" s="126"/>
      <c r="K1241" s="126"/>
      <c r="L1241" s="126"/>
      <c r="M1241" s="126" t="s">
        <v>131</v>
      </c>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row>
    <row r="1242" spans="1:42" ht="22.5" outlineLevel="1" x14ac:dyDescent="0.2">
      <c r="A1242" s="285">
        <v>410</v>
      </c>
      <c r="B1242" s="162" t="s">
        <v>1058</v>
      </c>
      <c r="C1242" s="163" t="s">
        <v>1056</v>
      </c>
      <c r="D1242" s="224" t="s">
        <v>247</v>
      </c>
      <c r="E1242" s="225">
        <v>4.59</v>
      </c>
      <c r="F1242" s="225"/>
      <c r="G1242" s="225">
        <f t="shared" si="10"/>
        <v>0</v>
      </c>
      <c r="H1242" s="164" t="s">
        <v>1239</v>
      </c>
      <c r="I1242" s="126"/>
      <c r="J1242" s="126"/>
      <c r="K1242" s="126"/>
      <c r="L1242" s="126"/>
      <c r="M1242" s="126" t="s">
        <v>131</v>
      </c>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row>
    <row r="1243" spans="1:42" ht="22.5" outlineLevel="1" x14ac:dyDescent="0.2">
      <c r="A1243" s="285">
        <v>411</v>
      </c>
      <c r="B1243" s="162" t="s">
        <v>1059</v>
      </c>
      <c r="C1243" s="163" t="s">
        <v>1056</v>
      </c>
      <c r="D1243" s="224" t="s">
        <v>247</v>
      </c>
      <c r="E1243" s="225">
        <v>2.83</v>
      </c>
      <c r="F1243" s="225"/>
      <c r="G1243" s="225">
        <f t="shared" si="10"/>
        <v>0</v>
      </c>
      <c r="H1243" s="164" t="s">
        <v>1239</v>
      </c>
      <c r="I1243" s="126"/>
      <c r="J1243" s="126"/>
      <c r="K1243" s="126"/>
      <c r="L1243" s="126"/>
      <c r="M1243" s="126" t="s">
        <v>131</v>
      </c>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row>
    <row r="1244" spans="1:42" ht="22.5" outlineLevel="1" x14ac:dyDescent="0.2">
      <c r="A1244" s="285">
        <v>412</v>
      </c>
      <c r="B1244" s="162" t="s">
        <v>1060</v>
      </c>
      <c r="C1244" s="163" t="s">
        <v>1061</v>
      </c>
      <c r="D1244" s="224" t="s">
        <v>247</v>
      </c>
      <c r="E1244" s="225">
        <v>6.0469999999999997</v>
      </c>
      <c r="F1244" s="225"/>
      <c r="G1244" s="225">
        <f t="shared" si="10"/>
        <v>0</v>
      </c>
      <c r="H1244" s="164" t="s">
        <v>1239</v>
      </c>
      <c r="I1244" s="126"/>
      <c r="J1244" s="126"/>
      <c r="K1244" s="126"/>
      <c r="L1244" s="126"/>
      <c r="M1244" s="126" t="s">
        <v>131</v>
      </c>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row>
    <row r="1245" spans="1:42" ht="22.5" outlineLevel="1" x14ac:dyDescent="0.2">
      <c r="A1245" s="285">
        <v>413</v>
      </c>
      <c r="B1245" s="162" t="s">
        <v>1062</v>
      </c>
      <c r="C1245" s="163" t="s">
        <v>1061</v>
      </c>
      <c r="D1245" s="224" t="s">
        <v>247</v>
      </c>
      <c r="E1245" s="225">
        <v>3.4980000000000002</v>
      </c>
      <c r="F1245" s="225"/>
      <c r="G1245" s="225">
        <f t="shared" si="10"/>
        <v>0</v>
      </c>
      <c r="H1245" s="164" t="s">
        <v>1239</v>
      </c>
      <c r="I1245" s="126"/>
      <c r="J1245" s="126"/>
      <c r="K1245" s="126"/>
      <c r="L1245" s="126"/>
      <c r="M1245" s="126" t="s">
        <v>131</v>
      </c>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row>
    <row r="1246" spans="1:42" ht="22.5" outlineLevel="1" x14ac:dyDescent="0.2">
      <c r="A1246" s="285">
        <v>414</v>
      </c>
      <c r="B1246" s="162" t="s">
        <v>1063</v>
      </c>
      <c r="C1246" s="163" t="s">
        <v>1064</v>
      </c>
      <c r="D1246" s="224" t="s">
        <v>247</v>
      </c>
      <c r="E1246" s="225">
        <v>1.9650000000000001</v>
      </c>
      <c r="F1246" s="225"/>
      <c r="G1246" s="225">
        <f t="shared" si="10"/>
        <v>0</v>
      </c>
      <c r="H1246" s="164" t="s">
        <v>1239</v>
      </c>
      <c r="I1246" s="126"/>
      <c r="J1246" s="126"/>
      <c r="K1246" s="126"/>
      <c r="L1246" s="126"/>
      <c r="M1246" s="126" t="s">
        <v>131</v>
      </c>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row>
    <row r="1247" spans="1:42" ht="22.5" outlineLevel="1" x14ac:dyDescent="0.2">
      <c r="A1247" s="285">
        <v>415</v>
      </c>
      <c r="B1247" s="162" t="s">
        <v>1065</v>
      </c>
      <c r="C1247" s="163" t="s">
        <v>1064</v>
      </c>
      <c r="D1247" s="224" t="s">
        <v>247</v>
      </c>
      <c r="E1247" s="225">
        <v>9.7219999999999995</v>
      </c>
      <c r="F1247" s="225"/>
      <c r="G1247" s="225">
        <f t="shared" si="10"/>
        <v>0</v>
      </c>
      <c r="H1247" s="164" t="s">
        <v>1239</v>
      </c>
      <c r="I1247" s="126"/>
      <c r="J1247" s="126"/>
      <c r="K1247" s="126"/>
      <c r="L1247" s="126"/>
      <c r="M1247" s="126" t="s">
        <v>131</v>
      </c>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row>
    <row r="1248" spans="1:42" ht="22.5" outlineLevel="1" x14ac:dyDescent="0.2">
      <c r="A1248" s="285">
        <v>416</v>
      </c>
      <c r="B1248" s="162" t="s">
        <v>1066</v>
      </c>
      <c r="C1248" s="163" t="s">
        <v>1064</v>
      </c>
      <c r="D1248" s="224" t="s">
        <v>247</v>
      </c>
      <c r="E1248" s="225">
        <v>9.7479999999999993</v>
      </c>
      <c r="F1248" s="225"/>
      <c r="G1248" s="225">
        <f t="shared" si="10"/>
        <v>0</v>
      </c>
      <c r="H1248" s="164" t="s">
        <v>1239</v>
      </c>
      <c r="I1248" s="126"/>
      <c r="J1248" s="126"/>
      <c r="K1248" s="126"/>
      <c r="L1248" s="126"/>
      <c r="M1248" s="126" t="s">
        <v>131</v>
      </c>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row>
    <row r="1249" spans="1:42" ht="22.5" outlineLevel="1" x14ac:dyDescent="0.2">
      <c r="A1249" s="285">
        <v>417</v>
      </c>
      <c r="B1249" s="162" t="s">
        <v>1067</v>
      </c>
      <c r="C1249" s="163" t="s">
        <v>1064</v>
      </c>
      <c r="D1249" s="224" t="s">
        <v>247</v>
      </c>
      <c r="E1249" s="225">
        <v>4.32</v>
      </c>
      <c r="F1249" s="225"/>
      <c r="G1249" s="225">
        <f t="shared" si="10"/>
        <v>0</v>
      </c>
      <c r="H1249" s="164" t="s">
        <v>1239</v>
      </c>
      <c r="I1249" s="126"/>
      <c r="J1249" s="126"/>
      <c r="K1249" s="126"/>
      <c r="L1249" s="126"/>
      <c r="M1249" s="126" t="s">
        <v>131</v>
      </c>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row>
    <row r="1250" spans="1:42" ht="22.5" outlineLevel="1" x14ac:dyDescent="0.2">
      <c r="A1250" s="285">
        <v>418</v>
      </c>
      <c r="B1250" s="162" t="s">
        <v>1068</v>
      </c>
      <c r="C1250" s="163" t="s">
        <v>1064</v>
      </c>
      <c r="D1250" s="224" t="s">
        <v>247</v>
      </c>
      <c r="E1250" s="225">
        <v>10.148999999999999</v>
      </c>
      <c r="F1250" s="225"/>
      <c r="G1250" s="225">
        <f t="shared" si="10"/>
        <v>0</v>
      </c>
      <c r="H1250" s="164" t="s">
        <v>1239</v>
      </c>
      <c r="I1250" s="126"/>
      <c r="J1250" s="126"/>
      <c r="K1250" s="126"/>
      <c r="L1250" s="126"/>
      <c r="M1250" s="126" t="s">
        <v>131</v>
      </c>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row>
    <row r="1251" spans="1:42" ht="22.5" outlineLevel="1" x14ac:dyDescent="0.2">
      <c r="A1251" s="285">
        <v>419</v>
      </c>
      <c r="B1251" s="162" t="s">
        <v>1069</v>
      </c>
      <c r="C1251" s="163" t="s">
        <v>1064</v>
      </c>
      <c r="D1251" s="224" t="s">
        <v>247</v>
      </c>
      <c r="E1251" s="225">
        <v>9.1039999999999992</v>
      </c>
      <c r="F1251" s="225"/>
      <c r="G1251" s="225">
        <f t="shared" si="10"/>
        <v>0</v>
      </c>
      <c r="H1251" s="164" t="s">
        <v>1239</v>
      </c>
      <c r="I1251" s="126"/>
      <c r="J1251" s="126"/>
      <c r="K1251" s="126"/>
      <c r="L1251" s="126"/>
      <c r="M1251" s="126" t="s">
        <v>131</v>
      </c>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row>
    <row r="1252" spans="1:42" outlineLevel="1" x14ac:dyDescent="0.2">
      <c r="A1252" s="285">
        <v>420</v>
      </c>
      <c r="B1252" s="162" t="s">
        <v>1074</v>
      </c>
      <c r="C1252" s="163" t="s">
        <v>1075</v>
      </c>
      <c r="D1252" s="224" t="s">
        <v>142</v>
      </c>
      <c r="E1252" s="225">
        <v>4</v>
      </c>
      <c r="F1252" s="225"/>
      <c r="G1252" s="225">
        <f t="shared" si="10"/>
        <v>0</v>
      </c>
      <c r="H1252" s="164" t="s">
        <v>1239</v>
      </c>
      <c r="I1252" s="126"/>
      <c r="J1252" s="126"/>
      <c r="K1252" s="126"/>
      <c r="L1252" s="126"/>
      <c r="M1252" s="126" t="s">
        <v>131</v>
      </c>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row>
    <row r="1253" spans="1:42" ht="22.5" outlineLevel="1" x14ac:dyDescent="0.2">
      <c r="A1253" s="285">
        <v>421</v>
      </c>
      <c r="B1253" s="162" t="s">
        <v>1080</v>
      </c>
      <c r="C1253" s="163" t="s">
        <v>1081</v>
      </c>
      <c r="D1253" s="224" t="s">
        <v>247</v>
      </c>
      <c r="E1253" s="225">
        <v>8</v>
      </c>
      <c r="F1253" s="225"/>
      <c r="G1253" s="225">
        <f t="shared" si="10"/>
        <v>0</v>
      </c>
      <c r="H1253" s="164" t="s">
        <v>1239</v>
      </c>
      <c r="I1253" s="126"/>
      <c r="J1253" s="126"/>
      <c r="K1253" s="126"/>
      <c r="L1253" s="126"/>
      <c r="M1253" s="126" t="s">
        <v>131</v>
      </c>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row>
    <row r="1254" spans="1:42" ht="22.5" outlineLevel="1" x14ac:dyDescent="0.2">
      <c r="A1254" s="285">
        <v>422</v>
      </c>
      <c r="B1254" s="162" t="s">
        <v>1082</v>
      </c>
      <c r="C1254" s="163" t="s">
        <v>1083</v>
      </c>
      <c r="D1254" s="224" t="s">
        <v>142</v>
      </c>
      <c r="E1254" s="225">
        <v>1</v>
      </c>
      <c r="F1254" s="225"/>
      <c r="G1254" s="225">
        <f t="shared" si="10"/>
        <v>0</v>
      </c>
      <c r="H1254" s="164" t="s">
        <v>1239</v>
      </c>
      <c r="I1254" s="126"/>
      <c r="J1254" s="126"/>
      <c r="K1254" s="126"/>
      <c r="L1254" s="126"/>
      <c r="M1254" s="126" t="s">
        <v>131</v>
      </c>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row>
    <row r="1255" spans="1:42" ht="22.5" outlineLevel="1" x14ac:dyDescent="0.2">
      <c r="A1255" s="285">
        <v>423</v>
      </c>
      <c r="B1255" s="162" t="s">
        <v>1086</v>
      </c>
      <c r="C1255" s="163" t="s">
        <v>1087</v>
      </c>
      <c r="D1255" s="224" t="s">
        <v>247</v>
      </c>
      <c r="E1255" s="225">
        <v>4.26</v>
      </c>
      <c r="F1255" s="225"/>
      <c r="G1255" s="225">
        <f t="shared" si="10"/>
        <v>0</v>
      </c>
      <c r="H1255" s="164" t="s">
        <v>1239</v>
      </c>
      <c r="I1255" s="126"/>
      <c r="J1255" s="126"/>
      <c r="K1255" s="126"/>
      <c r="L1255" s="126"/>
      <c r="M1255" s="126" t="s">
        <v>131</v>
      </c>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row>
    <row r="1256" spans="1:42" outlineLevel="1" x14ac:dyDescent="0.2">
      <c r="A1256" s="285"/>
      <c r="B1256" s="162"/>
      <c r="C1256" s="250" t="s">
        <v>1088</v>
      </c>
      <c r="D1256" s="251"/>
      <c r="E1256" s="252">
        <v>4.26</v>
      </c>
      <c r="F1256" s="225"/>
      <c r="G1256" s="225"/>
      <c r="H1256" s="164">
        <v>0</v>
      </c>
      <c r="I1256" s="126"/>
      <c r="J1256" s="126"/>
      <c r="K1256" s="126"/>
      <c r="L1256" s="126"/>
      <c r="M1256" s="126" t="s">
        <v>133</v>
      </c>
      <c r="N1256" s="126">
        <v>0</v>
      </c>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row>
    <row r="1257" spans="1:42" ht="22.5" outlineLevel="1" x14ac:dyDescent="0.2">
      <c r="A1257" s="285">
        <v>424</v>
      </c>
      <c r="B1257" s="162" t="s">
        <v>1089</v>
      </c>
      <c r="C1257" s="163" t="s">
        <v>1090</v>
      </c>
      <c r="D1257" s="224" t="s">
        <v>130</v>
      </c>
      <c r="E1257" s="225">
        <v>98.8</v>
      </c>
      <c r="F1257" s="225"/>
      <c r="G1257" s="225">
        <f>ROUND(E1257*F1257,2)</f>
        <v>0</v>
      </c>
      <c r="H1257" s="164" t="s">
        <v>1239</v>
      </c>
      <c r="I1257" s="126"/>
      <c r="J1257" s="126"/>
      <c r="K1257" s="126"/>
      <c r="L1257" s="126"/>
      <c r="M1257" s="126" t="s">
        <v>131</v>
      </c>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row>
    <row r="1258" spans="1:42" outlineLevel="1" x14ac:dyDescent="0.2">
      <c r="A1258" s="285"/>
      <c r="B1258" s="162"/>
      <c r="C1258" s="250" t="s">
        <v>1091</v>
      </c>
      <c r="D1258" s="251"/>
      <c r="E1258" s="252">
        <v>98.8</v>
      </c>
      <c r="F1258" s="225"/>
      <c r="G1258" s="225"/>
      <c r="H1258" s="164">
        <v>0</v>
      </c>
      <c r="I1258" s="126"/>
      <c r="J1258" s="126"/>
      <c r="K1258" s="126"/>
      <c r="L1258" s="126"/>
      <c r="M1258" s="126" t="s">
        <v>133</v>
      </c>
      <c r="N1258" s="126">
        <v>0</v>
      </c>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row>
    <row r="1259" spans="1:42" ht="22.5" outlineLevel="1" x14ac:dyDescent="0.2">
      <c r="A1259" s="285">
        <v>425</v>
      </c>
      <c r="B1259" s="162" t="s">
        <v>1092</v>
      </c>
      <c r="C1259" s="163" t="s">
        <v>1090</v>
      </c>
      <c r="D1259" s="224" t="s">
        <v>130</v>
      </c>
      <c r="E1259" s="225">
        <v>19.760000000000002</v>
      </c>
      <c r="F1259" s="225"/>
      <c r="G1259" s="225">
        <f>ROUND(E1259*F1259,2)</f>
        <v>0</v>
      </c>
      <c r="H1259" s="164" t="s">
        <v>1239</v>
      </c>
      <c r="I1259" s="126"/>
      <c r="J1259" s="126"/>
      <c r="K1259" s="126"/>
      <c r="L1259" s="126"/>
      <c r="M1259" s="126" t="s">
        <v>131</v>
      </c>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row>
    <row r="1260" spans="1:42" outlineLevel="1" x14ac:dyDescent="0.2">
      <c r="A1260" s="285"/>
      <c r="B1260" s="162"/>
      <c r="C1260" s="250" t="s">
        <v>1093</v>
      </c>
      <c r="D1260" s="251"/>
      <c r="E1260" s="252">
        <v>19.760000000000002</v>
      </c>
      <c r="F1260" s="225"/>
      <c r="G1260" s="225"/>
      <c r="H1260" s="164">
        <v>0</v>
      </c>
      <c r="I1260" s="126"/>
      <c r="J1260" s="126"/>
      <c r="K1260" s="126"/>
      <c r="L1260" s="126"/>
      <c r="M1260" s="126" t="s">
        <v>133</v>
      </c>
      <c r="N1260" s="126">
        <v>0</v>
      </c>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row>
    <row r="1261" spans="1:42" ht="22.5" outlineLevel="1" x14ac:dyDescent="0.2">
      <c r="A1261" s="285">
        <v>426</v>
      </c>
      <c r="B1261" s="162" t="s">
        <v>1094</v>
      </c>
      <c r="C1261" s="163" t="s">
        <v>1095</v>
      </c>
      <c r="D1261" s="224" t="s">
        <v>142</v>
      </c>
      <c r="E1261" s="225">
        <v>1</v>
      </c>
      <c r="F1261" s="225"/>
      <c r="G1261" s="225">
        <f t="shared" ref="G1261:G1273" si="11">ROUND(E1261*F1261,2)</f>
        <v>0</v>
      </c>
      <c r="H1261" s="164" t="s">
        <v>1239</v>
      </c>
      <c r="I1261" s="126"/>
      <c r="J1261" s="126"/>
      <c r="K1261" s="126"/>
      <c r="L1261" s="126"/>
      <c r="M1261" s="126" t="s">
        <v>131</v>
      </c>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row>
    <row r="1262" spans="1:42" ht="22.5" outlineLevel="1" x14ac:dyDescent="0.2">
      <c r="A1262" s="285">
        <v>427</v>
      </c>
      <c r="B1262" s="162" t="s">
        <v>1096</v>
      </c>
      <c r="C1262" s="163" t="s">
        <v>1501</v>
      </c>
      <c r="D1262" s="224" t="s">
        <v>142</v>
      </c>
      <c r="E1262" s="225">
        <v>3</v>
      </c>
      <c r="F1262" s="225"/>
      <c r="G1262" s="225">
        <f t="shared" si="11"/>
        <v>0</v>
      </c>
      <c r="H1262" s="164" t="s">
        <v>1239</v>
      </c>
      <c r="I1262" s="126"/>
      <c r="J1262" s="126"/>
      <c r="K1262" s="126"/>
      <c r="L1262" s="126"/>
      <c r="M1262" s="126" t="s">
        <v>131</v>
      </c>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row>
    <row r="1263" spans="1:42" ht="22.5" outlineLevel="1" x14ac:dyDescent="0.2">
      <c r="A1263" s="285">
        <v>428</v>
      </c>
      <c r="B1263" s="162" t="s">
        <v>1097</v>
      </c>
      <c r="C1263" s="163" t="s">
        <v>1098</v>
      </c>
      <c r="D1263" s="224" t="s">
        <v>142</v>
      </c>
      <c r="E1263" s="225">
        <v>5</v>
      </c>
      <c r="F1263" s="225"/>
      <c r="G1263" s="225">
        <f t="shared" si="11"/>
        <v>0</v>
      </c>
      <c r="H1263" s="164" t="s">
        <v>1239</v>
      </c>
      <c r="I1263" s="126"/>
      <c r="J1263" s="126"/>
      <c r="K1263" s="126"/>
      <c r="L1263" s="126"/>
      <c r="M1263" s="126" t="s">
        <v>131</v>
      </c>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row>
    <row r="1264" spans="1:42" ht="22.5" outlineLevel="1" x14ac:dyDescent="0.2">
      <c r="A1264" s="285">
        <v>429</v>
      </c>
      <c r="B1264" s="162" t="s">
        <v>1099</v>
      </c>
      <c r="C1264" s="163" t="s">
        <v>1100</v>
      </c>
      <c r="D1264" s="224" t="s">
        <v>142</v>
      </c>
      <c r="E1264" s="225">
        <v>12</v>
      </c>
      <c r="F1264" s="225"/>
      <c r="G1264" s="225">
        <f t="shared" si="11"/>
        <v>0</v>
      </c>
      <c r="H1264" s="164" t="s">
        <v>1239</v>
      </c>
      <c r="I1264" s="126"/>
      <c r="J1264" s="126"/>
      <c r="K1264" s="126"/>
      <c r="L1264" s="126"/>
      <c r="M1264" s="126" t="s">
        <v>131</v>
      </c>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row>
    <row r="1265" spans="1:42" outlineLevel="1" x14ac:dyDescent="0.2">
      <c r="A1265" s="285">
        <v>430</v>
      </c>
      <c r="B1265" s="162" t="s">
        <v>1101</v>
      </c>
      <c r="C1265" s="163" t="s">
        <v>1102</v>
      </c>
      <c r="D1265" s="224" t="s">
        <v>142</v>
      </c>
      <c r="E1265" s="225">
        <v>5</v>
      </c>
      <c r="F1265" s="225"/>
      <c r="G1265" s="225">
        <f t="shared" si="11"/>
        <v>0</v>
      </c>
      <c r="H1265" s="164" t="s">
        <v>1239</v>
      </c>
      <c r="I1265" s="126"/>
      <c r="J1265" s="126"/>
      <c r="K1265" s="126"/>
      <c r="L1265" s="126"/>
      <c r="M1265" s="126" t="s">
        <v>131</v>
      </c>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row>
    <row r="1266" spans="1:42" ht="22.5" outlineLevel="1" x14ac:dyDescent="0.2">
      <c r="A1266" s="285">
        <v>431</v>
      </c>
      <c r="B1266" s="162" t="s">
        <v>1103</v>
      </c>
      <c r="C1266" s="163" t="s">
        <v>1104</v>
      </c>
      <c r="D1266" s="224" t="s">
        <v>142</v>
      </c>
      <c r="E1266" s="225">
        <v>5</v>
      </c>
      <c r="F1266" s="225"/>
      <c r="G1266" s="225">
        <f t="shared" si="11"/>
        <v>0</v>
      </c>
      <c r="H1266" s="164" t="s">
        <v>1239</v>
      </c>
      <c r="I1266" s="126"/>
      <c r="J1266" s="126"/>
      <c r="K1266" s="126"/>
      <c r="L1266" s="126"/>
      <c r="M1266" s="126" t="s">
        <v>131</v>
      </c>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row>
    <row r="1267" spans="1:42" ht="22.5" outlineLevel="1" x14ac:dyDescent="0.2">
      <c r="A1267" s="285">
        <v>432</v>
      </c>
      <c r="B1267" s="162" t="s">
        <v>1105</v>
      </c>
      <c r="C1267" s="163" t="s">
        <v>1106</v>
      </c>
      <c r="D1267" s="224" t="s">
        <v>142</v>
      </c>
      <c r="E1267" s="225">
        <v>6</v>
      </c>
      <c r="F1267" s="225"/>
      <c r="G1267" s="225">
        <f t="shared" si="11"/>
        <v>0</v>
      </c>
      <c r="H1267" s="164" t="s">
        <v>1239</v>
      </c>
      <c r="I1267" s="126"/>
      <c r="J1267" s="126"/>
      <c r="K1267" s="126"/>
      <c r="L1267" s="126"/>
      <c r="M1267" s="126" t="s">
        <v>131</v>
      </c>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row>
    <row r="1268" spans="1:42" ht="22.5" outlineLevel="1" x14ac:dyDescent="0.2">
      <c r="A1268" s="285">
        <v>433</v>
      </c>
      <c r="B1268" s="162" t="s">
        <v>1107</v>
      </c>
      <c r="C1268" s="163" t="s">
        <v>1108</v>
      </c>
      <c r="D1268" s="224" t="s">
        <v>142</v>
      </c>
      <c r="E1268" s="225">
        <v>2</v>
      </c>
      <c r="F1268" s="225"/>
      <c r="G1268" s="225">
        <f t="shared" si="11"/>
        <v>0</v>
      </c>
      <c r="H1268" s="164" t="s">
        <v>1239</v>
      </c>
      <c r="I1268" s="126"/>
      <c r="J1268" s="126"/>
      <c r="K1268" s="126"/>
      <c r="L1268" s="126"/>
      <c r="M1268" s="126" t="s">
        <v>131</v>
      </c>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row>
    <row r="1269" spans="1:42" ht="22.5" outlineLevel="1" x14ac:dyDescent="0.2">
      <c r="A1269" s="285">
        <v>434</v>
      </c>
      <c r="B1269" s="162" t="s">
        <v>1109</v>
      </c>
      <c r="C1269" s="163" t="s">
        <v>1110</v>
      </c>
      <c r="D1269" s="224" t="s">
        <v>142</v>
      </c>
      <c r="E1269" s="225">
        <v>1</v>
      </c>
      <c r="F1269" s="225"/>
      <c r="G1269" s="225">
        <f t="shared" si="11"/>
        <v>0</v>
      </c>
      <c r="H1269" s="164" t="s">
        <v>1239</v>
      </c>
      <c r="I1269" s="126"/>
      <c r="J1269" s="126"/>
      <c r="K1269" s="126"/>
      <c r="L1269" s="126"/>
      <c r="M1269" s="126" t="s">
        <v>131</v>
      </c>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row>
    <row r="1270" spans="1:42" outlineLevel="1" x14ac:dyDescent="0.2">
      <c r="A1270" s="285">
        <v>435</v>
      </c>
      <c r="B1270" s="162" t="s">
        <v>1111</v>
      </c>
      <c r="C1270" s="163" t="s">
        <v>1112</v>
      </c>
      <c r="D1270" s="224" t="s">
        <v>142</v>
      </c>
      <c r="E1270" s="225">
        <v>1</v>
      </c>
      <c r="F1270" s="225"/>
      <c r="G1270" s="225">
        <f t="shared" si="11"/>
        <v>0</v>
      </c>
      <c r="H1270" s="164" t="s">
        <v>1239</v>
      </c>
      <c r="I1270" s="126"/>
      <c r="J1270" s="126"/>
      <c r="K1270" s="126"/>
      <c r="L1270" s="126"/>
      <c r="M1270" s="126" t="s">
        <v>131</v>
      </c>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row>
    <row r="1271" spans="1:42" outlineLevel="1" x14ac:dyDescent="0.2">
      <c r="A1271" s="285">
        <v>436</v>
      </c>
      <c r="B1271" s="162" t="s">
        <v>1113</v>
      </c>
      <c r="C1271" s="163" t="s">
        <v>1114</v>
      </c>
      <c r="D1271" s="224" t="s">
        <v>142</v>
      </c>
      <c r="E1271" s="225">
        <v>1</v>
      </c>
      <c r="F1271" s="225"/>
      <c r="G1271" s="225">
        <f t="shared" si="11"/>
        <v>0</v>
      </c>
      <c r="H1271" s="164" t="s">
        <v>1239</v>
      </c>
      <c r="I1271" s="126"/>
      <c r="J1271" s="126"/>
      <c r="K1271" s="126"/>
      <c r="L1271" s="126"/>
      <c r="M1271" s="126" t="s">
        <v>131</v>
      </c>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row>
    <row r="1272" spans="1:42" outlineLevel="1" x14ac:dyDescent="0.2">
      <c r="A1272" s="285">
        <v>437</v>
      </c>
      <c r="B1272" s="162" t="s">
        <v>1115</v>
      </c>
      <c r="C1272" s="163" t="s">
        <v>1116</v>
      </c>
      <c r="D1272" s="224" t="s">
        <v>142</v>
      </c>
      <c r="E1272" s="225">
        <v>1</v>
      </c>
      <c r="F1272" s="225"/>
      <c r="G1272" s="225">
        <f t="shared" si="11"/>
        <v>0</v>
      </c>
      <c r="H1272" s="164" t="s">
        <v>1239</v>
      </c>
      <c r="I1272" s="126"/>
      <c r="J1272" s="126"/>
      <c r="K1272" s="126"/>
      <c r="L1272" s="126"/>
      <c r="M1272" s="126" t="s">
        <v>131</v>
      </c>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row>
    <row r="1273" spans="1:42" ht="22.5" outlineLevel="1" x14ac:dyDescent="0.2">
      <c r="A1273" s="285">
        <v>438</v>
      </c>
      <c r="B1273" s="162" t="s">
        <v>1119</v>
      </c>
      <c r="C1273" s="163" t="s">
        <v>1120</v>
      </c>
      <c r="D1273" s="224" t="s">
        <v>130</v>
      </c>
      <c r="E1273" s="225">
        <v>15.8916</v>
      </c>
      <c r="F1273" s="225"/>
      <c r="G1273" s="225">
        <f t="shared" si="11"/>
        <v>0</v>
      </c>
      <c r="H1273" s="164" t="s">
        <v>1239</v>
      </c>
      <c r="I1273" s="126"/>
      <c r="J1273" s="126"/>
      <c r="K1273" s="126"/>
      <c r="L1273" s="126"/>
      <c r="M1273" s="126" t="s">
        <v>131</v>
      </c>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row>
    <row r="1274" spans="1:42" outlineLevel="1" x14ac:dyDescent="0.2">
      <c r="A1274" s="285"/>
      <c r="B1274" s="162"/>
      <c r="C1274" s="250" t="s">
        <v>1121</v>
      </c>
      <c r="D1274" s="251"/>
      <c r="E1274" s="252">
        <v>15.8916</v>
      </c>
      <c r="F1274" s="225"/>
      <c r="G1274" s="225"/>
      <c r="H1274" s="164">
        <v>0</v>
      </c>
      <c r="I1274" s="126"/>
      <c r="J1274" s="126"/>
      <c r="K1274" s="126"/>
      <c r="L1274" s="126"/>
      <c r="M1274" s="126" t="s">
        <v>133</v>
      </c>
      <c r="N1274" s="126">
        <v>0</v>
      </c>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row>
    <row r="1275" spans="1:42" ht="22.5" outlineLevel="1" x14ac:dyDescent="0.2">
      <c r="A1275" s="285">
        <v>439</v>
      </c>
      <c r="B1275" s="162" t="s">
        <v>1124</v>
      </c>
      <c r="C1275" s="163" t="s">
        <v>1125</v>
      </c>
      <c r="D1275" s="224" t="s">
        <v>247</v>
      </c>
      <c r="E1275" s="225">
        <v>28</v>
      </c>
      <c r="F1275" s="225"/>
      <c r="G1275" s="225">
        <f>ROUND(E1275*F1275,2)</f>
        <v>0</v>
      </c>
      <c r="H1275" s="164" t="s">
        <v>1239</v>
      </c>
      <c r="I1275" s="126"/>
      <c r="J1275" s="126"/>
      <c r="K1275" s="126"/>
      <c r="L1275" s="126"/>
      <c r="M1275" s="126" t="s">
        <v>131</v>
      </c>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row>
    <row r="1276" spans="1:42" outlineLevel="1" x14ac:dyDescent="0.2">
      <c r="A1276" s="285"/>
      <c r="B1276" s="162"/>
      <c r="C1276" s="250" t="s">
        <v>1126</v>
      </c>
      <c r="D1276" s="251"/>
      <c r="E1276" s="252">
        <v>28</v>
      </c>
      <c r="F1276" s="225"/>
      <c r="G1276" s="225"/>
      <c r="H1276" s="164">
        <v>0</v>
      </c>
      <c r="I1276" s="126"/>
      <c r="J1276" s="126"/>
      <c r="K1276" s="126"/>
      <c r="L1276" s="126"/>
      <c r="M1276" s="126" t="s">
        <v>133</v>
      </c>
      <c r="N1276" s="126">
        <v>0</v>
      </c>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row>
    <row r="1277" spans="1:42" outlineLevel="1" x14ac:dyDescent="0.2">
      <c r="A1277" s="285">
        <v>440</v>
      </c>
      <c r="B1277" s="162" t="s">
        <v>1127</v>
      </c>
      <c r="C1277" s="163" t="s">
        <v>1128</v>
      </c>
      <c r="D1277" s="224" t="s">
        <v>0</v>
      </c>
      <c r="E1277" s="225">
        <v>2.15</v>
      </c>
      <c r="F1277" s="225"/>
      <c r="G1277" s="225">
        <f>ROUND(E1277*F1277,2)</f>
        <v>0</v>
      </c>
      <c r="H1277" s="164" t="s">
        <v>1275</v>
      </c>
      <c r="I1277" s="126"/>
      <c r="J1277" s="126"/>
      <c r="K1277" s="126"/>
      <c r="L1277" s="126"/>
      <c r="M1277" s="126" t="s">
        <v>131</v>
      </c>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row>
    <row r="1278" spans="1:42" x14ac:dyDescent="0.2">
      <c r="A1278" s="286" t="s">
        <v>126</v>
      </c>
      <c r="B1278" s="253" t="s">
        <v>94</v>
      </c>
      <c r="C1278" s="254" t="s">
        <v>95</v>
      </c>
      <c r="D1278" s="255"/>
      <c r="E1278" s="256"/>
      <c r="F1278" s="256"/>
      <c r="G1278" s="256">
        <f>SUMIF(M1279:M1329,"&lt;&gt;NOR",G1279:G1329)</f>
        <v>0</v>
      </c>
      <c r="H1278" s="229"/>
      <c r="M1278" t="s">
        <v>127</v>
      </c>
    </row>
    <row r="1279" spans="1:42" outlineLevel="1" x14ac:dyDescent="0.2">
      <c r="A1279" s="285">
        <v>441</v>
      </c>
      <c r="B1279" s="162" t="s">
        <v>1129</v>
      </c>
      <c r="C1279" s="163" t="s">
        <v>1130</v>
      </c>
      <c r="D1279" s="224" t="s">
        <v>130</v>
      </c>
      <c r="E1279" s="225">
        <v>48.656999999999996</v>
      </c>
      <c r="F1279" s="225"/>
      <c r="G1279" s="225">
        <f>ROUND(E1279*F1279,2)</f>
        <v>0</v>
      </c>
      <c r="H1279" s="164" t="s">
        <v>1275</v>
      </c>
      <c r="I1279" s="126"/>
      <c r="J1279" s="126"/>
      <c r="K1279" s="126"/>
      <c r="L1279" s="126"/>
      <c r="M1279" s="126" t="s">
        <v>131</v>
      </c>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row>
    <row r="1280" spans="1:42" outlineLevel="1" x14ac:dyDescent="0.2">
      <c r="A1280" s="285"/>
      <c r="B1280" s="162"/>
      <c r="C1280" s="250" t="s">
        <v>598</v>
      </c>
      <c r="D1280" s="251"/>
      <c r="E1280" s="252"/>
      <c r="F1280" s="225"/>
      <c r="G1280" s="225"/>
      <c r="H1280" s="164">
        <v>0</v>
      </c>
      <c r="I1280" s="126"/>
      <c r="J1280" s="126"/>
      <c r="K1280" s="126"/>
      <c r="L1280" s="126"/>
      <c r="M1280" s="126" t="s">
        <v>133</v>
      </c>
      <c r="N1280" s="126">
        <v>0</v>
      </c>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row>
    <row r="1281" spans="1:42" outlineLevel="1" x14ac:dyDescent="0.2">
      <c r="A1281" s="285"/>
      <c r="B1281" s="162"/>
      <c r="C1281" s="250" t="s">
        <v>154</v>
      </c>
      <c r="D1281" s="251"/>
      <c r="E1281" s="252"/>
      <c r="F1281" s="225"/>
      <c r="G1281" s="225"/>
      <c r="H1281" s="164">
        <v>0</v>
      </c>
      <c r="I1281" s="126"/>
      <c r="J1281" s="126"/>
      <c r="K1281" s="126"/>
      <c r="L1281" s="126"/>
      <c r="M1281" s="126" t="s">
        <v>133</v>
      </c>
      <c r="N1281" s="126">
        <v>0</v>
      </c>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row>
    <row r="1282" spans="1:42" outlineLevel="1" x14ac:dyDescent="0.2">
      <c r="A1282" s="285"/>
      <c r="B1282" s="162"/>
      <c r="C1282" s="250" t="s">
        <v>1460</v>
      </c>
      <c r="D1282" s="251"/>
      <c r="E1282" s="252">
        <v>34.64</v>
      </c>
      <c r="F1282" s="225"/>
      <c r="G1282" s="225"/>
      <c r="H1282" s="164">
        <v>0</v>
      </c>
      <c r="I1282" s="126"/>
      <c r="J1282" s="126"/>
      <c r="K1282" s="126"/>
      <c r="L1282" s="126"/>
      <c r="M1282" s="126" t="s">
        <v>133</v>
      </c>
      <c r="N1282" s="126">
        <v>0</v>
      </c>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row>
    <row r="1283" spans="1:42" outlineLevel="1" x14ac:dyDescent="0.2">
      <c r="A1283" s="285"/>
      <c r="B1283" s="162"/>
      <c r="C1283" s="250" t="s">
        <v>620</v>
      </c>
      <c r="D1283" s="251"/>
      <c r="E1283" s="252">
        <v>10.5</v>
      </c>
      <c r="F1283" s="225"/>
      <c r="G1283" s="225"/>
      <c r="H1283" s="164">
        <v>0</v>
      </c>
      <c r="I1283" s="126"/>
      <c r="J1283" s="126"/>
      <c r="K1283" s="126"/>
      <c r="L1283" s="126"/>
      <c r="M1283" s="126" t="s">
        <v>133</v>
      </c>
      <c r="N1283" s="126">
        <v>0</v>
      </c>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row>
    <row r="1284" spans="1:42" outlineLevel="1" x14ac:dyDescent="0.2">
      <c r="A1284" s="285"/>
      <c r="B1284" s="162"/>
      <c r="C1284" s="250" t="s">
        <v>1131</v>
      </c>
      <c r="D1284" s="251"/>
      <c r="E1284" s="252">
        <v>0.46200000000000002</v>
      </c>
      <c r="F1284" s="225"/>
      <c r="G1284" s="225"/>
      <c r="H1284" s="164">
        <v>0</v>
      </c>
      <c r="I1284" s="126"/>
      <c r="J1284" s="126"/>
      <c r="K1284" s="126"/>
      <c r="L1284" s="126"/>
      <c r="M1284" s="126" t="s">
        <v>133</v>
      </c>
      <c r="N1284" s="126">
        <v>0</v>
      </c>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row>
    <row r="1285" spans="1:42" outlineLevel="1" x14ac:dyDescent="0.2">
      <c r="A1285" s="285"/>
      <c r="B1285" s="162"/>
      <c r="C1285" s="250" t="s">
        <v>909</v>
      </c>
      <c r="D1285" s="251"/>
      <c r="E1285" s="252">
        <v>0.65</v>
      </c>
      <c r="F1285" s="225"/>
      <c r="G1285" s="225"/>
      <c r="H1285" s="164">
        <v>0</v>
      </c>
      <c r="I1285" s="126"/>
      <c r="J1285" s="126"/>
      <c r="K1285" s="126"/>
      <c r="L1285" s="126"/>
      <c r="M1285" s="126" t="s">
        <v>133</v>
      </c>
      <c r="N1285" s="126">
        <v>0</v>
      </c>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row>
    <row r="1286" spans="1:42" outlineLevel="1" x14ac:dyDescent="0.2">
      <c r="A1286" s="285"/>
      <c r="B1286" s="162"/>
      <c r="C1286" s="250" t="s">
        <v>1132</v>
      </c>
      <c r="D1286" s="251"/>
      <c r="E1286" s="252">
        <v>1.115</v>
      </c>
      <c r="F1286" s="225"/>
      <c r="G1286" s="225"/>
      <c r="H1286" s="164">
        <v>0</v>
      </c>
      <c r="I1286" s="126"/>
      <c r="J1286" s="126"/>
      <c r="K1286" s="126"/>
      <c r="L1286" s="126"/>
      <c r="M1286" s="126" t="s">
        <v>133</v>
      </c>
      <c r="N1286" s="126">
        <v>0</v>
      </c>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row>
    <row r="1287" spans="1:42" outlineLevel="1" x14ac:dyDescent="0.2">
      <c r="A1287" s="285"/>
      <c r="B1287" s="162"/>
      <c r="C1287" s="250" t="s">
        <v>1133</v>
      </c>
      <c r="D1287" s="251"/>
      <c r="E1287" s="252">
        <v>1.29</v>
      </c>
      <c r="F1287" s="225"/>
      <c r="G1287" s="225"/>
      <c r="H1287" s="164">
        <v>0</v>
      </c>
      <c r="I1287" s="126"/>
      <c r="J1287" s="126"/>
      <c r="K1287" s="126"/>
      <c r="L1287" s="126"/>
      <c r="M1287" s="126" t="s">
        <v>133</v>
      </c>
      <c r="N1287" s="126">
        <v>0</v>
      </c>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row>
    <row r="1288" spans="1:42" outlineLevel="1" x14ac:dyDescent="0.2">
      <c r="A1288" s="285">
        <v>442</v>
      </c>
      <c r="B1288" s="162" t="s">
        <v>1134</v>
      </c>
      <c r="C1288" s="163" t="s">
        <v>1135</v>
      </c>
      <c r="D1288" s="224" t="s">
        <v>247</v>
      </c>
      <c r="E1288" s="225">
        <v>12.9</v>
      </c>
      <c r="F1288" s="225"/>
      <c r="G1288" s="225">
        <f>ROUND(E1288*F1288,2)</f>
        <v>0</v>
      </c>
      <c r="H1288" s="164" t="s">
        <v>1275</v>
      </c>
      <c r="I1288" s="126"/>
      <c r="J1288" s="126"/>
      <c r="K1288" s="126"/>
      <c r="L1288" s="126"/>
      <c r="M1288" s="126" t="s">
        <v>131</v>
      </c>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row>
    <row r="1289" spans="1:42" outlineLevel="1" x14ac:dyDescent="0.2">
      <c r="A1289" s="285"/>
      <c r="B1289" s="162"/>
      <c r="C1289" s="250" t="s">
        <v>598</v>
      </c>
      <c r="D1289" s="251"/>
      <c r="E1289" s="252"/>
      <c r="F1289" s="225"/>
      <c r="G1289" s="225"/>
      <c r="H1289" s="164">
        <v>0</v>
      </c>
      <c r="I1289" s="126"/>
      <c r="J1289" s="126"/>
      <c r="K1289" s="126"/>
      <c r="L1289" s="126"/>
      <c r="M1289" s="126" t="s">
        <v>133</v>
      </c>
      <c r="N1289" s="126">
        <v>0</v>
      </c>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row>
    <row r="1290" spans="1:42" outlineLevel="1" x14ac:dyDescent="0.2">
      <c r="A1290" s="285"/>
      <c r="B1290" s="162"/>
      <c r="C1290" s="250" t="s">
        <v>154</v>
      </c>
      <c r="D1290" s="251"/>
      <c r="E1290" s="252"/>
      <c r="F1290" s="225"/>
      <c r="G1290" s="225"/>
      <c r="H1290" s="164">
        <v>0</v>
      </c>
      <c r="I1290" s="126"/>
      <c r="J1290" s="126"/>
      <c r="K1290" s="126"/>
      <c r="L1290" s="126"/>
      <c r="M1290" s="126" t="s">
        <v>133</v>
      </c>
      <c r="N1290" s="126">
        <v>0</v>
      </c>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row>
    <row r="1291" spans="1:42" outlineLevel="1" x14ac:dyDescent="0.2">
      <c r="A1291" s="285"/>
      <c r="B1291" s="162"/>
      <c r="C1291" s="250" t="s">
        <v>1136</v>
      </c>
      <c r="D1291" s="251"/>
      <c r="E1291" s="252">
        <v>12.9</v>
      </c>
      <c r="F1291" s="225"/>
      <c r="G1291" s="225"/>
      <c r="H1291" s="164">
        <v>0</v>
      </c>
      <c r="I1291" s="126"/>
      <c r="J1291" s="126"/>
      <c r="K1291" s="126"/>
      <c r="L1291" s="126"/>
      <c r="M1291" s="126" t="s">
        <v>133</v>
      </c>
      <c r="N1291" s="126">
        <v>0</v>
      </c>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row>
    <row r="1292" spans="1:42" outlineLevel="1" x14ac:dyDescent="0.2">
      <c r="A1292" s="285">
        <v>443</v>
      </c>
      <c r="B1292" s="162" t="s">
        <v>1137</v>
      </c>
      <c r="C1292" s="163" t="s">
        <v>1138</v>
      </c>
      <c r="D1292" s="224" t="s">
        <v>247</v>
      </c>
      <c r="E1292" s="225">
        <v>12.9</v>
      </c>
      <c r="F1292" s="225"/>
      <c r="G1292" s="225">
        <f>ROUND(E1292*F1292,2)</f>
        <v>0</v>
      </c>
      <c r="H1292" s="164" t="s">
        <v>1275</v>
      </c>
      <c r="I1292" s="126"/>
      <c r="J1292" s="126"/>
      <c r="K1292" s="126"/>
      <c r="L1292" s="126"/>
      <c r="M1292" s="126" t="s">
        <v>131</v>
      </c>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row>
    <row r="1293" spans="1:42" outlineLevel="1" x14ac:dyDescent="0.2">
      <c r="A1293" s="285"/>
      <c r="B1293" s="162"/>
      <c r="C1293" s="250" t="s">
        <v>598</v>
      </c>
      <c r="D1293" s="251"/>
      <c r="E1293" s="252"/>
      <c r="F1293" s="225"/>
      <c r="G1293" s="225"/>
      <c r="H1293" s="164">
        <v>0</v>
      </c>
      <c r="I1293" s="126"/>
      <c r="J1293" s="126"/>
      <c r="K1293" s="126"/>
      <c r="L1293" s="126"/>
      <c r="M1293" s="126" t="s">
        <v>133</v>
      </c>
      <c r="N1293" s="126">
        <v>0</v>
      </c>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row>
    <row r="1294" spans="1:42" outlineLevel="1" x14ac:dyDescent="0.2">
      <c r="A1294" s="285"/>
      <c r="B1294" s="162"/>
      <c r="C1294" s="250" t="s">
        <v>154</v>
      </c>
      <c r="D1294" s="251"/>
      <c r="E1294" s="252"/>
      <c r="F1294" s="225"/>
      <c r="G1294" s="225"/>
      <c r="H1294" s="164">
        <v>0</v>
      </c>
      <c r="I1294" s="126"/>
      <c r="J1294" s="126"/>
      <c r="K1294" s="126"/>
      <c r="L1294" s="126"/>
      <c r="M1294" s="126" t="s">
        <v>133</v>
      </c>
      <c r="N1294" s="126">
        <v>0</v>
      </c>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row>
    <row r="1295" spans="1:42" outlineLevel="1" x14ac:dyDescent="0.2">
      <c r="A1295" s="285"/>
      <c r="B1295" s="162"/>
      <c r="C1295" s="250" t="s">
        <v>1136</v>
      </c>
      <c r="D1295" s="251"/>
      <c r="E1295" s="252">
        <v>12.9</v>
      </c>
      <c r="F1295" s="225"/>
      <c r="G1295" s="225"/>
      <c r="H1295" s="164">
        <v>0</v>
      </c>
      <c r="I1295" s="126"/>
      <c r="J1295" s="126"/>
      <c r="K1295" s="126"/>
      <c r="L1295" s="126"/>
      <c r="M1295" s="126" t="s">
        <v>133</v>
      </c>
      <c r="N1295" s="126">
        <v>0</v>
      </c>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row>
    <row r="1296" spans="1:42" outlineLevel="1" x14ac:dyDescent="0.2">
      <c r="A1296" s="285">
        <v>444</v>
      </c>
      <c r="B1296" s="162" t="s">
        <v>1139</v>
      </c>
      <c r="C1296" s="163" t="s">
        <v>1140</v>
      </c>
      <c r="D1296" s="224" t="s">
        <v>130</v>
      </c>
      <c r="E1296" s="225">
        <v>47.366999999999997</v>
      </c>
      <c r="F1296" s="225"/>
      <c r="G1296" s="225">
        <f>ROUND(E1296*F1296,2)</f>
        <v>0</v>
      </c>
      <c r="H1296" s="164" t="s">
        <v>1275</v>
      </c>
      <c r="I1296" s="126"/>
      <c r="J1296" s="126"/>
      <c r="K1296" s="126"/>
      <c r="L1296" s="126"/>
      <c r="M1296" s="126" t="s">
        <v>131</v>
      </c>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row>
    <row r="1297" spans="1:42" outlineLevel="1" x14ac:dyDescent="0.2">
      <c r="A1297" s="285"/>
      <c r="B1297" s="162"/>
      <c r="C1297" s="250" t="s">
        <v>598</v>
      </c>
      <c r="D1297" s="251"/>
      <c r="E1297" s="252"/>
      <c r="F1297" s="225"/>
      <c r="G1297" s="225"/>
      <c r="H1297" s="164">
        <v>0</v>
      </c>
      <c r="I1297" s="126"/>
      <c r="J1297" s="126"/>
      <c r="K1297" s="126"/>
      <c r="L1297" s="126"/>
      <c r="M1297" s="126" t="s">
        <v>133</v>
      </c>
      <c r="N1297" s="126">
        <v>0</v>
      </c>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row>
    <row r="1298" spans="1:42" outlineLevel="1" x14ac:dyDescent="0.2">
      <c r="A1298" s="285"/>
      <c r="B1298" s="162"/>
      <c r="C1298" s="250" t="s">
        <v>154</v>
      </c>
      <c r="D1298" s="251"/>
      <c r="E1298" s="252"/>
      <c r="F1298" s="225"/>
      <c r="G1298" s="225"/>
      <c r="H1298" s="164">
        <v>0</v>
      </c>
      <c r="I1298" s="126"/>
      <c r="J1298" s="126"/>
      <c r="K1298" s="126"/>
      <c r="L1298" s="126"/>
      <c r="M1298" s="126" t="s">
        <v>133</v>
      </c>
      <c r="N1298" s="126">
        <v>0</v>
      </c>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row>
    <row r="1299" spans="1:42" outlineLevel="1" x14ac:dyDescent="0.2">
      <c r="A1299" s="285"/>
      <c r="B1299" s="162"/>
      <c r="C1299" s="250" t="s">
        <v>1460</v>
      </c>
      <c r="D1299" s="251"/>
      <c r="E1299" s="252">
        <v>34.64</v>
      </c>
      <c r="F1299" s="225"/>
      <c r="G1299" s="225"/>
      <c r="H1299" s="164">
        <v>0</v>
      </c>
      <c r="I1299" s="126"/>
      <c r="J1299" s="126"/>
      <c r="K1299" s="126"/>
      <c r="L1299" s="126"/>
      <c r="M1299" s="126" t="s">
        <v>133</v>
      </c>
      <c r="N1299" s="126">
        <v>0</v>
      </c>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row>
    <row r="1300" spans="1:42" outlineLevel="1" x14ac:dyDescent="0.2">
      <c r="A1300" s="285"/>
      <c r="B1300" s="162"/>
      <c r="C1300" s="250" t="s">
        <v>620</v>
      </c>
      <c r="D1300" s="251"/>
      <c r="E1300" s="252">
        <v>10.5</v>
      </c>
      <c r="F1300" s="225"/>
      <c r="G1300" s="225"/>
      <c r="H1300" s="164">
        <v>0</v>
      </c>
      <c r="I1300" s="126"/>
      <c r="J1300" s="126"/>
      <c r="K1300" s="126"/>
      <c r="L1300" s="126"/>
      <c r="M1300" s="126" t="s">
        <v>133</v>
      </c>
      <c r="N1300" s="126">
        <v>0</v>
      </c>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row>
    <row r="1301" spans="1:42" outlineLevel="1" x14ac:dyDescent="0.2">
      <c r="A1301" s="285"/>
      <c r="B1301" s="162"/>
      <c r="C1301" s="250" t="s">
        <v>1131</v>
      </c>
      <c r="D1301" s="251"/>
      <c r="E1301" s="252">
        <v>0.46200000000000002</v>
      </c>
      <c r="F1301" s="225"/>
      <c r="G1301" s="225"/>
      <c r="H1301" s="164">
        <v>0</v>
      </c>
      <c r="I1301" s="126"/>
      <c r="J1301" s="126"/>
      <c r="K1301" s="126"/>
      <c r="L1301" s="126"/>
      <c r="M1301" s="126" t="s">
        <v>133</v>
      </c>
      <c r="N1301" s="126">
        <v>0</v>
      </c>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row>
    <row r="1302" spans="1:42" outlineLevel="1" x14ac:dyDescent="0.2">
      <c r="A1302" s="285"/>
      <c r="B1302" s="162"/>
      <c r="C1302" s="250" t="s">
        <v>909</v>
      </c>
      <c r="D1302" s="251"/>
      <c r="E1302" s="252">
        <v>0.65</v>
      </c>
      <c r="F1302" s="225"/>
      <c r="G1302" s="225"/>
      <c r="H1302" s="164">
        <v>0</v>
      </c>
      <c r="I1302" s="126"/>
      <c r="J1302" s="126"/>
      <c r="K1302" s="126"/>
      <c r="L1302" s="126"/>
      <c r="M1302" s="126" t="s">
        <v>133</v>
      </c>
      <c r="N1302" s="126">
        <v>0</v>
      </c>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row>
    <row r="1303" spans="1:42" outlineLevel="1" x14ac:dyDescent="0.2">
      <c r="A1303" s="285"/>
      <c r="B1303" s="162"/>
      <c r="C1303" s="250" t="s">
        <v>1132</v>
      </c>
      <c r="D1303" s="251"/>
      <c r="E1303" s="252">
        <v>1.115</v>
      </c>
      <c r="F1303" s="225"/>
      <c r="G1303" s="225"/>
      <c r="H1303" s="164">
        <v>0</v>
      </c>
      <c r="I1303" s="126"/>
      <c r="J1303" s="126"/>
      <c r="K1303" s="126"/>
      <c r="L1303" s="126"/>
      <c r="M1303" s="126" t="s">
        <v>133</v>
      </c>
      <c r="N1303" s="126">
        <v>0</v>
      </c>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row>
    <row r="1304" spans="1:42" outlineLevel="1" x14ac:dyDescent="0.2">
      <c r="A1304" s="285">
        <v>445</v>
      </c>
      <c r="B1304" s="162" t="s">
        <v>1141</v>
      </c>
      <c r="C1304" s="163" t="s">
        <v>1142</v>
      </c>
      <c r="D1304" s="224" t="s">
        <v>130</v>
      </c>
      <c r="E1304" s="225">
        <v>48.656999999999996</v>
      </c>
      <c r="F1304" s="225"/>
      <c r="G1304" s="225">
        <f>ROUND(E1304*F1304,2)</f>
        <v>0</v>
      </c>
      <c r="H1304" s="164" t="s">
        <v>1275</v>
      </c>
      <c r="I1304" s="126"/>
      <c r="J1304" s="126"/>
      <c r="K1304" s="126"/>
      <c r="L1304" s="126"/>
      <c r="M1304" s="126" t="s">
        <v>131</v>
      </c>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row>
    <row r="1305" spans="1:42" outlineLevel="1" x14ac:dyDescent="0.2">
      <c r="A1305" s="285"/>
      <c r="B1305" s="162"/>
      <c r="C1305" s="250" t="s">
        <v>598</v>
      </c>
      <c r="D1305" s="251"/>
      <c r="E1305" s="252"/>
      <c r="F1305" s="225"/>
      <c r="G1305" s="225"/>
      <c r="H1305" s="164">
        <v>0</v>
      </c>
      <c r="I1305" s="126"/>
      <c r="J1305" s="126"/>
      <c r="K1305" s="126"/>
      <c r="L1305" s="126"/>
      <c r="M1305" s="126" t="s">
        <v>133</v>
      </c>
      <c r="N1305" s="126">
        <v>0</v>
      </c>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row>
    <row r="1306" spans="1:42" outlineLevel="1" x14ac:dyDescent="0.2">
      <c r="A1306" s="285"/>
      <c r="B1306" s="162"/>
      <c r="C1306" s="250" t="s">
        <v>154</v>
      </c>
      <c r="D1306" s="251"/>
      <c r="E1306" s="252"/>
      <c r="F1306" s="225"/>
      <c r="G1306" s="225"/>
      <c r="H1306" s="164">
        <v>0</v>
      </c>
      <c r="I1306" s="126"/>
      <c r="J1306" s="126"/>
      <c r="K1306" s="126"/>
      <c r="L1306" s="126"/>
      <c r="M1306" s="126" t="s">
        <v>133</v>
      </c>
      <c r="N1306" s="126">
        <v>0</v>
      </c>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row>
    <row r="1307" spans="1:42" outlineLevel="1" x14ac:dyDescent="0.2">
      <c r="A1307" s="285"/>
      <c r="B1307" s="162"/>
      <c r="C1307" s="250" t="s">
        <v>1460</v>
      </c>
      <c r="D1307" s="251"/>
      <c r="E1307" s="252">
        <v>34.64</v>
      </c>
      <c r="F1307" s="225"/>
      <c r="G1307" s="225"/>
      <c r="H1307" s="164">
        <v>0</v>
      </c>
      <c r="I1307" s="126"/>
      <c r="J1307" s="126"/>
      <c r="K1307" s="126"/>
      <c r="L1307" s="126"/>
      <c r="M1307" s="126" t="s">
        <v>133</v>
      </c>
      <c r="N1307" s="126">
        <v>0</v>
      </c>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row>
    <row r="1308" spans="1:42" outlineLevel="1" x14ac:dyDescent="0.2">
      <c r="A1308" s="285"/>
      <c r="B1308" s="162"/>
      <c r="C1308" s="250" t="s">
        <v>620</v>
      </c>
      <c r="D1308" s="251"/>
      <c r="E1308" s="252">
        <v>10.5</v>
      </c>
      <c r="F1308" s="225"/>
      <c r="G1308" s="225"/>
      <c r="H1308" s="164">
        <v>0</v>
      </c>
      <c r="I1308" s="126"/>
      <c r="J1308" s="126"/>
      <c r="K1308" s="126"/>
      <c r="L1308" s="126"/>
      <c r="M1308" s="126" t="s">
        <v>133</v>
      </c>
      <c r="N1308" s="126">
        <v>0</v>
      </c>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row>
    <row r="1309" spans="1:42" outlineLevel="1" x14ac:dyDescent="0.2">
      <c r="A1309" s="285"/>
      <c r="B1309" s="162"/>
      <c r="C1309" s="250" t="s">
        <v>1131</v>
      </c>
      <c r="D1309" s="251"/>
      <c r="E1309" s="252">
        <v>0.46200000000000002</v>
      </c>
      <c r="F1309" s="225"/>
      <c r="G1309" s="225"/>
      <c r="H1309" s="164">
        <v>0</v>
      </c>
      <c r="I1309" s="126"/>
      <c r="J1309" s="126"/>
      <c r="K1309" s="126"/>
      <c r="L1309" s="126"/>
      <c r="M1309" s="126" t="s">
        <v>133</v>
      </c>
      <c r="N1309" s="126">
        <v>0</v>
      </c>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row>
    <row r="1310" spans="1:42" outlineLevel="1" x14ac:dyDescent="0.2">
      <c r="A1310" s="285"/>
      <c r="B1310" s="162"/>
      <c r="C1310" s="250" t="s">
        <v>909</v>
      </c>
      <c r="D1310" s="251"/>
      <c r="E1310" s="252">
        <v>0.65</v>
      </c>
      <c r="F1310" s="225"/>
      <c r="G1310" s="225"/>
      <c r="H1310" s="164">
        <v>0</v>
      </c>
      <c r="I1310" s="126"/>
      <c r="J1310" s="126"/>
      <c r="K1310" s="126"/>
      <c r="L1310" s="126"/>
      <c r="M1310" s="126" t="s">
        <v>133</v>
      </c>
      <c r="N1310" s="126">
        <v>0</v>
      </c>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row>
    <row r="1311" spans="1:42" outlineLevel="1" x14ac:dyDescent="0.2">
      <c r="A1311" s="285"/>
      <c r="B1311" s="162"/>
      <c r="C1311" s="250" t="s">
        <v>1132</v>
      </c>
      <c r="D1311" s="251"/>
      <c r="E1311" s="252">
        <v>1.115</v>
      </c>
      <c r="F1311" s="225"/>
      <c r="G1311" s="225"/>
      <c r="H1311" s="164">
        <v>0</v>
      </c>
      <c r="I1311" s="126"/>
      <c r="J1311" s="126"/>
      <c r="K1311" s="126"/>
      <c r="L1311" s="126"/>
      <c r="M1311" s="126" t="s">
        <v>133</v>
      </c>
      <c r="N1311" s="126">
        <v>0</v>
      </c>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row>
    <row r="1312" spans="1:42" outlineLevel="1" x14ac:dyDescent="0.2">
      <c r="A1312" s="285"/>
      <c r="B1312" s="162"/>
      <c r="C1312" s="250" t="s">
        <v>1133</v>
      </c>
      <c r="D1312" s="251"/>
      <c r="E1312" s="252">
        <v>1.29</v>
      </c>
      <c r="F1312" s="225"/>
      <c r="G1312" s="225"/>
      <c r="H1312" s="164">
        <v>0</v>
      </c>
      <c r="I1312" s="126"/>
      <c r="J1312" s="126"/>
      <c r="K1312" s="126"/>
      <c r="L1312" s="126"/>
      <c r="M1312" s="126" t="s">
        <v>133</v>
      </c>
      <c r="N1312" s="126">
        <v>0</v>
      </c>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row>
    <row r="1313" spans="1:42" outlineLevel="1" x14ac:dyDescent="0.2">
      <c r="A1313" s="285">
        <v>446</v>
      </c>
      <c r="B1313" s="162" t="s">
        <v>1143</v>
      </c>
      <c r="C1313" s="163" t="s">
        <v>1144</v>
      </c>
      <c r="D1313" s="224" t="s">
        <v>247</v>
      </c>
      <c r="E1313" s="225">
        <v>12.9</v>
      </c>
      <c r="F1313" s="225"/>
      <c r="G1313" s="225">
        <f>ROUND(E1313*F1313,2)</f>
        <v>0</v>
      </c>
      <c r="H1313" s="164" t="s">
        <v>1275</v>
      </c>
      <c r="I1313" s="126"/>
      <c r="J1313" s="126"/>
      <c r="K1313" s="126"/>
      <c r="L1313" s="126"/>
      <c r="M1313" s="126" t="s">
        <v>131</v>
      </c>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row>
    <row r="1314" spans="1:42" outlineLevel="1" x14ac:dyDescent="0.2">
      <c r="A1314" s="285"/>
      <c r="B1314" s="162"/>
      <c r="C1314" s="250" t="s">
        <v>598</v>
      </c>
      <c r="D1314" s="251"/>
      <c r="E1314" s="252"/>
      <c r="F1314" s="225"/>
      <c r="G1314" s="225"/>
      <c r="H1314" s="164">
        <v>0</v>
      </c>
      <c r="I1314" s="126"/>
      <c r="J1314" s="126"/>
      <c r="K1314" s="126"/>
      <c r="L1314" s="126"/>
      <c r="M1314" s="126" t="s">
        <v>133</v>
      </c>
      <c r="N1314" s="126">
        <v>0</v>
      </c>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row>
    <row r="1315" spans="1:42" outlineLevel="1" x14ac:dyDescent="0.2">
      <c r="A1315" s="285"/>
      <c r="B1315" s="162"/>
      <c r="C1315" s="250" t="s">
        <v>154</v>
      </c>
      <c r="D1315" s="251"/>
      <c r="E1315" s="252"/>
      <c r="F1315" s="225"/>
      <c r="G1315" s="225"/>
      <c r="H1315" s="164">
        <v>0</v>
      </c>
      <c r="I1315" s="126"/>
      <c r="J1315" s="126"/>
      <c r="K1315" s="126"/>
      <c r="L1315" s="126"/>
      <c r="M1315" s="126" t="s">
        <v>133</v>
      </c>
      <c r="N1315" s="126">
        <v>0</v>
      </c>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row>
    <row r="1316" spans="1:42" outlineLevel="1" x14ac:dyDescent="0.2">
      <c r="A1316" s="285"/>
      <c r="B1316" s="162"/>
      <c r="C1316" s="250" t="s">
        <v>1136</v>
      </c>
      <c r="D1316" s="251"/>
      <c r="E1316" s="252">
        <v>12.9</v>
      </c>
      <c r="F1316" s="225"/>
      <c r="G1316" s="225"/>
      <c r="H1316" s="164">
        <v>0</v>
      </c>
      <c r="I1316" s="126"/>
      <c r="J1316" s="126"/>
      <c r="K1316" s="126"/>
      <c r="L1316" s="126"/>
      <c r="M1316" s="126" t="s">
        <v>133</v>
      </c>
      <c r="N1316" s="126">
        <v>0</v>
      </c>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row>
    <row r="1317" spans="1:42" ht="22.5" outlineLevel="1" x14ac:dyDescent="0.2">
      <c r="A1317" s="285">
        <v>447</v>
      </c>
      <c r="B1317" s="162" t="s">
        <v>1145</v>
      </c>
      <c r="C1317" s="163" t="s">
        <v>1146</v>
      </c>
      <c r="D1317" s="224" t="s">
        <v>130</v>
      </c>
      <c r="E1317" s="225">
        <v>53.5227</v>
      </c>
      <c r="F1317" s="225"/>
      <c r="G1317" s="225">
        <f>ROUND(E1317*F1317,2)</f>
        <v>0</v>
      </c>
      <c r="H1317" s="164" t="s">
        <v>1239</v>
      </c>
      <c r="I1317" s="126"/>
      <c r="J1317" s="126"/>
      <c r="K1317" s="126"/>
      <c r="L1317" s="126"/>
      <c r="M1317" s="126" t="s">
        <v>131</v>
      </c>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row>
    <row r="1318" spans="1:42" outlineLevel="1" x14ac:dyDescent="0.2">
      <c r="A1318" s="285"/>
      <c r="B1318" s="162"/>
      <c r="C1318" s="250" t="s">
        <v>598</v>
      </c>
      <c r="D1318" s="251"/>
      <c r="E1318" s="252"/>
      <c r="F1318" s="225"/>
      <c r="G1318" s="225"/>
      <c r="H1318" s="164">
        <v>0</v>
      </c>
      <c r="I1318" s="126"/>
      <c r="J1318" s="126"/>
      <c r="K1318" s="126"/>
      <c r="L1318" s="126"/>
      <c r="M1318" s="126" t="s">
        <v>133</v>
      </c>
      <c r="N1318" s="126">
        <v>0</v>
      </c>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row>
    <row r="1319" spans="1:42" outlineLevel="1" x14ac:dyDescent="0.2">
      <c r="A1319" s="285"/>
      <c r="B1319" s="162"/>
      <c r="C1319" s="250" t="s">
        <v>154</v>
      </c>
      <c r="D1319" s="251"/>
      <c r="E1319" s="252"/>
      <c r="F1319" s="225"/>
      <c r="G1319" s="225"/>
      <c r="H1319" s="164">
        <v>0</v>
      </c>
      <c r="I1319" s="126"/>
      <c r="J1319" s="126"/>
      <c r="K1319" s="126"/>
      <c r="L1319" s="126"/>
      <c r="M1319" s="126" t="s">
        <v>133</v>
      </c>
      <c r="N1319" s="126">
        <v>0</v>
      </c>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row>
    <row r="1320" spans="1:42" outlineLevel="1" x14ac:dyDescent="0.2">
      <c r="A1320" s="285"/>
      <c r="B1320" s="162"/>
      <c r="C1320" s="257" t="s">
        <v>369</v>
      </c>
      <c r="D1320" s="258"/>
      <c r="E1320" s="259"/>
      <c r="F1320" s="225"/>
      <c r="G1320" s="225"/>
      <c r="H1320" s="164">
        <v>0</v>
      </c>
      <c r="I1320" s="126"/>
      <c r="J1320" s="126"/>
      <c r="K1320" s="126"/>
      <c r="L1320" s="126"/>
      <c r="M1320" s="126" t="s">
        <v>133</v>
      </c>
      <c r="N1320" s="126">
        <v>2</v>
      </c>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row>
    <row r="1321" spans="1:42" outlineLevel="1" x14ac:dyDescent="0.2">
      <c r="A1321" s="285"/>
      <c r="B1321" s="162"/>
      <c r="C1321" s="260" t="s">
        <v>1477</v>
      </c>
      <c r="D1321" s="258"/>
      <c r="E1321" s="259">
        <v>34.64</v>
      </c>
      <c r="F1321" s="225"/>
      <c r="G1321" s="225"/>
      <c r="H1321" s="164">
        <v>0</v>
      </c>
      <c r="I1321" s="126"/>
      <c r="J1321" s="126"/>
      <c r="K1321" s="126"/>
      <c r="L1321" s="126"/>
      <c r="M1321" s="126" t="s">
        <v>133</v>
      </c>
      <c r="N1321" s="126">
        <v>2</v>
      </c>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row>
    <row r="1322" spans="1:42" outlineLevel="1" x14ac:dyDescent="0.2">
      <c r="A1322" s="285"/>
      <c r="B1322" s="162"/>
      <c r="C1322" s="260" t="s">
        <v>1147</v>
      </c>
      <c r="D1322" s="258"/>
      <c r="E1322" s="259">
        <v>10.5</v>
      </c>
      <c r="F1322" s="225"/>
      <c r="G1322" s="225"/>
      <c r="H1322" s="164">
        <v>0</v>
      </c>
      <c r="I1322" s="126"/>
      <c r="J1322" s="126"/>
      <c r="K1322" s="126"/>
      <c r="L1322" s="126"/>
      <c r="M1322" s="126" t="s">
        <v>133</v>
      </c>
      <c r="N1322" s="126">
        <v>2</v>
      </c>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row>
    <row r="1323" spans="1:42" outlineLevel="1" x14ac:dyDescent="0.2">
      <c r="A1323" s="285"/>
      <c r="B1323" s="162"/>
      <c r="C1323" s="260" t="s">
        <v>1148</v>
      </c>
      <c r="D1323" s="258"/>
      <c r="E1323" s="259">
        <v>0.46200000000000002</v>
      </c>
      <c r="F1323" s="225"/>
      <c r="G1323" s="225"/>
      <c r="H1323" s="164">
        <v>0</v>
      </c>
      <c r="I1323" s="126"/>
      <c r="J1323" s="126"/>
      <c r="K1323" s="126"/>
      <c r="L1323" s="126"/>
      <c r="M1323" s="126" t="s">
        <v>133</v>
      </c>
      <c r="N1323" s="126">
        <v>2</v>
      </c>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row>
    <row r="1324" spans="1:42" outlineLevel="1" x14ac:dyDescent="0.2">
      <c r="A1324" s="285"/>
      <c r="B1324" s="162"/>
      <c r="C1324" s="260" t="s">
        <v>919</v>
      </c>
      <c r="D1324" s="258"/>
      <c r="E1324" s="259">
        <v>0.65</v>
      </c>
      <c r="F1324" s="225"/>
      <c r="G1324" s="225"/>
      <c r="H1324" s="164">
        <v>0</v>
      </c>
      <c r="I1324" s="126"/>
      <c r="J1324" s="126"/>
      <c r="K1324" s="126"/>
      <c r="L1324" s="126"/>
      <c r="M1324" s="126" t="s">
        <v>133</v>
      </c>
      <c r="N1324" s="126">
        <v>2</v>
      </c>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row>
    <row r="1325" spans="1:42" outlineLevel="1" x14ac:dyDescent="0.2">
      <c r="A1325" s="285"/>
      <c r="B1325" s="162"/>
      <c r="C1325" s="260" t="s">
        <v>920</v>
      </c>
      <c r="D1325" s="258"/>
      <c r="E1325" s="259">
        <v>1.115</v>
      </c>
      <c r="F1325" s="225"/>
      <c r="G1325" s="225"/>
      <c r="H1325" s="164">
        <v>0</v>
      </c>
      <c r="I1325" s="126"/>
      <c r="J1325" s="126"/>
      <c r="K1325" s="126"/>
      <c r="L1325" s="126"/>
      <c r="M1325" s="126" t="s">
        <v>133</v>
      </c>
      <c r="N1325" s="126">
        <v>2</v>
      </c>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row>
    <row r="1326" spans="1:42" outlineLevel="1" x14ac:dyDescent="0.2">
      <c r="A1326" s="285"/>
      <c r="B1326" s="162"/>
      <c r="C1326" s="260" t="s">
        <v>1149</v>
      </c>
      <c r="D1326" s="258"/>
      <c r="E1326" s="259">
        <v>1.29</v>
      </c>
      <c r="F1326" s="225"/>
      <c r="G1326" s="225"/>
      <c r="H1326" s="164">
        <v>0</v>
      </c>
      <c r="I1326" s="126"/>
      <c r="J1326" s="126"/>
      <c r="K1326" s="126"/>
      <c r="L1326" s="126"/>
      <c r="M1326" s="126" t="s">
        <v>133</v>
      </c>
      <c r="N1326" s="126">
        <v>2</v>
      </c>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row>
    <row r="1327" spans="1:42" outlineLevel="1" x14ac:dyDescent="0.2">
      <c r="A1327" s="285"/>
      <c r="B1327" s="162"/>
      <c r="C1327" s="257" t="s">
        <v>373</v>
      </c>
      <c r="D1327" s="258"/>
      <c r="E1327" s="259"/>
      <c r="F1327" s="225"/>
      <c r="G1327" s="225"/>
      <c r="H1327" s="164">
        <v>0</v>
      </c>
      <c r="I1327" s="126"/>
      <c r="J1327" s="126"/>
      <c r="K1327" s="126"/>
      <c r="L1327" s="126"/>
      <c r="M1327" s="126" t="s">
        <v>133</v>
      </c>
      <c r="N1327" s="126">
        <v>0</v>
      </c>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row>
    <row r="1328" spans="1:42" outlineLevel="1" x14ac:dyDescent="0.2">
      <c r="A1328" s="285"/>
      <c r="B1328" s="162"/>
      <c r="C1328" s="250" t="s">
        <v>1481</v>
      </c>
      <c r="D1328" s="251"/>
      <c r="E1328" s="252">
        <v>53.5227</v>
      </c>
      <c r="F1328" s="225"/>
      <c r="G1328" s="225"/>
      <c r="H1328" s="164">
        <v>0</v>
      </c>
      <c r="I1328" s="126"/>
      <c r="J1328" s="126"/>
      <c r="K1328" s="126"/>
      <c r="L1328" s="126"/>
      <c r="M1328" s="126" t="s">
        <v>133</v>
      </c>
      <c r="N1328" s="126">
        <v>0</v>
      </c>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row>
    <row r="1329" spans="1:42" outlineLevel="1" x14ac:dyDescent="0.2">
      <c r="A1329" s="285">
        <v>448</v>
      </c>
      <c r="B1329" s="162" t="s">
        <v>1150</v>
      </c>
      <c r="C1329" s="163" t="s">
        <v>1151</v>
      </c>
      <c r="D1329" s="224" t="s">
        <v>0</v>
      </c>
      <c r="E1329" s="225">
        <v>7.2</v>
      </c>
      <c r="F1329" s="225"/>
      <c r="G1329" s="225">
        <f>ROUND(E1329*F1329,2)</f>
        <v>0</v>
      </c>
      <c r="H1329" s="164" t="s">
        <v>1275</v>
      </c>
      <c r="I1329" s="126"/>
      <c r="J1329" s="126"/>
      <c r="K1329" s="126"/>
      <c r="L1329" s="126"/>
      <c r="M1329" s="126" t="s">
        <v>131</v>
      </c>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row>
    <row r="1330" spans="1:42" x14ac:dyDescent="0.2">
      <c r="A1330" s="286" t="s">
        <v>126</v>
      </c>
      <c r="B1330" s="253" t="s">
        <v>96</v>
      </c>
      <c r="C1330" s="254" t="s">
        <v>97</v>
      </c>
      <c r="D1330" s="255"/>
      <c r="E1330" s="256"/>
      <c r="F1330" s="256"/>
      <c r="G1330" s="256">
        <f>SUMIF(M1331:M1357,"&lt;&gt;NOR",G1331:G1357)</f>
        <v>0</v>
      </c>
      <c r="H1330" s="229"/>
      <c r="M1330" t="s">
        <v>127</v>
      </c>
    </row>
    <row r="1331" spans="1:42" outlineLevel="1" x14ac:dyDescent="0.2">
      <c r="A1331" s="285">
        <v>449</v>
      </c>
      <c r="B1331" s="162" t="s">
        <v>1152</v>
      </c>
      <c r="C1331" s="163" t="s">
        <v>1153</v>
      </c>
      <c r="D1331" s="224" t="s">
        <v>130</v>
      </c>
      <c r="E1331" s="225">
        <v>508.952</v>
      </c>
      <c r="F1331" s="225"/>
      <c r="G1331" s="225">
        <f>ROUND(E1331*F1331,2)</f>
        <v>0</v>
      </c>
      <c r="H1331" s="164" t="s">
        <v>1275</v>
      </c>
      <c r="I1331" s="126"/>
      <c r="J1331" s="126"/>
      <c r="K1331" s="126"/>
      <c r="L1331" s="126"/>
      <c r="M1331" s="126" t="s">
        <v>131</v>
      </c>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row>
    <row r="1332" spans="1:42" outlineLevel="1" x14ac:dyDescent="0.2">
      <c r="A1332" s="285"/>
      <c r="B1332" s="162"/>
      <c r="C1332" s="250" t="s">
        <v>598</v>
      </c>
      <c r="D1332" s="251"/>
      <c r="E1332" s="252"/>
      <c r="F1332" s="225"/>
      <c r="G1332" s="225"/>
      <c r="H1332" s="164">
        <v>0</v>
      </c>
      <c r="I1332" s="126"/>
      <c r="J1332" s="126"/>
      <c r="K1332" s="126"/>
      <c r="L1332" s="126"/>
      <c r="M1332" s="126" t="s">
        <v>133</v>
      </c>
      <c r="N1332" s="126">
        <v>0</v>
      </c>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row>
    <row r="1333" spans="1:42" outlineLevel="1" x14ac:dyDescent="0.2">
      <c r="A1333" s="285"/>
      <c r="B1333" s="162"/>
      <c r="C1333" s="250" t="s">
        <v>154</v>
      </c>
      <c r="D1333" s="251"/>
      <c r="E1333" s="252"/>
      <c r="F1333" s="225"/>
      <c r="G1333" s="225"/>
      <c r="H1333" s="164">
        <v>0</v>
      </c>
      <c r="I1333" s="126"/>
      <c r="J1333" s="126"/>
      <c r="K1333" s="126"/>
      <c r="L1333" s="126"/>
      <c r="M1333" s="126" t="s">
        <v>133</v>
      </c>
      <c r="N1333" s="126">
        <v>0</v>
      </c>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row>
    <row r="1334" spans="1:42" outlineLevel="1" x14ac:dyDescent="0.2">
      <c r="A1334" s="285"/>
      <c r="B1334" s="162"/>
      <c r="C1334" s="250" t="s">
        <v>1459</v>
      </c>
      <c r="D1334" s="251"/>
      <c r="E1334" s="252">
        <v>487.31</v>
      </c>
      <c r="F1334" s="225"/>
      <c r="G1334" s="225"/>
      <c r="H1334" s="164">
        <v>0</v>
      </c>
      <c r="I1334" s="126"/>
      <c r="J1334" s="126"/>
      <c r="K1334" s="126"/>
      <c r="L1334" s="126"/>
      <c r="M1334" s="126" t="s">
        <v>133</v>
      </c>
      <c r="N1334" s="126">
        <v>0</v>
      </c>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row>
    <row r="1335" spans="1:42" outlineLevel="1" x14ac:dyDescent="0.2">
      <c r="A1335" s="285"/>
      <c r="B1335" s="162"/>
      <c r="C1335" s="250" t="s">
        <v>617</v>
      </c>
      <c r="D1335" s="251"/>
      <c r="E1335" s="252">
        <v>0.46200000000000002</v>
      </c>
      <c r="F1335" s="225"/>
      <c r="G1335" s="225"/>
      <c r="H1335" s="164">
        <v>0</v>
      </c>
      <c r="I1335" s="126"/>
      <c r="J1335" s="126"/>
      <c r="K1335" s="126"/>
      <c r="L1335" s="126"/>
      <c r="M1335" s="126" t="s">
        <v>133</v>
      </c>
      <c r="N1335" s="126">
        <v>0</v>
      </c>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row>
    <row r="1336" spans="1:42" outlineLevel="1" x14ac:dyDescent="0.2">
      <c r="A1336" s="285"/>
      <c r="B1336" s="162"/>
      <c r="C1336" s="250" t="s">
        <v>1482</v>
      </c>
      <c r="D1336" s="251"/>
      <c r="E1336" s="252">
        <v>21.18</v>
      </c>
      <c r="F1336" s="225"/>
      <c r="G1336" s="225"/>
      <c r="H1336" s="164">
        <v>0</v>
      </c>
      <c r="I1336" s="126"/>
      <c r="J1336" s="126"/>
      <c r="K1336" s="126"/>
      <c r="L1336" s="126"/>
      <c r="M1336" s="126" t="s">
        <v>133</v>
      </c>
      <c r="N1336" s="126">
        <v>0</v>
      </c>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row>
    <row r="1337" spans="1:42" ht="22.5" outlineLevel="1" x14ac:dyDescent="0.2">
      <c r="A1337" s="285">
        <v>450</v>
      </c>
      <c r="B1337" s="162" t="s">
        <v>1154</v>
      </c>
      <c r="C1337" s="163" t="s">
        <v>1155</v>
      </c>
      <c r="D1337" s="224" t="s">
        <v>247</v>
      </c>
      <c r="E1337" s="225">
        <v>353</v>
      </c>
      <c r="F1337" s="225"/>
      <c r="G1337" s="225">
        <f>ROUND(E1337*F1337,2)</f>
        <v>0</v>
      </c>
      <c r="H1337" s="164" t="s">
        <v>1239</v>
      </c>
      <c r="I1337" s="126"/>
      <c r="J1337" s="126"/>
      <c r="K1337" s="126"/>
      <c r="L1337" s="126"/>
      <c r="M1337" s="126" t="s">
        <v>131</v>
      </c>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row>
    <row r="1338" spans="1:42" outlineLevel="1" x14ac:dyDescent="0.2">
      <c r="A1338" s="285"/>
      <c r="B1338" s="162"/>
      <c r="C1338" s="250" t="s">
        <v>598</v>
      </c>
      <c r="D1338" s="251"/>
      <c r="E1338" s="252"/>
      <c r="F1338" s="225"/>
      <c r="G1338" s="225"/>
      <c r="H1338" s="164">
        <v>0</v>
      </c>
      <c r="I1338" s="126"/>
      <c r="J1338" s="126"/>
      <c r="K1338" s="126"/>
      <c r="L1338" s="126"/>
      <c r="M1338" s="126" t="s">
        <v>133</v>
      </c>
      <c r="N1338" s="126">
        <v>0</v>
      </c>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row>
    <row r="1339" spans="1:42" outlineLevel="1" x14ac:dyDescent="0.2">
      <c r="A1339" s="285"/>
      <c r="B1339" s="162"/>
      <c r="C1339" s="250" t="s">
        <v>154</v>
      </c>
      <c r="D1339" s="251"/>
      <c r="E1339" s="252"/>
      <c r="F1339" s="225"/>
      <c r="G1339" s="225"/>
      <c r="H1339" s="164">
        <v>0</v>
      </c>
      <c r="I1339" s="126"/>
      <c r="J1339" s="126"/>
      <c r="K1339" s="126"/>
      <c r="L1339" s="126"/>
      <c r="M1339" s="126" t="s">
        <v>133</v>
      </c>
      <c r="N1339" s="126">
        <v>0</v>
      </c>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row>
    <row r="1340" spans="1:42" outlineLevel="1" x14ac:dyDescent="0.2">
      <c r="A1340" s="285"/>
      <c r="B1340" s="162"/>
      <c r="C1340" s="250" t="s">
        <v>1156</v>
      </c>
      <c r="D1340" s="251"/>
      <c r="E1340" s="252"/>
      <c r="F1340" s="225"/>
      <c r="G1340" s="225"/>
      <c r="H1340" s="164">
        <v>0</v>
      </c>
      <c r="I1340" s="126"/>
      <c r="J1340" s="126"/>
      <c r="K1340" s="126"/>
      <c r="L1340" s="126"/>
      <c r="M1340" s="126" t="s">
        <v>133</v>
      </c>
      <c r="N1340" s="126">
        <v>0</v>
      </c>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row>
    <row r="1341" spans="1:42" outlineLevel="1" x14ac:dyDescent="0.2">
      <c r="A1341" s="285"/>
      <c r="B1341" s="162"/>
      <c r="C1341" s="250" t="s">
        <v>1157</v>
      </c>
      <c r="D1341" s="251"/>
      <c r="E1341" s="252"/>
      <c r="F1341" s="225"/>
      <c r="G1341" s="225"/>
      <c r="H1341" s="164">
        <v>0</v>
      </c>
      <c r="I1341" s="126"/>
      <c r="J1341" s="126"/>
      <c r="K1341" s="126"/>
      <c r="L1341" s="126"/>
      <c r="M1341" s="126" t="s">
        <v>133</v>
      </c>
      <c r="N1341" s="126">
        <v>0</v>
      </c>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row>
    <row r="1342" spans="1:42" outlineLevel="1" x14ac:dyDescent="0.2">
      <c r="A1342" s="285"/>
      <c r="B1342" s="162"/>
      <c r="C1342" s="250" t="s">
        <v>1483</v>
      </c>
      <c r="D1342" s="251"/>
      <c r="E1342" s="252">
        <v>353</v>
      </c>
      <c r="F1342" s="225"/>
      <c r="G1342" s="225"/>
      <c r="H1342" s="164">
        <v>0</v>
      </c>
      <c r="I1342" s="126"/>
      <c r="J1342" s="126"/>
      <c r="K1342" s="126"/>
      <c r="L1342" s="126"/>
      <c r="M1342" s="126" t="s">
        <v>133</v>
      </c>
      <c r="N1342" s="126">
        <v>0</v>
      </c>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row>
    <row r="1343" spans="1:42" ht="22.5" outlineLevel="1" x14ac:dyDescent="0.2">
      <c r="A1343" s="285">
        <v>451</v>
      </c>
      <c r="B1343" s="162" t="s">
        <v>1158</v>
      </c>
      <c r="C1343" s="163" t="s">
        <v>1159</v>
      </c>
      <c r="D1343" s="224" t="s">
        <v>130</v>
      </c>
      <c r="E1343" s="225">
        <v>487.77199999999999</v>
      </c>
      <c r="F1343" s="225"/>
      <c r="G1343" s="225">
        <f>ROUND(E1343*F1343,2)</f>
        <v>0</v>
      </c>
      <c r="H1343" s="164" t="s">
        <v>1275</v>
      </c>
      <c r="I1343" s="126"/>
      <c r="J1343" s="126"/>
      <c r="K1343" s="126"/>
      <c r="L1343" s="126"/>
      <c r="M1343" s="126" t="s">
        <v>131</v>
      </c>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row>
    <row r="1344" spans="1:42" outlineLevel="1" x14ac:dyDescent="0.2">
      <c r="A1344" s="285"/>
      <c r="B1344" s="162"/>
      <c r="C1344" s="250" t="s">
        <v>598</v>
      </c>
      <c r="D1344" s="251"/>
      <c r="E1344" s="252"/>
      <c r="F1344" s="225"/>
      <c r="G1344" s="225"/>
      <c r="H1344" s="164">
        <v>0</v>
      </c>
      <c r="I1344" s="126"/>
      <c r="J1344" s="126"/>
      <c r="K1344" s="126"/>
      <c r="L1344" s="126"/>
      <c r="M1344" s="126" t="s">
        <v>133</v>
      </c>
      <c r="N1344" s="126">
        <v>0</v>
      </c>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row>
    <row r="1345" spans="1:42" outlineLevel="1" x14ac:dyDescent="0.2">
      <c r="A1345" s="285"/>
      <c r="B1345" s="162"/>
      <c r="C1345" s="250" t="s">
        <v>154</v>
      </c>
      <c r="D1345" s="251"/>
      <c r="E1345" s="252"/>
      <c r="F1345" s="225"/>
      <c r="G1345" s="225"/>
      <c r="H1345" s="164">
        <v>0</v>
      </c>
      <c r="I1345" s="126"/>
      <c r="J1345" s="126"/>
      <c r="K1345" s="126"/>
      <c r="L1345" s="126"/>
      <c r="M1345" s="126" t="s">
        <v>133</v>
      </c>
      <c r="N1345" s="126">
        <v>0</v>
      </c>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row>
    <row r="1346" spans="1:42" outlineLevel="1" x14ac:dyDescent="0.2">
      <c r="A1346" s="285"/>
      <c r="B1346" s="162"/>
      <c r="C1346" s="250" t="s">
        <v>1459</v>
      </c>
      <c r="D1346" s="251"/>
      <c r="E1346" s="252">
        <v>487.31</v>
      </c>
      <c r="F1346" s="225"/>
      <c r="G1346" s="225"/>
      <c r="H1346" s="164">
        <v>0</v>
      </c>
      <c r="I1346" s="126"/>
      <c r="J1346" s="126"/>
      <c r="K1346" s="126"/>
      <c r="L1346" s="126"/>
      <c r="M1346" s="126" t="s">
        <v>133</v>
      </c>
      <c r="N1346" s="126">
        <v>0</v>
      </c>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row>
    <row r="1347" spans="1:42" outlineLevel="1" x14ac:dyDescent="0.2">
      <c r="A1347" s="285"/>
      <c r="B1347" s="162"/>
      <c r="C1347" s="250" t="s">
        <v>617</v>
      </c>
      <c r="D1347" s="251"/>
      <c r="E1347" s="252">
        <v>0.46200000000000002</v>
      </c>
      <c r="F1347" s="225"/>
      <c r="G1347" s="225"/>
      <c r="H1347" s="164">
        <v>0</v>
      </c>
      <c r="I1347" s="126"/>
      <c r="J1347" s="126"/>
      <c r="K1347" s="126"/>
      <c r="L1347" s="126"/>
      <c r="M1347" s="126" t="s">
        <v>133</v>
      </c>
      <c r="N1347" s="126">
        <v>0</v>
      </c>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row>
    <row r="1348" spans="1:42" ht="22.5" outlineLevel="1" x14ac:dyDescent="0.2">
      <c r="A1348" s="285">
        <v>452</v>
      </c>
      <c r="B1348" s="162" t="s">
        <v>1160</v>
      </c>
      <c r="C1348" s="163" t="s">
        <v>1161</v>
      </c>
      <c r="D1348" s="224" t="s">
        <v>130</v>
      </c>
      <c r="E1348" s="225">
        <v>559.84720000000004</v>
      </c>
      <c r="F1348" s="225"/>
      <c r="G1348" s="225">
        <f>ROUND(E1348*F1348,2)</f>
        <v>0</v>
      </c>
      <c r="H1348" s="164" t="s">
        <v>1239</v>
      </c>
      <c r="I1348" s="126"/>
      <c r="J1348" s="126"/>
      <c r="K1348" s="126"/>
      <c r="L1348" s="126"/>
      <c r="M1348" s="126" t="s">
        <v>131</v>
      </c>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row>
    <row r="1349" spans="1:42" outlineLevel="1" x14ac:dyDescent="0.2">
      <c r="A1349" s="285"/>
      <c r="B1349" s="162"/>
      <c r="C1349" s="250" t="s">
        <v>598</v>
      </c>
      <c r="D1349" s="251"/>
      <c r="E1349" s="252"/>
      <c r="F1349" s="225"/>
      <c r="G1349" s="225"/>
      <c r="H1349" s="164">
        <v>0</v>
      </c>
      <c r="I1349" s="126"/>
      <c r="J1349" s="126"/>
      <c r="K1349" s="126"/>
      <c r="L1349" s="126"/>
      <c r="M1349" s="126" t="s">
        <v>133</v>
      </c>
      <c r="N1349" s="126">
        <v>0</v>
      </c>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row>
    <row r="1350" spans="1:42" outlineLevel="1" x14ac:dyDescent="0.2">
      <c r="A1350" s="285"/>
      <c r="B1350" s="162"/>
      <c r="C1350" s="250" t="s">
        <v>154</v>
      </c>
      <c r="D1350" s="251"/>
      <c r="E1350" s="252"/>
      <c r="F1350" s="225"/>
      <c r="G1350" s="225"/>
      <c r="H1350" s="164">
        <v>0</v>
      </c>
      <c r="I1350" s="126"/>
      <c r="J1350" s="126"/>
      <c r="K1350" s="126"/>
      <c r="L1350" s="126"/>
      <c r="M1350" s="126" t="s">
        <v>133</v>
      </c>
      <c r="N1350" s="126">
        <v>0</v>
      </c>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row>
    <row r="1351" spans="1:42" outlineLevel="1" x14ac:dyDescent="0.2">
      <c r="A1351" s="285"/>
      <c r="B1351" s="162"/>
      <c r="C1351" s="257" t="s">
        <v>369</v>
      </c>
      <c r="D1351" s="258"/>
      <c r="E1351" s="259"/>
      <c r="F1351" s="225"/>
      <c r="G1351" s="225"/>
      <c r="H1351" s="164">
        <v>0</v>
      </c>
      <c r="I1351" s="126"/>
      <c r="J1351" s="126"/>
      <c r="K1351" s="126"/>
      <c r="L1351" s="126"/>
      <c r="M1351" s="126" t="s">
        <v>133</v>
      </c>
      <c r="N1351" s="126">
        <v>2</v>
      </c>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row>
    <row r="1352" spans="1:42" outlineLevel="1" x14ac:dyDescent="0.2">
      <c r="A1352" s="285"/>
      <c r="B1352" s="162"/>
      <c r="C1352" s="260" t="s">
        <v>1476</v>
      </c>
      <c r="D1352" s="258"/>
      <c r="E1352" s="259">
        <v>487.31</v>
      </c>
      <c r="F1352" s="225"/>
      <c r="G1352" s="225"/>
      <c r="H1352" s="164">
        <v>0</v>
      </c>
      <c r="I1352" s="126"/>
      <c r="J1352" s="126"/>
      <c r="K1352" s="126"/>
      <c r="L1352" s="126"/>
      <c r="M1352" s="126" t="s">
        <v>133</v>
      </c>
      <c r="N1352" s="126">
        <v>2</v>
      </c>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row>
    <row r="1353" spans="1:42" outlineLevel="1" x14ac:dyDescent="0.2">
      <c r="A1353" s="285"/>
      <c r="B1353" s="162"/>
      <c r="C1353" s="260" t="s">
        <v>1162</v>
      </c>
      <c r="D1353" s="258"/>
      <c r="E1353" s="259">
        <v>0.46200000000000002</v>
      </c>
      <c r="F1353" s="225"/>
      <c r="G1353" s="225"/>
      <c r="H1353" s="164">
        <v>0</v>
      </c>
      <c r="I1353" s="126"/>
      <c r="J1353" s="126"/>
      <c r="K1353" s="126"/>
      <c r="L1353" s="126"/>
      <c r="M1353" s="126" t="s">
        <v>133</v>
      </c>
      <c r="N1353" s="126">
        <v>2</v>
      </c>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row>
    <row r="1354" spans="1:42" outlineLevel="1" x14ac:dyDescent="0.2">
      <c r="A1354" s="285"/>
      <c r="B1354" s="162"/>
      <c r="C1354" s="260" t="s">
        <v>1484</v>
      </c>
      <c r="D1354" s="258"/>
      <c r="E1354" s="259">
        <v>21.18</v>
      </c>
      <c r="F1354" s="225"/>
      <c r="G1354" s="225"/>
      <c r="H1354" s="164">
        <v>0</v>
      </c>
      <c r="I1354" s="126"/>
      <c r="J1354" s="126"/>
      <c r="K1354" s="126"/>
      <c r="L1354" s="126"/>
      <c r="M1354" s="126" t="s">
        <v>133</v>
      </c>
      <c r="N1354" s="126">
        <v>2</v>
      </c>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row>
    <row r="1355" spans="1:42" outlineLevel="1" x14ac:dyDescent="0.2">
      <c r="A1355" s="285"/>
      <c r="B1355" s="162"/>
      <c r="C1355" s="257" t="s">
        <v>373</v>
      </c>
      <c r="D1355" s="258"/>
      <c r="E1355" s="259"/>
      <c r="F1355" s="225"/>
      <c r="G1355" s="225"/>
      <c r="H1355" s="164">
        <v>0</v>
      </c>
      <c r="I1355" s="126"/>
      <c r="J1355" s="126"/>
      <c r="K1355" s="126"/>
      <c r="L1355" s="126"/>
      <c r="M1355" s="126" t="s">
        <v>133</v>
      </c>
      <c r="N1355" s="126">
        <v>0</v>
      </c>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row>
    <row r="1356" spans="1:42" outlineLevel="1" x14ac:dyDescent="0.2">
      <c r="A1356" s="285"/>
      <c r="B1356" s="162"/>
      <c r="C1356" s="250" t="s">
        <v>1485</v>
      </c>
      <c r="D1356" s="251"/>
      <c r="E1356" s="252">
        <v>559.84720000000004</v>
      </c>
      <c r="F1356" s="225"/>
      <c r="G1356" s="225"/>
      <c r="H1356" s="164">
        <v>0</v>
      </c>
      <c r="I1356" s="126"/>
      <c r="J1356" s="126"/>
      <c r="K1356" s="126"/>
      <c r="L1356" s="126"/>
      <c r="M1356" s="126" t="s">
        <v>133</v>
      </c>
      <c r="N1356" s="126">
        <v>0</v>
      </c>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row>
    <row r="1357" spans="1:42" outlineLevel="1" x14ac:dyDescent="0.2">
      <c r="A1357" s="285">
        <v>453</v>
      </c>
      <c r="B1357" s="162" t="s">
        <v>1163</v>
      </c>
      <c r="C1357" s="163" t="s">
        <v>1164</v>
      </c>
      <c r="D1357" s="224" t="s">
        <v>0</v>
      </c>
      <c r="E1357" s="225">
        <v>0.87</v>
      </c>
      <c r="F1357" s="225"/>
      <c r="G1357" s="225">
        <f>ROUND(E1357*F1357,2)</f>
        <v>0</v>
      </c>
      <c r="H1357" s="164" t="s">
        <v>1275</v>
      </c>
      <c r="I1357" s="126"/>
      <c r="J1357" s="126"/>
      <c r="K1357" s="126"/>
      <c r="L1357" s="126"/>
      <c r="M1357" s="126" t="s">
        <v>131</v>
      </c>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row>
    <row r="1358" spans="1:42" x14ac:dyDescent="0.2">
      <c r="A1358" s="286" t="s">
        <v>126</v>
      </c>
      <c r="B1358" s="253" t="s">
        <v>98</v>
      </c>
      <c r="C1358" s="254" t="s">
        <v>99</v>
      </c>
      <c r="D1358" s="255"/>
      <c r="E1358" s="256"/>
      <c r="F1358" s="256"/>
      <c r="G1358" s="256">
        <f>SUMIF(M1359:M1379,"&lt;&gt;NOR",G1359:G1379)</f>
        <v>0</v>
      </c>
      <c r="H1358" s="229"/>
      <c r="M1358" t="s">
        <v>127</v>
      </c>
    </row>
    <row r="1359" spans="1:42" outlineLevel="1" x14ac:dyDescent="0.2">
      <c r="A1359" s="285">
        <v>454</v>
      </c>
      <c r="B1359" s="162" t="s">
        <v>1165</v>
      </c>
      <c r="C1359" s="163" t="s">
        <v>1166</v>
      </c>
      <c r="D1359" s="224" t="s">
        <v>130</v>
      </c>
      <c r="E1359" s="225">
        <v>186.76499999999999</v>
      </c>
      <c r="F1359" s="225"/>
      <c r="G1359" s="225">
        <f>ROUND(E1359*F1359,2)</f>
        <v>0</v>
      </c>
      <c r="H1359" s="164" t="s">
        <v>1275</v>
      </c>
      <c r="I1359" s="126"/>
      <c r="J1359" s="126"/>
      <c r="K1359" s="126"/>
      <c r="L1359" s="126"/>
      <c r="M1359" s="126" t="s">
        <v>131</v>
      </c>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row>
    <row r="1360" spans="1:42" outlineLevel="1" x14ac:dyDescent="0.2">
      <c r="A1360" s="285"/>
      <c r="B1360" s="162"/>
      <c r="C1360" s="250" t="s">
        <v>1167</v>
      </c>
      <c r="D1360" s="251"/>
      <c r="E1360" s="252"/>
      <c r="F1360" s="225"/>
      <c r="G1360" s="225"/>
      <c r="H1360" s="164">
        <v>0</v>
      </c>
      <c r="I1360" s="126"/>
      <c r="J1360" s="126"/>
      <c r="K1360" s="126"/>
      <c r="L1360" s="126"/>
      <c r="M1360" s="126" t="s">
        <v>133</v>
      </c>
      <c r="N1360" s="126">
        <v>0</v>
      </c>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row>
    <row r="1361" spans="1:42" outlineLevel="1" x14ac:dyDescent="0.2">
      <c r="A1361" s="285"/>
      <c r="B1361" s="162"/>
      <c r="C1361" s="250" t="s">
        <v>154</v>
      </c>
      <c r="D1361" s="251"/>
      <c r="E1361" s="252"/>
      <c r="F1361" s="225"/>
      <c r="G1361" s="225"/>
      <c r="H1361" s="164">
        <v>0</v>
      </c>
      <c r="I1361" s="126"/>
      <c r="J1361" s="126"/>
      <c r="K1361" s="126"/>
      <c r="L1361" s="126"/>
      <c r="M1361" s="126" t="s">
        <v>133</v>
      </c>
      <c r="N1361" s="126">
        <v>0</v>
      </c>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row>
    <row r="1362" spans="1:42" ht="22.5" outlineLevel="1" x14ac:dyDescent="0.2">
      <c r="A1362" s="285"/>
      <c r="B1362" s="162"/>
      <c r="C1362" s="250" t="s">
        <v>1486</v>
      </c>
      <c r="D1362" s="251"/>
      <c r="E1362" s="252">
        <v>186.76499999999999</v>
      </c>
      <c r="F1362" s="225"/>
      <c r="G1362" s="225"/>
      <c r="H1362" s="164">
        <v>0</v>
      </c>
      <c r="I1362" s="126"/>
      <c r="J1362" s="126"/>
      <c r="K1362" s="126"/>
      <c r="L1362" s="126"/>
      <c r="M1362" s="126" t="s">
        <v>133</v>
      </c>
      <c r="N1362" s="126">
        <v>0</v>
      </c>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row>
    <row r="1363" spans="1:42" outlineLevel="1" x14ac:dyDescent="0.2">
      <c r="A1363" s="285">
        <v>455</v>
      </c>
      <c r="B1363" s="162" t="s">
        <v>1168</v>
      </c>
      <c r="C1363" s="163" t="s">
        <v>1169</v>
      </c>
      <c r="D1363" s="224" t="s">
        <v>130</v>
      </c>
      <c r="E1363" s="225">
        <v>186.76499999999999</v>
      </c>
      <c r="F1363" s="225"/>
      <c r="G1363" s="225">
        <f>ROUND(E1363*F1363,2)</f>
        <v>0</v>
      </c>
      <c r="H1363" s="164" t="s">
        <v>1275</v>
      </c>
      <c r="I1363" s="126"/>
      <c r="J1363" s="126"/>
      <c r="K1363" s="126"/>
      <c r="L1363" s="126"/>
      <c r="M1363" s="126" t="s">
        <v>131</v>
      </c>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row>
    <row r="1364" spans="1:42" outlineLevel="1" x14ac:dyDescent="0.2">
      <c r="A1364" s="285"/>
      <c r="B1364" s="162"/>
      <c r="C1364" s="250" t="s">
        <v>1167</v>
      </c>
      <c r="D1364" s="251"/>
      <c r="E1364" s="252"/>
      <c r="F1364" s="225"/>
      <c r="G1364" s="225"/>
      <c r="H1364" s="164">
        <v>0</v>
      </c>
      <c r="I1364" s="126"/>
      <c r="J1364" s="126"/>
      <c r="K1364" s="126"/>
      <c r="L1364" s="126"/>
      <c r="M1364" s="126" t="s">
        <v>133</v>
      </c>
      <c r="N1364" s="126">
        <v>0</v>
      </c>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row>
    <row r="1365" spans="1:42" outlineLevel="1" x14ac:dyDescent="0.2">
      <c r="A1365" s="285"/>
      <c r="B1365" s="162"/>
      <c r="C1365" s="250" t="s">
        <v>154</v>
      </c>
      <c r="D1365" s="251"/>
      <c r="E1365" s="252"/>
      <c r="F1365" s="225"/>
      <c r="G1365" s="225"/>
      <c r="H1365" s="164">
        <v>0</v>
      </c>
      <c r="I1365" s="126"/>
      <c r="J1365" s="126"/>
      <c r="K1365" s="126"/>
      <c r="L1365" s="126"/>
      <c r="M1365" s="126" t="s">
        <v>133</v>
      </c>
      <c r="N1365" s="126">
        <v>0</v>
      </c>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row>
    <row r="1366" spans="1:42" ht="22.5" outlineLevel="1" x14ac:dyDescent="0.2">
      <c r="A1366" s="285"/>
      <c r="B1366" s="162"/>
      <c r="C1366" s="250" t="s">
        <v>1486</v>
      </c>
      <c r="D1366" s="251"/>
      <c r="E1366" s="252">
        <v>186.76499999999999</v>
      </c>
      <c r="F1366" s="225"/>
      <c r="G1366" s="225"/>
      <c r="H1366" s="164">
        <v>0</v>
      </c>
      <c r="I1366" s="126"/>
      <c r="J1366" s="126"/>
      <c r="K1366" s="126"/>
      <c r="L1366" s="126"/>
      <c r="M1366" s="126" t="s">
        <v>133</v>
      </c>
      <c r="N1366" s="126">
        <v>0</v>
      </c>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row>
    <row r="1367" spans="1:42" ht="22.5" outlineLevel="1" x14ac:dyDescent="0.2">
      <c r="A1367" s="285">
        <v>456</v>
      </c>
      <c r="B1367" s="162" t="s">
        <v>1170</v>
      </c>
      <c r="C1367" s="163" t="s">
        <v>1171</v>
      </c>
      <c r="D1367" s="224" t="s">
        <v>247</v>
      </c>
      <c r="E1367" s="225">
        <v>112.2</v>
      </c>
      <c r="F1367" s="225"/>
      <c r="G1367" s="225">
        <f>ROUND(E1367*F1367,2)</f>
        <v>0</v>
      </c>
      <c r="H1367" s="164" t="s">
        <v>1239</v>
      </c>
      <c r="I1367" s="126"/>
      <c r="J1367" s="126"/>
      <c r="K1367" s="126"/>
      <c r="L1367" s="126"/>
      <c r="M1367" s="126" t="s">
        <v>131</v>
      </c>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row>
    <row r="1368" spans="1:42" outlineLevel="1" x14ac:dyDescent="0.2">
      <c r="A1368" s="285"/>
      <c r="B1368" s="162"/>
      <c r="C1368" s="250" t="s">
        <v>1167</v>
      </c>
      <c r="D1368" s="251"/>
      <c r="E1368" s="252"/>
      <c r="F1368" s="225"/>
      <c r="G1368" s="225"/>
      <c r="H1368" s="164">
        <v>0</v>
      </c>
      <c r="I1368" s="126"/>
      <c r="J1368" s="126"/>
      <c r="K1368" s="126"/>
      <c r="L1368" s="126"/>
      <c r="M1368" s="126" t="s">
        <v>133</v>
      </c>
      <c r="N1368" s="126">
        <v>0</v>
      </c>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row>
    <row r="1369" spans="1:42" outlineLevel="1" x14ac:dyDescent="0.2">
      <c r="A1369" s="285"/>
      <c r="B1369" s="162"/>
      <c r="C1369" s="250" t="s">
        <v>154</v>
      </c>
      <c r="D1369" s="251"/>
      <c r="E1369" s="252"/>
      <c r="F1369" s="225"/>
      <c r="G1369" s="225"/>
      <c r="H1369" s="164">
        <v>0</v>
      </c>
      <c r="I1369" s="126"/>
      <c r="J1369" s="126"/>
      <c r="K1369" s="126"/>
      <c r="L1369" s="126"/>
      <c r="M1369" s="126" t="s">
        <v>133</v>
      </c>
      <c r="N1369" s="126">
        <v>0</v>
      </c>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row>
    <row r="1370" spans="1:42" outlineLevel="1" x14ac:dyDescent="0.2">
      <c r="A1370" s="285"/>
      <c r="B1370" s="162"/>
      <c r="C1370" s="250" t="s">
        <v>1487</v>
      </c>
      <c r="D1370" s="251"/>
      <c r="E1370" s="252">
        <v>112.2</v>
      </c>
      <c r="F1370" s="225"/>
      <c r="G1370" s="225"/>
      <c r="H1370" s="164">
        <v>0</v>
      </c>
      <c r="I1370" s="126"/>
      <c r="J1370" s="126"/>
      <c r="K1370" s="126"/>
      <c r="L1370" s="126"/>
      <c r="M1370" s="126" t="s">
        <v>133</v>
      </c>
      <c r="N1370" s="126">
        <v>0</v>
      </c>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row>
    <row r="1371" spans="1:42" outlineLevel="1" x14ac:dyDescent="0.2">
      <c r="A1371" s="285">
        <v>457</v>
      </c>
      <c r="B1371" s="162" t="s">
        <v>1172</v>
      </c>
      <c r="C1371" s="163" t="s">
        <v>1173</v>
      </c>
      <c r="D1371" s="224" t="s">
        <v>130</v>
      </c>
      <c r="E1371" s="225">
        <v>186.76499999999999</v>
      </c>
      <c r="F1371" s="225"/>
      <c r="G1371" s="225">
        <f>ROUND(E1371*F1371,2)</f>
        <v>0</v>
      </c>
      <c r="H1371" s="164" t="s">
        <v>1275</v>
      </c>
      <c r="I1371" s="126"/>
      <c r="J1371" s="126"/>
      <c r="K1371" s="126"/>
      <c r="L1371" s="126"/>
      <c r="M1371" s="126" t="s">
        <v>131</v>
      </c>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row>
    <row r="1372" spans="1:42" outlineLevel="1" x14ac:dyDescent="0.2">
      <c r="A1372" s="285"/>
      <c r="B1372" s="162"/>
      <c r="C1372" s="250" t="s">
        <v>1167</v>
      </c>
      <c r="D1372" s="251"/>
      <c r="E1372" s="252"/>
      <c r="F1372" s="225"/>
      <c r="G1372" s="225"/>
      <c r="H1372" s="164">
        <v>0</v>
      </c>
      <c r="I1372" s="126"/>
      <c r="J1372" s="126"/>
      <c r="K1372" s="126"/>
      <c r="L1372" s="126"/>
      <c r="M1372" s="126" t="s">
        <v>133</v>
      </c>
      <c r="N1372" s="126">
        <v>0</v>
      </c>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row>
    <row r="1373" spans="1:42" outlineLevel="1" x14ac:dyDescent="0.2">
      <c r="A1373" s="285"/>
      <c r="B1373" s="162"/>
      <c r="C1373" s="250" t="s">
        <v>154</v>
      </c>
      <c r="D1373" s="251"/>
      <c r="E1373" s="252"/>
      <c r="F1373" s="225"/>
      <c r="G1373" s="225"/>
      <c r="H1373" s="164">
        <v>0</v>
      </c>
      <c r="I1373" s="126"/>
      <c r="J1373" s="126"/>
      <c r="K1373" s="126"/>
      <c r="L1373" s="126"/>
      <c r="M1373" s="126" t="s">
        <v>133</v>
      </c>
      <c r="N1373" s="126">
        <v>0</v>
      </c>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row>
    <row r="1374" spans="1:42" ht="22.5" outlineLevel="1" x14ac:dyDescent="0.2">
      <c r="A1374" s="285"/>
      <c r="B1374" s="162"/>
      <c r="C1374" s="250" t="s">
        <v>1486</v>
      </c>
      <c r="D1374" s="251"/>
      <c r="E1374" s="252">
        <v>186.76499999999999</v>
      </c>
      <c r="F1374" s="225"/>
      <c r="G1374" s="225"/>
      <c r="H1374" s="164">
        <v>0</v>
      </c>
      <c r="I1374" s="126"/>
      <c r="J1374" s="126"/>
      <c r="K1374" s="126"/>
      <c r="L1374" s="126"/>
      <c r="M1374" s="126" t="s">
        <v>133</v>
      </c>
      <c r="N1374" s="126">
        <v>0</v>
      </c>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row>
    <row r="1375" spans="1:42" ht="22.5" outlineLevel="1" x14ac:dyDescent="0.2">
      <c r="A1375" s="285">
        <v>458</v>
      </c>
      <c r="B1375" s="162" t="s">
        <v>1174</v>
      </c>
      <c r="C1375" s="163" t="s">
        <v>1175</v>
      </c>
      <c r="D1375" s="224" t="s">
        <v>130</v>
      </c>
      <c r="E1375" s="225">
        <v>205.44149999999999</v>
      </c>
      <c r="F1375" s="225"/>
      <c r="G1375" s="225">
        <f>ROUND(E1375*F1375,2)</f>
        <v>0</v>
      </c>
      <c r="H1375" s="164" t="s">
        <v>1239</v>
      </c>
      <c r="I1375" s="126"/>
      <c r="J1375" s="126"/>
      <c r="K1375" s="126"/>
      <c r="L1375" s="126"/>
      <c r="M1375" s="126" t="s">
        <v>131</v>
      </c>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row>
    <row r="1376" spans="1:42" outlineLevel="1" x14ac:dyDescent="0.2">
      <c r="A1376" s="285"/>
      <c r="B1376" s="162"/>
      <c r="C1376" s="250" t="s">
        <v>1167</v>
      </c>
      <c r="D1376" s="251"/>
      <c r="E1376" s="252"/>
      <c r="F1376" s="225"/>
      <c r="G1376" s="225"/>
      <c r="H1376" s="164">
        <v>0</v>
      </c>
      <c r="I1376" s="126"/>
      <c r="J1376" s="126"/>
      <c r="K1376" s="126"/>
      <c r="L1376" s="126"/>
      <c r="M1376" s="126" t="s">
        <v>133</v>
      </c>
      <c r="N1376" s="126">
        <v>0</v>
      </c>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row>
    <row r="1377" spans="1:42" outlineLevel="1" x14ac:dyDescent="0.2">
      <c r="A1377" s="285"/>
      <c r="B1377" s="162"/>
      <c r="C1377" s="250" t="s">
        <v>154</v>
      </c>
      <c r="D1377" s="251"/>
      <c r="E1377" s="252"/>
      <c r="F1377" s="225"/>
      <c r="G1377" s="225"/>
      <c r="H1377" s="164">
        <v>0</v>
      </c>
      <c r="I1377" s="126"/>
      <c r="J1377" s="126"/>
      <c r="K1377" s="126"/>
      <c r="L1377" s="126"/>
      <c r="M1377" s="126" t="s">
        <v>133</v>
      </c>
      <c r="N1377" s="126">
        <v>0</v>
      </c>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row>
    <row r="1378" spans="1:42" ht="22.5" outlineLevel="1" x14ac:dyDescent="0.2">
      <c r="A1378" s="285"/>
      <c r="B1378" s="162"/>
      <c r="C1378" s="250" t="s">
        <v>1488</v>
      </c>
      <c r="D1378" s="251"/>
      <c r="E1378" s="252">
        <v>205.44149999999999</v>
      </c>
      <c r="F1378" s="225"/>
      <c r="G1378" s="225"/>
      <c r="H1378" s="164">
        <v>0</v>
      </c>
      <c r="I1378" s="126"/>
      <c r="J1378" s="126"/>
      <c r="K1378" s="126"/>
      <c r="L1378" s="126"/>
      <c r="M1378" s="126" t="s">
        <v>133</v>
      </c>
      <c r="N1378" s="126">
        <v>0</v>
      </c>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row>
    <row r="1379" spans="1:42" outlineLevel="1" x14ac:dyDescent="0.2">
      <c r="A1379" s="285">
        <v>459</v>
      </c>
      <c r="B1379" s="162" t="s">
        <v>1176</v>
      </c>
      <c r="C1379" s="163" t="s">
        <v>1177</v>
      </c>
      <c r="D1379" s="224" t="s">
        <v>0</v>
      </c>
      <c r="E1379" s="225">
        <v>3.95</v>
      </c>
      <c r="F1379" s="225"/>
      <c r="G1379" s="225">
        <f>ROUND(E1379*F1379,2)</f>
        <v>0</v>
      </c>
      <c r="H1379" s="164" t="s">
        <v>1275</v>
      </c>
      <c r="I1379" s="126"/>
      <c r="J1379" s="126"/>
      <c r="K1379" s="126"/>
      <c r="L1379" s="126"/>
      <c r="M1379" s="126" t="s">
        <v>131</v>
      </c>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row>
    <row r="1380" spans="1:42" x14ac:dyDescent="0.2">
      <c r="A1380" s="286" t="s">
        <v>126</v>
      </c>
      <c r="B1380" s="253" t="s">
        <v>100</v>
      </c>
      <c r="C1380" s="254" t="s">
        <v>101</v>
      </c>
      <c r="D1380" s="255"/>
      <c r="E1380" s="256"/>
      <c r="F1380" s="256"/>
      <c r="G1380" s="256">
        <f>SUMIF(M1381:M1399,"&lt;&gt;NOR",G1381:G1399)</f>
        <v>0</v>
      </c>
      <c r="H1380" s="229"/>
      <c r="M1380" t="s">
        <v>127</v>
      </c>
    </row>
    <row r="1381" spans="1:42" outlineLevel="1" x14ac:dyDescent="0.2">
      <c r="A1381" s="285">
        <v>460</v>
      </c>
      <c r="B1381" s="162" t="s">
        <v>1178</v>
      </c>
      <c r="C1381" s="163" t="s">
        <v>1179</v>
      </c>
      <c r="D1381" s="224" t="s">
        <v>1044</v>
      </c>
      <c r="E1381" s="225">
        <v>2130.5299999999997</v>
      </c>
      <c r="F1381" s="225"/>
      <c r="G1381" s="225">
        <f>ROUND(E1381*F1381,2)</f>
        <v>0</v>
      </c>
      <c r="H1381" s="164" t="s">
        <v>1239</v>
      </c>
      <c r="I1381" s="126"/>
      <c r="J1381" s="126"/>
      <c r="K1381" s="126"/>
      <c r="L1381" s="126"/>
      <c r="M1381" s="126" t="s">
        <v>131</v>
      </c>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row>
    <row r="1382" spans="1:42" outlineLevel="1" x14ac:dyDescent="0.2">
      <c r="A1382" s="285"/>
      <c r="B1382" s="162"/>
      <c r="C1382" s="250" t="s">
        <v>1180</v>
      </c>
      <c r="D1382" s="251"/>
      <c r="E1382" s="252">
        <v>691.02</v>
      </c>
      <c r="F1382" s="225"/>
      <c r="G1382" s="225"/>
      <c r="H1382" s="164">
        <v>0</v>
      </c>
      <c r="I1382" s="126"/>
      <c r="J1382" s="126"/>
      <c r="K1382" s="126"/>
      <c r="L1382" s="126"/>
      <c r="M1382" s="126" t="s">
        <v>133</v>
      </c>
      <c r="N1382" s="126">
        <v>0</v>
      </c>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row>
    <row r="1383" spans="1:42" outlineLevel="1" x14ac:dyDescent="0.2">
      <c r="A1383" s="285"/>
      <c r="B1383" s="162"/>
      <c r="C1383" s="250" t="s">
        <v>1181</v>
      </c>
      <c r="D1383" s="251"/>
      <c r="E1383" s="252">
        <v>1439.51</v>
      </c>
      <c r="F1383" s="225"/>
      <c r="G1383" s="225"/>
      <c r="H1383" s="164">
        <v>0</v>
      </c>
      <c r="I1383" s="126"/>
      <c r="J1383" s="126"/>
      <c r="K1383" s="126"/>
      <c r="L1383" s="126"/>
      <c r="M1383" s="126" t="s">
        <v>133</v>
      </c>
      <c r="N1383" s="126">
        <v>0</v>
      </c>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row>
    <row r="1384" spans="1:42" outlineLevel="1" x14ac:dyDescent="0.2">
      <c r="A1384" s="285">
        <v>461</v>
      </c>
      <c r="B1384" s="162" t="s">
        <v>1185</v>
      </c>
      <c r="C1384" s="163" t="s">
        <v>1186</v>
      </c>
      <c r="D1384" s="224" t="s">
        <v>130</v>
      </c>
      <c r="E1384" s="225">
        <v>423</v>
      </c>
      <c r="F1384" s="225"/>
      <c r="G1384" s="225">
        <f>ROUND(E1384*F1384,2)</f>
        <v>0</v>
      </c>
      <c r="H1384" s="164" t="s">
        <v>1275</v>
      </c>
      <c r="I1384" s="126"/>
      <c r="J1384" s="126"/>
      <c r="K1384" s="126"/>
      <c r="L1384" s="126"/>
      <c r="M1384" s="126" t="s">
        <v>131</v>
      </c>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row>
    <row r="1385" spans="1:42" outlineLevel="1" x14ac:dyDescent="0.2">
      <c r="A1385" s="285"/>
      <c r="B1385" s="162"/>
      <c r="C1385" s="250" t="s">
        <v>1187</v>
      </c>
      <c r="D1385" s="251"/>
      <c r="E1385" s="252">
        <v>275</v>
      </c>
      <c r="F1385" s="225"/>
      <c r="G1385" s="225"/>
      <c r="H1385" s="164">
        <v>0</v>
      </c>
      <c r="I1385" s="126"/>
      <c r="J1385" s="126"/>
      <c r="K1385" s="126"/>
      <c r="L1385" s="126"/>
      <c r="M1385" s="126" t="s">
        <v>133</v>
      </c>
      <c r="N1385" s="126">
        <v>0</v>
      </c>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row>
    <row r="1386" spans="1:42" outlineLevel="1" x14ac:dyDescent="0.2">
      <c r="A1386" s="285"/>
      <c r="B1386" s="162"/>
      <c r="C1386" s="250" t="s">
        <v>1188</v>
      </c>
      <c r="D1386" s="251"/>
      <c r="E1386" s="252">
        <v>148</v>
      </c>
      <c r="F1386" s="225"/>
      <c r="G1386" s="225"/>
      <c r="H1386" s="164">
        <v>0</v>
      </c>
      <c r="I1386" s="126"/>
      <c r="J1386" s="126"/>
      <c r="K1386" s="126"/>
      <c r="L1386" s="126"/>
      <c r="M1386" s="126" t="s">
        <v>133</v>
      </c>
      <c r="N1386" s="126">
        <v>0</v>
      </c>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row>
    <row r="1387" spans="1:42" outlineLevel="1" x14ac:dyDescent="0.2">
      <c r="A1387" s="285">
        <v>462</v>
      </c>
      <c r="B1387" s="162" t="s">
        <v>1189</v>
      </c>
      <c r="C1387" s="163" t="s">
        <v>1190</v>
      </c>
      <c r="D1387" s="224" t="s">
        <v>130</v>
      </c>
      <c r="E1387" s="225">
        <v>15.06</v>
      </c>
      <c r="F1387" s="225"/>
      <c r="G1387" s="225">
        <f>ROUND(E1387*F1387,2)</f>
        <v>0</v>
      </c>
      <c r="H1387" s="164" t="s">
        <v>1275</v>
      </c>
      <c r="I1387" s="126"/>
      <c r="J1387" s="126"/>
      <c r="K1387" s="126"/>
      <c r="L1387" s="126"/>
      <c r="M1387" s="126" t="s">
        <v>131</v>
      </c>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row>
    <row r="1388" spans="1:42" outlineLevel="1" x14ac:dyDescent="0.2">
      <c r="A1388" s="285"/>
      <c r="B1388" s="162"/>
      <c r="C1388" s="250" t="s">
        <v>598</v>
      </c>
      <c r="D1388" s="251"/>
      <c r="E1388" s="252"/>
      <c r="F1388" s="225"/>
      <c r="G1388" s="225"/>
      <c r="H1388" s="164">
        <v>0</v>
      </c>
      <c r="I1388" s="126"/>
      <c r="J1388" s="126"/>
      <c r="K1388" s="126"/>
      <c r="L1388" s="126"/>
      <c r="M1388" s="126" t="s">
        <v>133</v>
      </c>
      <c r="N1388" s="126">
        <v>0</v>
      </c>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row>
    <row r="1389" spans="1:42" outlineLevel="1" x14ac:dyDescent="0.2">
      <c r="A1389" s="285"/>
      <c r="B1389" s="162"/>
      <c r="C1389" s="250" t="s">
        <v>154</v>
      </c>
      <c r="D1389" s="251"/>
      <c r="E1389" s="252"/>
      <c r="F1389" s="225"/>
      <c r="G1389" s="225"/>
      <c r="H1389" s="164">
        <v>0</v>
      </c>
      <c r="I1389" s="126"/>
      <c r="J1389" s="126"/>
      <c r="K1389" s="126"/>
      <c r="L1389" s="126"/>
      <c r="M1389" s="126" t="s">
        <v>133</v>
      </c>
      <c r="N1389" s="126">
        <v>0</v>
      </c>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row>
    <row r="1390" spans="1:42" outlineLevel="1" x14ac:dyDescent="0.2">
      <c r="A1390" s="285"/>
      <c r="B1390" s="162"/>
      <c r="C1390" s="250" t="s">
        <v>1191</v>
      </c>
      <c r="D1390" s="251"/>
      <c r="E1390" s="252">
        <v>0.63</v>
      </c>
      <c r="F1390" s="225"/>
      <c r="G1390" s="225"/>
      <c r="H1390" s="164">
        <v>0</v>
      </c>
      <c r="I1390" s="126"/>
      <c r="J1390" s="126"/>
      <c r="K1390" s="126"/>
      <c r="L1390" s="126"/>
      <c r="M1390" s="126" t="s">
        <v>133</v>
      </c>
      <c r="N1390" s="126">
        <v>0</v>
      </c>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row>
    <row r="1391" spans="1:42" outlineLevel="1" x14ac:dyDescent="0.2">
      <c r="A1391" s="285"/>
      <c r="B1391" s="162"/>
      <c r="C1391" s="250" t="s">
        <v>1192</v>
      </c>
      <c r="D1391" s="251"/>
      <c r="E1391" s="252">
        <v>0.63</v>
      </c>
      <c r="F1391" s="225"/>
      <c r="G1391" s="225"/>
      <c r="H1391" s="164">
        <v>0</v>
      </c>
      <c r="I1391" s="126"/>
      <c r="J1391" s="126"/>
      <c r="K1391" s="126"/>
      <c r="L1391" s="126"/>
      <c r="M1391" s="126" t="s">
        <v>133</v>
      </c>
      <c r="N1391" s="126">
        <v>0</v>
      </c>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row>
    <row r="1392" spans="1:42" outlineLevel="1" x14ac:dyDescent="0.2">
      <c r="A1392" s="285"/>
      <c r="B1392" s="162"/>
      <c r="C1392" s="250" t="s">
        <v>1193</v>
      </c>
      <c r="D1392" s="251"/>
      <c r="E1392" s="252">
        <v>0.6</v>
      </c>
      <c r="F1392" s="225"/>
      <c r="G1392" s="225"/>
      <c r="H1392" s="164">
        <v>0</v>
      </c>
      <c r="I1392" s="126"/>
      <c r="J1392" s="126"/>
      <c r="K1392" s="126"/>
      <c r="L1392" s="126"/>
      <c r="M1392" s="126" t="s">
        <v>133</v>
      </c>
      <c r="N1392" s="126">
        <v>0</v>
      </c>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row>
    <row r="1393" spans="1:42" outlineLevel="1" x14ac:dyDescent="0.2">
      <c r="A1393" s="285"/>
      <c r="B1393" s="162"/>
      <c r="C1393" s="250" t="s">
        <v>1194</v>
      </c>
      <c r="D1393" s="251"/>
      <c r="E1393" s="252">
        <v>1.2</v>
      </c>
      <c r="F1393" s="225"/>
      <c r="G1393" s="225"/>
      <c r="H1393" s="164">
        <v>0</v>
      </c>
      <c r="I1393" s="126"/>
      <c r="J1393" s="126"/>
      <c r="K1393" s="126"/>
      <c r="L1393" s="126"/>
      <c r="M1393" s="126" t="s">
        <v>133</v>
      </c>
      <c r="N1393" s="126">
        <v>0</v>
      </c>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row>
    <row r="1394" spans="1:42" outlineLevel="1" x14ac:dyDescent="0.2">
      <c r="A1394" s="285"/>
      <c r="B1394" s="162"/>
      <c r="C1394" s="250" t="s">
        <v>152</v>
      </c>
      <c r="D1394" s="251"/>
      <c r="E1394" s="252"/>
      <c r="F1394" s="225"/>
      <c r="G1394" s="225"/>
      <c r="H1394" s="164">
        <v>0</v>
      </c>
      <c r="I1394" s="126"/>
      <c r="J1394" s="126"/>
      <c r="K1394" s="126"/>
      <c r="L1394" s="126"/>
      <c r="M1394" s="126" t="s">
        <v>133</v>
      </c>
      <c r="N1394" s="126">
        <v>0</v>
      </c>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row>
    <row r="1395" spans="1:42" outlineLevel="1" x14ac:dyDescent="0.2">
      <c r="A1395" s="285"/>
      <c r="B1395" s="162"/>
      <c r="C1395" s="250" t="s">
        <v>1195</v>
      </c>
      <c r="D1395" s="251"/>
      <c r="E1395" s="252">
        <v>12</v>
      </c>
      <c r="F1395" s="225"/>
      <c r="G1395" s="225"/>
      <c r="H1395" s="164">
        <v>0</v>
      </c>
      <c r="I1395" s="126"/>
      <c r="J1395" s="126"/>
      <c r="K1395" s="126"/>
      <c r="L1395" s="126"/>
      <c r="M1395" s="126" t="s">
        <v>133</v>
      </c>
      <c r="N1395" s="126">
        <v>0</v>
      </c>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row>
    <row r="1396" spans="1:42" outlineLevel="1" x14ac:dyDescent="0.2">
      <c r="A1396" s="285">
        <v>463</v>
      </c>
      <c r="B1396" s="162" t="s">
        <v>1196</v>
      </c>
      <c r="C1396" s="163" t="s">
        <v>1197</v>
      </c>
      <c r="D1396" s="224" t="s">
        <v>130</v>
      </c>
      <c r="E1396" s="225">
        <v>13.57</v>
      </c>
      <c r="F1396" s="225"/>
      <c r="G1396" s="225">
        <f>ROUND(E1396*F1396,2)</f>
        <v>0</v>
      </c>
      <c r="H1396" s="164" t="s">
        <v>1239</v>
      </c>
      <c r="I1396" s="126"/>
      <c r="J1396" s="126"/>
      <c r="K1396" s="126"/>
      <c r="L1396" s="126"/>
      <c r="M1396" s="126" t="s">
        <v>131</v>
      </c>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row>
    <row r="1397" spans="1:42" outlineLevel="1" x14ac:dyDescent="0.2">
      <c r="A1397" s="285"/>
      <c r="B1397" s="162"/>
      <c r="C1397" s="250" t="s">
        <v>598</v>
      </c>
      <c r="D1397" s="251"/>
      <c r="E1397" s="252"/>
      <c r="F1397" s="225"/>
      <c r="G1397" s="225"/>
      <c r="H1397" s="164">
        <v>0</v>
      </c>
      <c r="I1397" s="126"/>
      <c r="J1397" s="126"/>
      <c r="K1397" s="126"/>
      <c r="L1397" s="126"/>
      <c r="M1397" s="126" t="s">
        <v>133</v>
      </c>
      <c r="N1397" s="126">
        <v>0</v>
      </c>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row>
    <row r="1398" spans="1:42" outlineLevel="1" x14ac:dyDescent="0.2">
      <c r="A1398" s="285"/>
      <c r="B1398" s="162"/>
      <c r="C1398" s="250" t="s">
        <v>154</v>
      </c>
      <c r="D1398" s="251"/>
      <c r="E1398" s="252"/>
      <c r="F1398" s="225"/>
      <c r="G1398" s="225"/>
      <c r="H1398" s="164">
        <v>0</v>
      </c>
      <c r="I1398" s="126"/>
      <c r="J1398" s="126"/>
      <c r="K1398" s="126"/>
      <c r="L1398" s="126"/>
      <c r="M1398" s="126" t="s">
        <v>133</v>
      </c>
      <c r="N1398" s="126">
        <v>0</v>
      </c>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row>
    <row r="1399" spans="1:42" outlineLevel="1" x14ac:dyDescent="0.2">
      <c r="A1399" s="285"/>
      <c r="B1399" s="162"/>
      <c r="C1399" s="250" t="s">
        <v>1198</v>
      </c>
      <c r="D1399" s="251"/>
      <c r="E1399" s="252">
        <v>13.57</v>
      </c>
      <c r="F1399" s="225"/>
      <c r="G1399" s="225"/>
      <c r="H1399" s="164">
        <v>0</v>
      </c>
      <c r="I1399" s="126"/>
      <c r="J1399" s="126"/>
      <c r="K1399" s="126"/>
      <c r="L1399" s="126"/>
      <c r="M1399" s="126" t="s">
        <v>133</v>
      </c>
      <c r="N1399" s="126">
        <v>0</v>
      </c>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row>
    <row r="1400" spans="1:42" x14ac:dyDescent="0.2">
      <c r="A1400" s="286" t="s">
        <v>126</v>
      </c>
      <c r="B1400" s="253" t="s">
        <v>102</v>
      </c>
      <c r="C1400" s="254" t="s">
        <v>103</v>
      </c>
      <c r="D1400" s="255"/>
      <c r="E1400" s="256"/>
      <c r="F1400" s="256"/>
      <c r="G1400" s="256">
        <f>SUMIF(M1401:M1412,"&lt;&gt;NOR",G1401:G1412)</f>
        <v>0</v>
      </c>
      <c r="H1400" s="229"/>
      <c r="M1400" t="s">
        <v>127</v>
      </c>
    </row>
    <row r="1401" spans="1:42" outlineLevel="1" x14ac:dyDescent="0.2">
      <c r="A1401" s="285">
        <v>464</v>
      </c>
      <c r="B1401" s="162" t="s">
        <v>1199</v>
      </c>
      <c r="C1401" s="163" t="s">
        <v>1200</v>
      </c>
      <c r="D1401" s="224" t="s">
        <v>130</v>
      </c>
      <c r="E1401" s="225">
        <v>1798.26</v>
      </c>
      <c r="F1401" s="225"/>
      <c r="G1401" s="225">
        <f>ROUND(E1401*F1401,2)</f>
        <v>0</v>
      </c>
      <c r="H1401" s="164" t="s">
        <v>1275</v>
      </c>
      <c r="I1401" s="126"/>
      <c r="J1401" s="126"/>
      <c r="K1401" s="126"/>
      <c r="L1401" s="126"/>
      <c r="M1401" s="126" t="s">
        <v>131</v>
      </c>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row>
    <row r="1402" spans="1:42" ht="22.5" outlineLevel="1" x14ac:dyDescent="0.2">
      <c r="A1402" s="285"/>
      <c r="B1402" s="162"/>
      <c r="C1402" s="250" t="s">
        <v>2563</v>
      </c>
      <c r="D1402" s="251"/>
      <c r="E1402" s="252">
        <v>1219.4100000000001</v>
      </c>
      <c r="F1402" s="225"/>
      <c r="G1402" s="225"/>
      <c r="H1402" s="164">
        <v>0</v>
      </c>
      <c r="I1402" s="126"/>
      <c r="J1402" s="126"/>
      <c r="K1402" s="126"/>
      <c r="L1402" s="126"/>
      <c r="M1402" s="126" t="s">
        <v>133</v>
      </c>
      <c r="N1402" s="126">
        <v>0</v>
      </c>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row>
    <row r="1403" spans="1:42" outlineLevel="1" x14ac:dyDescent="0.2">
      <c r="A1403" s="285"/>
      <c r="B1403" s="162"/>
      <c r="C1403" s="250" t="s">
        <v>1489</v>
      </c>
      <c r="D1403" s="251"/>
      <c r="E1403" s="252">
        <v>825.85</v>
      </c>
      <c r="F1403" s="225"/>
      <c r="G1403" s="225"/>
      <c r="H1403" s="164">
        <v>0</v>
      </c>
      <c r="I1403" s="126"/>
      <c r="J1403" s="126"/>
      <c r="K1403" s="126"/>
      <c r="L1403" s="126"/>
      <c r="M1403" s="126" t="s">
        <v>133</v>
      </c>
      <c r="N1403" s="126">
        <v>0</v>
      </c>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row>
    <row r="1404" spans="1:42" outlineLevel="1" x14ac:dyDescent="0.2">
      <c r="A1404" s="285"/>
      <c r="B1404" s="162"/>
      <c r="C1404" s="250" t="s">
        <v>1201</v>
      </c>
      <c r="D1404" s="251"/>
      <c r="E1404" s="252">
        <v>-207.2</v>
      </c>
      <c r="F1404" s="225"/>
      <c r="G1404" s="225"/>
      <c r="H1404" s="164">
        <v>0</v>
      </c>
      <c r="I1404" s="126"/>
      <c r="J1404" s="126"/>
      <c r="K1404" s="126"/>
      <c r="L1404" s="126"/>
      <c r="M1404" s="126" t="s">
        <v>133</v>
      </c>
      <c r="N1404" s="126">
        <v>0</v>
      </c>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row>
    <row r="1405" spans="1:42" outlineLevel="1" x14ac:dyDescent="0.2">
      <c r="A1405" s="285"/>
      <c r="B1405" s="162"/>
      <c r="C1405" s="250" t="s">
        <v>1202</v>
      </c>
      <c r="D1405" s="251"/>
      <c r="E1405" s="252">
        <v>-19.399999999999999</v>
      </c>
      <c r="F1405" s="225"/>
      <c r="G1405" s="225"/>
      <c r="H1405" s="164">
        <v>0</v>
      </c>
      <c r="I1405" s="126"/>
      <c r="J1405" s="126"/>
      <c r="K1405" s="126"/>
      <c r="L1405" s="126"/>
      <c r="M1405" s="126" t="s">
        <v>133</v>
      </c>
      <c r="N1405" s="126">
        <v>0</v>
      </c>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row>
    <row r="1406" spans="1:42" outlineLevel="1" x14ac:dyDescent="0.2">
      <c r="A1406" s="285"/>
      <c r="B1406" s="162"/>
      <c r="C1406" s="250" t="s">
        <v>1203</v>
      </c>
      <c r="D1406" s="251"/>
      <c r="E1406" s="252">
        <v>-20.399999999999999</v>
      </c>
      <c r="F1406" s="225"/>
      <c r="G1406" s="225"/>
      <c r="H1406" s="164">
        <v>0</v>
      </c>
      <c r="I1406" s="126"/>
      <c r="J1406" s="126"/>
      <c r="K1406" s="126"/>
      <c r="L1406" s="126"/>
      <c r="M1406" s="126" t="s">
        <v>133</v>
      </c>
      <c r="N1406" s="126">
        <v>0</v>
      </c>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row>
    <row r="1407" spans="1:42" outlineLevel="1" x14ac:dyDescent="0.2">
      <c r="A1407" s="285">
        <v>465</v>
      </c>
      <c r="B1407" s="162" t="s">
        <v>1204</v>
      </c>
      <c r="C1407" s="163" t="s">
        <v>1205</v>
      </c>
      <c r="D1407" s="224" t="s">
        <v>130</v>
      </c>
      <c r="E1407" s="225">
        <v>1798.26</v>
      </c>
      <c r="F1407" s="225"/>
      <c r="G1407" s="225">
        <f>ROUND(E1407*F1407,2)</f>
        <v>0</v>
      </c>
      <c r="H1407" s="164" t="s">
        <v>1275</v>
      </c>
      <c r="I1407" s="126"/>
      <c r="J1407" s="126"/>
      <c r="K1407" s="126"/>
      <c r="L1407" s="126"/>
      <c r="M1407" s="126" t="s">
        <v>131</v>
      </c>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row>
    <row r="1408" spans="1:42" ht="22.5" outlineLevel="1" x14ac:dyDescent="0.2">
      <c r="A1408" s="285"/>
      <c r="B1408" s="162"/>
      <c r="C1408" s="250" t="s">
        <v>2563</v>
      </c>
      <c r="D1408" s="251"/>
      <c r="E1408" s="252">
        <v>1219.4100000000001</v>
      </c>
      <c r="F1408" s="225"/>
      <c r="G1408" s="225"/>
      <c r="H1408" s="164">
        <v>0</v>
      </c>
      <c r="I1408" s="126"/>
      <c r="J1408" s="126"/>
      <c r="K1408" s="126"/>
      <c r="L1408" s="126"/>
      <c r="M1408" s="126" t="s">
        <v>133</v>
      </c>
      <c r="N1408" s="126">
        <v>0</v>
      </c>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row>
    <row r="1409" spans="1:42" outlineLevel="1" x14ac:dyDescent="0.2">
      <c r="A1409" s="285"/>
      <c r="B1409" s="162"/>
      <c r="C1409" s="250" t="s">
        <v>1489</v>
      </c>
      <c r="D1409" s="251"/>
      <c r="E1409" s="252">
        <v>825.85</v>
      </c>
      <c r="F1409" s="225"/>
      <c r="G1409" s="225"/>
      <c r="H1409" s="164">
        <v>0</v>
      </c>
      <c r="I1409" s="126"/>
      <c r="J1409" s="126"/>
      <c r="K1409" s="126"/>
      <c r="L1409" s="126"/>
      <c r="M1409" s="126" t="s">
        <v>133</v>
      </c>
      <c r="N1409" s="126">
        <v>0</v>
      </c>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row>
    <row r="1410" spans="1:42" outlineLevel="1" x14ac:dyDescent="0.2">
      <c r="A1410" s="285"/>
      <c r="B1410" s="162"/>
      <c r="C1410" s="250" t="s">
        <v>1201</v>
      </c>
      <c r="D1410" s="251"/>
      <c r="E1410" s="252">
        <v>-207.2</v>
      </c>
      <c r="F1410" s="225"/>
      <c r="G1410" s="225"/>
      <c r="H1410" s="164">
        <v>0</v>
      </c>
      <c r="I1410" s="126"/>
      <c r="J1410" s="126"/>
      <c r="K1410" s="126"/>
      <c r="L1410" s="126"/>
      <c r="M1410" s="126" t="s">
        <v>133</v>
      </c>
      <c r="N1410" s="126">
        <v>0</v>
      </c>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row>
    <row r="1411" spans="1:42" outlineLevel="1" x14ac:dyDescent="0.2">
      <c r="A1411" s="285"/>
      <c r="B1411" s="162"/>
      <c r="C1411" s="250" t="s">
        <v>1202</v>
      </c>
      <c r="D1411" s="251"/>
      <c r="E1411" s="252">
        <v>-19.399999999999999</v>
      </c>
      <c r="F1411" s="225"/>
      <c r="G1411" s="225"/>
      <c r="H1411" s="164">
        <v>0</v>
      </c>
      <c r="I1411" s="126"/>
      <c r="J1411" s="126"/>
      <c r="K1411" s="126"/>
      <c r="L1411" s="126"/>
      <c r="M1411" s="126" t="s">
        <v>133</v>
      </c>
      <c r="N1411" s="126">
        <v>0</v>
      </c>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row>
    <row r="1412" spans="1:42" outlineLevel="1" x14ac:dyDescent="0.2">
      <c r="A1412" s="285"/>
      <c r="B1412" s="162"/>
      <c r="C1412" s="250" t="s">
        <v>1203</v>
      </c>
      <c r="D1412" s="251"/>
      <c r="E1412" s="252">
        <v>-20.399999999999999</v>
      </c>
      <c r="F1412" s="225"/>
      <c r="G1412" s="225"/>
      <c r="H1412" s="164">
        <v>0</v>
      </c>
      <c r="I1412" s="126"/>
      <c r="J1412" s="126"/>
      <c r="K1412" s="126"/>
      <c r="L1412" s="126"/>
      <c r="M1412" s="126" t="s">
        <v>133</v>
      </c>
      <c r="N1412" s="126">
        <v>0</v>
      </c>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row>
    <row r="1413" spans="1:42" x14ac:dyDescent="0.2">
      <c r="A1413" s="286" t="s">
        <v>126</v>
      </c>
      <c r="B1413" s="253" t="s">
        <v>104</v>
      </c>
      <c r="C1413" s="254" t="s">
        <v>105</v>
      </c>
      <c r="D1413" s="255"/>
      <c r="E1413" s="256"/>
      <c r="F1413" s="256"/>
      <c r="G1413" s="256">
        <f>SUMIF(M1414:M1417,"&lt;&gt;NOR",G1414:G1417)</f>
        <v>0</v>
      </c>
      <c r="H1413" s="229"/>
      <c r="M1413" t="s">
        <v>127</v>
      </c>
    </row>
    <row r="1414" spans="1:42" outlineLevel="1" x14ac:dyDescent="0.2">
      <c r="A1414" s="285">
        <v>466</v>
      </c>
      <c r="B1414" s="162" t="s">
        <v>1206</v>
      </c>
      <c r="C1414" s="163" t="s">
        <v>1207</v>
      </c>
      <c r="D1414" s="224" t="s">
        <v>130</v>
      </c>
      <c r="E1414" s="225">
        <v>20.399999999999999</v>
      </c>
      <c r="F1414" s="225"/>
      <c r="G1414" s="225">
        <f>ROUND(E1414*F1414,2)</f>
        <v>0</v>
      </c>
      <c r="H1414" s="164" t="s">
        <v>1275</v>
      </c>
      <c r="I1414" s="126"/>
      <c r="J1414" s="126"/>
      <c r="K1414" s="126"/>
      <c r="L1414" s="126"/>
      <c r="M1414" s="126" t="s">
        <v>131</v>
      </c>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row>
    <row r="1415" spans="1:42" outlineLevel="1" x14ac:dyDescent="0.2">
      <c r="A1415" s="285"/>
      <c r="B1415" s="162"/>
      <c r="C1415" s="250" t="s">
        <v>1208</v>
      </c>
      <c r="D1415" s="251"/>
      <c r="E1415" s="252">
        <v>20.399999999999999</v>
      </c>
      <c r="F1415" s="225"/>
      <c r="G1415" s="225"/>
      <c r="H1415" s="164">
        <v>0</v>
      </c>
      <c r="I1415" s="126"/>
      <c r="J1415" s="126"/>
      <c r="K1415" s="126"/>
      <c r="L1415" s="126"/>
      <c r="M1415" s="126" t="s">
        <v>133</v>
      </c>
      <c r="N1415" s="126">
        <v>0</v>
      </c>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row>
    <row r="1416" spans="1:42" ht="22.5" outlineLevel="1" x14ac:dyDescent="0.2">
      <c r="A1416" s="285">
        <v>467</v>
      </c>
      <c r="B1416" s="162" t="s">
        <v>1209</v>
      </c>
      <c r="C1416" s="163" t="s">
        <v>1210</v>
      </c>
      <c r="D1416" s="224" t="s">
        <v>130</v>
      </c>
      <c r="E1416" s="225">
        <v>20.74</v>
      </c>
      <c r="F1416" s="225"/>
      <c r="G1416" s="225">
        <f>ROUND(E1416*F1416,2)</f>
        <v>0</v>
      </c>
      <c r="H1416" s="164" t="s">
        <v>1239</v>
      </c>
      <c r="I1416" s="126"/>
      <c r="J1416" s="126"/>
      <c r="K1416" s="126"/>
      <c r="L1416" s="126"/>
      <c r="M1416" s="126" t="s">
        <v>131</v>
      </c>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row>
    <row r="1417" spans="1:42" outlineLevel="1" x14ac:dyDescent="0.2">
      <c r="A1417" s="285"/>
      <c r="B1417" s="162"/>
      <c r="C1417" s="250" t="s">
        <v>1211</v>
      </c>
      <c r="D1417" s="251"/>
      <c r="E1417" s="252">
        <v>20.74</v>
      </c>
      <c r="F1417" s="225"/>
      <c r="G1417" s="225"/>
      <c r="H1417" s="164">
        <v>0</v>
      </c>
      <c r="I1417" s="126"/>
      <c r="J1417" s="126"/>
      <c r="K1417" s="126"/>
      <c r="L1417" s="126"/>
      <c r="M1417" s="126" t="s">
        <v>133</v>
      </c>
      <c r="N1417" s="126">
        <v>0</v>
      </c>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row>
    <row r="1418" spans="1:42" outlineLevel="1" x14ac:dyDescent="0.2">
      <c r="A1418" s="286" t="s">
        <v>126</v>
      </c>
      <c r="B1418" s="261" t="s">
        <v>1911</v>
      </c>
      <c r="C1418" s="254" t="s">
        <v>1912</v>
      </c>
      <c r="D1418" s="255"/>
      <c r="E1418" s="256"/>
      <c r="F1418" s="256"/>
      <c r="G1418" s="256">
        <f>SUM(G1419:G1544)</f>
        <v>0</v>
      </c>
      <c r="H1418" s="229"/>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row>
    <row r="1419" spans="1:42" outlineLevel="1" x14ac:dyDescent="0.2">
      <c r="A1419" s="290"/>
      <c r="B1419" s="222" t="s">
        <v>1913</v>
      </c>
      <c r="C1419" s="223" t="s">
        <v>1914</v>
      </c>
      <c r="D1419" s="291"/>
      <c r="E1419" s="292"/>
      <c r="F1419" s="292"/>
      <c r="G1419" s="292"/>
      <c r="H1419" s="293"/>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row>
    <row r="1420" spans="1:42" outlineLevel="1" x14ac:dyDescent="0.2">
      <c r="A1420" s="289">
        <v>468</v>
      </c>
      <c r="B1420" s="127" t="s">
        <v>1915</v>
      </c>
      <c r="C1420" s="128" t="s">
        <v>1916</v>
      </c>
      <c r="D1420" s="130" t="s">
        <v>197</v>
      </c>
      <c r="E1420" s="216">
        <v>0.5</v>
      </c>
      <c r="F1420" s="216"/>
      <c r="G1420" s="216">
        <f t="shared" ref="G1420:G1424" si="12">ROUND(E1420*F1420,2)</f>
        <v>0</v>
      </c>
      <c r="H1420" s="289" t="s">
        <v>1239</v>
      </c>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row>
    <row r="1421" spans="1:42" outlineLevel="1" x14ac:dyDescent="0.2">
      <c r="A1421" s="289">
        <v>469</v>
      </c>
      <c r="B1421" s="127" t="s">
        <v>1917</v>
      </c>
      <c r="C1421" s="128" t="s">
        <v>1918</v>
      </c>
      <c r="D1421" s="130" t="s">
        <v>197</v>
      </c>
      <c r="E1421" s="216">
        <v>20</v>
      </c>
      <c r="F1421" s="216"/>
      <c r="G1421" s="216">
        <f t="shared" si="12"/>
        <v>0</v>
      </c>
      <c r="H1421" s="289" t="s">
        <v>1275</v>
      </c>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row>
    <row r="1422" spans="1:42" outlineLevel="1" x14ac:dyDescent="0.2">
      <c r="A1422" s="289">
        <v>470</v>
      </c>
      <c r="B1422" s="127" t="s">
        <v>1919</v>
      </c>
      <c r="C1422" s="128" t="s">
        <v>1920</v>
      </c>
      <c r="D1422" s="130" t="s">
        <v>197</v>
      </c>
      <c r="E1422" s="216">
        <v>0.5</v>
      </c>
      <c r="F1422" s="216"/>
      <c r="G1422" s="216">
        <f t="shared" si="12"/>
        <v>0</v>
      </c>
      <c r="H1422" s="289" t="s">
        <v>1275</v>
      </c>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row>
    <row r="1423" spans="1:42" ht="22.5" outlineLevel="1" x14ac:dyDescent="0.2">
      <c r="A1423" s="289">
        <v>471</v>
      </c>
      <c r="B1423" s="127" t="s">
        <v>1921</v>
      </c>
      <c r="C1423" s="128" t="s">
        <v>1922</v>
      </c>
      <c r="D1423" s="130" t="s">
        <v>197</v>
      </c>
      <c r="E1423" s="216">
        <v>0.5</v>
      </c>
      <c r="F1423" s="216"/>
      <c r="G1423" s="216">
        <f t="shared" si="12"/>
        <v>0</v>
      </c>
      <c r="H1423" s="289" t="s">
        <v>1275</v>
      </c>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row>
    <row r="1424" spans="1:42" outlineLevel="1" x14ac:dyDescent="0.2">
      <c r="A1424" s="289">
        <v>472</v>
      </c>
      <c r="B1424" s="127" t="s">
        <v>1923</v>
      </c>
      <c r="C1424" s="128" t="s">
        <v>1924</v>
      </c>
      <c r="D1424" s="130" t="s">
        <v>197</v>
      </c>
      <c r="E1424" s="216">
        <v>0.5</v>
      </c>
      <c r="F1424" s="216"/>
      <c r="G1424" s="216">
        <f t="shared" si="12"/>
        <v>0</v>
      </c>
      <c r="H1424" s="289" t="s">
        <v>1275</v>
      </c>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row>
    <row r="1425" spans="1:42" outlineLevel="1" x14ac:dyDescent="0.2">
      <c r="A1425" s="290">
        <v>0</v>
      </c>
      <c r="B1425" s="222" t="s">
        <v>1925</v>
      </c>
      <c r="C1425" s="223" t="s">
        <v>1926</v>
      </c>
      <c r="D1425" s="291"/>
      <c r="E1425" s="292"/>
      <c r="F1425" s="292"/>
      <c r="G1425" s="292"/>
      <c r="H1425" s="293"/>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row>
    <row r="1426" spans="1:42" outlineLevel="1" x14ac:dyDescent="0.2">
      <c r="A1426" s="289">
        <v>473</v>
      </c>
      <c r="B1426" s="127" t="s">
        <v>1927</v>
      </c>
      <c r="C1426" s="128" t="s">
        <v>1928</v>
      </c>
      <c r="D1426" s="130" t="s">
        <v>247</v>
      </c>
      <c r="E1426" s="216">
        <v>360</v>
      </c>
      <c r="F1426" s="216"/>
      <c r="G1426" s="216">
        <f t="shared" ref="G1426:G1430" si="13">ROUND(E1426*F1426,2)</f>
        <v>0</v>
      </c>
      <c r="H1426" s="289" t="s">
        <v>1239</v>
      </c>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row>
    <row r="1427" spans="1:42" ht="22.5" outlineLevel="1" x14ac:dyDescent="0.2">
      <c r="A1427" s="289">
        <v>474</v>
      </c>
      <c r="B1427" s="127" t="s">
        <v>1929</v>
      </c>
      <c r="C1427" s="128" t="s">
        <v>1930</v>
      </c>
      <c r="D1427" s="130" t="s">
        <v>247</v>
      </c>
      <c r="E1427" s="216">
        <v>360</v>
      </c>
      <c r="F1427" s="216"/>
      <c r="G1427" s="216">
        <f t="shared" si="13"/>
        <v>0</v>
      </c>
      <c r="H1427" s="289" t="s">
        <v>1239</v>
      </c>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row>
    <row r="1428" spans="1:42" outlineLevel="1" x14ac:dyDescent="0.2">
      <c r="A1428" s="289">
        <v>475</v>
      </c>
      <c r="B1428" s="127" t="s">
        <v>1931</v>
      </c>
      <c r="C1428" s="128" t="s">
        <v>1932</v>
      </c>
      <c r="D1428" s="130" t="s">
        <v>247</v>
      </c>
      <c r="E1428" s="216">
        <v>80</v>
      </c>
      <c r="F1428" s="216"/>
      <c r="G1428" s="216">
        <f t="shared" si="13"/>
        <v>0</v>
      </c>
      <c r="H1428" s="289" t="s">
        <v>1239</v>
      </c>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row>
    <row r="1429" spans="1:42" ht="22.5" outlineLevel="1" x14ac:dyDescent="0.2">
      <c r="A1429" s="289">
        <v>476</v>
      </c>
      <c r="B1429" s="127" t="s">
        <v>1933</v>
      </c>
      <c r="C1429" s="128" t="s">
        <v>1934</v>
      </c>
      <c r="D1429" s="130" t="s">
        <v>247</v>
      </c>
      <c r="E1429" s="216">
        <v>80</v>
      </c>
      <c r="F1429" s="216"/>
      <c r="G1429" s="216">
        <f t="shared" si="13"/>
        <v>0</v>
      </c>
      <c r="H1429" s="289" t="s">
        <v>1239</v>
      </c>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row>
    <row r="1430" spans="1:42" ht="22.5" outlineLevel="1" x14ac:dyDescent="0.2">
      <c r="A1430" s="289">
        <v>477</v>
      </c>
      <c r="B1430" s="127" t="s">
        <v>1935</v>
      </c>
      <c r="C1430" s="128" t="s">
        <v>1936</v>
      </c>
      <c r="D1430" s="130" t="s">
        <v>142</v>
      </c>
      <c r="E1430" s="216">
        <v>8</v>
      </c>
      <c r="F1430" s="216"/>
      <c r="G1430" s="216">
        <f t="shared" si="13"/>
        <v>0</v>
      </c>
      <c r="H1430" s="289" t="s">
        <v>1275</v>
      </c>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row>
    <row r="1431" spans="1:42" outlineLevel="1" x14ac:dyDescent="0.2">
      <c r="A1431" s="290">
        <v>0</v>
      </c>
      <c r="B1431" s="222" t="s">
        <v>1937</v>
      </c>
      <c r="C1431" s="223" t="s">
        <v>1938</v>
      </c>
      <c r="D1431" s="291"/>
      <c r="E1431" s="292"/>
      <c r="F1431" s="292"/>
      <c r="G1431" s="292"/>
      <c r="H1431" s="293"/>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row>
    <row r="1432" spans="1:42" ht="22.5" outlineLevel="1" x14ac:dyDescent="0.2">
      <c r="A1432" s="289">
        <v>478</v>
      </c>
      <c r="B1432" s="127" t="s">
        <v>1939</v>
      </c>
      <c r="C1432" s="128" t="s">
        <v>1940</v>
      </c>
      <c r="D1432" s="130" t="s">
        <v>142</v>
      </c>
      <c r="E1432" s="216">
        <v>1780</v>
      </c>
      <c r="F1432" s="216"/>
      <c r="G1432" s="216">
        <f t="shared" ref="G1432:G1455" si="14">ROUND(E1432*F1432,2)</f>
        <v>0</v>
      </c>
      <c r="H1432" s="289" t="s">
        <v>1239</v>
      </c>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row>
    <row r="1433" spans="1:42" ht="22.5" outlineLevel="1" x14ac:dyDescent="0.2">
      <c r="A1433" s="289">
        <v>479</v>
      </c>
      <c r="B1433" s="295">
        <v>210100013</v>
      </c>
      <c r="C1433" s="128" t="s">
        <v>1941</v>
      </c>
      <c r="D1433" s="130" t="s">
        <v>142</v>
      </c>
      <c r="E1433" s="216">
        <v>60</v>
      </c>
      <c r="F1433" s="216"/>
      <c r="G1433" s="216">
        <f t="shared" si="14"/>
        <v>0</v>
      </c>
      <c r="H1433" s="289" t="s">
        <v>1239</v>
      </c>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row>
    <row r="1434" spans="1:42" ht="22.5" outlineLevel="1" x14ac:dyDescent="0.2">
      <c r="A1434" s="289">
        <v>480</v>
      </c>
      <c r="B1434" s="127" t="s">
        <v>1942</v>
      </c>
      <c r="C1434" s="128" t="s">
        <v>1943</v>
      </c>
      <c r="D1434" s="130" t="s">
        <v>142</v>
      </c>
      <c r="E1434" s="216">
        <v>80</v>
      </c>
      <c r="F1434" s="216"/>
      <c r="G1434" s="216">
        <f t="shared" si="14"/>
        <v>0</v>
      </c>
      <c r="H1434" s="289" t="s">
        <v>1239</v>
      </c>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row>
    <row r="1435" spans="1:42" ht="22.5" outlineLevel="1" x14ac:dyDescent="0.2">
      <c r="A1435" s="289">
        <v>481</v>
      </c>
      <c r="B1435" s="127" t="s">
        <v>1944</v>
      </c>
      <c r="C1435" s="128" t="s">
        <v>1945</v>
      </c>
      <c r="D1435" s="130" t="s">
        <v>142</v>
      </c>
      <c r="E1435" s="216">
        <v>30</v>
      </c>
      <c r="F1435" s="216"/>
      <c r="G1435" s="216">
        <f t="shared" si="14"/>
        <v>0</v>
      </c>
      <c r="H1435" s="289" t="s">
        <v>1239</v>
      </c>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row>
    <row r="1436" spans="1:42" ht="22.5" outlineLevel="1" x14ac:dyDescent="0.2">
      <c r="A1436" s="289">
        <v>482</v>
      </c>
      <c r="B1436" s="127" t="s">
        <v>1946</v>
      </c>
      <c r="C1436" s="128" t="s">
        <v>1947</v>
      </c>
      <c r="D1436" s="130" t="s">
        <v>142</v>
      </c>
      <c r="E1436" s="216">
        <v>38</v>
      </c>
      <c r="F1436" s="216"/>
      <c r="G1436" s="216">
        <f t="shared" si="14"/>
        <v>0</v>
      </c>
      <c r="H1436" s="289" t="s">
        <v>1239</v>
      </c>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row>
    <row r="1437" spans="1:42" ht="22.5" outlineLevel="1" x14ac:dyDescent="0.2">
      <c r="A1437" s="289">
        <v>483</v>
      </c>
      <c r="B1437" s="127" t="s">
        <v>1948</v>
      </c>
      <c r="C1437" s="128" t="s">
        <v>1949</v>
      </c>
      <c r="D1437" s="130" t="s">
        <v>142</v>
      </c>
      <c r="E1437" s="216">
        <v>10</v>
      </c>
      <c r="F1437" s="216"/>
      <c r="G1437" s="216">
        <f t="shared" si="14"/>
        <v>0</v>
      </c>
      <c r="H1437" s="289" t="s">
        <v>1239</v>
      </c>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row>
    <row r="1438" spans="1:42" ht="22.5" outlineLevel="1" x14ac:dyDescent="0.2">
      <c r="A1438" s="289">
        <v>484</v>
      </c>
      <c r="B1438" s="127" t="s">
        <v>1950</v>
      </c>
      <c r="C1438" s="128" t="s">
        <v>1951</v>
      </c>
      <c r="D1438" s="130" t="s">
        <v>247</v>
      </c>
      <c r="E1438" s="216">
        <v>3200</v>
      </c>
      <c r="F1438" s="216"/>
      <c r="G1438" s="216">
        <f t="shared" si="14"/>
        <v>0</v>
      </c>
      <c r="H1438" s="289" t="s">
        <v>1275</v>
      </c>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row>
    <row r="1439" spans="1:42" outlineLevel="1" x14ac:dyDescent="0.2">
      <c r="A1439" s="289">
        <v>485</v>
      </c>
      <c r="B1439" s="127" t="s">
        <v>1952</v>
      </c>
      <c r="C1439" s="128" t="s">
        <v>1953</v>
      </c>
      <c r="D1439" s="130" t="s">
        <v>247</v>
      </c>
      <c r="E1439" s="216">
        <v>3200</v>
      </c>
      <c r="F1439" s="216"/>
      <c r="G1439" s="216">
        <f t="shared" si="14"/>
        <v>0</v>
      </c>
      <c r="H1439" s="289" t="s">
        <v>1275</v>
      </c>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row>
    <row r="1440" spans="1:42" ht="22.5" outlineLevel="1" x14ac:dyDescent="0.2">
      <c r="A1440" s="289">
        <v>486</v>
      </c>
      <c r="B1440" s="127" t="s">
        <v>1954</v>
      </c>
      <c r="C1440" s="128" t="s">
        <v>1955</v>
      </c>
      <c r="D1440" s="130" t="s">
        <v>247</v>
      </c>
      <c r="E1440" s="216">
        <v>4950</v>
      </c>
      <c r="F1440" s="216"/>
      <c r="G1440" s="216">
        <f t="shared" si="14"/>
        <v>0</v>
      </c>
      <c r="H1440" s="289" t="s">
        <v>1275</v>
      </c>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row>
    <row r="1441" spans="1:42" outlineLevel="1" x14ac:dyDescent="0.2">
      <c r="A1441" s="289">
        <v>487</v>
      </c>
      <c r="B1441" s="127" t="s">
        <v>1956</v>
      </c>
      <c r="C1441" s="128" t="s">
        <v>1957</v>
      </c>
      <c r="D1441" s="130" t="s">
        <v>247</v>
      </c>
      <c r="E1441" s="216">
        <v>3950</v>
      </c>
      <c r="F1441" s="216"/>
      <c r="G1441" s="216">
        <f t="shared" si="14"/>
        <v>0</v>
      </c>
      <c r="H1441" s="289" t="s">
        <v>1275</v>
      </c>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row>
    <row r="1442" spans="1:42" ht="22.5" outlineLevel="1" x14ac:dyDescent="0.2">
      <c r="A1442" s="289">
        <v>488</v>
      </c>
      <c r="B1442" s="127" t="s">
        <v>1958</v>
      </c>
      <c r="C1442" s="128" t="s">
        <v>1959</v>
      </c>
      <c r="D1442" s="130" t="s">
        <v>247</v>
      </c>
      <c r="E1442" s="216">
        <v>700</v>
      </c>
      <c r="F1442" s="216"/>
      <c r="G1442" s="216">
        <f t="shared" si="14"/>
        <v>0</v>
      </c>
      <c r="H1442" s="289" t="s">
        <v>1275</v>
      </c>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row>
    <row r="1443" spans="1:42" outlineLevel="1" x14ac:dyDescent="0.2">
      <c r="A1443" s="289">
        <v>489</v>
      </c>
      <c r="B1443" s="127" t="s">
        <v>1960</v>
      </c>
      <c r="C1443" s="128" t="s">
        <v>1961</v>
      </c>
      <c r="D1443" s="130" t="s">
        <v>247</v>
      </c>
      <c r="E1443" s="216">
        <v>100</v>
      </c>
      <c r="F1443" s="216"/>
      <c r="G1443" s="216">
        <f t="shared" si="14"/>
        <v>0</v>
      </c>
      <c r="H1443" s="289" t="s">
        <v>1275</v>
      </c>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row>
    <row r="1444" spans="1:42" ht="22.5" outlineLevel="1" x14ac:dyDescent="0.2">
      <c r="A1444" s="289">
        <v>490</v>
      </c>
      <c r="B1444" s="127" t="s">
        <v>1962</v>
      </c>
      <c r="C1444" s="128" t="s">
        <v>1963</v>
      </c>
      <c r="D1444" s="130" t="s">
        <v>247</v>
      </c>
      <c r="E1444" s="216">
        <v>60</v>
      </c>
      <c r="F1444" s="216"/>
      <c r="G1444" s="216">
        <f t="shared" si="14"/>
        <v>0</v>
      </c>
      <c r="H1444" s="289" t="s">
        <v>1275</v>
      </c>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row>
    <row r="1445" spans="1:42" ht="22.5" outlineLevel="1" x14ac:dyDescent="0.2">
      <c r="A1445" s="289">
        <v>491</v>
      </c>
      <c r="B1445" s="127" t="s">
        <v>1964</v>
      </c>
      <c r="C1445" s="128" t="s">
        <v>1965</v>
      </c>
      <c r="D1445" s="130" t="s">
        <v>247</v>
      </c>
      <c r="E1445" s="216">
        <v>95</v>
      </c>
      <c r="F1445" s="216"/>
      <c r="G1445" s="216">
        <f t="shared" si="14"/>
        <v>0</v>
      </c>
      <c r="H1445" s="289" t="s">
        <v>1275</v>
      </c>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row>
    <row r="1446" spans="1:42" ht="22.5" outlineLevel="1" x14ac:dyDescent="0.2">
      <c r="A1446" s="289">
        <v>492</v>
      </c>
      <c r="B1446" s="127" t="s">
        <v>1966</v>
      </c>
      <c r="C1446" s="128" t="s">
        <v>1967</v>
      </c>
      <c r="D1446" s="130" t="s">
        <v>247</v>
      </c>
      <c r="E1446" s="216">
        <v>45</v>
      </c>
      <c r="F1446" s="216"/>
      <c r="G1446" s="216">
        <f t="shared" si="14"/>
        <v>0</v>
      </c>
      <c r="H1446" s="289" t="s">
        <v>1275</v>
      </c>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row>
    <row r="1447" spans="1:42" outlineLevel="1" x14ac:dyDescent="0.2">
      <c r="A1447" s="289">
        <v>493</v>
      </c>
      <c r="B1447" s="127" t="s">
        <v>1968</v>
      </c>
      <c r="C1447" s="128" t="s">
        <v>1969</v>
      </c>
      <c r="D1447" s="130" t="s">
        <v>247</v>
      </c>
      <c r="E1447" s="216">
        <v>850</v>
      </c>
      <c r="F1447" s="216"/>
      <c r="G1447" s="216">
        <f t="shared" si="14"/>
        <v>0</v>
      </c>
      <c r="H1447" s="289" t="s">
        <v>1275</v>
      </c>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row>
    <row r="1448" spans="1:42" outlineLevel="1" x14ac:dyDescent="0.2">
      <c r="A1448" s="289">
        <v>494</v>
      </c>
      <c r="B1448" s="127" t="s">
        <v>1970</v>
      </c>
      <c r="C1448" s="128" t="s">
        <v>1971</v>
      </c>
      <c r="D1448" s="130" t="s">
        <v>247</v>
      </c>
      <c r="E1448" s="216">
        <v>850</v>
      </c>
      <c r="F1448" s="216"/>
      <c r="G1448" s="216">
        <f t="shared" si="14"/>
        <v>0</v>
      </c>
      <c r="H1448" s="289" t="s">
        <v>1275</v>
      </c>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row>
    <row r="1449" spans="1:42" outlineLevel="1" x14ac:dyDescent="0.2">
      <c r="A1449" s="289">
        <v>495</v>
      </c>
      <c r="B1449" s="127" t="s">
        <v>1972</v>
      </c>
      <c r="C1449" s="128" t="s">
        <v>1973</v>
      </c>
      <c r="D1449" s="130" t="s">
        <v>247</v>
      </c>
      <c r="E1449" s="216">
        <v>180</v>
      </c>
      <c r="F1449" s="216"/>
      <c r="G1449" s="216">
        <f t="shared" si="14"/>
        <v>0</v>
      </c>
      <c r="H1449" s="289" t="s">
        <v>1275</v>
      </c>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row>
    <row r="1450" spans="1:42" outlineLevel="1" x14ac:dyDescent="0.2">
      <c r="A1450" s="289">
        <v>496</v>
      </c>
      <c r="B1450" s="127" t="s">
        <v>1974</v>
      </c>
      <c r="C1450" s="128" t="s">
        <v>1975</v>
      </c>
      <c r="D1450" s="130" t="s">
        <v>247</v>
      </c>
      <c r="E1450" s="216">
        <v>180</v>
      </c>
      <c r="F1450" s="216"/>
      <c r="G1450" s="216">
        <f t="shared" si="14"/>
        <v>0</v>
      </c>
      <c r="H1450" s="289" t="s">
        <v>1275</v>
      </c>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row>
    <row r="1451" spans="1:42" outlineLevel="1" x14ac:dyDescent="0.2">
      <c r="A1451" s="289">
        <v>497</v>
      </c>
      <c r="B1451" s="127" t="s">
        <v>1976</v>
      </c>
      <c r="C1451" s="128" t="s">
        <v>1977</v>
      </c>
      <c r="D1451" s="130" t="s">
        <v>247</v>
      </c>
      <c r="E1451" s="216">
        <v>5</v>
      </c>
      <c r="F1451" s="216"/>
      <c r="G1451" s="216">
        <f t="shared" si="14"/>
        <v>0</v>
      </c>
      <c r="H1451" s="289" t="s">
        <v>1239</v>
      </c>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row>
    <row r="1452" spans="1:42" ht="22.5" outlineLevel="1" x14ac:dyDescent="0.2">
      <c r="A1452" s="289">
        <v>498</v>
      </c>
      <c r="B1452" s="127" t="s">
        <v>1978</v>
      </c>
      <c r="C1452" s="128" t="s">
        <v>2604</v>
      </c>
      <c r="D1452" s="130" t="s">
        <v>142</v>
      </c>
      <c r="E1452" s="216">
        <v>5</v>
      </c>
      <c r="F1452" s="216"/>
      <c r="G1452" s="216">
        <f t="shared" si="14"/>
        <v>0</v>
      </c>
      <c r="H1452" s="289" t="s">
        <v>1275</v>
      </c>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row>
    <row r="1453" spans="1:42" outlineLevel="1" x14ac:dyDescent="0.2">
      <c r="A1453" s="289">
        <v>499</v>
      </c>
      <c r="B1453" s="127" t="s">
        <v>1979</v>
      </c>
      <c r="C1453" s="128" t="s">
        <v>1980</v>
      </c>
      <c r="D1453" s="130" t="s">
        <v>142</v>
      </c>
      <c r="E1453" s="216">
        <v>5</v>
      </c>
      <c r="F1453" s="216"/>
      <c r="G1453" s="216">
        <f t="shared" si="14"/>
        <v>0</v>
      </c>
      <c r="H1453" s="289" t="s">
        <v>1239</v>
      </c>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row>
    <row r="1454" spans="1:42" outlineLevel="1" x14ac:dyDescent="0.2">
      <c r="A1454" s="289">
        <v>500</v>
      </c>
      <c r="B1454" s="127" t="s">
        <v>1981</v>
      </c>
      <c r="C1454" s="128" t="s">
        <v>1982</v>
      </c>
      <c r="D1454" s="130" t="s">
        <v>142</v>
      </c>
      <c r="E1454" s="216">
        <v>10</v>
      </c>
      <c r="F1454" s="216"/>
      <c r="G1454" s="216">
        <f t="shared" si="14"/>
        <v>0</v>
      </c>
      <c r="H1454" s="289" t="s">
        <v>1239</v>
      </c>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row>
    <row r="1455" spans="1:42" outlineLevel="1" x14ac:dyDescent="0.2">
      <c r="A1455" s="289">
        <v>501</v>
      </c>
      <c r="B1455" s="127" t="s">
        <v>1983</v>
      </c>
      <c r="C1455" s="128" t="s">
        <v>1984</v>
      </c>
      <c r="D1455" s="130" t="s">
        <v>142</v>
      </c>
      <c r="E1455" s="216">
        <v>10</v>
      </c>
      <c r="F1455" s="216"/>
      <c r="G1455" s="216">
        <f t="shared" si="14"/>
        <v>0</v>
      </c>
      <c r="H1455" s="289" t="s">
        <v>1239</v>
      </c>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row>
    <row r="1456" spans="1:42" outlineLevel="1" x14ac:dyDescent="0.2">
      <c r="A1456" s="290">
        <v>0</v>
      </c>
      <c r="B1456" s="222" t="s">
        <v>1985</v>
      </c>
      <c r="C1456" s="223" t="s">
        <v>1986</v>
      </c>
      <c r="D1456" s="291"/>
      <c r="E1456" s="292"/>
      <c r="F1456" s="292"/>
      <c r="G1456" s="292"/>
      <c r="H1456" s="293"/>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row>
    <row r="1457" spans="1:42" outlineLevel="1" x14ac:dyDescent="0.2">
      <c r="A1457" s="289">
        <v>502</v>
      </c>
      <c r="B1457" s="127" t="s">
        <v>1987</v>
      </c>
      <c r="C1457" s="128" t="s">
        <v>1988</v>
      </c>
      <c r="D1457" s="130" t="s">
        <v>142</v>
      </c>
      <c r="E1457" s="216">
        <v>1</v>
      </c>
      <c r="F1457" s="216"/>
      <c r="G1457" s="216">
        <f t="shared" ref="G1457" si="15">ROUND(E1457*F1457,2)</f>
        <v>0</v>
      </c>
      <c r="H1457" s="289" t="s">
        <v>1275</v>
      </c>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row>
    <row r="1458" spans="1:42" ht="22.5" outlineLevel="1" x14ac:dyDescent="0.2">
      <c r="A1458" s="289">
        <v>503</v>
      </c>
      <c r="B1458" s="127" t="s">
        <v>2568</v>
      </c>
      <c r="C1458" s="128" t="s">
        <v>2569</v>
      </c>
      <c r="D1458" s="130" t="s">
        <v>142</v>
      </c>
      <c r="E1458" s="216">
        <v>14</v>
      </c>
      <c r="F1458" s="216"/>
      <c r="G1458" s="216">
        <f t="shared" ref="G1458:G1469" si="16">ROUND(E1458*F1458,2)</f>
        <v>0</v>
      </c>
      <c r="H1458" s="289" t="s">
        <v>1239</v>
      </c>
      <c r="I1458" s="294"/>
      <c r="J1458" s="294"/>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row>
    <row r="1459" spans="1:42" ht="22.5" outlineLevel="1" x14ac:dyDescent="0.2">
      <c r="A1459" s="289" t="s">
        <v>2590</v>
      </c>
      <c r="B1459" s="127" t="s">
        <v>2570</v>
      </c>
      <c r="C1459" s="128" t="s">
        <v>2571</v>
      </c>
      <c r="D1459" s="130" t="s">
        <v>142</v>
      </c>
      <c r="E1459" s="216">
        <v>93</v>
      </c>
      <c r="F1459" s="216"/>
      <c r="G1459" s="216">
        <f t="shared" si="16"/>
        <v>0</v>
      </c>
      <c r="H1459" s="289" t="s">
        <v>1239</v>
      </c>
      <c r="I1459" s="294"/>
      <c r="J1459" s="294"/>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row>
    <row r="1460" spans="1:42" outlineLevel="1" x14ac:dyDescent="0.2">
      <c r="A1460" s="289" t="s">
        <v>2591</v>
      </c>
      <c r="B1460" s="127" t="s">
        <v>2572</v>
      </c>
      <c r="C1460" s="128" t="s">
        <v>2573</v>
      </c>
      <c r="D1460" s="130" t="s">
        <v>142</v>
      </c>
      <c r="E1460" s="216">
        <v>7</v>
      </c>
      <c r="F1460" s="216"/>
      <c r="G1460" s="216">
        <f t="shared" si="16"/>
        <v>0</v>
      </c>
      <c r="H1460" s="289" t="s">
        <v>1239</v>
      </c>
      <c r="I1460" s="294"/>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row>
    <row r="1461" spans="1:42" ht="22.5" outlineLevel="1" x14ac:dyDescent="0.2">
      <c r="A1461" s="289" t="s">
        <v>2592</v>
      </c>
      <c r="B1461" s="127" t="s">
        <v>2574</v>
      </c>
      <c r="C1461" s="128" t="s">
        <v>2575</v>
      </c>
      <c r="D1461" s="130" t="s">
        <v>142</v>
      </c>
      <c r="E1461" s="216">
        <v>17</v>
      </c>
      <c r="F1461" s="216"/>
      <c r="G1461" s="216">
        <f t="shared" si="16"/>
        <v>0</v>
      </c>
      <c r="H1461" s="289" t="s">
        <v>1239</v>
      </c>
      <c r="I1461" s="294"/>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row>
    <row r="1462" spans="1:42" ht="22.5" outlineLevel="1" x14ac:dyDescent="0.2">
      <c r="A1462" s="289" t="s">
        <v>2593</v>
      </c>
      <c r="B1462" s="127" t="s">
        <v>2576</v>
      </c>
      <c r="C1462" s="128" t="s">
        <v>2577</v>
      </c>
      <c r="D1462" s="130" t="s">
        <v>142</v>
      </c>
      <c r="E1462" s="216">
        <v>2</v>
      </c>
      <c r="F1462" s="216"/>
      <c r="G1462" s="216">
        <f t="shared" si="16"/>
        <v>0</v>
      </c>
      <c r="H1462" s="289" t="s">
        <v>1239</v>
      </c>
      <c r="I1462" s="294"/>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row>
    <row r="1463" spans="1:42" ht="22.5" outlineLevel="1" x14ac:dyDescent="0.2">
      <c r="A1463" s="289" t="s">
        <v>2594</v>
      </c>
      <c r="B1463" s="127" t="s">
        <v>2578</v>
      </c>
      <c r="C1463" s="128" t="s">
        <v>2579</v>
      </c>
      <c r="D1463" s="130" t="s">
        <v>142</v>
      </c>
      <c r="E1463" s="216">
        <v>5</v>
      </c>
      <c r="F1463" s="216"/>
      <c r="G1463" s="216">
        <f t="shared" si="16"/>
        <v>0</v>
      </c>
      <c r="H1463" s="289" t="s">
        <v>1239</v>
      </c>
      <c r="I1463" s="294"/>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row>
    <row r="1464" spans="1:42" ht="22.5" outlineLevel="1" x14ac:dyDescent="0.2">
      <c r="A1464" s="289" t="s">
        <v>2595</v>
      </c>
      <c r="B1464" s="127" t="s">
        <v>2580</v>
      </c>
      <c r="C1464" s="128" t="s">
        <v>2581</v>
      </c>
      <c r="D1464" s="130" t="s">
        <v>142</v>
      </c>
      <c r="E1464" s="216">
        <v>1</v>
      </c>
      <c r="F1464" s="216"/>
      <c r="G1464" s="216">
        <f t="shared" si="16"/>
        <v>0</v>
      </c>
      <c r="H1464" s="289" t="s">
        <v>1239</v>
      </c>
      <c r="I1464" s="294"/>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row>
    <row r="1465" spans="1:42" ht="22.5" outlineLevel="1" x14ac:dyDescent="0.2">
      <c r="A1465" s="289" t="s">
        <v>2596</v>
      </c>
      <c r="B1465" s="127" t="s">
        <v>2582</v>
      </c>
      <c r="C1465" s="128" t="s">
        <v>2583</v>
      </c>
      <c r="D1465" s="130" t="s">
        <v>142</v>
      </c>
      <c r="E1465" s="216">
        <v>13</v>
      </c>
      <c r="F1465" s="216"/>
      <c r="G1465" s="216">
        <f t="shared" si="16"/>
        <v>0</v>
      </c>
      <c r="H1465" s="289" t="s">
        <v>1239</v>
      </c>
      <c r="I1465" s="294"/>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row>
    <row r="1466" spans="1:42" ht="22.5" outlineLevel="1" x14ac:dyDescent="0.2">
      <c r="A1466" s="289" t="s">
        <v>2597</v>
      </c>
      <c r="B1466" s="127" t="s">
        <v>2112</v>
      </c>
      <c r="C1466" s="128" t="s">
        <v>2583</v>
      </c>
      <c r="D1466" s="130" t="s">
        <v>142</v>
      </c>
      <c r="E1466" s="216">
        <v>2</v>
      </c>
      <c r="F1466" s="216"/>
      <c r="G1466" s="216">
        <f t="shared" si="16"/>
        <v>0</v>
      </c>
      <c r="H1466" s="289" t="s">
        <v>1239</v>
      </c>
      <c r="I1466" s="294"/>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row>
    <row r="1467" spans="1:42" outlineLevel="1" x14ac:dyDescent="0.2">
      <c r="A1467" s="289" t="s">
        <v>2598</v>
      </c>
      <c r="B1467" s="127" t="s">
        <v>2584</v>
      </c>
      <c r="C1467" s="128" t="s">
        <v>2585</v>
      </c>
      <c r="D1467" s="130" t="s">
        <v>142</v>
      </c>
      <c r="E1467" s="216">
        <v>2</v>
      </c>
      <c r="F1467" s="216"/>
      <c r="G1467" s="216">
        <f t="shared" si="16"/>
        <v>0</v>
      </c>
      <c r="H1467" s="289" t="s">
        <v>1239</v>
      </c>
      <c r="I1467" s="294"/>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row>
    <row r="1468" spans="1:42" ht="22.5" outlineLevel="1" x14ac:dyDescent="0.2">
      <c r="A1468" s="289" t="s">
        <v>2599</v>
      </c>
      <c r="B1468" s="127" t="s">
        <v>2586</v>
      </c>
      <c r="C1468" s="128" t="s">
        <v>2587</v>
      </c>
      <c r="D1468" s="130" t="s">
        <v>142</v>
      </c>
      <c r="E1468" s="216">
        <v>10</v>
      </c>
      <c r="F1468" s="216"/>
      <c r="G1468" s="216">
        <f t="shared" si="16"/>
        <v>0</v>
      </c>
      <c r="H1468" s="289" t="s">
        <v>1239</v>
      </c>
      <c r="I1468" s="294"/>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row>
    <row r="1469" spans="1:42" ht="22.5" outlineLevel="1" x14ac:dyDescent="0.2">
      <c r="A1469" s="289" t="s">
        <v>2600</v>
      </c>
      <c r="B1469" s="127" t="s">
        <v>2588</v>
      </c>
      <c r="C1469" s="128" t="s">
        <v>2589</v>
      </c>
      <c r="D1469" s="130" t="s">
        <v>142</v>
      </c>
      <c r="E1469" s="216">
        <v>5</v>
      </c>
      <c r="F1469" s="216"/>
      <c r="G1469" s="216">
        <f t="shared" si="16"/>
        <v>0</v>
      </c>
      <c r="H1469" s="289" t="s">
        <v>1239</v>
      </c>
      <c r="I1469" s="294"/>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row>
    <row r="1470" spans="1:42" outlineLevel="1" x14ac:dyDescent="0.2">
      <c r="A1470" s="290">
        <v>0</v>
      </c>
      <c r="B1470" s="222" t="s">
        <v>1989</v>
      </c>
      <c r="C1470" s="223" t="s">
        <v>1912</v>
      </c>
      <c r="D1470" s="291"/>
      <c r="E1470" s="292"/>
      <c r="F1470" s="292"/>
      <c r="G1470" s="292"/>
      <c r="H1470" s="293"/>
      <c r="I1470" s="294"/>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row>
    <row r="1471" spans="1:42" ht="22.5" outlineLevel="1" x14ac:dyDescent="0.2">
      <c r="A1471" s="289">
        <v>504</v>
      </c>
      <c r="B1471" s="127" t="s">
        <v>1990</v>
      </c>
      <c r="C1471" s="128" t="s">
        <v>1991</v>
      </c>
      <c r="D1471" s="130" t="s">
        <v>247</v>
      </c>
      <c r="E1471" s="216">
        <v>220</v>
      </c>
      <c r="F1471" s="216"/>
      <c r="G1471" s="216">
        <f t="shared" ref="G1471:G1472" si="17">ROUND(E1471*F1471,2)</f>
        <v>0</v>
      </c>
      <c r="H1471" s="289" t="s">
        <v>1275</v>
      </c>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row>
    <row r="1472" spans="1:42" ht="22.5" outlineLevel="1" x14ac:dyDescent="0.2">
      <c r="A1472" s="289">
        <v>505</v>
      </c>
      <c r="B1472" s="127" t="s">
        <v>1992</v>
      </c>
      <c r="C1472" s="128" t="s">
        <v>1993</v>
      </c>
      <c r="D1472" s="130" t="s">
        <v>247</v>
      </c>
      <c r="E1472" s="216">
        <v>220</v>
      </c>
      <c r="F1472" s="216"/>
      <c r="G1472" s="216">
        <f t="shared" si="17"/>
        <v>0</v>
      </c>
      <c r="H1472" s="289" t="s">
        <v>1275</v>
      </c>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row>
    <row r="1473" spans="1:42" outlineLevel="1" x14ac:dyDescent="0.2">
      <c r="A1473" s="290">
        <v>0</v>
      </c>
      <c r="B1473" s="222" t="s">
        <v>1994</v>
      </c>
      <c r="C1473" s="223" t="s">
        <v>1912</v>
      </c>
      <c r="D1473" s="291"/>
      <c r="E1473" s="292"/>
      <c r="F1473" s="292"/>
      <c r="G1473" s="292"/>
      <c r="H1473" s="293"/>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row>
    <row r="1474" spans="1:42" ht="22.5" outlineLevel="1" x14ac:dyDescent="0.2">
      <c r="A1474" s="289">
        <v>506</v>
      </c>
      <c r="B1474" s="127" t="s">
        <v>1995</v>
      </c>
      <c r="C1474" s="128" t="s">
        <v>1996</v>
      </c>
      <c r="D1474" s="130" t="s">
        <v>142</v>
      </c>
      <c r="E1474" s="216">
        <v>1</v>
      </c>
      <c r="F1474" s="216"/>
      <c r="G1474" s="216">
        <f t="shared" ref="G1474:G1478" si="18">ROUND(E1474*F1474,2)</f>
        <v>0</v>
      </c>
      <c r="H1474" s="289" t="s">
        <v>1239</v>
      </c>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row>
    <row r="1475" spans="1:42" ht="22.5" outlineLevel="1" x14ac:dyDescent="0.2">
      <c r="A1475" s="289">
        <v>507</v>
      </c>
      <c r="B1475" s="127" t="s">
        <v>1997</v>
      </c>
      <c r="C1475" s="128" t="s">
        <v>1998</v>
      </c>
      <c r="D1475" s="130" t="s">
        <v>142</v>
      </c>
      <c r="E1475" s="216">
        <v>1</v>
      </c>
      <c r="F1475" s="216"/>
      <c r="G1475" s="216">
        <f t="shared" si="18"/>
        <v>0</v>
      </c>
      <c r="H1475" s="289" t="s">
        <v>1239</v>
      </c>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row>
    <row r="1476" spans="1:42" outlineLevel="1" x14ac:dyDescent="0.2">
      <c r="A1476" s="289">
        <v>508</v>
      </c>
      <c r="B1476" s="127" t="s">
        <v>1999</v>
      </c>
      <c r="C1476" s="128" t="s">
        <v>2000</v>
      </c>
      <c r="D1476" s="130" t="s">
        <v>142</v>
      </c>
      <c r="E1476" s="216">
        <v>1</v>
      </c>
      <c r="F1476" s="216"/>
      <c r="G1476" s="216">
        <f t="shared" si="18"/>
        <v>0</v>
      </c>
      <c r="H1476" s="289" t="s">
        <v>1275</v>
      </c>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row>
    <row r="1477" spans="1:42" outlineLevel="1" x14ac:dyDescent="0.2">
      <c r="A1477" s="289">
        <v>509</v>
      </c>
      <c r="B1477" s="127" t="s">
        <v>2001</v>
      </c>
      <c r="C1477" s="128" t="s">
        <v>2002</v>
      </c>
      <c r="D1477" s="130" t="s">
        <v>142</v>
      </c>
      <c r="E1477" s="216">
        <v>2</v>
      </c>
      <c r="F1477" s="216"/>
      <c r="G1477" s="216">
        <f t="shared" si="18"/>
        <v>0</v>
      </c>
      <c r="H1477" s="289" t="s">
        <v>1239</v>
      </c>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row>
    <row r="1478" spans="1:42" outlineLevel="1" x14ac:dyDescent="0.2">
      <c r="A1478" s="289">
        <v>510</v>
      </c>
      <c r="B1478" s="127" t="s">
        <v>2001</v>
      </c>
      <c r="C1478" s="128" t="s">
        <v>2003</v>
      </c>
      <c r="D1478" s="130" t="s">
        <v>142</v>
      </c>
      <c r="E1478" s="216">
        <v>2</v>
      </c>
      <c r="F1478" s="216"/>
      <c r="G1478" s="216">
        <f t="shared" si="18"/>
        <v>0</v>
      </c>
      <c r="H1478" s="289" t="s">
        <v>1239</v>
      </c>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row>
    <row r="1479" spans="1:42" outlineLevel="1" x14ac:dyDescent="0.2">
      <c r="A1479" s="290">
        <v>0</v>
      </c>
      <c r="B1479" s="222" t="s">
        <v>2004</v>
      </c>
      <c r="C1479" s="223" t="s">
        <v>2005</v>
      </c>
      <c r="D1479" s="291"/>
      <c r="E1479" s="292"/>
      <c r="F1479" s="292"/>
      <c r="G1479" s="292"/>
      <c r="H1479" s="293"/>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row>
    <row r="1480" spans="1:42" ht="22.5" outlineLevel="1" x14ac:dyDescent="0.2">
      <c r="A1480" s="289">
        <v>511</v>
      </c>
      <c r="B1480" s="127" t="s">
        <v>2006</v>
      </c>
      <c r="C1480" s="128" t="s">
        <v>2007</v>
      </c>
      <c r="D1480" s="130" t="s">
        <v>247</v>
      </c>
      <c r="E1480" s="216">
        <v>180</v>
      </c>
      <c r="F1480" s="216"/>
      <c r="G1480" s="216">
        <f t="shared" ref="G1480:G1482" si="19">ROUND(E1480*F1480,2)</f>
        <v>0</v>
      </c>
      <c r="H1480" s="289" t="s">
        <v>1275</v>
      </c>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row>
    <row r="1481" spans="1:42" outlineLevel="1" x14ac:dyDescent="0.2">
      <c r="A1481" s="289">
        <v>512</v>
      </c>
      <c r="B1481" s="127" t="s">
        <v>2008</v>
      </c>
      <c r="C1481" s="128" t="s">
        <v>2009</v>
      </c>
      <c r="D1481" s="130" t="s">
        <v>247</v>
      </c>
      <c r="E1481" s="216">
        <v>180</v>
      </c>
      <c r="F1481" s="216"/>
      <c r="G1481" s="216">
        <f t="shared" si="19"/>
        <v>0</v>
      </c>
      <c r="H1481" s="289" t="s">
        <v>1275</v>
      </c>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row>
    <row r="1482" spans="1:42" outlineLevel="1" x14ac:dyDescent="0.2">
      <c r="A1482" s="289">
        <v>513</v>
      </c>
      <c r="B1482" s="127" t="s">
        <v>2010</v>
      </c>
      <c r="C1482" s="128" t="s">
        <v>2011</v>
      </c>
      <c r="D1482" s="130" t="s">
        <v>142</v>
      </c>
      <c r="E1482" s="216">
        <v>2</v>
      </c>
      <c r="F1482" s="216"/>
      <c r="G1482" s="216">
        <f t="shared" si="19"/>
        <v>0</v>
      </c>
      <c r="H1482" s="289" t="s">
        <v>1275</v>
      </c>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row>
    <row r="1483" spans="1:42" outlineLevel="1" x14ac:dyDescent="0.2">
      <c r="A1483" s="290">
        <v>0</v>
      </c>
      <c r="B1483" s="222" t="s">
        <v>2012</v>
      </c>
      <c r="C1483" s="223" t="s">
        <v>2013</v>
      </c>
      <c r="D1483" s="291"/>
      <c r="E1483" s="292"/>
      <c r="F1483" s="292"/>
      <c r="G1483" s="292"/>
      <c r="H1483" s="293"/>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row>
    <row r="1484" spans="1:42" ht="22.5" outlineLevel="1" x14ac:dyDescent="0.2">
      <c r="A1484" s="289">
        <v>514</v>
      </c>
      <c r="B1484" s="127" t="s">
        <v>2014</v>
      </c>
      <c r="C1484" s="128" t="s">
        <v>2015</v>
      </c>
      <c r="D1484" s="130" t="s">
        <v>142</v>
      </c>
      <c r="E1484" s="216">
        <v>70</v>
      </c>
      <c r="F1484" s="216"/>
      <c r="G1484" s="216">
        <f t="shared" ref="G1484:G1493" si="20">ROUND(E1484*F1484,2)</f>
        <v>0</v>
      </c>
      <c r="H1484" s="289" t="s">
        <v>1275</v>
      </c>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row>
    <row r="1485" spans="1:42" outlineLevel="1" x14ac:dyDescent="0.2">
      <c r="A1485" s="289">
        <v>515</v>
      </c>
      <c r="B1485" s="127" t="s">
        <v>2016</v>
      </c>
      <c r="C1485" s="128" t="s">
        <v>2017</v>
      </c>
      <c r="D1485" s="130" t="s">
        <v>142</v>
      </c>
      <c r="E1485" s="216">
        <v>70</v>
      </c>
      <c r="F1485" s="216"/>
      <c r="G1485" s="216">
        <f t="shared" si="20"/>
        <v>0</v>
      </c>
      <c r="H1485" s="289" t="s">
        <v>1239</v>
      </c>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row>
    <row r="1486" spans="1:42" ht="22.5" outlineLevel="1" x14ac:dyDescent="0.2">
      <c r="A1486" s="289">
        <v>516</v>
      </c>
      <c r="B1486" s="127" t="s">
        <v>2018</v>
      </c>
      <c r="C1486" s="128" t="s">
        <v>2019</v>
      </c>
      <c r="D1486" s="130" t="s">
        <v>142</v>
      </c>
      <c r="E1486" s="216">
        <v>70</v>
      </c>
      <c r="F1486" s="216"/>
      <c r="G1486" s="216">
        <f t="shared" si="20"/>
        <v>0</v>
      </c>
      <c r="H1486" s="289" t="s">
        <v>1275</v>
      </c>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row>
    <row r="1487" spans="1:42" outlineLevel="1" x14ac:dyDescent="0.2">
      <c r="A1487" s="289">
        <v>517</v>
      </c>
      <c r="B1487" s="127" t="s">
        <v>2020</v>
      </c>
      <c r="C1487" s="128" t="s">
        <v>2021</v>
      </c>
      <c r="D1487" s="130" t="s">
        <v>142</v>
      </c>
      <c r="E1487" s="216">
        <v>70</v>
      </c>
      <c r="F1487" s="216"/>
      <c r="G1487" s="216">
        <f t="shared" si="20"/>
        <v>0</v>
      </c>
      <c r="H1487" s="289" t="s">
        <v>1275</v>
      </c>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row>
    <row r="1488" spans="1:42" outlineLevel="1" x14ac:dyDescent="0.2">
      <c r="A1488" s="289">
        <v>518</v>
      </c>
      <c r="B1488" s="127" t="s">
        <v>2022</v>
      </c>
      <c r="C1488" s="128" t="s">
        <v>2023</v>
      </c>
      <c r="D1488" s="130" t="s">
        <v>142</v>
      </c>
      <c r="E1488" s="216">
        <v>50</v>
      </c>
      <c r="F1488" s="216"/>
      <c r="G1488" s="216">
        <f t="shared" si="20"/>
        <v>0</v>
      </c>
      <c r="H1488" s="289" t="s">
        <v>1275</v>
      </c>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row>
    <row r="1489" spans="1:42" ht="22.5" outlineLevel="1" x14ac:dyDescent="0.2">
      <c r="A1489" s="289">
        <v>519</v>
      </c>
      <c r="B1489" s="127" t="s">
        <v>2024</v>
      </c>
      <c r="C1489" s="128" t="s">
        <v>2025</v>
      </c>
      <c r="D1489" s="130" t="s">
        <v>142</v>
      </c>
      <c r="E1489" s="216">
        <v>6</v>
      </c>
      <c r="F1489" s="216"/>
      <c r="G1489" s="216">
        <f t="shared" si="20"/>
        <v>0</v>
      </c>
      <c r="H1489" s="289" t="s">
        <v>1239</v>
      </c>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row>
    <row r="1490" spans="1:42" outlineLevel="1" x14ac:dyDescent="0.2">
      <c r="A1490" s="289">
        <v>520</v>
      </c>
      <c r="B1490" s="127" t="s">
        <v>2026</v>
      </c>
      <c r="C1490" s="128" t="s">
        <v>2027</v>
      </c>
      <c r="D1490" s="130" t="s">
        <v>142</v>
      </c>
      <c r="E1490" s="216">
        <v>18</v>
      </c>
      <c r="F1490" s="216"/>
      <c r="G1490" s="216">
        <f t="shared" si="20"/>
        <v>0</v>
      </c>
      <c r="H1490" s="289" t="s">
        <v>1275</v>
      </c>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row>
    <row r="1491" spans="1:42" ht="22.5" outlineLevel="1" x14ac:dyDescent="0.2">
      <c r="A1491" s="289">
        <v>521</v>
      </c>
      <c r="B1491" s="127" t="s">
        <v>2028</v>
      </c>
      <c r="C1491" s="128" t="s">
        <v>2029</v>
      </c>
      <c r="D1491" s="130" t="s">
        <v>142</v>
      </c>
      <c r="E1491" s="216">
        <v>6</v>
      </c>
      <c r="F1491" s="216"/>
      <c r="G1491" s="216">
        <f t="shared" si="20"/>
        <v>0</v>
      </c>
      <c r="H1491" s="289" t="s">
        <v>1275</v>
      </c>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row>
    <row r="1492" spans="1:42" outlineLevel="1" x14ac:dyDescent="0.2">
      <c r="A1492" s="289">
        <v>522</v>
      </c>
      <c r="B1492" s="127" t="s">
        <v>2030</v>
      </c>
      <c r="C1492" s="128" t="s">
        <v>2031</v>
      </c>
      <c r="D1492" s="130" t="s">
        <v>142</v>
      </c>
      <c r="E1492" s="216">
        <v>20</v>
      </c>
      <c r="F1492" s="216"/>
      <c r="G1492" s="216">
        <f t="shared" si="20"/>
        <v>0</v>
      </c>
      <c r="H1492" s="289" t="s">
        <v>1239</v>
      </c>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row>
    <row r="1493" spans="1:42" outlineLevel="1" x14ac:dyDescent="0.2">
      <c r="A1493" s="289">
        <v>523</v>
      </c>
      <c r="B1493" s="127" t="s">
        <v>2032</v>
      </c>
      <c r="C1493" s="128" t="s">
        <v>2033</v>
      </c>
      <c r="D1493" s="130" t="s">
        <v>142</v>
      </c>
      <c r="E1493" s="216">
        <v>35</v>
      </c>
      <c r="F1493" s="216"/>
      <c r="G1493" s="216">
        <f t="shared" si="20"/>
        <v>0</v>
      </c>
      <c r="H1493" s="289" t="s">
        <v>1239</v>
      </c>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row>
    <row r="1494" spans="1:42" outlineLevel="1" x14ac:dyDescent="0.2">
      <c r="A1494" s="290">
        <v>0</v>
      </c>
      <c r="B1494" s="222" t="s">
        <v>2034</v>
      </c>
      <c r="C1494" s="223" t="s">
        <v>2035</v>
      </c>
      <c r="D1494" s="291"/>
      <c r="E1494" s="292"/>
      <c r="F1494" s="292"/>
      <c r="G1494" s="292"/>
      <c r="H1494" s="293"/>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row>
    <row r="1495" spans="1:42" ht="33.75" outlineLevel="1" x14ac:dyDescent="0.2">
      <c r="A1495" s="289">
        <v>524</v>
      </c>
      <c r="B1495" s="127" t="s">
        <v>2036</v>
      </c>
      <c r="C1495" s="128" t="s">
        <v>2535</v>
      </c>
      <c r="D1495" s="130" t="s">
        <v>247</v>
      </c>
      <c r="E1495" s="216">
        <v>1700</v>
      </c>
      <c r="F1495" s="216"/>
      <c r="G1495" s="216">
        <f t="shared" ref="G1495:G1505" si="21">ROUND(E1495*F1495,2)</f>
        <v>0</v>
      </c>
      <c r="H1495" s="289" t="s">
        <v>1275</v>
      </c>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row>
    <row r="1496" spans="1:42" ht="33.75" outlineLevel="1" x14ac:dyDescent="0.2">
      <c r="A1496" s="289">
        <v>525</v>
      </c>
      <c r="B1496" s="127" t="s">
        <v>2037</v>
      </c>
      <c r="C1496" s="128" t="s">
        <v>2536</v>
      </c>
      <c r="D1496" s="130" t="s">
        <v>247</v>
      </c>
      <c r="E1496" s="216">
        <v>1700</v>
      </c>
      <c r="F1496" s="216"/>
      <c r="G1496" s="216">
        <f t="shared" si="21"/>
        <v>0</v>
      </c>
      <c r="H1496" s="289" t="s">
        <v>1275</v>
      </c>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row>
    <row r="1497" spans="1:42" ht="33.75" outlineLevel="1" x14ac:dyDescent="0.2">
      <c r="A1497" s="289">
        <v>526</v>
      </c>
      <c r="B1497" s="127" t="s">
        <v>2038</v>
      </c>
      <c r="C1497" s="128" t="s">
        <v>2537</v>
      </c>
      <c r="D1497" s="130" t="s">
        <v>247</v>
      </c>
      <c r="E1497" s="216">
        <v>650</v>
      </c>
      <c r="F1497" s="216"/>
      <c r="G1497" s="216">
        <f t="shared" si="21"/>
        <v>0</v>
      </c>
      <c r="H1497" s="289" t="s">
        <v>1275</v>
      </c>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row>
    <row r="1498" spans="1:42" ht="33.75" outlineLevel="1" x14ac:dyDescent="0.2">
      <c r="A1498" s="289">
        <v>527</v>
      </c>
      <c r="B1498" s="127" t="s">
        <v>2039</v>
      </c>
      <c r="C1498" s="128" t="s">
        <v>2538</v>
      </c>
      <c r="D1498" s="130" t="s">
        <v>247</v>
      </c>
      <c r="E1498" s="216">
        <v>650</v>
      </c>
      <c r="F1498" s="216"/>
      <c r="G1498" s="216">
        <f t="shared" si="21"/>
        <v>0</v>
      </c>
      <c r="H1498" s="289" t="s">
        <v>1275</v>
      </c>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row>
    <row r="1499" spans="1:42" ht="45" outlineLevel="1" x14ac:dyDescent="0.2">
      <c r="A1499" s="289">
        <v>528</v>
      </c>
      <c r="B1499" s="127" t="s">
        <v>2014</v>
      </c>
      <c r="C1499" s="128" t="s">
        <v>2539</v>
      </c>
      <c r="D1499" s="130" t="s">
        <v>142</v>
      </c>
      <c r="E1499" s="216">
        <v>136</v>
      </c>
      <c r="F1499" s="216"/>
      <c r="G1499" s="216">
        <f t="shared" si="21"/>
        <v>0</v>
      </c>
      <c r="H1499" s="289" t="s">
        <v>1275</v>
      </c>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row>
    <row r="1500" spans="1:42" ht="22.5" outlineLevel="1" x14ac:dyDescent="0.2">
      <c r="A1500" s="289">
        <v>529</v>
      </c>
      <c r="B1500" s="127" t="s">
        <v>2016</v>
      </c>
      <c r="C1500" s="128" t="s">
        <v>2540</v>
      </c>
      <c r="D1500" s="130" t="s">
        <v>142</v>
      </c>
      <c r="E1500" s="216">
        <v>136</v>
      </c>
      <c r="F1500" s="216"/>
      <c r="G1500" s="216">
        <f t="shared" si="21"/>
        <v>0</v>
      </c>
      <c r="H1500" s="289" t="s">
        <v>1239</v>
      </c>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row>
    <row r="1501" spans="1:42" ht="33.75" outlineLevel="1" x14ac:dyDescent="0.2">
      <c r="A1501" s="289">
        <v>530</v>
      </c>
      <c r="B1501" s="127" t="s">
        <v>2040</v>
      </c>
      <c r="C1501" s="128" t="s">
        <v>2541</v>
      </c>
      <c r="D1501" s="130" t="s">
        <v>142</v>
      </c>
      <c r="E1501" s="216">
        <v>107</v>
      </c>
      <c r="F1501" s="216"/>
      <c r="G1501" s="216">
        <f t="shared" si="21"/>
        <v>0</v>
      </c>
      <c r="H1501" s="289" t="s">
        <v>1275</v>
      </c>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row>
    <row r="1502" spans="1:42" ht="22.5" outlineLevel="1" x14ac:dyDescent="0.2">
      <c r="A1502" s="289">
        <v>531</v>
      </c>
      <c r="B1502" s="127" t="s">
        <v>2042</v>
      </c>
      <c r="C1502" s="128" t="s">
        <v>2544</v>
      </c>
      <c r="D1502" s="130" t="s">
        <v>142</v>
      </c>
      <c r="E1502" s="216">
        <v>104</v>
      </c>
      <c r="F1502" s="216"/>
      <c r="G1502" s="216">
        <f t="shared" si="21"/>
        <v>0</v>
      </c>
      <c r="H1502" s="289" t="s">
        <v>1239</v>
      </c>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row>
    <row r="1503" spans="1:42" ht="22.5" outlineLevel="1" x14ac:dyDescent="0.2">
      <c r="A1503" s="289">
        <v>532</v>
      </c>
      <c r="B1503" s="127" t="s">
        <v>2542</v>
      </c>
      <c r="C1503" s="128" t="s">
        <v>2544</v>
      </c>
      <c r="D1503" s="130" t="s">
        <v>142</v>
      </c>
      <c r="E1503" s="216">
        <v>3</v>
      </c>
      <c r="F1503" s="216"/>
      <c r="G1503" s="216">
        <f t="shared" ref="G1503" si="22">ROUND(E1503*F1503,2)</f>
        <v>0</v>
      </c>
      <c r="H1503" s="289" t="s">
        <v>1239</v>
      </c>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row>
    <row r="1504" spans="1:42" ht="33.75" outlineLevel="1" x14ac:dyDescent="0.2">
      <c r="A1504" s="289">
        <v>533</v>
      </c>
      <c r="B1504" s="127" t="s">
        <v>2044</v>
      </c>
      <c r="C1504" s="128" t="s">
        <v>2543</v>
      </c>
      <c r="D1504" s="130" t="s">
        <v>142</v>
      </c>
      <c r="E1504" s="216">
        <v>23</v>
      </c>
      <c r="F1504" s="216"/>
      <c r="G1504" s="216">
        <f t="shared" si="21"/>
        <v>0</v>
      </c>
      <c r="H1504" s="289" t="s">
        <v>1275</v>
      </c>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row>
    <row r="1505" spans="1:42" ht="22.5" outlineLevel="1" x14ac:dyDescent="0.2">
      <c r="A1505" s="289">
        <v>534</v>
      </c>
      <c r="B1505" s="127" t="s">
        <v>2045</v>
      </c>
      <c r="C1505" s="128" t="s">
        <v>2544</v>
      </c>
      <c r="D1505" s="130" t="s">
        <v>142</v>
      </c>
      <c r="E1505" s="216">
        <v>23</v>
      </c>
      <c r="F1505" s="216"/>
      <c r="G1505" s="216">
        <f t="shared" si="21"/>
        <v>0</v>
      </c>
      <c r="H1505" s="289" t="s">
        <v>1275</v>
      </c>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row>
    <row r="1506" spans="1:42" outlineLevel="1" x14ac:dyDescent="0.2">
      <c r="A1506" s="290">
        <v>0</v>
      </c>
      <c r="B1506" s="222" t="s">
        <v>2046</v>
      </c>
      <c r="C1506" s="223" t="s">
        <v>2047</v>
      </c>
      <c r="D1506" s="291"/>
      <c r="E1506" s="292"/>
      <c r="F1506" s="292"/>
      <c r="G1506" s="292"/>
      <c r="H1506" s="293"/>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row>
    <row r="1507" spans="1:42" ht="22.5" outlineLevel="1" x14ac:dyDescent="0.2">
      <c r="A1507" s="289">
        <v>535</v>
      </c>
      <c r="B1507" s="127" t="s">
        <v>2048</v>
      </c>
      <c r="C1507" s="128" t="s">
        <v>2049</v>
      </c>
      <c r="D1507" s="130" t="s">
        <v>247</v>
      </c>
      <c r="E1507" s="216">
        <v>320</v>
      </c>
      <c r="F1507" s="216"/>
      <c r="G1507" s="216">
        <f t="shared" ref="G1507:G1528" si="23">ROUND(E1507*F1507,2)</f>
        <v>0</v>
      </c>
      <c r="H1507" s="289" t="s">
        <v>1275</v>
      </c>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row>
    <row r="1508" spans="1:42" outlineLevel="1" x14ac:dyDescent="0.2">
      <c r="A1508" s="289">
        <v>536</v>
      </c>
      <c r="B1508" s="127" t="s">
        <v>2050</v>
      </c>
      <c r="C1508" s="128" t="s">
        <v>2051</v>
      </c>
      <c r="D1508" s="130" t="s">
        <v>247</v>
      </c>
      <c r="E1508" s="216">
        <v>320</v>
      </c>
      <c r="F1508" s="216"/>
      <c r="G1508" s="216">
        <f t="shared" si="23"/>
        <v>0</v>
      </c>
      <c r="H1508" s="289" t="s">
        <v>1275</v>
      </c>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row>
    <row r="1509" spans="1:42" ht="22.5" outlineLevel="1" x14ac:dyDescent="0.2">
      <c r="A1509" s="289">
        <v>537</v>
      </c>
      <c r="B1509" s="127" t="s">
        <v>2052</v>
      </c>
      <c r="C1509" s="128" t="s">
        <v>2053</v>
      </c>
      <c r="D1509" s="130" t="s">
        <v>247</v>
      </c>
      <c r="E1509" s="216">
        <v>380</v>
      </c>
      <c r="F1509" s="216"/>
      <c r="G1509" s="216">
        <f t="shared" si="23"/>
        <v>0</v>
      </c>
      <c r="H1509" s="289" t="s">
        <v>1239</v>
      </c>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row>
    <row r="1510" spans="1:42" outlineLevel="1" x14ac:dyDescent="0.2">
      <c r="A1510" s="289">
        <v>538</v>
      </c>
      <c r="B1510" s="127" t="s">
        <v>2054</v>
      </c>
      <c r="C1510" s="128" t="s">
        <v>2055</v>
      </c>
      <c r="D1510" s="130" t="s">
        <v>247</v>
      </c>
      <c r="E1510" s="216">
        <v>380</v>
      </c>
      <c r="F1510" s="216"/>
      <c r="G1510" s="216">
        <f t="shared" si="23"/>
        <v>0</v>
      </c>
      <c r="H1510" s="289" t="s">
        <v>1275</v>
      </c>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row>
    <row r="1511" spans="1:42" outlineLevel="1" x14ac:dyDescent="0.2">
      <c r="A1511" s="289">
        <v>539</v>
      </c>
      <c r="B1511" s="127" t="s">
        <v>2056</v>
      </c>
      <c r="C1511" s="128" t="s">
        <v>2057</v>
      </c>
      <c r="D1511" s="130" t="s">
        <v>142</v>
      </c>
      <c r="E1511" s="216">
        <v>80</v>
      </c>
      <c r="F1511" s="216"/>
      <c r="G1511" s="216">
        <f t="shared" si="23"/>
        <v>0</v>
      </c>
      <c r="H1511" s="289" t="s">
        <v>1275</v>
      </c>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row>
    <row r="1512" spans="1:42" outlineLevel="1" x14ac:dyDescent="0.2">
      <c r="A1512" s="289">
        <v>540</v>
      </c>
      <c r="B1512" s="127" t="s">
        <v>2058</v>
      </c>
      <c r="C1512" s="128" t="s">
        <v>2059</v>
      </c>
      <c r="D1512" s="130" t="s">
        <v>142</v>
      </c>
      <c r="E1512" s="216">
        <v>320</v>
      </c>
      <c r="F1512" s="216"/>
      <c r="G1512" s="216">
        <f t="shared" si="23"/>
        <v>0</v>
      </c>
      <c r="H1512" s="289" t="s">
        <v>1275</v>
      </c>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row>
    <row r="1513" spans="1:42" outlineLevel="1" x14ac:dyDescent="0.2">
      <c r="A1513" s="289">
        <v>541</v>
      </c>
      <c r="B1513" s="127" t="s">
        <v>2060</v>
      </c>
      <c r="C1513" s="128" t="s">
        <v>2061</v>
      </c>
      <c r="D1513" s="130" t="s">
        <v>142</v>
      </c>
      <c r="E1513" s="216">
        <v>18</v>
      </c>
      <c r="F1513" s="216"/>
      <c r="G1513" s="216">
        <f t="shared" si="23"/>
        <v>0</v>
      </c>
      <c r="H1513" s="289" t="s">
        <v>1275</v>
      </c>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row>
    <row r="1514" spans="1:42" outlineLevel="1" x14ac:dyDescent="0.2">
      <c r="A1514" s="289">
        <v>542</v>
      </c>
      <c r="B1514" s="127" t="s">
        <v>2062</v>
      </c>
      <c r="C1514" s="128" t="s">
        <v>2063</v>
      </c>
      <c r="D1514" s="130" t="s">
        <v>142</v>
      </c>
      <c r="E1514" s="216">
        <v>18</v>
      </c>
      <c r="F1514" s="216"/>
      <c r="G1514" s="216">
        <f t="shared" si="23"/>
        <v>0</v>
      </c>
      <c r="H1514" s="289" t="s">
        <v>1275</v>
      </c>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row>
    <row r="1515" spans="1:42" ht="22.5" outlineLevel="1" x14ac:dyDescent="0.2">
      <c r="A1515" s="289">
        <v>543</v>
      </c>
      <c r="B1515" s="127" t="s">
        <v>2064</v>
      </c>
      <c r="C1515" s="128" t="s">
        <v>2065</v>
      </c>
      <c r="D1515" s="130" t="s">
        <v>142</v>
      </c>
      <c r="E1515" s="216">
        <v>201</v>
      </c>
      <c r="F1515" s="216"/>
      <c r="G1515" s="216">
        <f t="shared" si="23"/>
        <v>0</v>
      </c>
      <c r="H1515" s="289" t="s">
        <v>1275</v>
      </c>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row>
    <row r="1516" spans="1:42" outlineLevel="1" x14ac:dyDescent="0.2">
      <c r="A1516" s="289">
        <v>544</v>
      </c>
      <c r="B1516" s="127" t="s">
        <v>2066</v>
      </c>
      <c r="C1516" s="128" t="s">
        <v>2067</v>
      </c>
      <c r="D1516" s="130" t="s">
        <v>142</v>
      </c>
      <c r="E1516" s="216">
        <v>16</v>
      </c>
      <c r="F1516" s="216"/>
      <c r="G1516" s="216">
        <f t="shared" si="23"/>
        <v>0</v>
      </c>
      <c r="H1516" s="289" t="s">
        <v>1275</v>
      </c>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row>
    <row r="1517" spans="1:42" outlineLevel="1" x14ac:dyDescent="0.2">
      <c r="A1517" s="289">
        <v>545</v>
      </c>
      <c r="B1517" s="127" t="s">
        <v>2068</v>
      </c>
      <c r="C1517" s="128" t="s">
        <v>2069</v>
      </c>
      <c r="D1517" s="130" t="s">
        <v>142</v>
      </c>
      <c r="E1517" s="216">
        <v>180</v>
      </c>
      <c r="F1517" s="216"/>
      <c r="G1517" s="216">
        <f t="shared" si="23"/>
        <v>0</v>
      </c>
      <c r="H1517" s="289" t="s">
        <v>1275</v>
      </c>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row>
    <row r="1518" spans="1:42" outlineLevel="1" x14ac:dyDescent="0.2">
      <c r="A1518" s="289">
        <v>546</v>
      </c>
      <c r="B1518" s="127" t="s">
        <v>2070</v>
      </c>
      <c r="C1518" s="128" t="s">
        <v>2071</v>
      </c>
      <c r="D1518" s="130" t="s">
        <v>142</v>
      </c>
      <c r="E1518" s="216">
        <v>5</v>
      </c>
      <c r="F1518" s="216"/>
      <c r="G1518" s="216">
        <f t="shared" si="23"/>
        <v>0</v>
      </c>
      <c r="H1518" s="289" t="s">
        <v>1275</v>
      </c>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row>
    <row r="1519" spans="1:42" outlineLevel="1" x14ac:dyDescent="0.2">
      <c r="A1519" s="289">
        <v>547</v>
      </c>
      <c r="B1519" s="127" t="s">
        <v>2072</v>
      </c>
      <c r="C1519" s="128" t="s">
        <v>1969</v>
      </c>
      <c r="D1519" s="130" t="s">
        <v>247</v>
      </c>
      <c r="E1519" s="216">
        <v>380</v>
      </c>
      <c r="F1519" s="216"/>
      <c r="G1519" s="216">
        <f t="shared" si="23"/>
        <v>0</v>
      </c>
      <c r="H1519" s="289" t="s">
        <v>1275</v>
      </c>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row>
    <row r="1520" spans="1:42" outlineLevel="1" x14ac:dyDescent="0.2">
      <c r="A1520" s="289">
        <v>548</v>
      </c>
      <c r="B1520" s="127" t="s">
        <v>2073</v>
      </c>
      <c r="C1520" s="128" t="s">
        <v>1971</v>
      </c>
      <c r="D1520" s="130" t="s">
        <v>247</v>
      </c>
      <c r="E1520" s="216">
        <v>380</v>
      </c>
      <c r="F1520" s="216"/>
      <c r="G1520" s="216">
        <f t="shared" si="23"/>
        <v>0</v>
      </c>
      <c r="H1520" s="289" t="s">
        <v>1275</v>
      </c>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row>
    <row r="1521" spans="1:42" outlineLevel="1" x14ac:dyDescent="0.2">
      <c r="A1521" s="289">
        <v>549</v>
      </c>
      <c r="B1521" s="127" t="s">
        <v>2074</v>
      </c>
      <c r="C1521" s="128" t="s">
        <v>2075</v>
      </c>
      <c r="D1521" s="130" t="s">
        <v>247</v>
      </c>
      <c r="E1521" s="216">
        <v>200</v>
      </c>
      <c r="F1521" s="216"/>
      <c r="G1521" s="216">
        <f t="shared" si="23"/>
        <v>0</v>
      </c>
      <c r="H1521" s="289" t="s">
        <v>1275</v>
      </c>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row>
    <row r="1522" spans="1:42" outlineLevel="1" x14ac:dyDescent="0.2">
      <c r="A1522" s="289">
        <v>550</v>
      </c>
      <c r="B1522" s="127" t="s">
        <v>1974</v>
      </c>
      <c r="C1522" s="128" t="s">
        <v>1975</v>
      </c>
      <c r="D1522" s="130" t="s">
        <v>247</v>
      </c>
      <c r="E1522" s="216">
        <v>200</v>
      </c>
      <c r="F1522" s="216"/>
      <c r="G1522" s="216">
        <f t="shared" si="23"/>
        <v>0</v>
      </c>
      <c r="H1522" s="289" t="s">
        <v>1275</v>
      </c>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row>
    <row r="1523" spans="1:42" ht="22.5" outlineLevel="1" x14ac:dyDescent="0.2">
      <c r="A1523" s="289">
        <v>551</v>
      </c>
      <c r="B1523" s="127" t="s">
        <v>2076</v>
      </c>
      <c r="C1523" s="128" t="s">
        <v>2077</v>
      </c>
      <c r="D1523" s="130" t="s">
        <v>247</v>
      </c>
      <c r="E1523" s="216">
        <v>50</v>
      </c>
      <c r="F1523" s="216"/>
      <c r="G1523" s="216">
        <f t="shared" si="23"/>
        <v>0</v>
      </c>
      <c r="H1523" s="289" t="s">
        <v>1275</v>
      </c>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row>
    <row r="1524" spans="1:42" outlineLevel="1" x14ac:dyDescent="0.2">
      <c r="A1524" s="289">
        <v>552</v>
      </c>
      <c r="B1524" s="127" t="s">
        <v>2078</v>
      </c>
      <c r="C1524" s="128" t="s">
        <v>2079</v>
      </c>
      <c r="D1524" s="130" t="s">
        <v>247</v>
      </c>
      <c r="E1524" s="216">
        <v>50</v>
      </c>
      <c r="F1524" s="216"/>
      <c r="G1524" s="216">
        <f t="shared" si="23"/>
        <v>0</v>
      </c>
      <c r="H1524" s="289" t="s">
        <v>1275</v>
      </c>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row>
    <row r="1525" spans="1:42" ht="22.5" outlineLevel="1" x14ac:dyDescent="0.2">
      <c r="A1525" s="289">
        <v>553</v>
      </c>
      <c r="B1525" s="127" t="s">
        <v>2080</v>
      </c>
      <c r="C1525" s="128" t="s">
        <v>2081</v>
      </c>
      <c r="D1525" s="130" t="s">
        <v>247</v>
      </c>
      <c r="E1525" s="216">
        <v>50</v>
      </c>
      <c r="F1525" s="216"/>
      <c r="G1525" s="216">
        <f t="shared" si="23"/>
        <v>0</v>
      </c>
      <c r="H1525" s="289" t="s">
        <v>1275</v>
      </c>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row>
    <row r="1526" spans="1:42" outlineLevel="1" x14ac:dyDescent="0.2">
      <c r="A1526" s="289">
        <v>554</v>
      </c>
      <c r="B1526" s="127" t="s">
        <v>2082</v>
      </c>
      <c r="C1526" s="128" t="s">
        <v>2083</v>
      </c>
      <c r="D1526" s="130" t="s">
        <v>247</v>
      </c>
      <c r="E1526" s="216">
        <v>50</v>
      </c>
      <c r="F1526" s="216"/>
      <c r="G1526" s="216">
        <f t="shared" si="23"/>
        <v>0</v>
      </c>
      <c r="H1526" s="289" t="s">
        <v>1275</v>
      </c>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row>
    <row r="1527" spans="1:42" outlineLevel="1" x14ac:dyDescent="0.2">
      <c r="A1527" s="289">
        <v>555</v>
      </c>
      <c r="B1527" s="127" t="s">
        <v>2084</v>
      </c>
      <c r="C1527" s="128" t="s">
        <v>2085</v>
      </c>
      <c r="D1527" s="130" t="s">
        <v>142</v>
      </c>
      <c r="E1527" s="216">
        <v>5</v>
      </c>
      <c r="F1527" s="216"/>
      <c r="G1527" s="216">
        <f t="shared" si="23"/>
        <v>0</v>
      </c>
      <c r="H1527" s="289" t="s">
        <v>1239</v>
      </c>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row>
    <row r="1528" spans="1:42" outlineLevel="1" x14ac:dyDescent="0.2">
      <c r="A1528" s="289">
        <v>556</v>
      </c>
      <c r="B1528" s="127" t="s">
        <v>2086</v>
      </c>
      <c r="C1528" s="128" t="s">
        <v>2087</v>
      </c>
      <c r="D1528" s="130" t="s">
        <v>142</v>
      </c>
      <c r="E1528" s="216">
        <v>5</v>
      </c>
      <c r="F1528" s="216"/>
      <c r="G1528" s="216">
        <f t="shared" si="23"/>
        <v>0</v>
      </c>
      <c r="H1528" s="289" t="s">
        <v>1239</v>
      </c>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row>
    <row r="1529" spans="1:42" outlineLevel="1" x14ac:dyDescent="0.2">
      <c r="A1529" s="290">
        <v>0</v>
      </c>
      <c r="B1529" s="222" t="s">
        <v>2088</v>
      </c>
      <c r="C1529" s="223" t="s">
        <v>2089</v>
      </c>
      <c r="D1529" s="291"/>
      <c r="E1529" s="292"/>
      <c r="F1529" s="292"/>
      <c r="G1529" s="292"/>
      <c r="H1529" s="293"/>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row>
    <row r="1530" spans="1:42" outlineLevel="1" x14ac:dyDescent="0.2">
      <c r="A1530" s="289">
        <v>557</v>
      </c>
      <c r="B1530" s="127" t="s">
        <v>2090</v>
      </c>
      <c r="C1530" s="128" t="s">
        <v>2091</v>
      </c>
      <c r="D1530" s="130" t="s">
        <v>142</v>
      </c>
      <c r="E1530" s="216">
        <v>1</v>
      </c>
      <c r="F1530" s="216"/>
      <c r="G1530" s="216">
        <f t="shared" ref="G1530:G1539" si="24">ROUND(E1530*F1530,2)</f>
        <v>0</v>
      </c>
      <c r="H1530" s="289" t="s">
        <v>1239</v>
      </c>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row>
    <row r="1531" spans="1:42" ht="22.5" outlineLevel="1" x14ac:dyDescent="0.2">
      <c r="A1531" s="289">
        <v>558</v>
      </c>
      <c r="B1531" s="127" t="s">
        <v>2092</v>
      </c>
      <c r="C1531" s="128" t="s">
        <v>2093</v>
      </c>
      <c r="D1531" s="130" t="s">
        <v>142</v>
      </c>
      <c r="E1531" s="216">
        <v>1</v>
      </c>
      <c r="F1531" s="216"/>
      <c r="G1531" s="216">
        <f t="shared" si="24"/>
        <v>0</v>
      </c>
      <c r="H1531" s="289" t="s">
        <v>1275</v>
      </c>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row>
    <row r="1532" spans="1:42" ht="22.5" outlineLevel="1" x14ac:dyDescent="0.2">
      <c r="A1532" s="289">
        <v>559</v>
      </c>
      <c r="B1532" s="127" t="s">
        <v>2094</v>
      </c>
      <c r="C1532" s="128" t="s">
        <v>2095</v>
      </c>
      <c r="D1532" s="130" t="s">
        <v>142</v>
      </c>
      <c r="E1532" s="216">
        <v>1</v>
      </c>
      <c r="F1532" s="216"/>
      <c r="G1532" s="216">
        <f t="shared" si="24"/>
        <v>0</v>
      </c>
      <c r="H1532" s="289" t="s">
        <v>1275</v>
      </c>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row>
    <row r="1533" spans="1:42" outlineLevel="1" x14ac:dyDescent="0.2">
      <c r="A1533" s="289">
        <v>560</v>
      </c>
      <c r="B1533" s="127" t="s">
        <v>2096</v>
      </c>
      <c r="C1533" s="128" t="s">
        <v>2097</v>
      </c>
      <c r="D1533" s="130" t="s">
        <v>142</v>
      </c>
      <c r="E1533" s="216">
        <v>1</v>
      </c>
      <c r="F1533" s="216"/>
      <c r="G1533" s="216">
        <f t="shared" si="24"/>
        <v>0</v>
      </c>
      <c r="H1533" s="289" t="s">
        <v>1275</v>
      </c>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row>
    <row r="1534" spans="1:42" outlineLevel="1" x14ac:dyDescent="0.2">
      <c r="A1534" s="289">
        <v>561</v>
      </c>
      <c r="B1534" s="127" t="s">
        <v>2098</v>
      </c>
      <c r="C1534" s="128" t="s">
        <v>2099</v>
      </c>
      <c r="D1534" s="130" t="s">
        <v>142</v>
      </c>
      <c r="E1534" s="216">
        <v>1</v>
      </c>
      <c r="F1534" s="216"/>
      <c r="G1534" s="216">
        <f t="shared" si="24"/>
        <v>0</v>
      </c>
      <c r="H1534" s="289" t="s">
        <v>1239</v>
      </c>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row>
    <row r="1535" spans="1:42" outlineLevel="1" x14ac:dyDescent="0.2">
      <c r="A1535" s="290">
        <v>0</v>
      </c>
      <c r="B1535" s="222" t="s">
        <v>2100</v>
      </c>
      <c r="C1535" s="223" t="s">
        <v>2101</v>
      </c>
      <c r="D1535" s="291"/>
      <c r="E1535" s="292"/>
      <c r="F1535" s="292"/>
      <c r="G1535" s="292">
        <f t="shared" si="24"/>
        <v>0</v>
      </c>
      <c r="H1535" s="293"/>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row>
    <row r="1536" spans="1:42" outlineLevel="1" x14ac:dyDescent="0.2">
      <c r="A1536" s="289">
        <v>562</v>
      </c>
      <c r="B1536" s="127" t="s">
        <v>2102</v>
      </c>
      <c r="C1536" s="128" t="s">
        <v>2103</v>
      </c>
      <c r="D1536" s="130" t="s">
        <v>668</v>
      </c>
      <c r="E1536" s="216">
        <v>80</v>
      </c>
      <c r="F1536" s="216"/>
      <c r="G1536" s="216">
        <f t="shared" si="24"/>
        <v>0</v>
      </c>
      <c r="H1536" s="289" t="s">
        <v>1239</v>
      </c>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row>
    <row r="1537" spans="1:42" outlineLevel="1" x14ac:dyDescent="0.2">
      <c r="A1537" s="289">
        <v>563</v>
      </c>
      <c r="B1537" s="127" t="s">
        <v>2104</v>
      </c>
      <c r="C1537" s="128" t="s">
        <v>2105</v>
      </c>
      <c r="D1537" s="130" t="s">
        <v>668</v>
      </c>
      <c r="E1537" s="216">
        <v>120</v>
      </c>
      <c r="F1537" s="216"/>
      <c r="G1537" s="216">
        <f t="shared" si="24"/>
        <v>0</v>
      </c>
      <c r="H1537" s="289" t="s">
        <v>1239</v>
      </c>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row>
    <row r="1538" spans="1:42" outlineLevel="1" x14ac:dyDescent="0.2">
      <c r="A1538" s="289">
        <v>564</v>
      </c>
      <c r="B1538" s="127" t="s">
        <v>2106</v>
      </c>
      <c r="C1538" s="128" t="s">
        <v>2107</v>
      </c>
      <c r="D1538" s="130" t="s">
        <v>668</v>
      </c>
      <c r="E1538" s="216">
        <v>60</v>
      </c>
      <c r="F1538" s="216"/>
      <c r="G1538" s="216">
        <f t="shared" si="24"/>
        <v>0</v>
      </c>
      <c r="H1538" s="289" t="s">
        <v>1239</v>
      </c>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row>
    <row r="1539" spans="1:42" outlineLevel="1" x14ac:dyDescent="0.2">
      <c r="A1539" s="289">
        <v>565</v>
      </c>
      <c r="B1539" s="127" t="s">
        <v>2108</v>
      </c>
      <c r="C1539" s="128" t="s">
        <v>2109</v>
      </c>
      <c r="D1539" s="130" t="s">
        <v>668</v>
      </c>
      <c r="E1539" s="216">
        <v>40</v>
      </c>
      <c r="F1539" s="216"/>
      <c r="G1539" s="216">
        <f t="shared" si="24"/>
        <v>0</v>
      </c>
      <c r="H1539" s="289" t="s">
        <v>1239</v>
      </c>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row>
    <row r="1540" spans="1:42" outlineLevel="1" x14ac:dyDescent="0.2">
      <c r="A1540" s="290">
        <v>0</v>
      </c>
      <c r="B1540" s="222" t="s">
        <v>2110</v>
      </c>
      <c r="C1540" s="223" t="s">
        <v>2111</v>
      </c>
      <c r="D1540" s="291"/>
      <c r="E1540" s="292"/>
      <c r="F1540" s="292"/>
      <c r="G1540" s="292"/>
      <c r="H1540" s="293"/>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row>
    <row r="1541" spans="1:42" ht="22.5" outlineLevel="1" x14ac:dyDescent="0.2">
      <c r="A1541" s="289">
        <v>566</v>
      </c>
      <c r="B1541" s="127" t="s">
        <v>2112</v>
      </c>
      <c r="C1541" s="128" t="s">
        <v>2113</v>
      </c>
      <c r="D1541" s="130" t="s">
        <v>142</v>
      </c>
      <c r="E1541" s="216">
        <v>1</v>
      </c>
      <c r="F1541" s="216"/>
      <c r="G1541" s="216">
        <f>ROUND(E1541*F1541,2)</f>
        <v>0</v>
      </c>
      <c r="H1541" s="289" t="s">
        <v>1239</v>
      </c>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row>
    <row r="1542" spans="1:42" outlineLevel="1" x14ac:dyDescent="0.2">
      <c r="A1542" s="290">
        <v>0</v>
      </c>
      <c r="B1542" s="222" t="s">
        <v>1908</v>
      </c>
      <c r="C1542" s="223" t="s">
        <v>1909</v>
      </c>
      <c r="D1542" s="291"/>
      <c r="E1542" s="292"/>
      <c r="F1542" s="292"/>
      <c r="G1542" s="292"/>
      <c r="H1542" s="293"/>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row>
    <row r="1543" spans="1:42" outlineLevel="1" x14ac:dyDescent="0.2">
      <c r="A1543" s="289">
        <v>567</v>
      </c>
      <c r="B1543" s="127" t="s">
        <v>2114</v>
      </c>
      <c r="C1543" s="128" t="s">
        <v>2115</v>
      </c>
      <c r="D1543" s="130" t="s">
        <v>142</v>
      </c>
      <c r="E1543" s="216">
        <v>1</v>
      </c>
      <c r="F1543" s="216"/>
      <c r="G1543" s="216">
        <f t="shared" ref="G1543:G1544" si="25">ROUND(E1543*F1543,2)</f>
        <v>0</v>
      </c>
      <c r="H1543" s="289" t="s">
        <v>1239</v>
      </c>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row>
    <row r="1544" spans="1:42" outlineLevel="1" x14ac:dyDescent="0.2">
      <c r="A1544" s="289">
        <v>568</v>
      </c>
      <c r="B1544" s="127" t="s">
        <v>2116</v>
      </c>
      <c r="C1544" s="128" t="s">
        <v>2117</v>
      </c>
      <c r="D1544" s="130" t="s">
        <v>668</v>
      </c>
      <c r="E1544" s="216">
        <v>20</v>
      </c>
      <c r="F1544" s="216"/>
      <c r="G1544" s="216">
        <f t="shared" si="25"/>
        <v>0</v>
      </c>
      <c r="H1544" s="289" t="s">
        <v>1239</v>
      </c>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row>
    <row r="1545" spans="1:42" outlineLevel="1" x14ac:dyDescent="0.2">
      <c r="A1545" s="286" t="s">
        <v>126</v>
      </c>
      <c r="B1545" s="261" t="s">
        <v>2118</v>
      </c>
      <c r="C1545" s="254" t="s">
        <v>2119</v>
      </c>
      <c r="D1545" s="255"/>
      <c r="E1545" s="256"/>
      <c r="F1545" s="256"/>
      <c r="G1545" s="256">
        <f>SUM(G1546:G1714)</f>
        <v>0</v>
      </c>
      <c r="H1545" s="229"/>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row>
    <row r="1546" spans="1:42" outlineLevel="1" x14ac:dyDescent="0.2">
      <c r="A1546" s="290"/>
      <c r="B1546" s="222" t="s">
        <v>1603</v>
      </c>
      <c r="C1546" s="223" t="s">
        <v>2169</v>
      </c>
      <c r="D1546" s="291"/>
      <c r="E1546" s="292"/>
      <c r="F1546" s="292"/>
      <c r="G1546" s="292"/>
      <c r="H1546" s="293"/>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row>
    <row r="1547" spans="1:42" outlineLevel="1" x14ac:dyDescent="0.2">
      <c r="A1547" s="289">
        <v>569</v>
      </c>
      <c r="B1547" s="127" t="s">
        <v>2170</v>
      </c>
      <c r="C1547" s="128" t="s">
        <v>2171</v>
      </c>
      <c r="D1547" s="130" t="s">
        <v>668</v>
      </c>
      <c r="E1547" s="216">
        <v>12</v>
      </c>
      <c r="F1547" s="216"/>
      <c r="G1547" s="216">
        <f t="shared" ref="G1547:G1548" si="26">ROUND(E1547*F1547,2)</f>
        <v>0</v>
      </c>
      <c r="H1547" s="289" t="s">
        <v>1275</v>
      </c>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row>
    <row r="1548" spans="1:42" outlineLevel="1" x14ac:dyDescent="0.2">
      <c r="A1548" s="289">
        <v>570</v>
      </c>
      <c r="B1548" s="127" t="s">
        <v>2172</v>
      </c>
      <c r="C1548" s="128" t="s">
        <v>2173</v>
      </c>
      <c r="D1548" s="130" t="s">
        <v>668</v>
      </c>
      <c r="E1548" s="216">
        <v>12</v>
      </c>
      <c r="F1548" s="216"/>
      <c r="G1548" s="216">
        <f t="shared" si="26"/>
        <v>0</v>
      </c>
      <c r="H1548" s="289" t="s">
        <v>1275</v>
      </c>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row>
    <row r="1549" spans="1:42" outlineLevel="1" x14ac:dyDescent="0.2">
      <c r="A1549" s="289">
        <v>0</v>
      </c>
      <c r="B1549" s="127"/>
      <c r="C1549" s="128" t="s">
        <v>2174</v>
      </c>
      <c r="D1549" s="130"/>
      <c r="E1549" s="216"/>
      <c r="F1549" s="216"/>
      <c r="G1549" s="216"/>
      <c r="H1549" s="289"/>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row>
    <row r="1550" spans="1:42" outlineLevel="1" x14ac:dyDescent="0.2">
      <c r="A1550" s="289">
        <v>571</v>
      </c>
      <c r="B1550" s="127" t="s">
        <v>2175</v>
      </c>
      <c r="C1550" s="128" t="s">
        <v>2176</v>
      </c>
      <c r="D1550" s="130" t="s">
        <v>668</v>
      </c>
      <c r="E1550" s="216">
        <v>16</v>
      </c>
      <c r="F1550" s="216"/>
      <c r="G1550" s="216">
        <f t="shared" ref="G1550" si="27">ROUND(E1550*F1550,2)</f>
        <v>0</v>
      </c>
      <c r="H1550" s="289" t="s">
        <v>1275</v>
      </c>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row>
    <row r="1551" spans="1:42" outlineLevel="1" x14ac:dyDescent="0.2">
      <c r="A1551" s="289">
        <v>0</v>
      </c>
      <c r="B1551" s="127"/>
      <c r="C1551" s="128" t="s">
        <v>2177</v>
      </c>
      <c r="D1551" s="130"/>
      <c r="E1551" s="216"/>
      <c r="F1551" s="216"/>
      <c r="G1551" s="216"/>
      <c r="H1551" s="289"/>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row>
    <row r="1552" spans="1:42" outlineLevel="1" x14ac:dyDescent="0.2">
      <c r="A1552" s="290">
        <v>0</v>
      </c>
      <c r="B1552" s="222" t="s">
        <v>1911</v>
      </c>
      <c r="C1552" s="223" t="s">
        <v>1912</v>
      </c>
      <c r="D1552" s="291"/>
      <c r="E1552" s="292"/>
      <c r="F1552" s="292"/>
      <c r="G1552" s="292"/>
      <c r="H1552" s="293"/>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row>
    <row r="1553" spans="1:42" outlineLevel="1" x14ac:dyDescent="0.2">
      <c r="A1553" s="289">
        <v>572</v>
      </c>
      <c r="B1553" s="127" t="s">
        <v>2178</v>
      </c>
      <c r="C1553" s="128" t="s">
        <v>2179</v>
      </c>
      <c r="D1553" s="130" t="s">
        <v>130</v>
      </c>
      <c r="E1553" s="216">
        <v>0.95</v>
      </c>
      <c r="F1553" s="216"/>
      <c r="G1553" s="216">
        <f t="shared" ref="G1553" si="28">ROUND(E1553*F1553,2)</f>
        <v>0</v>
      </c>
      <c r="H1553" s="289" t="s">
        <v>1275</v>
      </c>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row>
    <row r="1554" spans="1:42" outlineLevel="1" x14ac:dyDescent="0.2">
      <c r="A1554" s="289">
        <v>0</v>
      </c>
      <c r="B1554" s="127"/>
      <c r="C1554" s="128" t="s">
        <v>2180</v>
      </c>
      <c r="D1554" s="130"/>
      <c r="E1554" s="216"/>
      <c r="F1554" s="216"/>
      <c r="G1554" s="216"/>
      <c r="H1554" s="289"/>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row>
    <row r="1555" spans="1:42" outlineLevel="1" x14ac:dyDescent="0.2">
      <c r="A1555" s="290">
        <v>0</v>
      </c>
      <c r="B1555" s="222" t="s">
        <v>2118</v>
      </c>
      <c r="C1555" s="223" t="s">
        <v>2181</v>
      </c>
      <c r="D1555" s="291"/>
      <c r="E1555" s="292"/>
      <c r="F1555" s="292"/>
      <c r="G1555" s="292"/>
      <c r="H1555" s="293"/>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row>
    <row r="1556" spans="1:42" outlineLevel="1" x14ac:dyDescent="0.2">
      <c r="A1556" s="289">
        <v>573</v>
      </c>
      <c r="B1556" s="127" t="s">
        <v>2120</v>
      </c>
      <c r="C1556" s="128" t="s">
        <v>2121</v>
      </c>
      <c r="D1556" s="130" t="s">
        <v>142</v>
      </c>
      <c r="E1556" s="216">
        <v>20</v>
      </c>
      <c r="F1556" s="216"/>
      <c r="G1556" s="216">
        <f t="shared" ref="G1556" si="29">ROUND(E1556*F1556,2)</f>
        <v>0</v>
      </c>
      <c r="H1556" s="289" t="s">
        <v>1275</v>
      </c>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row>
    <row r="1557" spans="1:42" outlineLevel="1" x14ac:dyDescent="0.2">
      <c r="A1557" s="289">
        <v>0</v>
      </c>
      <c r="B1557" s="127"/>
      <c r="C1557" s="128" t="s">
        <v>2122</v>
      </c>
      <c r="D1557" s="130"/>
      <c r="E1557" s="216"/>
      <c r="F1557" s="216"/>
      <c r="G1557" s="216"/>
      <c r="H1557" s="289"/>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row>
    <row r="1558" spans="1:42" outlineLevel="1" x14ac:dyDescent="0.2">
      <c r="A1558" s="289">
        <v>574</v>
      </c>
      <c r="B1558" s="127" t="s">
        <v>2123</v>
      </c>
      <c r="C1558" s="128" t="s">
        <v>2124</v>
      </c>
      <c r="D1558" s="130" t="s">
        <v>142</v>
      </c>
      <c r="E1558" s="216">
        <v>20</v>
      </c>
      <c r="F1558" s="216"/>
      <c r="G1558" s="216">
        <f t="shared" ref="G1558" si="30">ROUND(E1558*F1558,2)</f>
        <v>0</v>
      </c>
      <c r="H1558" s="289" t="s">
        <v>1275</v>
      </c>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row>
    <row r="1559" spans="1:42" outlineLevel="1" x14ac:dyDescent="0.2">
      <c r="A1559" s="289">
        <v>0</v>
      </c>
      <c r="B1559" s="127"/>
      <c r="C1559" s="128" t="s">
        <v>2125</v>
      </c>
      <c r="D1559" s="130"/>
      <c r="E1559" s="216"/>
      <c r="F1559" s="216"/>
      <c r="G1559" s="216"/>
      <c r="H1559" s="289"/>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row>
    <row r="1560" spans="1:42" outlineLevel="1" x14ac:dyDescent="0.2">
      <c r="A1560" s="289">
        <v>575</v>
      </c>
      <c r="B1560" s="127" t="s">
        <v>2182</v>
      </c>
      <c r="C1560" s="128" t="s">
        <v>2183</v>
      </c>
      <c r="D1560" s="130" t="s">
        <v>142</v>
      </c>
      <c r="E1560" s="216">
        <v>5</v>
      </c>
      <c r="F1560" s="216"/>
      <c r="G1560" s="216">
        <f t="shared" ref="G1560:G1561" si="31">ROUND(E1560*F1560,2)</f>
        <v>0</v>
      </c>
      <c r="H1560" s="289" t="s">
        <v>1275</v>
      </c>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row>
    <row r="1561" spans="1:42" outlineLevel="1" x14ac:dyDescent="0.2">
      <c r="A1561" s="289">
        <v>576</v>
      </c>
      <c r="B1561" s="127" t="s">
        <v>2184</v>
      </c>
      <c r="C1561" s="128" t="s">
        <v>2185</v>
      </c>
      <c r="D1561" s="130" t="s">
        <v>247</v>
      </c>
      <c r="E1561" s="216">
        <v>50</v>
      </c>
      <c r="F1561" s="216"/>
      <c r="G1561" s="216">
        <f t="shared" si="31"/>
        <v>0</v>
      </c>
      <c r="H1561" s="289" t="s">
        <v>1275</v>
      </c>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row>
    <row r="1562" spans="1:42" outlineLevel="1" x14ac:dyDescent="0.2">
      <c r="A1562" s="289">
        <v>0</v>
      </c>
      <c r="B1562" s="127"/>
      <c r="C1562" s="128" t="s">
        <v>2122</v>
      </c>
      <c r="D1562" s="130"/>
      <c r="E1562" s="216"/>
      <c r="F1562" s="216"/>
      <c r="G1562" s="216"/>
      <c r="H1562" s="289"/>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row>
    <row r="1563" spans="1:42" outlineLevel="1" x14ac:dyDescent="0.2">
      <c r="A1563" s="289">
        <v>0</v>
      </c>
      <c r="B1563" s="127"/>
      <c r="C1563" s="128" t="s">
        <v>2186</v>
      </c>
      <c r="D1563" s="130"/>
      <c r="E1563" s="216"/>
      <c r="F1563" s="216"/>
      <c r="G1563" s="216"/>
      <c r="H1563" s="289"/>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row>
    <row r="1564" spans="1:42" outlineLevel="1" x14ac:dyDescent="0.2">
      <c r="A1564" s="289">
        <v>577</v>
      </c>
      <c r="B1564" s="127" t="s">
        <v>2187</v>
      </c>
      <c r="C1564" s="128" t="s">
        <v>2188</v>
      </c>
      <c r="D1564" s="130" t="s">
        <v>247</v>
      </c>
      <c r="E1564" s="216">
        <v>50</v>
      </c>
      <c r="F1564" s="216"/>
      <c r="G1564" s="216">
        <f t="shared" ref="G1564" si="32">ROUND(E1564*F1564,2)</f>
        <v>0</v>
      </c>
      <c r="H1564" s="289" t="s">
        <v>1275</v>
      </c>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row>
    <row r="1565" spans="1:42" outlineLevel="1" x14ac:dyDescent="0.2">
      <c r="A1565" s="289">
        <v>0</v>
      </c>
      <c r="B1565" s="127"/>
      <c r="C1565" s="128" t="s">
        <v>2125</v>
      </c>
      <c r="D1565" s="130"/>
      <c r="E1565" s="216"/>
      <c r="F1565" s="216"/>
      <c r="G1565" s="216"/>
      <c r="H1565" s="289"/>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row>
    <row r="1566" spans="1:42" outlineLevel="1" x14ac:dyDescent="0.2">
      <c r="A1566" s="289">
        <v>578</v>
      </c>
      <c r="B1566" s="127" t="s">
        <v>2126</v>
      </c>
      <c r="C1566" s="128" t="s">
        <v>2127</v>
      </c>
      <c r="D1566" s="130" t="s">
        <v>247</v>
      </c>
      <c r="E1566" s="216">
        <v>180</v>
      </c>
      <c r="F1566" s="216"/>
      <c r="G1566" s="216">
        <f t="shared" ref="G1566" si="33">ROUND(E1566*F1566,2)</f>
        <v>0</v>
      </c>
      <c r="H1566" s="289" t="s">
        <v>1275</v>
      </c>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row>
    <row r="1567" spans="1:42" outlineLevel="1" x14ac:dyDescent="0.2">
      <c r="A1567" s="289">
        <v>0</v>
      </c>
      <c r="B1567" s="127"/>
      <c r="C1567" s="128" t="s">
        <v>2122</v>
      </c>
      <c r="D1567" s="130"/>
      <c r="E1567" s="216"/>
      <c r="F1567" s="216"/>
      <c r="G1567" s="216"/>
      <c r="H1567" s="289"/>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row>
    <row r="1568" spans="1:42" outlineLevel="1" x14ac:dyDescent="0.2">
      <c r="A1568" s="289">
        <v>0</v>
      </c>
      <c r="B1568" s="127"/>
      <c r="C1568" s="128" t="s">
        <v>2128</v>
      </c>
      <c r="D1568" s="130"/>
      <c r="E1568" s="216"/>
      <c r="F1568" s="216"/>
      <c r="G1568" s="216"/>
      <c r="H1568" s="289"/>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row>
    <row r="1569" spans="1:42" outlineLevel="1" x14ac:dyDescent="0.2">
      <c r="A1569" s="289">
        <v>579</v>
      </c>
      <c r="B1569" s="127" t="s">
        <v>2129</v>
      </c>
      <c r="C1569" s="128" t="s">
        <v>2130</v>
      </c>
      <c r="D1569" s="130" t="s">
        <v>247</v>
      </c>
      <c r="E1569" s="216">
        <v>180</v>
      </c>
      <c r="F1569" s="216"/>
      <c r="G1569" s="216">
        <f t="shared" ref="G1569" si="34">ROUND(E1569*F1569,2)</f>
        <v>0</v>
      </c>
      <c r="H1569" s="289" t="s">
        <v>1239</v>
      </c>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row>
    <row r="1570" spans="1:42" outlineLevel="1" x14ac:dyDescent="0.2">
      <c r="A1570" s="289">
        <v>0</v>
      </c>
      <c r="B1570" s="127"/>
      <c r="C1570" s="128" t="s">
        <v>2125</v>
      </c>
      <c r="D1570" s="130"/>
      <c r="E1570" s="216"/>
      <c r="F1570" s="216"/>
      <c r="G1570" s="216"/>
      <c r="H1570" s="289"/>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row>
    <row r="1571" spans="1:42" outlineLevel="1" x14ac:dyDescent="0.2">
      <c r="A1571" s="289">
        <v>580</v>
      </c>
      <c r="B1571" s="127" t="s">
        <v>2131</v>
      </c>
      <c r="C1571" s="128" t="s">
        <v>2132</v>
      </c>
      <c r="D1571" s="130" t="s">
        <v>247</v>
      </c>
      <c r="E1571" s="216">
        <v>490</v>
      </c>
      <c r="F1571" s="216"/>
      <c r="G1571" s="216">
        <f t="shared" ref="G1571" si="35">ROUND(E1571*F1571,2)</f>
        <v>0</v>
      </c>
      <c r="H1571" s="289" t="s">
        <v>1275</v>
      </c>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row>
    <row r="1572" spans="1:42" outlineLevel="1" x14ac:dyDescent="0.2">
      <c r="A1572" s="289">
        <v>0</v>
      </c>
      <c r="B1572" s="127"/>
      <c r="C1572" s="128" t="s">
        <v>2122</v>
      </c>
      <c r="D1572" s="130"/>
      <c r="E1572" s="216"/>
      <c r="F1572" s="216"/>
      <c r="G1572" s="216"/>
      <c r="H1572" s="289"/>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row>
    <row r="1573" spans="1:42" outlineLevel="1" x14ac:dyDescent="0.2">
      <c r="A1573" s="289">
        <v>0</v>
      </c>
      <c r="B1573" s="127"/>
      <c r="C1573" s="128" t="s">
        <v>2133</v>
      </c>
      <c r="D1573" s="130"/>
      <c r="E1573" s="216"/>
      <c r="F1573" s="216"/>
      <c r="G1573" s="216"/>
      <c r="H1573" s="289"/>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row>
    <row r="1574" spans="1:42" outlineLevel="1" x14ac:dyDescent="0.2">
      <c r="A1574" s="289">
        <v>581</v>
      </c>
      <c r="B1574" s="127" t="s">
        <v>2134</v>
      </c>
      <c r="C1574" s="128" t="s">
        <v>2132</v>
      </c>
      <c r="D1574" s="130" t="s">
        <v>247</v>
      </c>
      <c r="E1574" s="216">
        <v>490</v>
      </c>
      <c r="F1574" s="216"/>
      <c r="G1574" s="216">
        <f t="shared" ref="G1574" si="36">ROUND(E1574*F1574,2)</f>
        <v>0</v>
      </c>
      <c r="H1574" s="289" t="s">
        <v>1275</v>
      </c>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row>
    <row r="1575" spans="1:42" outlineLevel="1" x14ac:dyDescent="0.2">
      <c r="A1575" s="289">
        <v>0</v>
      </c>
      <c r="B1575" s="127"/>
      <c r="C1575" s="128" t="s">
        <v>2125</v>
      </c>
      <c r="D1575" s="130"/>
      <c r="E1575" s="216"/>
      <c r="F1575" s="216"/>
      <c r="G1575" s="216"/>
      <c r="H1575" s="289"/>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row>
    <row r="1576" spans="1:42" outlineLevel="1" x14ac:dyDescent="0.2">
      <c r="A1576" s="289">
        <v>582</v>
      </c>
      <c r="B1576" s="127" t="s">
        <v>2189</v>
      </c>
      <c r="C1576" s="128" t="s">
        <v>2190</v>
      </c>
      <c r="D1576" s="130" t="s">
        <v>247</v>
      </c>
      <c r="E1576" s="216">
        <v>75</v>
      </c>
      <c r="F1576" s="216"/>
      <c r="G1576" s="216">
        <f t="shared" ref="G1576" si="37">ROUND(E1576*F1576,2)</f>
        <v>0</v>
      </c>
      <c r="H1576" s="289" t="s">
        <v>1275</v>
      </c>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row>
    <row r="1577" spans="1:42" outlineLevel="1" x14ac:dyDescent="0.2">
      <c r="A1577" s="289">
        <v>0</v>
      </c>
      <c r="B1577" s="127"/>
      <c r="C1577" s="128" t="s">
        <v>2154</v>
      </c>
      <c r="D1577" s="130"/>
      <c r="E1577" s="216"/>
      <c r="F1577" s="216"/>
      <c r="G1577" s="216"/>
      <c r="H1577" s="289"/>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row>
    <row r="1578" spans="1:42" outlineLevel="1" x14ac:dyDescent="0.2">
      <c r="A1578" s="289">
        <v>0</v>
      </c>
      <c r="B1578" s="127"/>
      <c r="C1578" s="128" t="s">
        <v>2191</v>
      </c>
      <c r="D1578" s="130"/>
      <c r="E1578" s="216"/>
      <c r="F1578" s="216"/>
      <c r="G1578" s="216"/>
      <c r="H1578" s="289"/>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row>
    <row r="1579" spans="1:42" outlineLevel="1" x14ac:dyDescent="0.2">
      <c r="A1579" s="289">
        <v>583</v>
      </c>
      <c r="B1579" s="127" t="s">
        <v>2192</v>
      </c>
      <c r="C1579" s="128" t="s">
        <v>2193</v>
      </c>
      <c r="D1579" s="130" t="s">
        <v>247</v>
      </c>
      <c r="E1579" s="216">
        <v>70</v>
      </c>
      <c r="F1579" s="216"/>
      <c r="G1579" s="216">
        <f t="shared" ref="G1579:G1581" si="38">ROUND(E1579*F1579,2)</f>
        <v>0</v>
      </c>
      <c r="H1579" s="289" t="s">
        <v>1275</v>
      </c>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row>
    <row r="1580" spans="1:42" outlineLevel="1" x14ac:dyDescent="0.2">
      <c r="A1580" s="289">
        <v>584</v>
      </c>
      <c r="B1580" s="127" t="s">
        <v>2194</v>
      </c>
      <c r="C1580" s="128" t="s">
        <v>2195</v>
      </c>
      <c r="D1580" s="130" t="s">
        <v>247</v>
      </c>
      <c r="E1580" s="216">
        <v>70</v>
      </c>
      <c r="F1580" s="216"/>
      <c r="G1580" s="216">
        <f t="shared" si="38"/>
        <v>0</v>
      </c>
      <c r="H1580" s="289" t="s">
        <v>1275</v>
      </c>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row>
    <row r="1581" spans="1:42" outlineLevel="1" x14ac:dyDescent="0.2">
      <c r="A1581" s="289">
        <v>585</v>
      </c>
      <c r="B1581" s="127" t="s">
        <v>2196</v>
      </c>
      <c r="C1581" s="128" t="s">
        <v>2197</v>
      </c>
      <c r="D1581" s="130" t="s">
        <v>247</v>
      </c>
      <c r="E1581" s="216">
        <v>85</v>
      </c>
      <c r="F1581" s="216"/>
      <c r="G1581" s="216">
        <f t="shared" si="38"/>
        <v>0</v>
      </c>
      <c r="H1581" s="289" t="s">
        <v>1275</v>
      </c>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row>
    <row r="1582" spans="1:42" outlineLevel="1" x14ac:dyDescent="0.2">
      <c r="A1582" s="289">
        <v>0</v>
      </c>
      <c r="B1582" s="127"/>
      <c r="C1582" s="128" t="s">
        <v>2198</v>
      </c>
      <c r="D1582" s="130"/>
      <c r="E1582" s="216"/>
      <c r="F1582" s="216"/>
      <c r="G1582" s="216"/>
      <c r="H1582" s="289"/>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row>
    <row r="1583" spans="1:42" outlineLevel="1" x14ac:dyDescent="0.2">
      <c r="A1583" s="289">
        <v>586</v>
      </c>
      <c r="B1583" s="127" t="s">
        <v>2199</v>
      </c>
      <c r="C1583" s="128" t="s">
        <v>2200</v>
      </c>
      <c r="D1583" s="130" t="s">
        <v>247</v>
      </c>
      <c r="E1583" s="216">
        <v>85</v>
      </c>
      <c r="F1583" s="216"/>
      <c r="G1583" s="216">
        <f t="shared" ref="G1583" si="39">ROUND(E1583*F1583,2)</f>
        <v>0</v>
      </c>
      <c r="H1583" s="289" t="s">
        <v>1275</v>
      </c>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row>
    <row r="1584" spans="1:42" outlineLevel="1" x14ac:dyDescent="0.2">
      <c r="A1584" s="289">
        <v>0</v>
      </c>
      <c r="B1584" s="127"/>
      <c r="C1584" s="128" t="s">
        <v>2125</v>
      </c>
      <c r="D1584" s="130"/>
      <c r="E1584" s="216"/>
      <c r="F1584" s="216"/>
      <c r="G1584" s="216"/>
      <c r="H1584" s="289"/>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row>
    <row r="1585" spans="1:42" outlineLevel="1" x14ac:dyDescent="0.2">
      <c r="A1585" s="289">
        <v>587</v>
      </c>
      <c r="B1585" s="127" t="s">
        <v>2135</v>
      </c>
      <c r="C1585" s="128" t="s">
        <v>2566</v>
      </c>
      <c r="D1585" s="130" t="s">
        <v>247</v>
      </c>
      <c r="E1585" s="216">
        <v>290</v>
      </c>
      <c r="F1585" s="216"/>
      <c r="G1585" s="216">
        <f t="shared" ref="G1585" si="40">ROUND(E1585*F1585,2)</f>
        <v>0</v>
      </c>
      <c r="H1585" s="289" t="s">
        <v>1275</v>
      </c>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row>
    <row r="1586" spans="1:42" outlineLevel="1" x14ac:dyDescent="0.2">
      <c r="A1586" s="289">
        <v>0</v>
      </c>
      <c r="B1586" s="127"/>
      <c r="C1586" s="128" t="s">
        <v>2201</v>
      </c>
      <c r="D1586" s="130"/>
      <c r="E1586" s="216"/>
      <c r="F1586" s="216"/>
      <c r="G1586" s="216"/>
      <c r="H1586" s="289"/>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row>
    <row r="1587" spans="1:42" outlineLevel="1" x14ac:dyDescent="0.2">
      <c r="A1587" s="289">
        <v>588</v>
      </c>
      <c r="B1587" s="127" t="s">
        <v>2137</v>
      </c>
      <c r="C1587" s="128" t="s">
        <v>2567</v>
      </c>
      <c r="D1587" s="130" t="s">
        <v>247</v>
      </c>
      <c r="E1587" s="216">
        <v>290</v>
      </c>
      <c r="F1587" s="216"/>
      <c r="G1587" s="216">
        <f t="shared" ref="G1587" si="41">ROUND(E1587*F1587,2)</f>
        <v>0</v>
      </c>
      <c r="H1587" s="289" t="s">
        <v>1275</v>
      </c>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row>
    <row r="1588" spans="1:42" outlineLevel="1" x14ac:dyDescent="0.2">
      <c r="A1588" s="289">
        <v>0</v>
      </c>
      <c r="B1588" s="127"/>
      <c r="C1588" s="128" t="s">
        <v>2202</v>
      </c>
      <c r="D1588" s="130"/>
      <c r="E1588" s="216"/>
      <c r="F1588" s="216"/>
      <c r="G1588" s="216"/>
      <c r="H1588" s="289"/>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row>
    <row r="1589" spans="1:42" outlineLevel="1" x14ac:dyDescent="0.2">
      <c r="A1589" s="289">
        <v>589</v>
      </c>
      <c r="B1589" s="127" t="s">
        <v>2139</v>
      </c>
      <c r="C1589" s="128" t="s">
        <v>2140</v>
      </c>
      <c r="D1589" s="130" t="s">
        <v>247</v>
      </c>
      <c r="E1589" s="216">
        <v>3980</v>
      </c>
      <c r="F1589" s="216"/>
      <c r="G1589" s="216">
        <f t="shared" ref="G1589" si="42">ROUND(E1589*F1589,2)</f>
        <v>0</v>
      </c>
      <c r="H1589" s="289" t="s">
        <v>1275</v>
      </c>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row>
    <row r="1590" spans="1:42" outlineLevel="1" x14ac:dyDescent="0.2">
      <c r="A1590" s="289">
        <v>0</v>
      </c>
      <c r="B1590" s="127"/>
      <c r="C1590" s="128" t="s">
        <v>2122</v>
      </c>
      <c r="D1590" s="130"/>
      <c r="E1590" s="216"/>
      <c r="F1590" s="216"/>
      <c r="G1590" s="216"/>
      <c r="H1590" s="289"/>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row>
    <row r="1591" spans="1:42" outlineLevel="1" x14ac:dyDescent="0.2">
      <c r="A1591" s="289">
        <v>590</v>
      </c>
      <c r="B1591" s="127" t="s">
        <v>2141</v>
      </c>
      <c r="C1591" s="128" t="s">
        <v>2142</v>
      </c>
      <c r="D1591" s="130" t="s">
        <v>247</v>
      </c>
      <c r="E1591" s="216">
        <v>3980</v>
      </c>
      <c r="F1591" s="216"/>
      <c r="G1591" s="216">
        <f t="shared" ref="G1591" si="43">ROUND(E1591*F1591,2)</f>
        <v>0</v>
      </c>
      <c r="H1591" s="289" t="s">
        <v>1275</v>
      </c>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row>
    <row r="1592" spans="1:42" outlineLevel="1" x14ac:dyDescent="0.2">
      <c r="A1592" s="289">
        <v>0</v>
      </c>
      <c r="B1592" s="127"/>
      <c r="C1592" s="128" t="s">
        <v>2125</v>
      </c>
      <c r="D1592" s="130"/>
      <c r="E1592" s="216"/>
      <c r="F1592" s="216"/>
      <c r="G1592" s="216"/>
      <c r="H1592" s="289"/>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row>
    <row r="1593" spans="1:42" outlineLevel="1" x14ac:dyDescent="0.2">
      <c r="A1593" s="289">
        <v>591</v>
      </c>
      <c r="B1593" s="127" t="s">
        <v>2203</v>
      </c>
      <c r="C1593" s="128" t="s">
        <v>2204</v>
      </c>
      <c r="D1593" s="130" t="s">
        <v>247</v>
      </c>
      <c r="E1593" s="216">
        <v>80</v>
      </c>
      <c r="F1593" s="216"/>
      <c r="G1593" s="216">
        <f t="shared" ref="G1593" si="44">ROUND(E1593*F1593,2)</f>
        <v>0</v>
      </c>
      <c r="H1593" s="289" t="s">
        <v>1275</v>
      </c>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row>
    <row r="1594" spans="1:42" outlineLevel="1" x14ac:dyDescent="0.2">
      <c r="A1594" s="289">
        <v>0</v>
      </c>
      <c r="B1594" s="127"/>
      <c r="C1594" s="128" t="s">
        <v>2122</v>
      </c>
      <c r="D1594" s="130"/>
      <c r="E1594" s="216"/>
      <c r="F1594" s="216"/>
      <c r="G1594" s="216"/>
      <c r="H1594" s="289"/>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row>
    <row r="1595" spans="1:42" outlineLevel="1" x14ac:dyDescent="0.2">
      <c r="A1595" s="289">
        <v>592</v>
      </c>
      <c r="B1595" s="127" t="s">
        <v>2205</v>
      </c>
      <c r="C1595" s="128" t="s">
        <v>2206</v>
      </c>
      <c r="D1595" s="130" t="s">
        <v>247</v>
      </c>
      <c r="E1595" s="216">
        <v>80</v>
      </c>
      <c r="F1595" s="216"/>
      <c r="G1595" s="216">
        <f t="shared" ref="G1595" si="45">ROUND(E1595*F1595,2)</f>
        <v>0</v>
      </c>
      <c r="H1595" s="289" t="s">
        <v>1275</v>
      </c>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row>
    <row r="1596" spans="1:42" outlineLevel="1" x14ac:dyDescent="0.2">
      <c r="A1596" s="289">
        <v>0</v>
      </c>
      <c r="B1596" s="127"/>
      <c r="C1596" s="128" t="s">
        <v>2125</v>
      </c>
      <c r="D1596" s="130"/>
      <c r="E1596" s="216"/>
      <c r="F1596" s="216"/>
      <c r="G1596" s="216"/>
      <c r="H1596" s="289"/>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row>
    <row r="1597" spans="1:42" outlineLevel="1" x14ac:dyDescent="0.2">
      <c r="A1597" s="289">
        <v>593</v>
      </c>
      <c r="B1597" s="127" t="s">
        <v>2207</v>
      </c>
      <c r="C1597" s="128" t="s">
        <v>2208</v>
      </c>
      <c r="D1597" s="130" t="s">
        <v>142</v>
      </c>
      <c r="E1597" s="216">
        <v>1</v>
      </c>
      <c r="F1597" s="216"/>
      <c r="G1597" s="216">
        <f t="shared" ref="G1597" si="46">ROUND(E1597*F1597,2)</f>
        <v>0</v>
      </c>
      <c r="H1597" s="289" t="s">
        <v>1275</v>
      </c>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row>
    <row r="1598" spans="1:42" outlineLevel="1" x14ac:dyDescent="0.2">
      <c r="A1598" s="289">
        <v>0</v>
      </c>
      <c r="B1598" s="127"/>
      <c r="C1598" s="128" t="s">
        <v>2209</v>
      </c>
      <c r="D1598" s="130"/>
      <c r="E1598" s="216"/>
      <c r="F1598" s="216"/>
      <c r="G1598" s="216"/>
      <c r="H1598" s="289"/>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row>
    <row r="1599" spans="1:42" outlineLevel="1" x14ac:dyDescent="0.2">
      <c r="A1599" s="289">
        <v>0</v>
      </c>
      <c r="B1599" s="127"/>
      <c r="C1599" s="128" t="s">
        <v>2122</v>
      </c>
      <c r="D1599" s="130"/>
      <c r="E1599" s="216"/>
      <c r="F1599" s="216"/>
      <c r="G1599" s="216"/>
      <c r="H1599" s="289"/>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row>
    <row r="1600" spans="1:42" outlineLevel="1" x14ac:dyDescent="0.2">
      <c r="A1600" s="289">
        <v>594</v>
      </c>
      <c r="B1600" s="127" t="s">
        <v>2145</v>
      </c>
      <c r="C1600" s="128" t="s">
        <v>2210</v>
      </c>
      <c r="D1600" s="130" t="s">
        <v>142</v>
      </c>
      <c r="E1600" s="216">
        <v>1</v>
      </c>
      <c r="F1600" s="216"/>
      <c r="G1600" s="216">
        <f t="shared" ref="G1600" si="47">ROUND(E1600*F1600,2)</f>
        <v>0</v>
      </c>
      <c r="H1600" s="289" t="s">
        <v>1239</v>
      </c>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row>
    <row r="1601" spans="1:42" outlineLevel="1" x14ac:dyDescent="0.2">
      <c r="A1601" s="289">
        <v>0</v>
      </c>
      <c r="B1601" s="127"/>
      <c r="C1601" s="128" t="s">
        <v>2209</v>
      </c>
      <c r="D1601" s="130"/>
      <c r="E1601" s="216"/>
      <c r="F1601" s="216"/>
      <c r="G1601" s="216"/>
      <c r="H1601" s="289"/>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row>
    <row r="1602" spans="1:42" outlineLevel="1" x14ac:dyDescent="0.2">
      <c r="A1602" s="289">
        <v>0</v>
      </c>
      <c r="B1602" s="127"/>
      <c r="C1602" s="128" t="s">
        <v>2125</v>
      </c>
      <c r="D1602" s="130"/>
      <c r="E1602" s="216"/>
      <c r="F1602" s="216"/>
      <c r="G1602" s="216"/>
      <c r="H1602" s="289"/>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row>
    <row r="1603" spans="1:42" outlineLevel="1" x14ac:dyDescent="0.2">
      <c r="A1603" s="289">
        <v>595</v>
      </c>
      <c r="B1603" s="127" t="s">
        <v>2143</v>
      </c>
      <c r="C1603" s="128" t="s">
        <v>2144</v>
      </c>
      <c r="D1603" s="130" t="s">
        <v>142</v>
      </c>
      <c r="E1603" s="216">
        <v>15</v>
      </c>
      <c r="F1603" s="216"/>
      <c r="G1603" s="216">
        <f t="shared" ref="G1603" si="48">ROUND(E1603*F1603,2)</f>
        <v>0</v>
      </c>
      <c r="H1603" s="289" t="s">
        <v>1275</v>
      </c>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row>
    <row r="1604" spans="1:42" outlineLevel="1" x14ac:dyDescent="0.2">
      <c r="A1604" s="289">
        <v>0</v>
      </c>
      <c r="B1604" s="127"/>
      <c r="C1604" s="128" t="s">
        <v>2122</v>
      </c>
      <c r="D1604" s="130"/>
      <c r="E1604" s="216"/>
      <c r="F1604" s="216"/>
      <c r="G1604" s="216"/>
      <c r="H1604" s="289"/>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row>
    <row r="1605" spans="1:42" outlineLevel="1" x14ac:dyDescent="0.2">
      <c r="A1605" s="289">
        <v>596</v>
      </c>
      <c r="B1605" s="127" t="s">
        <v>2145</v>
      </c>
      <c r="C1605" s="128" t="s">
        <v>2146</v>
      </c>
      <c r="D1605" s="130" t="s">
        <v>142</v>
      </c>
      <c r="E1605" s="216">
        <v>15</v>
      </c>
      <c r="F1605" s="216"/>
      <c r="G1605" s="216">
        <f t="shared" ref="G1605" si="49">ROUND(E1605*F1605,2)</f>
        <v>0</v>
      </c>
      <c r="H1605" s="289" t="s">
        <v>1239</v>
      </c>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row>
    <row r="1606" spans="1:42" outlineLevel="1" x14ac:dyDescent="0.2">
      <c r="A1606" s="289">
        <v>0</v>
      </c>
      <c r="B1606" s="127"/>
      <c r="C1606" s="128" t="s">
        <v>2125</v>
      </c>
      <c r="D1606" s="130"/>
      <c r="E1606" s="216"/>
      <c r="F1606" s="216"/>
      <c r="G1606" s="216"/>
      <c r="H1606" s="289"/>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row>
    <row r="1607" spans="1:42" outlineLevel="1" x14ac:dyDescent="0.2">
      <c r="A1607" s="289">
        <v>597</v>
      </c>
      <c r="B1607" s="127" t="s">
        <v>2211</v>
      </c>
      <c r="C1607" s="128" t="s">
        <v>2212</v>
      </c>
      <c r="D1607" s="130" t="s">
        <v>668</v>
      </c>
      <c r="E1607" s="216">
        <v>12</v>
      </c>
      <c r="F1607" s="216"/>
      <c r="G1607" s="216">
        <f t="shared" ref="G1607:G1608" si="50">ROUND(E1607*F1607,2)</f>
        <v>0</v>
      </c>
      <c r="H1607" s="289" t="s">
        <v>1275</v>
      </c>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row>
    <row r="1608" spans="1:42" outlineLevel="1" x14ac:dyDescent="0.2">
      <c r="A1608" s="289">
        <v>598</v>
      </c>
      <c r="B1608" s="127" t="s">
        <v>2213</v>
      </c>
      <c r="C1608" s="128" t="s">
        <v>2214</v>
      </c>
      <c r="D1608" s="130" t="s">
        <v>142</v>
      </c>
      <c r="E1608" s="216">
        <v>1</v>
      </c>
      <c r="F1608" s="216"/>
      <c r="G1608" s="216">
        <f t="shared" si="50"/>
        <v>0</v>
      </c>
      <c r="H1608" s="289" t="s">
        <v>1275</v>
      </c>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row>
    <row r="1609" spans="1:42" outlineLevel="1" x14ac:dyDescent="0.2">
      <c r="A1609" s="289">
        <v>0</v>
      </c>
      <c r="B1609" s="127"/>
      <c r="C1609" s="128" t="s">
        <v>2215</v>
      </c>
      <c r="D1609" s="130"/>
      <c r="E1609" s="216"/>
      <c r="F1609" s="216"/>
      <c r="G1609" s="216"/>
      <c r="H1609" s="289"/>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row>
    <row r="1610" spans="1:42" outlineLevel="1" x14ac:dyDescent="0.2">
      <c r="A1610" s="289">
        <v>0</v>
      </c>
      <c r="B1610" s="127"/>
      <c r="C1610" s="128" t="s">
        <v>2216</v>
      </c>
      <c r="D1610" s="130"/>
      <c r="E1610" s="216"/>
      <c r="F1610" s="216"/>
      <c r="G1610" s="216"/>
      <c r="H1610" s="289"/>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row>
    <row r="1611" spans="1:42" ht="22.5" outlineLevel="1" x14ac:dyDescent="0.2">
      <c r="A1611" s="289">
        <v>599</v>
      </c>
      <c r="B1611" s="127" t="s">
        <v>2217</v>
      </c>
      <c r="C1611" s="128" t="s">
        <v>2218</v>
      </c>
      <c r="D1611" s="130" t="s">
        <v>142</v>
      </c>
      <c r="E1611" s="216">
        <v>1</v>
      </c>
      <c r="F1611" s="216"/>
      <c r="G1611" s="216">
        <f t="shared" ref="G1611" si="51">ROUND(E1611*F1611,2)</f>
        <v>0</v>
      </c>
      <c r="H1611" s="289" t="s">
        <v>1239</v>
      </c>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row>
    <row r="1612" spans="1:42" outlineLevel="1" x14ac:dyDescent="0.2">
      <c r="A1612" s="289">
        <v>0</v>
      </c>
      <c r="B1612" s="127"/>
      <c r="C1612" s="128" t="s">
        <v>2125</v>
      </c>
      <c r="D1612" s="130"/>
      <c r="E1612" s="216"/>
      <c r="F1612" s="216"/>
      <c r="G1612" s="216"/>
      <c r="H1612" s="289"/>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row>
    <row r="1613" spans="1:42" outlineLevel="1" x14ac:dyDescent="0.2">
      <c r="A1613" s="289">
        <v>600</v>
      </c>
      <c r="B1613" s="127" t="s">
        <v>2219</v>
      </c>
      <c r="C1613" s="128" t="s">
        <v>2220</v>
      </c>
      <c r="D1613" s="130" t="s">
        <v>142</v>
      </c>
      <c r="E1613" s="216">
        <v>1</v>
      </c>
      <c r="F1613" s="216"/>
      <c r="G1613" s="216">
        <f t="shared" ref="G1613" si="52">ROUND(E1613*F1613,2)</f>
        <v>0</v>
      </c>
      <c r="H1613" s="289" t="s">
        <v>1275</v>
      </c>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row>
    <row r="1614" spans="1:42" outlineLevel="1" x14ac:dyDescent="0.2">
      <c r="A1614" s="289">
        <v>0</v>
      </c>
      <c r="B1614" s="127"/>
      <c r="C1614" s="128" t="s">
        <v>2125</v>
      </c>
      <c r="D1614" s="130"/>
      <c r="E1614" s="216"/>
      <c r="F1614" s="216"/>
      <c r="G1614" s="216"/>
      <c r="H1614" s="289"/>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row>
    <row r="1615" spans="1:42" outlineLevel="1" x14ac:dyDescent="0.2">
      <c r="A1615" s="289">
        <v>601</v>
      </c>
      <c r="B1615" s="127" t="s">
        <v>2221</v>
      </c>
      <c r="C1615" s="128" t="s">
        <v>2222</v>
      </c>
      <c r="D1615" s="130" t="s">
        <v>142</v>
      </c>
      <c r="E1615" s="216">
        <v>1</v>
      </c>
      <c r="F1615" s="216"/>
      <c r="G1615" s="216">
        <f t="shared" ref="G1615" si="53">ROUND(E1615*F1615,2)</f>
        <v>0</v>
      </c>
      <c r="H1615" s="289" t="s">
        <v>1275</v>
      </c>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row>
    <row r="1616" spans="1:42" outlineLevel="1" x14ac:dyDescent="0.2">
      <c r="A1616" s="289">
        <v>0</v>
      </c>
      <c r="B1616" s="127"/>
      <c r="C1616" s="128" t="s">
        <v>2125</v>
      </c>
      <c r="D1616" s="130"/>
      <c r="E1616" s="216"/>
      <c r="F1616" s="216"/>
      <c r="G1616" s="216"/>
      <c r="H1616" s="289"/>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row>
    <row r="1617" spans="1:42" outlineLevel="1" x14ac:dyDescent="0.2">
      <c r="A1617" s="289">
        <v>602</v>
      </c>
      <c r="B1617" s="127" t="s">
        <v>2223</v>
      </c>
      <c r="C1617" s="128" t="s">
        <v>2224</v>
      </c>
      <c r="D1617" s="130" t="s">
        <v>142</v>
      </c>
      <c r="E1617" s="216">
        <v>9</v>
      </c>
      <c r="F1617" s="216"/>
      <c r="G1617" s="216">
        <f t="shared" ref="G1617" si="54">ROUND(E1617*F1617,2)</f>
        <v>0</v>
      </c>
      <c r="H1617" s="289" t="s">
        <v>1239</v>
      </c>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row>
    <row r="1618" spans="1:42" outlineLevel="1" x14ac:dyDescent="0.2">
      <c r="A1618" s="289">
        <v>0</v>
      </c>
      <c r="B1618" s="127"/>
      <c r="C1618" s="128" t="s">
        <v>2225</v>
      </c>
      <c r="D1618" s="130"/>
      <c r="E1618" s="216"/>
      <c r="F1618" s="216"/>
      <c r="G1618" s="216"/>
      <c r="H1618" s="289"/>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row>
    <row r="1619" spans="1:42" outlineLevel="1" x14ac:dyDescent="0.2">
      <c r="A1619" s="289">
        <v>0</v>
      </c>
      <c r="B1619" s="127"/>
      <c r="C1619" s="128" t="s">
        <v>2122</v>
      </c>
      <c r="D1619" s="130"/>
      <c r="E1619" s="216"/>
      <c r="F1619" s="216"/>
      <c r="G1619" s="216"/>
      <c r="H1619" s="289"/>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row>
    <row r="1620" spans="1:42" outlineLevel="1" x14ac:dyDescent="0.2">
      <c r="A1620" s="289">
        <v>603</v>
      </c>
      <c r="B1620" s="127" t="s">
        <v>2151</v>
      </c>
      <c r="C1620" s="128" t="s">
        <v>2226</v>
      </c>
      <c r="D1620" s="130" t="s">
        <v>142</v>
      </c>
      <c r="E1620" s="216">
        <v>9</v>
      </c>
      <c r="F1620" s="216"/>
      <c r="G1620" s="216">
        <f t="shared" ref="G1620" si="55">ROUND(E1620*F1620,2)</f>
        <v>0</v>
      </c>
      <c r="H1620" s="289" t="s">
        <v>1275</v>
      </c>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row>
    <row r="1621" spans="1:42" outlineLevel="1" x14ac:dyDescent="0.2">
      <c r="A1621" s="289">
        <v>0</v>
      </c>
      <c r="B1621" s="127"/>
      <c r="C1621" s="128" t="s">
        <v>2125</v>
      </c>
      <c r="D1621" s="130"/>
      <c r="E1621" s="216"/>
      <c r="F1621" s="216"/>
      <c r="G1621" s="216"/>
      <c r="H1621" s="289"/>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row>
    <row r="1622" spans="1:42" ht="22.5" outlineLevel="1" x14ac:dyDescent="0.2">
      <c r="A1622" s="289">
        <v>604</v>
      </c>
      <c r="B1622" s="127" t="s">
        <v>2227</v>
      </c>
      <c r="C1622" s="128" t="s">
        <v>2228</v>
      </c>
      <c r="D1622" s="130" t="s">
        <v>142</v>
      </c>
      <c r="E1622" s="216">
        <v>49</v>
      </c>
      <c r="F1622" s="216"/>
      <c r="G1622" s="216">
        <f t="shared" ref="G1622" si="56">ROUND(E1622*F1622,2)</f>
        <v>0</v>
      </c>
      <c r="H1622" s="289" t="s">
        <v>1239</v>
      </c>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row>
    <row r="1623" spans="1:42" outlineLevel="1" x14ac:dyDescent="0.2">
      <c r="A1623" s="289">
        <v>0</v>
      </c>
      <c r="B1623" s="127"/>
      <c r="C1623" s="128" t="s">
        <v>2122</v>
      </c>
      <c r="D1623" s="130"/>
      <c r="E1623" s="216"/>
      <c r="F1623" s="216"/>
      <c r="G1623" s="216"/>
      <c r="H1623" s="289"/>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row>
    <row r="1624" spans="1:42" ht="22.5" outlineLevel="1" x14ac:dyDescent="0.2">
      <c r="A1624" s="289">
        <v>605</v>
      </c>
      <c r="B1624" s="127" t="s">
        <v>2229</v>
      </c>
      <c r="C1624" s="128" t="s">
        <v>2230</v>
      </c>
      <c r="D1624" s="130" t="s">
        <v>142</v>
      </c>
      <c r="E1624" s="216">
        <v>49</v>
      </c>
      <c r="F1624" s="216"/>
      <c r="G1624" s="216">
        <f t="shared" ref="G1624" si="57">ROUND(E1624*F1624,2)</f>
        <v>0</v>
      </c>
      <c r="H1624" s="289" t="s">
        <v>1275</v>
      </c>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row>
    <row r="1625" spans="1:42" outlineLevel="1" x14ac:dyDescent="0.2">
      <c r="A1625" s="289">
        <v>0</v>
      </c>
      <c r="B1625" s="127"/>
      <c r="C1625" s="128" t="s">
        <v>2125</v>
      </c>
      <c r="D1625" s="130"/>
      <c r="E1625" s="216"/>
      <c r="F1625" s="216"/>
      <c r="G1625" s="216"/>
      <c r="H1625" s="289"/>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row>
    <row r="1626" spans="1:42" ht="22.5" outlineLevel="1" x14ac:dyDescent="0.2">
      <c r="A1626" s="289">
        <v>606</v>
      </c>
      <c r="B1626" s="127" t="s">
        <v>2147</v>
      </c>
      <c r="C1626" s="128" t="s">
        <v>2148</v>
      </c>
      <c r="D1626" s="130" t="s">
        <v>142</v>
      </c>
      <c r="E1626" s="216">
        <v>15</v>
      </c>
      <c r="F1626" s="216"/>
      <c r="G1626" s="216">
        <f t="shared" ref="G1626" si="58">ROUND(E1626*F1626,2)</f>
        <v>0</v>
      </c>
      <c r="H1626" s="289" t="s">
        <v>1275</v>
      </c>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row>
    <row r="1627" spans="1:42" outlineLevel="1" x14ac:dyDescent="0.2">
      <c r="A1627" s="289">
        <v>0</v>
      </c>
      <c r="B1627" s="127"/>
      <c r="C1627" s="128" t="s">
        <v>2122</v>
      </c>
      <c r="D1627" s="130"/>
      <c r="E1627" s="216"/>
      <c r="F1627" s="216"/>
      <c r="G1627" s="216"/>
      <c r="H1627" s="289"/>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row>
    <row r="1628" spans="1:42" ht="22.5" outlineLevel="1" x14ac:dyDescent="0.2">
      <c r="A1628" s="289">
        <v>607</v>
      </c>
      <c r="B1628" s="127" t="s">
        <v>2149</v>
      </c>
      <c r="C1628" s="128" t="s">
        <v>2150</v>
      </c>
      <c r="D1628" s="130" t="s">
        <v>142</v>
      </c>
      <c r="E1628" s="216">
        <v>15</v>
      </c>
      <c r="F1628" s="216"/>
      <c r="G1628" s="216">
        <f t="shared" ref="G1628" si="59">ROUND(E1628*F1628,2)</f>
        <v>0</v>
      </c>
      <c r="H1628" s="289" t="s">
        <v>1275</v>
      </c>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row>
    <row r="1629" spans="1:42" outlineLevel="1" x14ac:dyDescent="0.2">
      <c r="A1629" s="289">
        <v>0</v>
      </c>
      <c r="B1629" s="127"/>
      <c r="C1629" s="128" t="s">
        <v>2125</v>
      </c>
      <c r="D1629" s="130"/>
      <c r="E1629" s="216"/>
      <c r="F1629" s="216"/>
      <c r="G1629" s="216"/>
      <c r="H1629" s="289"/>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row>
    <row r="1630" spans="1:42" outlineLevel="1" x14ac:dyDescent="0.2">
      <c r="A1630" s="289">
        <v>608</v>
      </c>
      <c r="B1630" s="127" t="s">
        <v>2151</v>
      </c>
      <c r="C1630" s="128" t="s">
        <v>2152</v>
      </c>
      <c r="D1630" s="130" t="s">
        <v>142</v>
      </c>
      <c r="E1630" s="216">
        <v>176</v>
      </c>
      <c r="F1630" s="216"/>
      <c r="G1630" s="216">
        <f t="shared" ref="G1630" si="60">ROUND(E1630*F1630,2)</f>
        <v>0</v>
      </c>
      <c r="H1630" s="289" t="s">
        <v>1275</v>
      </c>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row>
    <row r="1631" spans="1:42" outlineLevel="1" x14ac:dyDescent="0.2">
      <c r="A1631" s="289">
        <v>0</v>
      </c>
      <c r="B1631" s="127"/>
      <c r="C1631" s="128" t="s">
        <v>2231</v>
      </c>
      <c r="D1631" s="130"/>
      <c r="E1631" s="216"/>
      <c r="F1631" s="216"/>
      <c r="G1631" s="216"/>
      <c r="H1631" s="289"/>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row>
    <row r="1632" spans="1:42" outlineLevel="1" x14ac:dyDescent="0.2">
      <c r="A1632" s="289">
        <v>0</v>
      </c>
      <c r="B1632" s="127"/>
      <c r="C1632" s="128" t="s">
        <v>2232</v>
      </c>
      <c r="D1632" s="130"/>
      <c r="E1632" s="216"/>
      <c r="F1632" s="216"/>
      <c r="G1632" s="216"/>
      <c r="H1632" s="289"/>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row>
    <row r="1633" spans="1:42" outlineLevel="1" x14ac:dyDescent="0.2">
      <c r="A1633" s="289">
        <v>0</v>
      </c>
      <c r="B1633" s="127"/>
      <c r="C1633" s="128" t="s">
        <v>2153</v>
      </c>
      <c r="D1633" s="130"/>
      <c r="E1633" s="216"/>
      <c r="F1633" s="216"/>
      <c r="G1633" s="216"/>
      <c r="H1633" s="289"/>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row>
    <row r="1634" spans="1:42" outlineLevel="1" x14ac:dyDescent="0.2">
      <c r="A1634" s="289">
        <v>0</v>
      </c>
      <c r="B1634" s="127"/>
      <c r="C1634" s="128" t="s">
        <v>2154</v>
      </c>
      <c r="D1634" s="130"/>
      <c r="E1634" s="216"/>
      <c r="F1634" s="216"/>
      <c r="G1634" s="216"/>
      <c r="H1634" s="289"/>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row>
    <row r="1635" spans="1:42" outlineLevel="1" x14ac:dyDescent="0.2">
      <c r="A1635" s="289">
        <v>609</v>
      </c>
      <c r="B1635" s="127" t="s">
        <v>2233</v>
      </c>
      <c r="C1635" s="128" t="s">
        <v>2234</v>
      </c>
      <c r="D1635" s="130" t="s">
        <v>142</v>
      </c>
      <c r="E1635" s="216">
        <v>3</v>
      </c>
      <c r="F1635" s="216"/>
      <c r="G1635" s="216">
        <f t="shared" ref="G1635" si="61">ROUND(E1635*F1635,2)</f>
        <v>0</v>
      </c>
      <c r="H1635" s="289" t="s">
        <v>1239</v>
      </c>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row>
    <row r="1636" spans="1:42" outlineLevel="1" x14ac:dyDescent="0.2">
      <c r="A1636" s="289">
        <v>0</v>
      </c>
      <c r="B1636" s="127"/>
      <c r="C1636" s="128" t="s">
        <v>2122</v>
      </c>
      <c r="D1636" s="130"/>
      <c r="E1636" s="216"/>
      <c r="F1636" s="216"/>
      <c r="G1636" s="216"/>
      <c r="H1636" s="289"/>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row>
    <row r="1637" spans="1:42" outlineLevel="1" x14ac:dyDescent="0.2">
      <c r="A1637" s="289">
        <v>610</v>
      </c>
      <c r="B1637" s="127" t="s">
        <v>2235</v>
      </c>
      <c r="C1637" s="128" t="s">
        <v>2236</v>
      </c>
      <c r="D1637" s="130" t="s">
        <v>142</v>
      </c>
      <c r="E1637" s="216">
        <v>3</v>
      </c>
      <c r="F1637" s="216"/>
      <c r="G1637" s="216">
        <f t="shared" ref="G1637" si="62">ROUND(E1637*F1637,2)</f>
        <v>0</v>
      </c>
      <c r="H1637" s="289" t="s">
        <v>1275</v>
      </c>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row>
    <row r="1638" spans="1:42" outlineLevel="1" x14ac:dyDescent="0.2">
      <c r="A1638" s="289">
        <v>0</v>
      </c>
      <c r="B1638" s="127"/>
      <c r="C1638" s="128" t="s">
        <v>2125</v>
      </c>
      <c r="D1638" s="130"/>
      <c r="E1638" s="216"/>
      <c r="F1638" s="216"/>
      <c r="G1638" s="216"/>
      <c r="H1638" s="289"/>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row>
    <row r="1639" spans="1:42" outlineLevel="1" x14ac:dyDescent="0.2">
      <c r="A1639" s="289">
        <v>611</v>
      </c>
      <c r="B1639" s="127" t="s">
        <v>2237</v>
      </c>
      <c r="C1639" s="128" t="s">
        <v>2238</v>
      </c>
      <c r="D1639" s="130" t="s">
        <v>142</v>
      </c>
      <c r="E1639" s="216">
        <v>6</v>
      </c>
      <c r="F1639" s="216"/>
      <c r="G1639" s="216">
        <f t="shared" ref="G1639" si="63">ROUND(E1639*F1639,2)</f>
        <v>0</v>
      </c>
      <c r="H1639" s="289" t="s">
        <v>1275</v>
      </c>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row>
    <row r="1640" spans="1:42" outlineLevel="1" x14ac:dyDescent="0.2">
      <c r="A1640" s="289">
        <v>0</v>
      </c>
      <c r="B1640" s="127"/>
      <c r="C1640" s="128" t="s">
        <v>2122</v>
      </c>
      <c r="D1640" s="130"/>
      <c r="E1640" s="216"/>
      <c r="F1640" s="216"/>
      <c r="G1640" s="216"/>
      <c r="H1640" s="289"/>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row>
    <row r="1641" spans="1:42" outlineLevel="1" x14ac:dyDescent="0.2">
      <c r="A1641" s="289">
        <v>612</v>
      </c>
      <c r="B1641" s="127" t="s">
        <v>2239</v>
      </c>
      <c r="C1641" s="128" t="s">
        <v>2240</v>
      </c>
      <c r="D1641" s="130" t="s">
        <v>142</v>
      </c>
      <c r="E1641" s="216">
        <v>6</v>
      </c>
      <c r="F1641" s="216"/>
      <c r="G1641" s="216">
        <f t="shared" ref="G1641" si="64">ROUND(E1641*F1641,2)</f>
        <v>0</v>
      </c>
      <c r="H1641" s="289" t="s">
        <v>1275</v>
      </c>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row>
    <row r="1642" spans="1:42" outlineLevel="1" x14ac:dyDescent="0.2">
      <c r="A1642" s="289">
        <v>0</v>
      </c>
      <c r="B1642" s="127"/>
      <c r="C1642" s="128" t="s">
        <v>2125</v>
      </c>
      <c r="D1642" s="130"/>
      <c r="E1642" s="216"/>
      <c r="F1642" s="216"/>
      <c r="G1642" s="216"/>
      <c r="H1642" s="289"/>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row>
    <row r="1643" spans="1:42" outlineLevel="1" x14ac:dyDescent="0.2">
      <c r="A1643" s="289">
        <v>613</v>
      </c>
      <c r="B1643" s="127" t="s">
        <v>2241</v>
      </c>
      <c r="C1643" s="128" t="s">
        <v>2242</v>
      </c>
      <c r="D1643" s="130" t="s">
        <v>142</v>
      </c>
      <c r="E1643" s="216">
        <v>49</v>
      </c>
      <c r="F1643" s="216"/>
      <c r="G1643" s="216">
        <f t="shared" ref="G1643" si="65">ROUND(E1643*F1643,2)</f>
        <v>0</v>
      </c>
      <c r="H1643" s="289" t="s">
        <v>1275</v>
      </c>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row>
    <row r="1644" spans="1:42" outlineLevel="1" x14ac:dyDescent="0.2">
      <c r="A1644" s="289">
        <v>0</v>
      </c>
      <c r="B1644" s="127"/>
      <c r="C1644" s="128" t="s">
        <v>2154</v>
      </c>
      <c r="D1644" s="130"/>
      <c r="E1644" s="216"/>
      <c r="F1644" s="216"/>
      <c r="G1644" s="216"/>
      <c r="H1644" s="289"/>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row>
    <row r="1645" spans="1:42" outlineLevel="1" x14ac:dyDescent="0.2">
      <c r="A1645" s="289">
        <v>614</v>
      </c>
      <c r="B1645" s="127" t="s">
        <v>2243</v>
      </c>
      <c r="C1645" s="128" t="s">
        <v>2244</v>
      </c>
      <c r="D1645" s="130" t="s">
        <v>142</v>
      </c>
      <c r="E1645" s="216">
        <v>2</v>
      </c>
      <c r="F1645" s="216"/>
      <c r="G1645" s="216">
        <f t="shared" ref="G1645:G1646" si="66">ROUND(E1645*F1645,2)</f>
        <v>0</v>
      </c>
      <c r="H1645" s="289" t="s">
        <v>1275</v>
      </c>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row>
    <row r="1646" spans="1:42" outlineLevel="1" x14ac:dyDescent="0.2">
      <c r="A1646" s="289">
        <v>615</v>
      </c>
      <c r="B1646" s="127" t="s">
        <v>2245</v>
      </c>
      <c r="C1646" s="128" t="s">
        <v>2246</v>
      </c>
      <c r="D1646" s="130" t="s">
        <v>142</v>
      </c>
      <c r="E1646" s="216">
        <v>2</v>
      </c>
      <c r="F1646" s="216"/>
      <c r="G1646" s="216">
        <f t="shared" si="66"/>
        <v>0</v>
      </c>
      <c r="H1646" s="289" t="s">
        <v>1275</v>
      </c>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row>
    <row r="1647" spans="1:42" outlineLevel="1" x14ac:dyDescent="0.2">
      <c r="A1647" s="289">
        <v>0</v>
      </c>
      <c r="B1647" s="127"/>
      <c r="C1647" s="128" t="s">
        <v>2122</v>
      </c>
      <c r="D1647" s="130"/>
      <c r="E1647" s="216"/>
      <c r="F1647" s="216"/>
      <c r="G1647" s="216"/>
      <c r="H1647" s="289"/>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row>
    <row r="1648" spans="1:42" outlineLevel="1" x14ac:dyDescent="0.2">
      <c r="A1648" s="289">
        <v>616</v>
      </c>
      <c r="B1648" s="127" t="s">
        <v>2247</v>
      </c>
      <c r="C1648" s="128" t="s">
        <v>2248</v>
      </c>
      <c r="D1648" s="130" t="s">
        <v>142</v>
      </c>
      <c r="E1648" s="216">
        <v>2</v>
      </c>
      <c r="F1648" s="216"/>
      <c r="G1648" s="216">
        <f t="shared" ref="G1648" si="67">ROUND(E1648*F1648,2)</f>
        <v>0</v>
      </c>
      <c r="H1648" s="289" t="s">
        <v>1275</v>
      </c>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row>
    <row r="1649" spans="1:42" ht="22.5" outlineLevel="1" x14ac:dyDescent="0.2">
      <c r="A1649" s="289">
        <v>0</v>
      </c>
      <c r="B1649" s="127"/>
      <c r="C1649" s="128" t="s">
        <v>2249</v>
      </c>
      <c r="D1649" s="130"/>
      <c r="E1649" s="216"/>
      <c r="F1649" s="216"/>
      <c r="G1649" s="216"/>
      <c r="H1649" s="289"/>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row>
    <row r="1650" spans="1:42" outlineLevel="1" x14ac:dyDescent="0.2">
      <c r="A1650" s="289">
        <v>0</v>
      </c>
      <c r="B1650" s="127"/>
      <c r="C1650" s="128" t="s">
        <v>2250</v>
      </c>
      <c r="D1650" s="130"/>
      <c r="E1650" s="216"/>
      <c r="F1650" s="216"/>
      <c r="G1650" s="216"/>
      <c r="H1650" s="289"/>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row>
    <row r="1651" spans="1:42" outlineLevel="1" x14ac:dyDescent="0.2">
      <c r="A1651" s="289">
        <v>0</v>
      </c>
      <c r="B1651" s="127"/>
      <c r="C1651" s="128" t="s">
        <v>2125</v>
      </c>
      <c r="D1651" s="130"/>
      <c r="E1651" s="216"/>
      <c r="F1651" s="216"/>
      <c r="G1651" s="216"/>
      <c r="H1651" s="289"/>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row>
    <row r="1652" spans="1:42" outlineLevel="1" x14ac:dyDescent="0.2">
      <c r="A1652" s="289">
        <v>617</v>
      </c>
      <c r="B1652" s="127" t="s">
        <v>2251</v>
      </c>
      <c r="C1652" s="128" t="s">
        <v>2252</v>
      </c>
      <c r="D1652" s="130" t="s">
        <v>142</v>
      </c>
      <c r="E1652" s="216">
        <v>2</v>
      </c>
      <c r="F1652" s="216"/>
      <c r="G1652" s="216">
        <f t="shared" ref="G1652:G1661" si="68">ROUND(E1652*F1652,2)</f>
        <v>0</v>
      </c>
      <c r="H1652" s="289" t="s">
        <v>1275</v>
      </c>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row>
    <row r="1653" spans="1:42" outlineLevel="1" x14ac:dyDescent="0.2">
      <c r="A1653" s="289">
        <v>618</v>
      </c>
      <c r="B1653" s="127" t="s">
        <v>2253</v>
      </c>
      <c r="C1653" s="128" t="s">
        <v>2254</v>
      </c>
      <c r="D1653" s="130" t="s">
        <v>142</v>
      </c>
      <c r="E1653" s="216">
        <v>22</v>
      </c>
      <c r="F1653" s="216"/>
      <c r="G1653" s="216">
        <f t="shared" si="68"/>
        <v>0</v>
      </c>
      <c r="H1653" s="289" t="s">
        <v>1275</v>
      </c>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row>
    <row r="1654" spans="1:42" outlineLevel="1" x14ac:dyDescent="0.2">
      <c r="A1654" s="289">
        <v>619</v>
      </c>
      <c r="B1654" s="127" t="s">
        <v>2255</v>
      </c>
      <c r="C1654" s="128" t="s">
        <v>2256</v>
      </c>
      <c r="D1654" s="130" t="s">
        <v>142</v>
      </c>
      <c r="E1654" s="216">
        <v>12</v>
      </c>
      <c r="F1654" s="216"/>
      <c r="G1654" s="216">
        <f t="shared" si="68"/>
        <v>0</v>
      </c>
      <c r="H1654" s="289" t="s">
        <v>1275</v>
      </c>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row>
    <row r="1655" spans="1:42" outlineLevel="1" x14ac:dyDescent="0.2">
      <c r="A1655" s="289">
        <v>620</v>
      </c>
      <c r="B1655" s="127" t="s">
        <v>2257</v>
      </c>
      <c r="C1655" s="128" t="s">
        <v>2258</v>
      </c>
      <c r="D1655" s="130" t="s">
        <v>142</v>
      </c>
      <c r="E1655" s="216">
        <v>12</v>
      </c>
      <c r="F1655" s="216"/>
      <c r="G1655" s="216">
        <f t="shared" si="68"/>
        <v>0</v>
      </c>
      <c r="H1655" s="289" t="s">
        <v>1275</v>
      </c>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row>
    <row r="1656" spans="1:42" outlineLevel="1" x14ac:dyDescent="0.2">
      <c r="A1656" s="289">
        <v>621</v>
      </c>
      <c r="B1656" s="127" t="s">
        <v>2259</v>
      </c>
      <c r="C1656" s="128" t="s">
        <v>2260</v>
      </c>
      <c r="D1656" s="130" t="s">
        <v>668</v>
      </c>
      <c r="E1656" s="216">
        <v>12</v>
      </c>
      <c r="F1656" s="216"/>
      <c r="G1656" s="216">
        <f t="shared" si="68"/>
        <v>0</v>
      </c>
      <c r="H1656" s="289" t="s">
        <v>1275</v>
      </c>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row>
    <row r="1657" spans="1:42" outlineLevel="1" x14ac:dyDescent="0.2">
      <c r="A1657" s="289">
        <v>622</v>
      </c>
      <c r="B1657" s="127" t="s">
        <v>2155</v>
      </c>
      <c r="C1657" s="128" t="s">
        <v>2156</v>
      </c>
      <c r="D1657" s="130" t="s">
        <v>142</v>
      </c>
      <c r="E1657" s="216">
        <v>88</v>
      </c>
      <c r="F1657" s="216"/>
      <c r="G1657" s="216">
        <f t="shared" si="68"/>
        <v>0</v>
      </c>
      <c r="H1657" s="289" t="s">
        <v>1275</v>
      </c>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row>
    <row r="1658" spans="1:42" outlineLevel="1" x14ac:dyDescent="0.2">
      <c r="A1658" s="289">
        <v>623</v>
      </c>
      <c r="B1658" s="127" t="s">
        <v>2157</v>
      </c>
      <c r="C1658" s="128" t="s">
        <v>2158</v>
      </c>
      <c r="D1658" s="130" t="s">
        <v>142</v>
      </c>
      <c r="E1658" s="216">
        <v>88</v>
      </c>
      <c r="F1658" s="216"/>
      <c r="G1658" s="216">
        <f t="shared" si="68"/>
        <v>0</v>
      </c>
      <c r="H1658" s="289" t="s">
        <v>1275</v>
      </c>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row>
    <row r="1659" spans="1:42" outlineLevel="1" x14ac:dyDescent="0.2">
      <c r="A1659" s="289">
        <v>624</v>
      </c>
      <c r="B1659" s="127" t="s">
        <v>2159</v>
      </c>
      <c r="C1659" s="128" t="s">
        <v>2160</v>
      </c>
      <c r="D1659" s="130" t="s">
        <v>142</v>
      </c>
      <c r="E1659" s="216">
        <v>88</v>
      </c>
      <c r="F1659" s="216"/>
      <c r="G1659" s="216">
        <f t="shared" si="68"/>
        <v>0</v>
      </c>
      <c r="H1659" s="289" t="s">
        <v>1275</v>
      </c>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row>
    <row r="1660" spans="1:42" outlineLevel="1" x14ac:dyDescent="0.2">
      <c r="A1660" s="289">
        <v>625</v>
      </c>
      <c r="B1660" s="127" t="s">
        <v>2261</v>
      </c>
      <c r="C1660" s="128" t="s">
        <v>2262</v>
      </c>
      <c r="D1660" s="130" t="s">
        <v>142</v>
      </c>
      <c r="E1660" s="216">
        <v>1</v>
      </c>
      <c r="F1660" s="216"/>
      <c r="G1660" s="216">
        <f t="shared" si="68"/>
        <v>0</v>
      </c>
      <c r="H1660" s="289" t="s">
        <v>1275</v>
      </c>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row>
    <row r="1661" spans="1:42" outlineLevel="1" x14ac:dyDescent="0.2">
      <c r="A1661" s="289">
        <v>626</v>
      </c>
      <c r="B1661" s="127" t="s">
        <v>2161</v>
      </c>
      <c r="C1661" s="128" t="s">
        <v>2162</v>
      </c>
      <c r="D1661" s="130" t="s">
        <v>142</v>
      </c>
      <c r="E1661" s="216">
        <v>3</v>
      </c>
      <c r="F1661" s="216"/>
      <c r="G1661" s="216">
        <f t="shared" si="68"/>
        <v>0</v>
      </c>
      <c r="H1661" s="289" t="s">
        <v>1275</v>
      </c>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row>
    <row r="1662" spans="1:42" outlineLevel="1" x14ac:dyDescent="0.2">
      <c r="A1662" s="289">
        <v>0</v>
      </c>
      <c r="B1662" s="127"/>
      <c r="C1662" s="128" t="s">
        <v>2122</v>
      </c>
      <c r="D1662" s="130"/>
      <c r="E1662" s="216"/>
      <c r="F1662" s="216"/>
      <c r="G1662" s="216"/>
      <c r="H1662" s="289"/>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row>
    <row r="1663" spans="1:42" outlineLevel="1" x14ac:dyDescent="0.2">
      <c r="A1663" s="289">
        <v>627</v>
      </c>
      <c r="B1663" s="127" t="s">
        <v>2163</v>
      </c>
      <c r="C1663" s="128" t="s">
        <v>2164</v>
      </c>
      <c r="D1663" s="130" t="s">
        <v>142</v>
      </c>
      <c r="E1663" s="216">
        <v>3</v>
      </c>
      <c r="F1663" s="216"/>
      <c r="G1663" s="216">
        <f t="shared" ref="G1663" si="69">ROUND(E1663*F1663,2)</f>
        <v>0</v>
      </c>
      <c r="H1663" s="289" t="s">
        <v>1239</v>
      </c>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row>
    <row r="1664" spans="1:42" outlineLevel="1" x14ac:dyDescent="0.2">
      <c r="A1664" s="289">
        <v>0</v>
      </c>
      <c r="B1664" s="127"/>
      <c r="C1664" s="128" t="s">
        <v>2605</v>
      </c>
      <c r="D1664" s="130"/>
      <c r="E1664" s="216"/>
      <c r="F1664" s="216"/>
      <c r="G1664" s="216"/>
      <c r="H1664" s="289"/>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row>
    <row r="1665" spans="1:42" outlineLevel="1" x14ac:dyDescent="0.2">
      <c r="A1665" s="289">
        <v>0</v>
      </c>
      <c r="B1665" s="127"/>
      <c r="C1665" s="128" t="s">
        <v>2125</v>
      </c>
      <c r="D1665" s="130"/>
      <c r="E1665" s="216"/>
      <c r="F1665" s="216"/>
      <c r="G1665" s="216"/>
      <c r="H1665" s="289"/>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row>
    <row r="1666" spans="1:42" outlineLevel="1" x14ac:dyDescent="0.2">
      <c r="A1666" s="289">
        <v>628</v>
      </c>
      <c r="B1666" s="127" t="s">
        <v>2263</v>
      </c>
      <c r="C1666" s="128" t="s">
        <v>2264</v>
      </c>
      <c r="D1666" s="130" t="s">
        <v>142</v>
      </c>
      <c r="E1666" s="216">
        <v>1</v>
      </c>
      <c r="F1666" s="216"/>
      <c r="G1666" s="216">
        <f t="shared" ref="G1666" si="70">ROUND(E1666*F1666,2)</f>
        <v>0</v>
      </c>
      <c r="H1666" s="289" t="s">
        <v>1275</v>
      </c>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row>
    <row r="1667" spans="1:42" outlineLevel="1" x14ac:dyDescent="0.2">
      <c r="A1667" s="289">
        <v>0</v>
      </c>
      <c r="B1667" s="127"/>
      <c r="C1667" s="128" t="s">
        <v>2122</v>
      </c>
      <c r="D1667" s="130"/>
      <c r="E1667" s="216"/>
      <c r="F1667" s="216"/>
      <c r="G1667" s="216"/>
      <c r="H1667" s="289"/>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row>
    <row r="1668" spans="1:42" outlineLevel="1" x14ac:dyDescent="0.2">
      <c r="A1668" s="289">
        <v>629</v>
      </c>
      <c r="B1668" s="127" t="s">
        <v>2265</v>
      </c>
      <c r="C1668" s="128" t="s">
        <v>2266</v>
      </c>
      <c r="D1668" s="130" t="s">
        <v>142</v>
      </c>
      <c r="E1668" s="216">
        <v>1</v>
      </c>
      <c r="F1668" s="216"/>
      <c r="G1668" s="216">
        <f t="shared" ref="G1668" si="71">ROUND(E1668*F1668,2)</f>
        <v>0</v>
      </c>
      <c r="H1668" s="289" t="s">
        <v>1239</v>
      </c>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row>
    <row r="1669" spans="1:42" outlineLevel="1" x14ac:dyDescent="0.2">
      <c r="A1669" s="289">
        <v>0</v>
      </c>
      <c r="B1669" s="127"/>
      <c r="C1669" s="128" t="s">
        <v>2267</v>
      </c>
      <c r="D1669" s="130"/>
      <c r="E1669" s="216"/>
      <c r="F1669" s="216"/>
      <c r="G1669" s="216"/>
      <c r="H1669" s="289"/>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row>
    <row r="1670" spans="1:42" outlineLevel="1" x14ac:dyDescent="0.2">
      <c r="A1670" s="289">
        <v>0</v>
      </c>
      <c r="B1670" s="127"/>
      <c r="C1670" s="128" t="s">
        <v>2125</v>
      </c>
      <c r="D1670" s="130"/>
      <c r="E1670" s="216"/>
      <c r="F1670" s="216"/>
      <c r="G1670" s="216"/>
      <c r="H1670" s="289"/>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row>
    <row r="1671" spans="1:42" outlineLevel="1" x14ac:dyDescent="0.2">
      <c r="A1671" s="289">
        <v>630</v>
      </c>
      <c r="B1671" s="127" t="s">
        <v>2268</v>
      </c>
      <c r="C1671" s="128" t="s">
        <v>2269</v>
      </c>
      <c r="D1671" s="130" t="s">
        <v>142</v>
      </c>
      <c r="E1671" s="216">
        <v>1</v>
      </c>
      <c r="F1671" s="216"/>
      <c r="G1671" s="216">
        <f t="shared" ref="G1671" si="72">ROUND(E1671*F1671,2)</f>
        <v>0</v>
      </c>
      <c r="H1671" s="289" t="s">
        <v>1275</v>
      </c>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row>
    <row r="1672" spans="1:42" outlineLevel="1" x14ac:dyDescent="0.2">
      <c r="A1672" s="289">
        <v>0</v>
      </c>
      <c r="B1672" s="127"/>
      <c r="C1672" s="128" t="s">
        <v>2122</v>
      </c>
      <c r="D1672" s="130"/>
      <c r="E1672" s="216"/>
      <c r="F1672" s="216"/>
      <c r="G1672" s="216"/>
      <c r="H1672" s="289"/>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row>
    <row r="1673" spans="1:42" outlineLevel="1" x14ac:dyDescent="0.2">
      <c r="A1673" s="289">
        <v>631</v>
      </c>
      <c r="B1673" s="127" t="s">
        <v>2270</v>
      </c>
      <c r="C1673" s="128" t="s">
        <v>2271</v>
      </c>
      <c r="D1673" s="130" t="s">
        <v>142</v>
      </c>
      <c r="E1673" s="216">
        <v>1</v>
      </c>
      <c r="F1673" s="216"/>
      <c r="G1673" s="216">
        <f t="shared" ref="G1673" si="73">ROUND(E1673*F1673,2)</f>
        <v>0</v>
      </c>
      <c r="H1673" s="289" t="s">
        <v>1239</v>
      </c>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row>
    <row r="1674" spans="1:42" outlineLevel="1" x14ac:dyDescent="0.2">
      <c r="A1674" s="289">
        <v>0</v>
      </c>
      <c r="B1674" s="127"/>
      <c r="C1674" s="128" t="s">
        <v>2125</v>
      </c>
      <c r="D1674" s="130"/>
      <c r="E1674" s="216"/>
      <c r="F1674" s="216"/>
      <c r="G1674" s="216"/>
      <c r="H1674" s="289"/>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row>
    <row r="1675" spans="1:42" outlineLevel="1" x14ac:dyDescent="0.2">
      <c r="A1675" s="289">
        <v>632</v>
      </c>
      <c r="B1675" s="127" t="s">
        <v>2165</v>
      </c>
      <c r="C1675" s="128" t="s">
        <v>2166</v>
      </c>
      <c r="D1675" s="130" t="s">
        <v>142</v>
      </c>
      <c r="E1675" s="216">
        <v>6</v>
      </c>
      <c r="F1675" s="216"/>
      <c r="G1675" s="216">
        <f t="shared" ref="G1675" si="74">ROUND(E1675*F1675,2)</f>
        <v>0</v>
      </c>
      <c r="H1675" s="289" t="s">
        <v>1275</v>
      </c>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row>
    <row r="1676" spans="1:42" outlineLevel="1" x14ac:dyDescent="0.2">
      <c r="A1676" s="289">
        <v>0</v>
      </c>
      <c r="B1676" s="127"/>
      <c r="C1676" s="128" t="s">
        <v>2122</v>
      </c>
      <c r="D1676" s="130"/>
      <c r="E1676" s="216"/>
      <c r="F1676" s="216"/>
      <c r="G1676" s="216"/>
      <c r="H1676" s="289"/>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row>
    <row r="1677" spans="1:42" ht="22.5" outlineLevel="1" x14ac:dyDescent="0.2">
      <c r="A1677" s="289">
        <v>633</v>
      </c>
      <c r="B1677" s="127" t="s">
        <v>2167</v>
      </c>
      <c r="C1677" s="128" t="s">
        <v>2168</v>
      </c>
      <c r="D1677" s="130" t="s">
        <v>142</v>
      </c>
      <c r="E1677" s="216">
        <v>4</v>
      </c>
      <c r="F1677" s="216"/>
      <c r="G1677" s="216">
        <f t="shared" ref="G1677" si="75">ROUND(E1677*F1677,2)</f>
        <v>0</v>
      </c>
      <c r="H1677" s="289" t="s">
        <v>1239</v>
      </c>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row>
    <row r="1678" spans="1:42" outlineLevel="1" x14ac:dyDescent="0.2">
      <c r="A1678" s="289">
        <v>0</v>
      </c>
      <c r="B1678" s="127"/>
      <c r="C1678" s="128" t="s">
        <v>2125</v>
      </c>
      <c r="D1678" s="130"/>
      <c r="E1678" s="216"/>
      <c r="F1678" s="216"/>
      <c r="G1678" s="216"/>
      <c r="H1678" s="289"/>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row>
    <row r="1679" spans="1:42" ht="22.5" outlineLevel="1" x14ac:dyDescent="0.2">
      <c r="A1679" s="289">
        <v>634</v>
      </c>
      <c r="B1679" s="127" t="s">
        <v>2167</v>
      </c>
      <c r="C1679" s="128" t="s">
        <v>2272</v>
      </c>
      <c r="D1679" s="130" t="s">
        <v>142</v>
      </c>
      <c r="E1679" s="216">
        <v>2</v>
      </c>
      <c r="F1679" s="216"/>
      <c r="G1679" s="216">
        <f t="shared" ref="G1679" si="76">ROUND(E1679*F1679,2)</f>
        <v>0</v>
      </c>
      <c r="H1679" s="289" t="s">
        <v>1239</v>
      </c>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row>
    <row r="1680" spans="1:42" outlineLevel="1" x14ac:dyDescent="0.2">
      <c r="A1680" s="289">
        <v>0</v>
      </c>
      <c r="B1680" s="127"/>
      <c r="C1680" s="128" t="s">
        <v>2273</v>
      </c>
      <c r="D1680" s="130"/>
      <c r="E1680" s="216"/>
      <c r="F1680" s="216"/>
      <c r="G1680" s="216"/>
      <c r="H1680" s="289"/>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row>
    <row r="1681" spans="1:42" outlineLevel="1" x14ac:dyDescent="0.2">
      <c r="A1681" s="289">
        <v>0</v>
      </c>
      <c r="B1681" s="127"/>
      <c r="C1681" s="128" t="s">
        <v>2125</v>
      </c>
      <c r="D1681" s="130"/>
      <c r="E1681" s="216"/>
      <c r="F1681" s="216"/>
      <c r="G1681" s="216"/>
      <c r="H1681" s="289"/>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row>
    <row r="1682" spans="1:42" outlineLevel="1" x14ac:dyDescent="0.2">
      <c r="A1682" s="289">
        <v>635</v>
      </c>
      <c r="B1682" s="127" t="s">
        <v>2274</v>
      </c>
      <c r="C1682" s="128" t="s">
        <v>2275</v>
      </c>
      <c r="D1682" s="130" t="s">
        <v>142</v>
      </c>
      <c r="E1682" s="216">
        <v>3</v>
      </c>
      <c r="F1682" s="216"/>
      <c r="G1682" s="216">
        <f t="shared" ref="G1682" si="77">ROUND(E1682*F1682,2)</f>
        <v>0</v>
      </c>
      <c r="H1682" s="289" t="s">
        <v>1275</v>
      </c>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row>
    <row r="1683" spans="1:42" outlineLevel="1" x14ac:dyDescent="0.2">
      <c r="A1683" s="289">
        <v>0</v>
      </c>
      <c r="B1683" s="127"/>
      <c r="C1683" s="128" t="s">
        <v>2122</v>
      </c>
      <c r="D1683" s="130"/>
      <c r="E1683" s="216"/>
      <c r="F1683" s="216"/>
      <c r="G1683" s="216"/>
      <c r="H1683" s="289"/>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row>
    <row r="1684" spans="1:42" ht="22.5" outlineLevel="1" x14ac:dyDescent="0.2">
      <c r="A1684" s="289">
        <v>636</v>
      </c>
      <c r="B1684" s="127" t="s">
        <v>2276</v>
      </c>
      <c r="C1684" s="128" t="s">
        <v>2277</v>
      </c>
      <c r="D1684" s="130" t="s">
        <v>142</v>
      </c>
      <c r="E1684" s="216">
        <v>3</v>
      </c>
      <c r="F1684" s="216"/>
      <c r="G1684" s="216">
        <f t="shared" ref="G1684" si="78">ROUND(E1684*F1684,2)</f>
        <v>0</v>
      </c>
      <c r="H1684" s="289" t="s">
        <v>1239</v>
      </c>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row>
    <row r="1685" spans="1:42" outlineLevel="1" x14ac:dyDescent="0.2">
      <c r="A1685" s="289">
        <v>0</v>
      </c>
      <c r="B1685" s="127"/>
      <c r="C1685" s="128" t="s">
        <v>2125</v>
      </c>
      <c r="D1685" s="130"/>
      <c r="E1685" s="216"/>
      <c r="F1685" s="216"/>
      <c r="G1685" s="216"/>
      <c r="H1685" s="289"/>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row>
    <row r="1686" spans="1:42" outlineLevel="1" x14ac:dyDescent="0.2">
      <c r="A1686" s="289">
        <v>637</v>
      </c>
      <c r="B1686" s="127" t="s">
        <v>2278</v>
      </c>
      <c r="C1686" s="128" t="s">
        <v>2279</v>
      </c>
      <c r="D1686" s="130" t="s">
        <v>142</v>
      </c>
      <c r="E1686" s="216">
        <v>1</v>
      </c>
      <c r="F1686" s="216"/>
      <c r="G1686" s="216">
        <f t="shared" ref="G1686:G1687" si="79">ROUND(E1686*F1686,2)</f>
        <v>0</v>
      </c>
      <c r="H1686" s="289" t="s">
        <v>1275</v>
      </c>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row>
    <row r="1687" spans="1:42" outlineLevel="1" x14ac:dyDescent="0.2">
      <c r="A1687" s="289">
        <v>638</v>
      </c>
      <c r="B1687" s="127" t="s">
        <v>2280</v>
      </c>
      <c r="C1687" s="128" t="s">
        <v>2281</v>
      </c>
      <c r="D1687" s="130" t="s">
        <v>142</v>
      </c>
      <c r="E1687" s="216">
        <v>1</v>
      </c>
      <c r="F1687" s="216"/>
      <c r="G1687" s="216">
        <f t="shared" si="79"/>
        <v>0</v>
      </c>
      <c r="H1687" s="289" t="s">
        <v>1239</v>
      </c>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row>
    <row r="1688" spans="1:42" ht="33.75" outlineLevel="1" x14ac:dyDescent="0.2">
      <c r="A1688" s="289">
        <v>0</v>
      </c>
      <c r="B1688" s="127"/>
      <c r="C1688" s="128" t="s">
        <v>2282</v>
      </c>
      <c r="D1688" s="130"/>
      <c r="E1688" s="216"/>
      <c r="F1688" s="216"/>
      <c r="G1688" s="216"/>
      <c r="H1688" s="289"/>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row>
    <row r="1689" spans="1:42" outlineLevel="1" x14ac:dyDescent="0.2">
      <c r="A1689" s="289">
        <v>0</v>
      </c>
      <c r="B1689" s="127"/>
      <c r="C1689" s="128" t="s">
        <v>2125</v>
      </c>
      <c r="D1689" s="130"/>
      <c r="E1689" s="216"/>
      <c r="F1689" s="216"/>
      <c r="G1689" s="216"/>
      <c r="H1689" s="289"/>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row>
    <row r="1690" spans="1:42" outlineLevel="1" x14ac:dyDescent="0.2">
      <c r="A1690" s="289">
        <v>639</v>
      </c>
      <c r="B1690" s="127" t="s">
        <v>2283</v>
      </c>
      <c r="C1690" s="128" t="s">
        <v>2284</v>
      </c>
      <c r="D1690" s="130" t="s">
        <v>142</v>
      </c>
      <c r="E1690" s="216">
        <v>1</v>
      </c>
      <c r="F1690" s="216"/>
      <c r="G1690" s="216">
        <f t="shared" ref="G1690" si="80">ROUND(E1690*F1690,2)</f>
        <v>0</v>
      </c>
      <c r="H1690" s="289" t="s">
        <v>1275</v>
      </c>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row>
    <row r="1691" spans="1:42" outlineLevel="1" x14ac:dyDescent="0.2">
      <c r="A1691" s="289">
        <v>0</v>
      </c>
      <c r="B1691" s="127"/>
      <c r="C1691" s="128" t="s">
        <v>2122</v>
      </c>
      <c r="D1691" s="130"/>
      <c r="E1691" s="216"/>
      <c r="F1691" s="216"/>
      <c r="G1691" s="216"/>
      <c r="H1691" s="289"/>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row>
    <row r="1692" spans="1:42" outlineLevel="1" x14ac:dyDescent="0.2">
      <c r="A1692" s="289">
        <v>640</v>
      </c>
      <c r="B1692" s="127" t="s">
        <v>2285</v>
      </c>
      <c r="C1692" s="128" t="s">
        <v>2284</v>
      </c>
      <c r="D1692" s="130" t="s">
        <v>142</v>
      </c>
      <c r="E1692" s="216">
        <v>1</v>
      </c>
      <c r="F1692" s="216"/>
      <c r="G1692" s="216">
        <f t="shared" ref="G1692" si="81">ROUND(E1692*F1692,2)</f>
        <v>0</v>
      </c>
      <c r="H1692" s="289" t="s">
        <v>1239</v>
      </c>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row>
    <row r="1693" spans="1:42" ht="22.5" outlineLevel="1" x14ac:dyDescent="0.2">
      <c r="A1693" s="289">
        <v>0</v>
      </c>
      <c r="B1693" s="127"/>
      <c r="C1693" s="128" t="s">
        <v>2286</v>
      </c>
      <c r="D1693" s="130"/>
      <c r="E1693" s="216"/>
      <c r="F1693" s="216"/>
      <c r="G1693" s="216"/>
      <c r="H1693" s="289"/>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row>
    <row r="1694" spans="1:42" outlineLevel="1" x14ac:dyDescent="0.2">
      <c r="A1694" s="289">
        <v>0</v>
      </c>
      <c r="B1694" s="127"/>
      <c r="C1694" s="128" t="s">
        <v>2125</v>
      </c>
      <c r="D1694" s="130"/>
      <c r="E1694" s="216"/>
      <c r="F1694" s="216"/>
      <c r="G1694" s="216"/>
      <c r="H1694" s="289"/>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row>
    <row r="1695" spans="1:42" outlineLevel="1" x14ac:dyDescent="0.2">
      <c r="A1695" s="289">
        <v>641</v>
      </c>
      <c r="B1695" s="127" t="s">
        <v>2287</v>
      </c>
      <c r="C1695" s="128" t="s">
        <v>2288</v>
      </c>
      <c r="D1695" s="130" t="s">
        <v>142</v>
      </c>
      <c r="E1695" s="216">
        <v>1</v>
      </c>
      <c r="F1695" s="216"/>
      <c r="G1695" s="216">
        <f t="shared" ref="G1695" si="82">ROUND(E1695*F1695,2)</f>
        <v>0</v>
      </c>
      <c r="H1695" s="289" t="s">
        <v>1275</v>
      </c>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row>
    <row r="1696" spans="1:42" outlineLevel="1" x14ac:dyDescent="0.2">
      <c r="A1696" s="289">
        <v>0</v>
      </c>
      <c r="B1696" s="127"/>
      <c r="C1696" s="128" t="s">
        <v>2122</v>
      </c>
      <c r="D1696" s="130"/>
      <c r="E1696" s="216"/>
      <c r="F1696" s="216"/>
      <c r="G1696" s="216"/>
      <c r="H1696" s="289"/>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row>
    <row r="1697" spans="1:42" outlineLevel="1" x14ac:dyDescent="0.2">
      <c r="A1697" s="289">
        <v>642</v>
      </c>
      <c r="B1697" s="127" t="s">
        <v>2289</v>
      </c>
      <c r="C1697" s="128" t="s">
        <v>2290</v>
      </c>
      <c r="D1697" s="130" t="s">
        <v>142</v>
      </c>
      <c r="E1697" s="216">
        <v>1</v>
      </c>
      <c r="F1697" s="216"/>
      <c r="G1697" s="216">
        <f t="shared" ref="G1697" si="83">ROUND(E1697*F1697,2)</f>
        <v>0</v>
      </c>
      <c r="H1697" s="289" t="s">
        <v>1275</v>
      </c>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row>
    <row r="1698" spans="1:42" outlineLevel="1" x14ac:dyDescent="0.2">
      <c r="A1698" s="289">
        <v>0</v>
      </c>
      <c r="B1698" s="127"/>
      <c r="C1698" s="128" t="s">
        <v>2291</v>
      </c>
      <c r="D1698" s="130"/>
      <c r="E1698" s="216"/>
      <c r="F1698" s="216"/>
      <c r="G1698" s="216"/>
      <c r="H1698" s="289"/>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row>
    <row r="1699" spans="1:42" outlineLevel="1" x14ac:dyDescent="0.2">
      <c r="A1699" s="289">
        <v>0</v>
      </c>
      <c r="B1699" s="127"/>
      <c r="C1699" s="128" t="s">
        <v>2125</v>
      </c>
      <c r="D1699" s="130"/>
      <c r="E1699" s="216"/>
      <c r="F1699" s="216"/>
      <c r="G1699" s="216"/>
      <c r="H1699" s="289"/>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row>
    <row r="1700" spans="1:42" outlineLevel="1" x14ac:dyDescent="0.2">
      <c r="A1700" s="289">
        <v>643</v>
      </c>
      <c r="B1700" s="127" t="s">
        <v>2292</v>
      </c>
      <c r="C1700" s="128" t="s">
        <v>2293</v>
      </c>
      <c r="D1700" s="130" t="s">
        <v>668</v>
      </c>
      <c r="E1700" s="216">
        <v>8</v>
      </c>
      <c r="F1700" s="216"/>
      <c r="G1700" s="216">
        <f t="shared" ref="G1700" si="84">ROUND(E1700*F1700,2)</f>
        <v>0</v>
      </c>
      <c r="H1700" s="289" t="s">
        <v>1275</v>
      </c>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row>
    <row r="1701" spans="1:42" outlineLevel="1" x14ac:dyDescent="0.2">
      <c r="A1701" s="289">
        <v>0</v>
      </c>
      <c r="B1701" s="127"/>
      <c r="C1701" s="128" t="s">
        <v>2294</v>
      </c>
      <c r="D1701" s="130"/>
      <c r="E1701" s="216"/>
      <c r="F1701" s="216"/>
      <c r="G1701" s="216"/>
      <c r="H1701" s="289"/>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row>
    <row r="1702" spans="1:42" outlineLevel="1" x14ac:dyDescent="0.2">
      <c r="A1702" s="289">
        <v>644</v>
      </c>
      <c r="B1702" s="127" t="s">
        <v>2295</v>
      </c>
      <c r="C1702" s="128" t="s">
        <v>2296</v>
      </c>
      <c r="D1702" s="130" t="s">
        <v>668</v>
      </c>
      <c r="E1702" s="216">
        <v>8</v>
      </c>
      <c r="F1702" s="216"/>
      <c r="G1702" s="216">
        <f t="shared" ref="G1702" si="85">ROUND(E1702*F1702,2)</f>
        <v>0</v>
      </c>
      <c r="H1702" s="289" t="s">
        <v>1275</v>
      </c>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row>
    <row r="1703" spans="1:42" outlineLevel="1" x14ac:dyDescent="0.2">
      <c r="A1703" s="289">
        <v>0</v>
      </c>
      <c r="B1703" s="127"/>
      <c r="C1703" s="128" t="s">
        <v>2297</v>
      </c>
      <c r="D1703" s="130"/>
      <c r="E1703" s="216"/>
      <c r="F1703" s="216"/>
      <c r="G1703" s="216"/>
      <c r="H1703" s="289"/>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row>
    <row r="1704" spans="1:42" outlineLevel="1" x14ac:dyDescent="0.2">
      <c r="A1704" s="289">
        <v>645</v>
      </c>
      <c r="B1704" s="127" t="s">
        <v>2298</v>
      </c>
      <c r="C1704" s="128" t="s">
        <v>2299</v>
      </c>
      <c r="D1704" s="130" t="s">
        <v>142</v>
      </c>
      <c r="E1704" s="216">
        <v>1</v>
      </c>
      <c r="F1704" s="216"/>
      <c r="G1704" s="216">
        <f t="shared" ref="G1704" si="86">ROUND(E1704*F1704,2)</f>
        <v>0</v>
      </c>
      <c r="H1704" s="289" t="s">
        <v>1275</v>
      </c>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row>
    <row r="1705" spans="1:42" outlineLevel="1" x14ac:dyDescent="0.2">
      <c r="A1705" s="289">
        <v>0</v>
      </c>
      <c r="B1705" s="127"/>
      <c r="C1705" s="128" t="s">
        <v>2300</v>
      </c>
      <c r="D1705" s="130"/>
      <c r="E1705" s="216"/>
      <c r="F1705" s="216"/>
      <c r="G1705" s="216"/>
      <c r="H1705" s="289"/>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row>
    <row r="1706" spans="1:42" outlineLevel="1" x14ac:dyDescent="0.2">
      <c r="A1706" s="289">
        <v>646</v>
      </c>
      <c r="B1706" s="127" t="s">
        <v>2301</v>
      </c>
      <c r="C1706" s="128" t="s">
        <v>2302</v>
      </c>
      <c r="D1706" s="130" t="s">
        <v>142</v>
      </c>
      <c r="E1706" s="216">
        <v>1</v>
      </c>
      <c r="F1706" s="216"/>
      <c r="G1706" s="216">
        <f t="shared" ref="G1706" si="87">ROUND(E1706*F1706,2)</f>
        <v>0</v>
      </c>
      <c r="H1706" s="289" t="s">
        <v>1275</v>
      </c>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row>
    <row r="1707" spans="1:42" ht="22.5" outlineLevel="1" x14ac:dyDescent="0.2">
      <c r="A1707" s="289">
        <v>0</v>
      </c>
      <c r="B1707" s="127"/>
      <c r="C1707" s="128" t="s">
        <v>2303</v>
      </c>
      <c r="D1707" s="130"/>
      <c r="E1707" s="216"/>
      <c r="F1707" s="216"/>
      <c r="G1707" s="216"/>
      <c r="H1707" s="289"/>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row>
    <row r="1708" spans="1:42" ht="22.5" outlineLevel="1" x14ac:dyDescent="0.2">
      <c r="A1708" s="289">
        <v>0</v>
      </c>
      <c r="B1708" s="127"/>
      <c r="C1708" s="128" t="s">
        <v>2304</v>
      </c>
      <c r="D1708" s="130"/>
      <c r="E1708" s="216"/>
      <c r="F1708" s="216"/>
      <c r="G1708" s="216"/>
      <c r="H1708" s="289"/>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row>
    <row r="1709" spans="1:42" outlineLevel="1" x14ac:dyDescent="0.2">
      <c r="A1709" s="289">
        <v>647</v>
      </c>
      <c r="B1709" s="127" t="s">
        <v>2305</v>
      </c>
      <c r="C1709" s="128" t="s">
        <v>2306</v>
      </c>
      <c r="D1709" s="130" t="s">
        <v>142</v>
      </c>
      <c r="E1709" s="216">
        <v>1</v>
      </c>
      <c r="F1709" s="216"/>
      <c r="G1709" s="216">
        <f t="shared" ref="G1709" si="88">ROUND(E1709*F1709,2)</f>
        <v>0</v>
      </c>
      <c r="H1709" s="289" t="s">
        <v>1275</v>
      </c>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row>
    <row r="1710" spans="1:42" outlineLevel="1" x14ac:dyDescent="0.2">
      <c r="A1710" s="289">
        <v>0</v>
      </c>
      <c r="B1710" s="127"/>
      <c r="C1710" s="128" t="s">
        <v>2307</v>
      </c>
      <c r="D1710" s="130"/>
      <c r="E1710" s="216"/>
      <c r="F1710" s="216"/>
      <c r="G1710" s="216"/>
      <c r="H1710" s="289"/>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row>
    <row r="1711" spans="1:42" outlineLevel="1" x14ac:dyDescent="0.2">
      <c r="A1711" s="289">
        <v>648</v>
      </c>
      <c r="B1711" s="127" t="s">
        <v>2308</v>
      </c>
      <c r="C1711" s="128" t="s">
        <v>2309</v>
      </c>
      <c r="D1711" s="130" t="s">
        <v>142</v>
      </c>
      <c r="E1711" s="216">
        <v>1</v>
      </c>
      <c r="F1711" s="216"/>
      <c r="G1711" s="216">
        <f t="shared" ref="G1711" si="89">ROUND(E1711*F1711,2)</f>
        <v>0</v>
      </c>
      <c r="H1711" s="289" t="s">
        <v>1275</v>
      </c>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row>
    <row r="1712" spans="1:42" outlineLevel="1" x14ac:dyDescent="0.2">
      <c r="A1712" s="290">
        <v>0</v>
      </c>
      <c r="B1712" s="222" t="s">
        <v>110</v>
      </c>
      <c r="C1712" s="223" t="s">
        <v>26</v>
      </c>
      <c r="D1712" s="291"/>
      <c r="E1712" s="292"/>
      <c r="F1712" s="292"/>
      <c r="G1712" s="292"/>
      <c r="H1712" s="293"/>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row>
    <row r="1713" spans="1:42" outlineLevel="1" x14ac:dyDescent="0.2">
      <c r="A1713" s="289">
        <v>649</v>
      </c>
      <c r="B1713" s="127" t="s">
        <v>2310</v>
      </c>
      <c r="C1713" s="128" t="s">
        <v>2311</v>
      </c>
      <c r="D1713" s="130" t="s">
        <v>142</v>
      </c>
      <c r="E1713" s="216">
        <v>1</v>
      </c>
      <c r="F1713" s="216"/>
      <c r="G1713" s="216">
        <f t="shared" ref="G1713:G1714" si="90">ROUND(E1713*F1713,2)</f>
        <v>0</v>
      </c>
      <c r="H1713" s="289" t="s">
        <v>1275</v>
      </c>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row>
    <row r="1714" spans="1:42" outlineLevel="1" x14ac:dyDescent="0.2">
      <c r="A1714" s="289">
        <v>650</v>
      </c>
      <c r="B1714" s="127" t="s">
        <v>2312</v>
      </c>
      <c r="C1714" s="128" t="s">
        <v>2313</v>
      </c>
      <c r="D1714" s="130" t="s">
        <v>142</v>
      </c>
      <c r="E1714" s="216">
        <v>1</v>
      </c>
      <c r="F1714" s="216"/>
      <c r="G1714" s="216">
        <f t="shared" si="90"/>
        <v>0</v>
      </c>
      <c r="H1714" s="289" t="s">
        <v>1275</v>
      </c>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row>
    <row r="1715" spans="1:42" outlineLevel="1" x14ac:dyDescent="0.2">
      <c r="A1715" s="286" t="s">
        <v>126</v>
      </c>
      <c r="B1715" s="261" t="s">
        <v>2314</v>
      </c>
      <c r="C1715" s="254" t="s">
        <v>2315</v>
      </c>
      <c r="D1715" s="255"/>
      <c r="E1715" s="256"/>
      <c r="F1715" s="256"/>
      <c r="G1715" s="256">
        <f>SUM(G1716:G1905)</f>
        <v>0</v>
      </c>
      <c r="H1715" s="229"/>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row>
    <row r="1716" spans="1:42" ht="24" outlineLevel="1" x14ac:dyDescent="0.2">
      <c r="A1716" s="290"/>
      <c r="B1716" s="222" t="s">
        <v>2316</v>
      </c>
      <c r="C1716" s="223" t="s">
        <v>2317</v>
      </c>
      <c r="D1716" s="291">
        <v>0</v>
      </c>
      <c r="E1716" s="292">
        <v>0</v>
      </c>
      <c r="F1716" s="292"/>
      <c r="G1716" s="292"/>
      <c r="H1716" s="293"/>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row>
    <row r="1717" spans="1:42" outlineLevel="1" x14ac:dyDescent="0.2">
      <c r="A1717" s="289"/>
      <c r="B1717" s="127"/>
      <c r="C1717" s="128"/>
      <c r="D1717" s="130"/>
      <c r="E1717" s="216"/>
      <c r="F1717" s="216"/>
      <c r="G1717" s="216"/>
      <c r="H1717" s="289"/>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row>
    <row r="1718" spans="1:42" ht="270" outlineLevel="1" x14ac:dyDescent="0.2">
      <c r="A1718" s="289">
        <v>651</v>
      </c>
      <c r="B1718" s="127" t="s">
        <v>2318</v>
      </c>
      <c r="C1718" s="128" t="s">
        <v>2319</v>
      </c>
      <c r="D1718" s="130" t="s">
        <v>142</v>
      </c>
      <c r="E1718" s="216">
        <v>1</v>
      </c>
      <c r="F1718" s="216"/>
      <c r="G1718" s="216">
        <f t="shared" ref="G1718:G1720" si="91">ROUND(E1718*F1718,2)</f>
        <v>0</v>
      </c>
      <c r="H1718" s="289" t="s">
        <v>1239</v>
      </c>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row>
    <row r="1719" spans="1:42" ht="22.5" outlineLevel="1" x14ac:dyDescent="0.2">
      <c r="A1719" s="289">
        <v>652</v>
      </c>
      <c r="B1719" s="127" t="s">
        <v>2320</v>
      </c>
      <c r="C1719" s="128" t="s">
        <v>2321</v>
      </c>
      <c r="D1719" s="130" t="s">
        <v>142</v>
      </c>
      <c r="E1719" s="216">
        <v>1</v>
      </c>
      <c r="F1719" s="216"/>
      <c r="G1719" s="216">
        <f t="shared" si="91"/>
        <v>0</v>
      </c>
      <c r="H1719" s="289" t="s">
        <v>1239</v>
      </c>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row>
    <row r="1720" spans="1:42" ht="22.5" outlineLevel="1" x14ac:dyDescent="0.2">
      <c r="A1720" s="289">
        <v>653</v>
      </c>
      <c r="B1720" s="127" t="s">
        <v>2322</v>
      </c>
      <c r="C1720" s="128" t="s">
        <v>2323</v>
      </c>
      <c r="D1720" s="130" t="s">
        <v>142</v>
      </c>
      <c r="E1720" s="216">
        <v>1</v>
      </c>
      <c r="F1720" s="216"/>
      <c r="G1720" s="216">
        <f t="shared" si="91"/>
        <v>0</v>
      </c>
      <c r="H1720" s="289" t="s">
        <v>1239</v>
      </c>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row>
    <row r="1721" spans="1:42" outlineLevel="1" x14ac:dyDescent="0.2">
      <c r="A1721" s="289">
        <v>654</v>
      </c>
      <c r="B1721" s="127" t="s">
        <v>2324</v>
      </c>
      <c r="C1721" s="128" t="s">
        <v>2325</v>
      </c>
      <c r="D1721" s="130">
        <v>0</v>
      </c>
      <c r="E1721" s="216">
        <v>0</v>
      </c>
      <c r="F1721" s="216"/>
      <c r="G1721" s="216"/>
      <c r="H1721" s="289"/>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row>
    <row r="1722" spans="1:42" outlineLevel="1" x14ac:dyDescent="0.2">
      <c r="A1722" s="289">
        <v>655</v>
      </c>
      <c r="B1722" s="127" t="s">
        <v>2326</v>
      </c>
      <c r="C1722" s="128" t="s">
        <v>2325</v>
      </c>
      <c r="D1722" s="130">
        <v>0</v>
      </c>
      <c r="E1722" s="216">
        <v>0</v>
      </c>
      <c r="F1722" s="216"/>
      <c r="G1722" s="216"/>
      <c r="H1722" s="289"/>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row>
    <row r="1723" spans="1:42" outlineLevel="1" x14ac:dyDescent="0.2">
      <c r="A1723" s="289">
        <v>656</v>
      </c>
      <c r="B1723" s="127" t="s">
        <v>2327</v>
      </c>
      <c r="C1723" s="128" t="s">
        <v>2325</v>
      </c>
      <c r="D1723" s="130">
        <v>0</v>
      </c>
      <c r="E1723" s="216">
        <v>0</v>
      </c>
      <c r="F1723" s="216"/>
      <c r="G1723" s="216"/>
      <c r="H1723" s="289"/>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row>
    <row r="1724" spans="1:42" outlineLevel="1" x14ac:dyDescent="0.2">
      <c r="A1724" s="289">
        <v>657</v>
      </c>
      <c r="B1724" s="127" t="s">
        <v>2328</v>
      </c>
      <c r="C1724" s="128" t="s">
        <v>2325</v>
      </c>
      <c r="D1724" s="130">
        <v>0</v>
      </c>
      <c r="E1724" s="216">
        <v>0</v>
      </c>
      <c r="F1724" s="216"/>
      <c r="G1724" s="216"/>
      <c r="H1724" s="289"/>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row>
    <row r="1725" spans="1:42" ht="33.75" outlineLevel="1" x14ac:dyDescent="0.2">
      <c r="A1725" s="289">
        <v>658</v>
      </c>
      <c r="B1725" s="127" t="s">
        <v>2329</v>
      </c>
      <c r="C1725" s="128" t="s">
        <v>2330</v>
      </c>
      <c r="D1725" s="130" t="s">
        <v>142</v>
      </c>
      <c r="E1725" s="216">
        <v>1</v>
      </c>
      <c r="F1725" s="216"/>
      <c r="G1725" s="216">
        <f t="shared" ref="G1725:G1743" si="92">ROUND(E1725*F1725,2)</f>
        <v>0</v>
      </c>
      <c r="H1725" s="289" t="s">
        <v>1239</v>
      </c>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row>
    <row r="1726" spans="1:42" ht="33.75" outlineLevel="1" x14ac:dyDescent="0.2">
      <c r="A1726" s="289">
        <v>659</v>
      </c>
      <c r="B1726" s="127" t="s">
        <v>2331</v>
      </c>
      <c r="C1726" s="128" t="s">
        <v>2332</v>
      </c>
      <c r="D1726" s="130" t="s">
        <v>142</v>
      </c>
      <c r="E1726" s="216">
        <v>1</v>
      </c>
      <c r="F1726" s="216"/>
      <c r="G1726" s="216">
        <f t="shared" si="92"/>
        <v>0</v>
      </c>
      <c r="H1726" s="289" t="s">
        <v>1239</v>
      </c>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row>
    <row r="1727" spans="1:42" ht="22.5" outlineLevel="1" x14ac:dyDescent="0.2">
      <c r="A1727" s="289">
        <v>660</v>
      </c>
      <c r="B1727" s="127" t="s">
        <v>2333</v>
      </c>
      <c r="C1727" s="128" t="s">
        <v>2334</v>
      </c>
      <c r="D1727" s="130" t="s">
        <v>142</v>
      </c>
      <c r="E1727" s="216">
        <v>1</v>
      </c>
      <c r="F1727" s="216"/>
      <c r="G1727" s="216">
        <f t="shared" si="92"/>
        <v>0</v>
      </c>
      <c r="H1727" s="289" t="s">
        <v>1239</v>
      </c>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row>
    <row r="1728" spans="1:42" ht="33.75" outlineLevel="1" x14ac:dyDescent="0.2">
      <c r="A1728" s="289">
        <v>661</v>
      </c>
      <c r="B1728" s="127" t="s">
        <v>2335</v>
      </c>
      <c r="C1728" s="128" t="s">
        <v>2336</v>
      </c>
      <c r="D1728" s="130" t="s">
        <v>142</v>
      </c>
      <c r="E1728" s="216">
        <v>1</v>
      </c>
      <c r="F1728" s="216"/>
      <c r="G1728" s="216">
        <f t="shared" si="92"/>
        <v>0</v>
      </c>
      <c r="H1728" s="289" t="s">
        <v>1239</v>
      </c>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row>
    <row r="1729" spans="1:42" ht="33.75" outlineLevel="1" x14ac:dyDescent="0.2">
      <c r="A1729" s="289">
        <v>662</v>
      </c>
      <c r="B1729" s="127" t="s">
        <v>2337</v>
      </c>
      <c r="C1729" s="128" t="s">
        <v>2338</v>
      </c>
      <c r="D1729" s="130" t="s">
        <v>142</v>
      </c>
      <c r="E1729" s="216">
        <v>1</v>
      </c>
      <c r="F1729" s="216"/>
      <c r="G1729" s="216">
        <f t="shared" si="92"/>
        <v>0</v>
      </c>
      <c r="H1729" s="289" t="s">
        <v>1239</v>
      </c>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row>
    <row r="1730" spans="1:42" ht="22.5" outlineLevel="1" x14ac:dyDescent="0.2">
      <c r="A1730" s="289">
        <v>663</v>
      </c>
      <c r="B1730" s="127" t="s">
        <v>2339</v>
      </c>
      <c r="C1730" s="128" t="s">
        <v>2334</v>
      </c>
      <c r="D1730" s="130" t="s">
        <v>142</v>
      </c>
      <c r="E1730" s="216">
        <v>1</v>
      </c>
      <c r="F1730" s="216"/>
      <c r="G1730" s="216">
        <f t="shared" si="92"/>
        <v>0</v>
      </c>
      <c r="H1730" s="289" t="s">
        <v>1239</v>
      </c>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row>
    <row r="1731" spans="1:42" ht="33.75" outlineLevel="1" x14ac:dyDescent="0.2">
      <c r="A1731" s="289">
        <v>664</v>
      </c>
      <c r="B1731" s="127" t="s">
        <v>2340</v>
      </c>
      <c r="C1731" s="128" t="s">
        <v>2341</v>
      </c>
      <c r="D1731" s="130" t="s">
        <v>142</v>
      </c>
      <c r="E1731" s="216">
        <v>1</v>
      </c>
      <c r="F1731" s="216"/>
      <c r="G1731" s="216">
        <f t="shared" si="92"/>
        <v>0</v>
      </c>
      <c r="H1731" s="289" t="s">
        <v>1239</v>
      </c>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row>
    <row r="1732" spans="1:42" ht="33.75" outlineLevel="1" x14ac:dyDescent="0.2">
      <c r="A1732" s="289">
        <v>665</v>
      </c>
      <c r="B1732" s="127" t="s">
        <v>2342</v>
      </c>
      <c r="C1732" s="128" t="s">
        <v>2343</v>
      </c>
      <c r="D1732" s="130" t="s">
        <v>142</v>
      </c>
      <c r="E1732" s="216">
        <v>1</v>
      </c>
      <c r="F1732" s="216"/>
      <c r="G1732" s="216">
        <f t="shared" si="92"/>
        <v>0</v>
      </c>
      <c r="H1732" s="289" t="s">
        <v>1239</v>
      </c>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row>
    <row r="1733" spans="1:42" ht="22.5" outlineLevel="1" x14ac:dyDescent="0.2">
      <c r="A1733" s="289">
        <v>666</v>
      </c>
      <c r="B1733" s="127" t="s">
        <v>2344</v>
      </c>
      <c r="C1733" s="128" t="s">
        <v>2334</v>
      </c>
      <c r="D1733" s="130" t="s">
        <v>142</v>
      </c>
      <c r="E1733" s="216">
        <v>1</v>
      </c>
      <c r="F1733" s="216"/>
      <c r="G1733" s="216">
        <f t="shared" si="92"/>
        <v>0</v>
      </c>
      <c r="H1733" s="289" t="s">
        <v>1239</v>
      </c>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row>
    <row r="1734" spans="1:42" ht="33.75" outlineLevel="1" x14ac:dyDescent="0.2">
      <c r="A1734" s="289">
        <v>667</v>
      </c>
      <c r="B1734" s="127" t="s">
        <v>2345</v>
      </c>
      <c r="C1734" s="128" t="s">
        <v>2341</v>
      </c>
      <c r="D1734" s="130" t="s">
        <v>142</v>
      </c>
      <c r="E1734" s="216">
        <v>1</v>
      </c>
      <c r="F1734" s="216"/>
      <c r="G1734" s="216">
        <f t="shared" si="92"/>
        <v>0</v>
      </c>
      <c r="H1734" s="289" t="s">
        <v>1239</v>
      </c>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row>
    <row r="1735" spans="1:42" ht="33.75" outlineLevel="1" x14ac:dyDescent="0.2">
      <c r="A1735" s="289">
        <v>668</v>
      </c>
      <c r="B1735" s="127" t="s">
        <v>2346</v>
      </c>
      <c r="C1735" s="128" t="s">
        <v>2343</v>
      </c>
      <c r="D1735" s="130" t="s">
        <v>142</v>
      </c>
      <c r="E1735" s="216">
        <v>1</v>
      </c>
      <c r="F1735" s="216"/>
      <c r="G1735" s="216">
        <f t="shared" si="92"/>
        <v>0</v>
      </c>
      <c r="H1735" s="289" t="s">
        <v>1239</v>
      </c>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row>
    <row r="1736" spans="1:42" ht="22.5" outlineLevel="1" x14ac:dyDescent="0.2">
      <c r="A1736" s="289">
        <v>669</v>
      </c>
      <c r="B1736" s="127" t="s">
        <v>2347</v>
      </c>
      <c r="C1736" s="128" t="s">
        <v>2334</v>
      </c>
      <c r="D1736" s="130" t="s">
        <v>142</v>
      </c>
      <c r="E1736" s="216">
        <v>1</v>
      </c>
      <c r="F1736" s="216"/>
      <c r="G1736" s="216">
        <f t="shared" si="92"/>
        <v>0</v>
      </c>
      <c r="H1736" s="289" t="s">
        <v>1239</v>
      </c>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row>
    <row r="1737" spans="1:42" ht="33.75" outlineLevel="1" x14ac:dyDescent="0.2">
      <c r="A1737" s="289">
        <v>670</v>
      </c>
      <c r="B1737" s="127" t="s">
        <v>2348</v>
      </c>
      <c r="C1737" s="128" t="s">
        <v>2349</v>
      </c>
      <c r="D1737" s="130" t="s">
        <v>142</v>
      </c>
      <c r="E1737" s="216">
        <v>1</v>
      </c>
      <c r="F1737" s="216"/>
      <c r="G1737" s="216">
        <f t="shared" si="92"/>
        <v>0</v>
      </c>
      <c r="H1737" s="289" t="s">
        <v>1239</v>
      </c>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row>
    <row r="1738" spans="1:42" ht="33.75" outlineLevel="1" x14ac:dyDescent="0.2">
      <c r="A1738" s="289">
        <v>671</v>
      </c>
      <c r="B1738" s="127" t="s">
        <v>2350</v>
      </c>
      <c r="C1738" s="128" t="s">
        <v>2351</v>
      </c>
      <c r="D1738" s="130" t="s">
        <v>142</v>
      </c>
      <c r="E1738" s="216">
        <v>1</v>
      </c>
      <c r="F1738" s="216"/>
      <c r="G1738" s="216">
        <f t="shared" si="92"/>
        <v>0</v>
      </c>
      <c r="H1738" s="289" t="s">
        <v>1239</v>
      </c>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row>
    <row r="1739" spans="1:42" ht="22.5" outlineLevel="1" x14ac:dyDescent="0.2">
      <c r="A1739" s="289">
        <v>672</v>
      </c>
      <c r="B1739" s="127" t="s">
        <v>2352</v>
      </c>
      <c r="C1739" s="128" t="s">
        <v>2334</v>
      </c>
      <c r="D1739" s="130" t="s">
        <v>142</v>
      </c>
      <c r="E1739" s="216">
        <v>1</v>
      </c>
      <c r="F1739" s="216"/>
      <c r="G1739" s="216">
        <f t="shared" si="92"/>
        <v>0</v>
      </c>
      <c r="H1739" s="289" t="s">
        <v>1239</v>
      </c>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row>
    <row r="1740" spans="1:42" ht="33.75" outlineLevel="1" x14ac:dyDescent="0.2">
      <c r="A1740" s="289">
        <v>0</v>
      </c>
      <c r="B1740" s="127" t="s">
        <v>2353</v>
      </c>
      <c r="C1740" s="128" t="s">
        <v>2354</v>
      </c>
      <c r="D1740" s="130"/>
      <c r="E1740" s="216"/>
      <c r="F1740" s="216"/>
      <c r="G1740" s="216">
        <f t="shared" si="92"/>
        <v>0</v>
      </c>
      <c r="H1740" s="289"/>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row>
    <row r="1741" spans="1:42" ht="33.75" outlineLevel="1" x14ac:dyDescent="0.2">
      <c r="A1741" s="289">
        <v>673</v>
      </c>
      <c r="B1741" s="127">
        <v>0</v>
      </c>
      <c r="C1741" s="128" t="s">
        <v>2355</v>
      </c>
      <c r="D1741" s="130" t="s">
        <v>142</v>
      </c>
      <c r="E1741" s="216">
        <v>4</v>
      </c>
      <c r="F1741" s="216"/>
      <c r="G1741" s="216">
        <f t="shared" si="92"/>
        <v>0</v>
      </c>
      <c r="H1741" s="289" t="s">
        <v>1239</v>
      </c>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row>
    <row r="1742" spans="1:42" ht="33.75" outlineLevel="1" x14ac:dyDescent="0.2">
      <c r="A1742" s="289">
        <v>0</v>
      </c>
      <c r="B1742" s="127" t="s">
        <v>2356</v>
      </c>
      <c r="C1742" s="128" t="s">
        <v>2357</v>
      </c>
      <c r="D1742" s="130" t="s">
        <v>142</v>
      </c>
      <c r="E1742" s="216">
        <v>1</v>
      </c>
      <c r="F1742" s="216"/>
      <c r="G1742" s="216">
        <f t="shared" si="92"/>
        <v>0</v>
      </c>
      <c r="H1742" s="289"/>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row>
    <row r="1743" spans="1:42" ht="33.75" outlineLevel="1" x14ac:dyDescent="0.2">
      <c r="A1743" s="289">
        <v>674</v>
      </c>
      <c r="B1743" s="127">
        <v>0</v>
      </c>
      <c r="C1743" s="128" t="s">
        <v>2358</v>
      </c>
      <c r="D1743" s="130" t="s">
        <v>142</v>
      </c>
      <c r="E1743" s="216">
        <v>4</v>
      </c>
      <c r="F1743" s="216"/>
      <c r="G1743" s="216">
        <f t="shared" si="92"/>
        <v>0</v>
      </c>
      <c r="H1743" s="289" t="s">
        <v>1239</v>
      </c>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row>
    <row r="1744" spans="1:42" ht="33.75" outlineLevel="1" x14ac:dyDescent="0.2">
      <c r="A1744" s="289">
        <v>0</v>
      </c>
      <c r="B1744" s="127" t="s">
        <v>2359</v>
      </c>
      <c r="C1744" s="128" t="s">
        <v>2360</v>
      </c>
      <c r="D1744" s="130"/>
      <c r="E1744" s="216"/>
      <c r="F1744" s="216"/>
      <c r="G1744" s="216"/>
      <c r="H1744" s="289"/>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row>
    <row r="1745" spans="1:42" ht="33.75" outlineLevel="1" x14ac:dyDescent="0.2">
      <c r="A1745" s="289">
        <v>675</v>
      </c>
      <c r="B1745" s="127">
        <v>0</v>
      </c>
      <c r="C1745" s="128" t="s">
        <v>2355</v>
      </c>
      <c r="D1745" s="130" t="s">
        <v>142</v>
      </c>
      <c r="E1745" s="216">
        <v>4</v>
      </c>
      <c r="F1745" s="216"/>
      <c r="G1745" s="216">
        <f t="shared" ref="G1745" si="93">ROUND(E1745*F1745,2)</f>
        <v>0</v>
      </c>
      <c r="H1745" s="289" t="s">
        <v>1239</v>
      </c>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row>
    <row r="1746" spans="1:42" ht="33.75" outlineLevel="1" x14ac:dyDescent="0.2">
      <c r="A1746" s="289">
        <v>0</v>
      </c>
      <c r="B1746" s="127" t="s">
        <v>2361</v>
      </c>
      <c r="C1746" s="128" t="s">
        <v>2362</v>
      </c>
      <c r="D1746" s="130"/>
      <c r="E1746" s="216"/>
      <c r="F1746" s="216"/>
      <c r="G1746" s="216"/>
      <c r="H1746" s="289"/>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row>
    <row r="1747" spans="1:42" ht="33.75" outlineLevel="1" x14ac:dyDescent="0.2">
      <c r="A1747" s="289">
        <v>676</v>
      </c>
      <c r="B1747" s="127">
        <v>0</v>
      </c>
      <c r="C1747" s="128" t="s">
        <v>2358</v>
      </c>
      <c r="D1747" s="130" t="s">
        <v>142</v>
      </c>
      <c r="E1747" s="216">
        <v>4</v>
      </c>
      <c r="F1747" s="216"/>
      <c r="G1747" s="216">
        <f t="shared" ref="G1747" si="94">ROUND(E1747*F1747,2)</f>
        <v>0</v>
      </c>
      <c r="H1747" s="289" t="s">
        <v>1239</v>
      </c>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row>
    <row r="1748" spans="1:42" ht="33.75" outlineLevel="1" x14ac:dyDescent="0.2">
      <c r="A1748" s="289">
        <v>0</v>
      </c>
      <c r="B1748" s="127" t="s">
        <v>2363</v>
      </c>
      <c r="C1748" s="128" t="s">
        <v>2364</v>
      </c>
      <c r="D1748" s="130"/>
      <c r="E1748" s="216"/>
      <c r="F1748" s="216"/>
      <c r="G1748" s="216"/>
      <c r="H1748" s="289"/>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row>
    <row r="1749" spans="1:42" ht="33.75" outlineLevel="1" x14ac:dyDescent="0.2">
      <c r="A1749" s="289">
        <v>677</v>
      </c>
      <c r="B1749" s="127">
        <v>0</v>
      </c>
      <c r="C1749" s="128" t="s">
        <v>2355</v>
      </c>
      <c r="D1749" s="130" t="s">
        <v>142</v>
      </c>
      <c r="E1749" s="216">
        <v>4</v>
      </c>
      <c r="F1749" s="216"/>
      <c r="G1749" s="216">
        <f t="shared" ref="G1749:G1769" si="95">ROUND(E1749*F1749,2)</f>
        <v>0</v>
      </c>
      <c r="H1749" s="289" t="s">
        <v>1239</v>
      </c>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row>
    <row r="1750" spans="1:42" outlineLevel="1" x14ac:dyDescent="0.2">
      <c r="A1750" s="289">
        <v>678</v>
      </c>
      <c r="B1750" s="127" t="s">
        <v>2365</v>
      </c>
      <c r="C1750" s="128" t="s">
        <v>2366</v>
      </c>
      <c r="D1750" s="130" t="s">
        <v>142</v>
      </c>
      <c r="E1750" s="216">
        <v>1</v>
      </c>
      <c r="F1750" s="216"/>
      <c r="G1750" s="216">
        <f t="shared" si="95"/>
        <v>0</v>
      </c>
      <c r="H1750" s="289" t="s">
        <v>1239</v>
      </c>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row>
    <row r="1751" spans="1:42" outlineLevel="1" x14ac:dyDescent="0.2">
      <c r="A1751" s="289">
        <v>679</v>
      </c>
      <c r="B1751" s="127" t="s">
        <v>2367</v>
      </c>
      <c r="C1751" s="128" t="s">
        <v>2368</v>
      </c>
      <c r="D1751" s="130" t="s">
        <v>142</v>
      </c>
      <c r="E1751" s="216">
        <v>1</v>
      </c>
      <c r="F1751" s="216"/>
      <c r="G1751" s="216">
        <f t="shared" si="95"/>
        <v>0</v>
      </c>
      <c r="H1751" s="289" t="s">
        <v>1239</v>
      </c>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row>
    <row r="1752" spans="1:42" outlineLevel="1" x14ac:dyDescent="0.2">
      <c r="A1752" s="289">
        <v>680</v>
      </c>
      <c r="B1752" s="127" t="s">
        <v>2369</v>
      </c>
      <c r="C1752" s="128" t="s">
        <v>2370</v>
      </c>
      <c r="D1752" s="130" t="s">
        <v>142</v>
      </c>
      <c r="E1752" s="216">
        <v>1</v>
      </c>
      <c r="F1752" s="216"/>
      <c r="G1752" s="216">
        <f t="shared" si="95"/>
        <v>0</v>
      </c>
      <c r="H1752" s="289" t="s">
        <v>1239</v>
      </c>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row>
    <row r="1753" spans="1:42" ht="22.5" outlineLevel="1" x14ac:dyDescent="0.2">
      <c r="A1753" s="289">
        <v>681</v>
      </c>
      <c r="B1753" s="127" t="s">
        <v>2371</v>
      </c>
      <c r="C1753" s="128" t="s">
        <v>2372</v>
      </c>
      <c r="D1753" s="130" t="s">
        <v>142</v>
      </c>
      <c r="E1753" s="216">
        <v>1</v>
      </c>
      <c r="F1753" s="216"/>
      <c r="G1753" s="216">
        <f t="shared" si="95"/>
        <v>0</v>
      </c>
      <c r="H1753" s="289" t="s">
        <v>1239</v>
      </c>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row>
    <row r="1754" spans="1:42" ht="22.5" outlineLevel="1" x14ac:dyDescent="0.2">
      <c r="A1754" s="289">
        <v>682</v>
      </c>
      <c r="B1754" s="127" t="s">
        <v>2373</v>
      </c>
      <c r="C1754" s="128" t="s">
        <v>2374</v>
      </c>
      <c r="D1754" s="130" t="s">
        <v>142</v>
      </c>
      <c r="E1754" s="216">
        <v>1</v>
      </c>
      <c r="F1754" s="216"/>
      <c r="G1754" s="216">
        <f t="shared" si="95"/>
        <v>0</v>
      </c>
      <c r="H1754" s="289" t="s">
        <v>1239</v>
      </c>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row>
    <row r="1755" spans="1:42" ht="22.5" outlineLevel="1" x14ac:dyDescent="0.2">
      <c r="A1755" s="289">
        <v>683</v>
      </c>
      <c r="B1755" s="127" t="s">
        <v>2375</v>
      </c>
      <c r="C1755" s="128" t="s">
        <v>2376</v>
      </c>
      <c r="D1755" s="130" t="s">
        <v>142</v>
      </c>
      <c r="E1755" s="216">
        <v>8</v>
      </c>
      <c r="F1755" s="216"/>
      <c r="G1755" s="216">
        <f t="shared" si="95"/>
        <v>0</v>
      </c>
      <c r="H1755" s="289" t="s">
        <v>1239</v>
      </c>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row>
    <row r="1756" spans="1:42" ht="22.5" outlineLevel="1" x14ac:dyDescent="0.2">
      <c r="A1756" s="289">
        <v>684</v>
      </c>
      <c r="B1756" s="127" t="s">
        <v>2377</v>
      </c>
      <c r="C1756" s="128" t="s">
        <v>2378</v>
      </c>
      <c r="D1756" s="130" t="s">
        <v>142</v>
      </c>
      <c r="E1756" s="216">
        <v>6</v>
      </c>
      <c r="F1756" s="216"/>
      <c r="G1756" s="216">
        <f t="shared" si="95"/>
        <v>0</v>
      </c>
      <c r="H1756" s="289" t="s">
        <v>1239</v>
      </c>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row>
    <row r="1757" spans="1:42" ht="22.5" outlineLevel="1" x14ac:dyDescent="0.2">
      <c r="A1757" s="289">
        <v>685</v>
      </c>
      <c r="B1757" s="127" t="s">
        <v>2379</v>
      </c>
      <c r="C1757" s="128" t="s">
        <v>2380</v>
      </c>
      <c r="D1757" s="130" t="s">
        <v>142</v>
      </c>
      <c r="E1757" s="216">
        <v>28</v>
      </c>
      <c r="F1757" s="216"/>
      <c r="G1757" s="216">
        <f t="shared" si="95"/>
        <v>0</v>
      </c>
      <c r="H1757" s="289" t="s">
        <v>1239</v>
      </c>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row>
    <row r="1758" spans="1:42" ht="33.75" outlineLevel="1" x14ac:dyDescent="0.2">
      <c r="A1758" s="289">
        <v>686</v>
      </c>
      <c r="B1758" s="127" t="s">
        <v>2381</v>
      </c>
      <c r="C1758" s="128" t="s">
        <v>2382</v>
      </c>
      <c r="D1758" s="130" t="s">
        <v>142</v>
      </c>
      <c r="E1758" s="216">
        <v>8</v>
      </c>
      <c r="F1758" s="216"/>
      <c r="G1758" s="216">
        <f t="shared" si="95"/>
        <v>0</v>
      </c>
      <c r="H1758" s="289" t="s">
        <v>1239</v>
      </c>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row>
    <row r="1759" spans="1:42" ht="33.75" outlineLevel="1" x14ac:dyDescent="0.2">
      <c r="A1759" s="289">
        <v>687</v>
      </c>
      <c r="B1759" s="127" t="s">
        <v>2383</v>
      </c>
      <c r="C1759" s="128" t="s">
        <v>2384</v>
      </c>
      <c r="D1759" s="130" t="s">
        <v>142</v>
      </c>
      <c r="E1759" s="216">
        <v>6</v>
      </c>
      <c r="F1759" s="216"/>
      <c r="G1759" s="216">
        <f t="shared" si="95"/>
        <v>0</v>
      </c>
      <c r="H1759" s="289" t="s">
        <v>1239</v>
      </c>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row>
    <row r="1760" spans="1:42" ht="33.75" outlineLevel="1" x14ac:dyDescent="0.2">
      <c r="A1760" s="289">
        <v>688</v>
      </c>
      <c r="B1760" s="127" t="s">
        <v>2385</v>
      </c>
      <c r="C1760" s="128" t="s">
        <v>2386</v>
      </c>
      <c r="D1760" s="130" t="s">
        <v>142</v>
      </c>
      <c r="E1760" s="216">
        <v>28</v>
      </c>
      <c r="F1760" s="216"/>
      <c r="G1760" s="216">
        <f t="shared" si="95"/>
        <v>0</v>
      </c>
      <c r="H1760" s="289" t="s">
        <v>1239</v>
      </c>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row>
    <row r="1761" spans="1:42" outlineLevel="1" x14ac:dyDescent="0.2">
      <c r="A1761" s="289">
        <v>689</v>
      </c>
      <c r="B1761" s="127" t="s">
        <v>2387</v>
      </c>
      <c r="C1761" s="128" t="s">
        <v>2388</v>
      </c>
      <c r="D1761" s="130" t="s">
        <v>142</v>
      </c>
      <c r="E1761" s="216">
        <v>4</v>
      </c>
      <c r="F1761" s="216"/>
      <c r="G1761" s="216">
        <f t="shared" si="95"/>
        <v>0</v>
      </c>
      <c r="H1761" s="289" t="s">
        <v>1239</v>
      </c>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row>
    <row r="1762" spans="1:42" outlineLevel="1" x14ac:dyDescent="0.2">
      <c r="A1762" s="289">
        <v>690</v>
      </c>
      <c r="B1762" s="127" t="s">
        <v>2389</v>
      </c>
      <c r="C1762" s="128" t="s">
        <v>2390</v>
      </c>
      <c r="D1762" s="130" t="s">
        <v>142</v>
      </c>
      <c r="E1762" s="216">
        <v>1</v>
      </c>
      <c r="F1762" s="216"/>
      <c r="G1762" s="216">
        <f t="shared" si="95"/>
        <v>0</v>
      </c>
      <c r="H1762" s="289" t="s">
        <v>1239</v>
      </c>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row>
    <row r="1763" spans="1:42" outlineLevel="1" x14ac:dyDescent="0.2">
      <c r="A1763" s="289">
        <v>691</v>
      </c>
      <c r="B1763" s="127" t="s">
        <v>2391</v>
      </c>
      <c r="C1763" s="128" t="s">
        <v>2392</v>
      </c>
      <c r="D1763" s="130" t="s">
        <v>142</v>
      </c>
      <c r="E1763" s="216">
        <v>1</v>
      </c>
      <c r="F1763" s="216"/>
      <c r="G1763" s="216">
        <f t="shared" si="95"/>
        <v>0</v>
      </c>
      <c r="H1763" s="289" t="s">
        <v>1239</v>
      </c>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row>
    <row r="1764" spans="1:42" outlineLevel="1" x14ac:dyDescent="0.2">
      <c r="A1764" s="289">
        <v>692</v>
      </c>
      <c r="B1764" s="127" t="s">
        <v>2393</v>
      </c>
      <c r="C1764" s="128" t="s">
        <v>2394</v>
      </c>
      <c r="D1764" s="130" t="s">
        <v>2532</v>
      </c>
      <c r="E1764" s="216">
        <v>2</v>
      </c>
      <c r="F1764" s="216"/>
      <c r="G1764" s="216">
        <f t="shared" si="95"/>
        <v>0</v>
      </c>
      <c r="H1764" s="289" t="s">
        <v>1239</v>
      </c>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row>
    <row r="1765" spans="1:42" outlineLevel="1" x14ac:dyDescent="0.2">
      <c r="A1765" s="289">
        <v>693</v>
      </c>
      <c r="B1765" s="127" t="s">
        <v>2395</v>
      </c>
      <c r="C1765" s="128" t="s">
        <v>2396</v>
      </c>
      <c r="D1765" s="130" t="s">
        <v>142</v>
      </c>
      <c r="E1765" s="216">
        <v>6</v>
      </c>
      <c r="F1765" s="216"/>
      <c r="G1765" s="216">
        <f t="shared" si="95"/>
        <v>0</v>
      </c>
      <c r="H1765" s="289" t="s">
        <v>1239</v>
      </c>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row>
    <row r="1766" spans="1:42" outlineLevel="1" x14ac:dyDescent="0.2">
      <c r="A1766" s="289">
        <v>694</v>
      </c>
      <c r="B1766" s="127" t="s">
        <v>2397</v>
      </c>
      <c r="C1766" s="128" t="s">
        <v>2398</v>
      </c>
      <c r="D1766" s="130" t="s">
        <v>142</v>
      </c>
      <c r="E1766" s="216">
        <v>2</v>
      </c>
      <c r="F1766" s="216"/>
      <c r="G1766" s="216">
        <f t="shared" si="95"/>
        <v>0</v>
      </c>
      <c r="H1766" s="289" t="s">
        <v>1239</v>
      </c>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row>
    <row r="1767" spans="1:42" outlineLevel="1" x14ac:dyDescent="0.2">
      <c r="A1767" s="289">
        <v>695</v>
      </c>
      <c r="B1767" s="127" t="s">
        <v>2399</v>
      </c>
      <c r="C1767" s="128" t="s">
        <v>2400</v>
      </c>
      <c r="D1767" s="130" t="s">
        <v>415</v>
      </c>
      <c r="E1767" s="216">
        <v>8</v>
      </c>
      <c r="F1767" s="216"/>
      <c r="G1767" s="216">
        <f t="shared" si="95"/>
        <v>0</v>
      </c>
      <c r="H1767" s="289" t="s">
        <v>1239</v>
      </c>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row>
    <row r="1768" spans="1:42" outlineLevel="1" x14ac:dyDescent="0.2">
      <c r="A1768" s="289">
        <v>696</v>
      </c>
      <c r="B1768" s="127" t="s">
        <v>2401</v>
      </c>
      <c r="C1768" s="128" t="s">
        <v>2402</v>
      </c>
      <c r="D1768" s="130" t="s">
        <v>415</v>
      </c>
      <c r="E1768" s="216">
        <v>6</v>
      </c>
      <c r="F1768" s="216"/>
      <c r="G1768" s="216">
        <f t="shared" si="95"/>
        <v>0</v>
      </c>
      <c r="H1768" s="289" t="s">
        <v>1239</v>
      </c>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row>
    <row r="1769" spans="1:42" outlineLevel="1" x14ac:dyDescent="0.2">
      <c r="A1769" s="289">
        <v>697</v>
      </c>
      <c r="B1769" s="127" t="s">
        <v>2403</v>
      </c>
      <c r="C1769" s="128" t="s">
        <v>2404</v>
      </c>
      <c r="D1769" s="130" t="s">
        <v>415</v>
      </c>
      <c r="E1769" s="216">
        <v>28</v>
      </c>
      <c r="F1769" s="216"/>
      <c r="G1769" s="216">
        <f t="shared" si="95"/>
        <v>0</v>
      </c>
      <c r="H1769" s="289" t="s">
        <v>1239</v>
      </c>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row>
    <row r="1770" spans="1:42" outlineLevel="1" x14ac:dyDescent="0.2">
      <c r="A1770" s="289">
        <v>0</v>
      </c>
      <c r="B1770" s="127">
        <v>0</v>
      </c>
      <c r="C1770" s="128">
        <v>0</v>
      </c>
      <c r="D1770" s="130">
        <v>0</v>
      </c>
      <c r="E1770" s="216">
        <v>0</v>
      </c>
      <c r="F1770" s="216"/>
      <c r="G1770" s="216"/>
      <c r="H1770" s="289"/>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row>
    <row r="1771" spans="1:42" ht="67.5" outlineLevel="1" x14ac:dyDescent="0.2">
      <c r="A1771" s="289">
        <v>698</v>
      </c>
      <c r="B1771" s="127" t="s">
        <v>2405</v>
      </c>
      <c r="C1771" s="128" t="s">
        <v>2406</v>
      </c>
      <c r="D1771" s="130" t="s">
        <v>142</v>
      </c>
      <c r="E1771" s="216">
        <v>1</v>
      </c>
      <c r="F1771" s="216"/>
      <c r="G1771" s="216">
        <f t="shared" ref="G1771:G1774" si="96">ROUND(E1771*F1771,2)</f>
        <v>0</v>
      </c>
      <c r="H1771" s="289" t="s">
        <v>1239</v>
      </c>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row>
    <row r="1772" spans="1:42" ht="67.5" outlineLevel="1" x14ac:dyDescent="0.2">
      <c r="A1772" s="289">
        <v>699</v>
      </c>
      <c r="B1772" s="127" t="s">
        <v>2407</v>
      </c>
      <c r="C1772" s="128" t="s">
        <v>2408</v>
      </c>
      <c r="D1772" s="130" t="s">
        <v>142</v>
      </c>
      <c r="E1772" s="216">
        <v>1</v>
      </c>
      <c r="F1772" s="216"/>
      <c r="G1772" s="216">
        <f t="shared" si="96"/>
        <v>0</v>
      </c>
      <c r="H1772" s="289" t="s">
        <v>1239</v>
      </c>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row>
    <row r="1773" spans="1:42" ht="67.5" outlineLevel="1" x14ac:dyDescent="0.2">
      <c r="A1773" s="289">
        <v>700</v>
      </c>
      <c r="B1773" s="127" t="s">
        <v>2409</v>
      </c>
      <c r="C1773" s="128" t="s">
        <v>2406</v>
      </c>
      <c r="D1773" s="130" t="s">
        <v>142</v>
      </c>
      <c r="E1773" s="216">
        <v>2</v>
      </c>
      <c r="F1773" s="216"/>
      <c r="G1773" s="216">
        <f t="shared" si="96"/>
        <v>0</v>
      </c>
      <c r="H1773" s="289" t="s">
        <v>1239</v>
      </c>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row>
    <row r="1774" spans="1:42" ht="67.5" outlineLevel="1" x14ac:dyDescent="0.2">
      <c r="A1774" s="289">
        <v>701</v>
      </c>
      <c r="B1774" s="127" t="s">
        <v>2410</v>
      </c>
      <c r="C1774" s="128" t="s">
        <v>2408</v>
      </c>
      <c r="D1774" s="130" t="s">
        <v>142</v>
      </c>
      <c r="E1774" s="216">
        <v>6</v>
      </c>
      <c r="F1774" s="216"/>
      <c r="G1774" s="216">
        <f t="shared" si="96"/>
        <v>0</v>
      </c>
      <c r="H1774" s="289" t="s">
        <v>1239</v>
      </c>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row>
    <row r="1775" spans="1:42" outlineLevel="1" x14ac:dyDescent="0.2">
      <c r="A1775" s="289">
        <v>0</v>
      </c>
      <c r="B1775" s="127">
        <v>0</v>
      </c>
      <c r="C1775" s="128">
        <v>0</v>
      </c>
      <c r="D1775" s="130">
        <v>0</v>
      </c>
      <c r="E1775" s="216">
        <v>0</v>
      </c>
      <c r="F1775" s="216"/>
      <c r="G1775" s="216"/>
      <c r="H1775" s="289"/>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row>
    <row r="1776" spans="1:42" outlineLevel="1" x14ac:dyDescent="0.2">
      <c r="A1776" s="289">
        <v>0</v>
      </c>
      <c r="B1776" s="127">
        <v>0</v>
      </c>
      <c r="C1776" s="128" t="s">
        <v>2411</v>
      </c>
      <c r="D1776" s="130">
        <v>0</v>
      </c>
      <c r="E1776" s="216">
        <v>0</v>
      </c>
      <c r="F1776" s="216"/>
      <c r="G1776" s="216"/>
      <c r="H1776" s="289"/>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row>
    <row r="1777" spans="1:42" outlineLevel="1" x14ac:dyDescent="0.2">
      <c r="A1777" s="289">
        <v>702</v>
      </c>
      <c r="B1777" s="127">
        <v>0</v>
      </c>
      <c r="C1777" s="128" t="s">
        <v>2412</v>
      </c>
      <c r="D1777" s="130" t="s">
        <v>415</v>
      </c>
      <c r="E1777" s="216">
        <v>5</v>
      </c>
      <c r="F1777" s="216"/>
      <c r="G1777" s="216">
        <f t="shared" ref="G1777:G1778" si="97">ROUND(E1777*F1777,2)</f>
        <v>0</v>
      </c>
      <c r="H1777" s="289" t="s">
        <v>1239</v>
      </c>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row>
    <row r="1778" spans="1:42" outlineLevel="1" x14ac:dyDescent="0.2">
      <c r="A1778" s="289">
        <v>703</v>
      </c>
      <c r="B1778" s="127">
        <v>0</v>
      </c>
      <c r="C1778" s="128" t="s">
        <v>2413</v>
      </c>
      <c r="D1778" s="130" t="s">
        <v>415</v>
      </c>
      <c r="E1778" s="216">
        <v>5</v>
      </c>
      <c r="F1778" s="216"/>
      <c r="G1778" s="216">
        <f t="shared" si="97"/>
        <v>0</v>
      </c>
      <c r="H1778" s="289" t="s">
        <v>1239</v>
      </c>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row>
    <row r="1779" spans="1:42" outlineLevel="1" x14ac:dyDescent="0.2">
      <c r="A1779" s="289">
        <v>0</v>
      </c>
      <c r="B1779" s="127">
        <v>0</v>
      </c>
      <c r="C1779" s="128">
        <v>0</v>
      </c>
      <c r="D1779" s="130">
        <v>0</v>
      </c>
      <c r="E1779" s="216">
        <v>0</v>
      </c>
      <c r="F1779" s="216"/>
      <c r="G1779" s="216"/>
      <c r="H1779" s="289"/>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row>
    <row r="1780" spans="1:42" outlineLevel="1" x14ac:dyDescent="0.2">
      <c r="A1780" s="289">
        <v>704</v>
      </c>
      <c r="B1780" s="127">
        <v>0</v>
      </c>
      <c r="C1780" s="128" t="s">
        <v>2414</v>
      </c>
      <c r="D1780" s="130" t="s">
        <v>1044</v>
      </c>
      <c r="E1780" s="216">
        <v>1</v>
      </c>
      <c r="F1780" s="216"/>
      <c r="G1780" s="216">
        <f t="shared" ref="G1780" si="98">ROUND(E1780*F1780,2)</f>
        <v>0</v>
      </c>
      <c r="H1780" s="289" t="s">
        <v>1239</v>
      </c>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row>
    <row r="1781" spans="1:42" outlineLevel="1" x14ac:dyDescent="0.2">
      <c r="A1781" s="289">
        <v>0</v>
      </c>
      <c r="B1781" s="127">
        <v>0</v>
      </c>
      <c r="C1781" s="128">
        <v>0</v>
      </c>
      <c r="D1781" s="130">
        <v>0</v>
      </c>
      <c r="E1781" s="216">
        <v>0</v>
      </c>
      <c r="F1781" s="216"/>
      <c r="G1781" s="216"/>
      <c r="H1781" s="289"/>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row>
    <row r="1782" spans="1:42" outlineLevel="1" x14ac:dyDescent="0.2">
      <c r="A1782" s="289">
        <v>0</v>
      </c>
      <c r="B1782" s="127">
        <v>0</v>
      </c>
      <c r="C1782" s="128" t="s">
        <v>2415</v>
      </c>
      <c r="D1782" s="130">
        <v>0</v>
      </c>
      <c r="E1782" s="216">
        <v>0</v>
      </c>
      <c r="F1782" s="216"/>
      <c r="G1782" s="216"/>
      <c r="H1782" s="289"/>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row>
    <row r="1783" spans="1:42" outlineLevel="1" x14ac:dyDescent="0.2">
      <c r="A1783" s="289">
        <v>705</v>
      </c>
      <c r="B1783" s="127">
        <v>0</v>
      </c>
      <c r="C1783" s="128" t="s">
        <v>2416</v>
      </c>
      <c r="D1783" s="130" t="s">
        <v>415</v>
      </c>
      <c r="E1783" s="216">
        <v>17</v>
      </c>
      <c r="F1783" s="216"/>
      <c r="G1783" s="216">
        <f t="shared" ref="G1783:G1786" si="99">ROUND(E1783*F1783,2)</f>
        <v>0</v>
      </c>
      <c r="H1783" s="289" t="s">
        <v>1239</v>
      </c>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row>
    <row r="1784" spans="1:42" outlineLevel="1" x14ac:dyDescent="0.2">
      <c r="A1784" s="289">
        <v>706</v>
      </c>
      <c r="B1784" s="127">
        <v>0</v>
      </c>
      <c r="C1784" s="128" t="s">
        <v>2417</v>
      </c>
      <c r="D1784" s="130" t="s">
        <v>415</v>
      </c>
      <c r="E1784" s="216">
        <v>27</v>
      </c>
      <c r="F1784" s="216"/>
      <c r="G1784" s="216">
        <f t="shared" si="99"/>
        <v>0</v>
      </c>
      <c r="H1784" s="289" t="s">
        <v>1239</v>
      </c>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row>
    <row r="1785" spans="1:42" outlineLevel="1" x14ac:dyDescent="0.2">
      <c r="A1785" s="289">
        <v>707</v>
      </c>
      <c r="B1785" s="127">
        <v>0</v>
      </c>
      <c r="C1785" s="128" t="s">
        <v>2418</v>
      </c>
      <c r="D1785" s="130" t="s">
        <v>415</v>
      </c>
      <c r="E1785" s="216">
        <v>46</v>
      </c>
      <c r="F1785" s="216"/>
      <c r="G1785" s="216">
        <f t="shared" si="99"/>
        <v>0</v>
      </c>
      <c r="H1785" s="289" t="s">
        <v>1239</v>
      </c>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row>
    <row r="1786" spans="1:42" outlineLevel="1" x14ac:dyDescent="0.2">
      <c r="A1786" s="289">
        <v>708</v>
      </c>
      <c r="B1786" s="127">
        <v>0</v>
      </c>
      <c r="C1786" s="128" t="s">
        <v>2419</v>
      </c>
      <c r="D1786" s="130" t="s">
        <v>415</v>
      </c>
      <c r="E1786" s="216">
        <v>45</v>
      </c>
      <c r="F1786" s="216"/>
      <c r="G1786" s="216">
        <f t="shared" si="99"/>
        <v>0</v>
      </c>
      <c r="H1786" s="289" t="s">
        <v>1239</v>
      </c>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row>
    <row r="1787" spans="1:42" outlineLevel="1" x14ac:dyDescent="0.2">
      <c r="A1787" s="289">
        <v>0</v>
      </c>
      <c r="B1787" s="127">
        <v>0</v>
      </c>
      <c r="C1787" s="128">
        <v>0</v>
      </c>
      <c r="D1787" s="130">
        <v>0</v>
      </c>
      <c r="E1787" s="216">
        <v>0</v>
      </c>
      <c r="F1787" s="216"/>
      <c r="G1787" s="216"/>
      <c r="H1787" s="289"/>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row>
    <row r="1788" spans="1:42" outlineLevel="1" x14ac:dyDescent="0.2">
      <c r="A1788" s="289">
        <v>0</v>
      </c>
      <c r="B1788" s="127">
        <v>0</v>
      </c>
      <c r="C1788" s="128" t="s">
        <v>2420</v>
      </c>
      <c r="D1788" s="130">
        <v>0</v>
      </c>
      <c r="E1788" s="216">
        <v>0</v>
      </c>
      <c r="F1788" s="216"/>
      <c r="G1788" s="216"/>
      <c r="H1788" s="289"/>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row>
    <row r="1789" spans="1:42" outlineLevel="1" x14ac:dyDescent="0.2">
      <c r="A1789" s="289">
        <v>709</v>
      </c>
      <c r="B1789" s="127">
        <v>0</v>
      </c>
      <c r="C1789" s="128" t="s">
        <v>2421</v>
      </c>
      <c r="D1789" s="130" t="s">
        <v>415</v>
      </c>
      <c r="E1789" s="216">
        <v>109</v>
      </c>
      <c r="F1789" s="216"/>
      <c r="G1789" s="216">
        <f t="shared" ref="G1789:G1793" si="100">ROUND(E1789*F1789,2)</f>
        <v>0</v>
      </c>
      <c r="H1789" s="289" t="s">
        <v>1239</v>
      </c>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row>
    <row r="1790" spans="1:42" outlineLevel="1" x14ac:dyDescent="0.2">
      <c r="A1790" s="289">
        <v>710</v>
      </c>
      <c r="B1790" s="127">
        <v>0</v>
      </c>
      <c r="C1790" s="128" t="s">
        <v>2422</v>
      </c>
      <c r="D1790" s="130" t="s">
        <v>415</v>
      </c>
      <c r="E1790" s="216">
        <v>21</v>
      </c>
      <c r="F1790" s="216"/>
      <c r="G1790" s="216">
        <f t="shared" si="100"/>
        <v>0</v>
      </c>
      <c r="H1790" s="289" t="s">
        <v>1239</v>
      </c>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row>
    <row r="1791" spans="1:42" outlineLevel="1" x14ac:dyDescent="0.2">
      <c r="A1791" s="289">
        <v>711</v>
      </c>
      <c r="B1791" s="127">
        <v>0</v>
      </c>
      <c r="C1791" s="128" t="s">
        <v>2423</v>
      </c>
      <c r="D1791" s="130" t="s">
        <v>415</v>
      </c>
      <c r="E1791" s="216">
        <v>103</v>
      </c>
      <c r="F1791" s="216"/>
      <c r="G1791" s="216">
        <f t="shared" si="100"/>
        <v>0</v>
      </c>
      <c r="H1791" s="289" t="s">
        <v>1239</v>
      </c>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row>
    <row r="1792" spans="1:42" outlineLevel="1" x14ac:dyDescent="0.2">
      <c r="A1792" s="289">
        <v>712</v>
      </c>
      <c r="B1792" s="127">
        <v>0</v>
      </c>
      <c r="C1792" s="128" t="s">
        <v>2424</v>
      </c>
      <c r="D1792" s="130" t="s">
        <v>415</v>
      </c>
      <c r="E1792" s="216">
        <v>31</v>
      </c>
      <c r="F1792" s="216"/>
      <c r="G1792" s="216">
        <f t="shared" si="100"/>
        <v>0</v>
      </c>
      <c r="H1792" s="289" t="s">
        <v>1239</v>
      </c>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row>
    <row r="1793" spans="1:42" outlineLevel="1" x14ac:dyDescent="0.2">
      <c r="A1793" s="289">
        <v>713</v>
      </c>
      <c r="B1793" s="127">
        <v>0</v>
      </c>
      <c r="C1793" s="128" t="s">
        <v>2425</v>
      </c>
      <c r="D1793" s="130" t="s">
        <v>415</v>
      </c>
      <c r="E1793" s="216">
        <v>2</v>
      </c>
      <c r="F1793" s="216"/>
      <c r="G1793" s="216">
        <f t="shared" si="100"/>
        <v>0</v>
      </c>
      <c r="H1793" s="289" t="s">
        <v>1239</v>
      </c>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row>
    <row r="1794" spans="1:42" outlineLevel="1" x14ac:dyDescent="0.2">
      <c r="A1794" s="289">
        <v>0</v>
      </c>
      <c r="B1794" s="127">
        <v>0</v>
      </c>
      <c r="C1794" s="128">
        <v>0</v>
      </c>
      <c r="D1794" s="130">
        <v>0</v>
      </c>
      <c r="E1794" s="216">
        <v>0</v>
      </c>
      <c r="F1794" s="216"/>
      <c r="G1794" s="216"/>
      <c r="H1794" s="289"/>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row>
    <row r="1795" spans="1:42" outlineLevel="1" x14ac:dyDescent="0.2">
      <c r="A1795" s="289">
        <v>714</v>
      </c>
      <c r="B1795" s="127">
        <v>0</v>
      </c>
      <c r="C1795" s="128" t="s">
        <v>2426</v>
      </c>
      <c r="D1795" s="130" t="s">
        <v>130</v>
      </c>
      <c r="E1795" s="216">
        <v>173</v>
      </c>
      <c r="F1795" s="216"/>
      <c r="G1795" s="216">
        <f t="shared" ref="G1795:G1797" si="101">ROUND(E1795*F1795,2)</f>
        <v>0</v>
      </c>
      <c r="H1795" s="289" t="s">
        <v>1239</v>
      </c>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row>
    <row r="1796" spans="1:42" outlineLevel="1" x14ac:dyDescent="0.2">
      <c r="A1796" s="289">
        <v>715</v>
      </c>
      <c r="B1796" s="127">
        <v>0</v>
      </c>
      <c r="C1796" s="128" t="s">
        <v>2427</v>
      </c>
      <c r="D1796" s="130" t="s">
        <v>130</v>
      </c>
      <c r="E1796" s="216">
        <v>254</v>
      </c>
      <c r="F1796" s="216"/>
      <c r="G1796" s="216">
        <f t="shared" si="101"/>
        <v>0</v>
      </c>
      <c r="H1796" s="289" t="s">
        <v>1239</v>
      </c>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row>
    <row r="1797" spans="1:42" ht="22.5" outlineLevel="1" x14ac:dyDescent="0.2">
      <c r="A1797" s="289">
        <v>716</v>
      </c>
      <c r="B1797" s="127">
        <v>0</v>
      </c>
      <c r="C1797" s="128" t="s">
        <v>2428</v>
      </c>
      <c r="D1797" s="130" t="s">
        <v>130</v>
      </c>
      <c r="E1797" s="216">
        <v>38</v>
      </c>
      <c r="F1797" s="216"/>
      <c r="G1797" s="216">
        <f t="shared" si="101"/>
        <v>0</v>
      </c>
      <c r="H1797" s="289" t="s">
        <v>1239</v>
      </c>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row>
    <row r="1798" spans="1:42" outlineLevel="1" x14ac:dyDescent="0.2">
      <c r="A1798" s="289">
        <v>0</v>
      </c>
      <c r="B1798" s="127">
        <v>0</v>
      </c>
      <c r="C1798" s="128">
        <v>0</v>
      </c>
      <c r="D1798" s="130">
        <v>0</v>
      </c>
      <c r="E1798" s="216">
        <v>0</v>
      </c>
      <c r="F1798" s="216"/>
      <c r="G1798" s="216"/>
      <c r="H1798" s="289"/>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row>
    <row r="1799" spans="1:42" ht="24" outlineLevel="1" x14ac:dyDescent="0.2">
      <c r="A1799" s="290">
        <v>0</v>
      </c>
      <c r="B1799" s="222" t="s">
        <v>2429</v>
      </c>
      <c r="C1799" s="223" t="s">
        <v>2430</v>
      </c>
      <c r="D1799" s="291">
        <v>0</v>
      </c>
      <c r="E1799" s="292">
        <v>0</v>
      </c>
      <c r="F1799" s="292"/>
      <c r="G1799" s="292"/>
      <c r="H1799" s="293"/>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row>
    <row r="1800" spans="1:42" ht="22.5" outlineLevel="1" x14ac:dyDescent="0.2">
      <c r="A1800" s="289">
        <v>0</v>
      </c>
      <c r="B1800" s="127">
        <v>0</v>
      </c>
      <c r="C1800" s="128" t="s">
        <v>2431</v>
      </c>
      <c r="D1800" s="130">
        <v>0</v>
      </c>
      <c r="E1800" s="216">
        <v>0</v>
      </c>
      <c r="F1800" s="216"/>
      <c r="G1800" s="216"/>
      <c r="H1800" s="289"/>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row>
    <row r="1801" spans="1:42" outlineLevel="1" x14ac:dyDescent="0.2">
      <c r="A1801" s="289">
        <v>0</v>
      </c>
      <c r="B1801" s="127">
        <v>0</v>
      </c>
      <c r="C1801" s="128">
        <v>0</v>
      </c>
      <c r="D1801" s="130">
        <v>0</v>
      </c>
      <c r="E1801" s="216">
        <v>0</v>
      </c>
      <c r="F1801" s="216"/>
      <c r="G1801" s="216"/>
      <c r="H1801" s="289"/>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row>
    <row r="1802" spans="1:42" ht="22.5" outlineLevel="1" x14ac:dyDescent="0.2">
      <c r="A1802" s="289">
        <v>717</v>
      </c>
      <c r="B1802" s="127" t="s">
        <v>2432</v>
      </c>
      <c r="C1802" s="128" t="s">
        <v>2433</v>
      </c>
      <c r="D1802" s="130" t="s">
        <v>142</v>
      </c>
      <c r="E1802" s="216">
        <v>1</v>
      </c>
      <c r="F1802" s="216"/>
      <c r="G1802" s="216">
        <f t="shared" ref="G1802:G1812" si="102">ROUND(E1802*F1802,2)</f>
        <v>0</v>
      </c>
      <c r="H1802" s="289" t="s">
        <v>1239</v>
      </c>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row>
    <row r="1803" spans="1:42" outlineLevel="1" x14ac:dyDescent="0.2">
      <c r="A1803" s="289">
        <v>718</v>
      </c>
      <c r="B1803" s="127" t="s">
        <v>2434</v>
      </c>
      <c r="C1803" s="128" t="s">
        <v>2435</v>
      </c>
      <c r="D1803" s="130" t="s">
        <v>142</v>
      </c>
      <c r="E1803" s="216">
        <v>2</v>
      </c>
      <c r="F1803" s="216"/>
      <c r="G1803" s="216">
        <f t="shared" si="102"/>
        <v>0</v>
      </c>
      <c r="H1803" s="289" t="s">
        <v>1239</v>
      </c>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row>
    <row r="1804" spans="1:42" outlineLevel="1" x14ac:dyDescent="0.2">
      <c r="A1804" s="289">
        <v>719</v>
      </c>
      <c r="B1804" s="127" t="s">
        <v>2436</v>
      </c>
      <c r="C1804" s="128" t="s">
        <v>2437</v>
      </c>
      <c r="D1804" s="130" t="s">
        <v>142</v>
      </c>
      <c r="E1804" s="216">
        <v>1</v>
      </c>
      <c r="F1804" s="216"/>
      <c r="G1804" s="216">
        <f t="shared" si="102"/>
        <v>0</v>
      </c>
      <c r="H1804" s="289" t="s">
        <v>1239</v>
      </c>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row>
    <row r="1805" spans="1:42" outlineLevel="1" x14ac:dyDescent="0.2">
      <c r="A1805" s="289">
        <v>720</v>
      </c>
      <c r="B1805" s="127" t="s">
        <v>2438</v>
      </c>
      <c r="C1805" s="128" t="s">
        <v>2439</v>
      </c>
      <c r="D1805" s="130" t="s">
        <v>2532</v>
      </c>
      <c r="E1805" s="216">
        <v>1</v>
      </c>
      <c r="F1805" s="216"/>
      <c r="G1805" s="216">
        <f t="shared" si="102"/>
        <v>0</v>
      </c>
      <c r="H1805" s="289" t="s">
        <v>1239</v>
      </c>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row>
    <row r="1806" spans="1:42" ht="22.5" outlineLevel="1" x14ac:dyDescent="0.2">
      <c r="A1806" s="289">
        <v>721</v>
      </c>
      <c r="B1806" s="127" t="s">
        <v>2440</v>
      </c>
      <c r="C1806" s="128" t="s">
        <v>2441</v>
      </c>
      <c r="D1806" s="130" t="s">
        <v>142</v>
      </c>
      <c r="E1806" s="216">
        <v>2</v>
      </c>
      <c r="F1806" s="216"/>
      <c r="G1806" s="216">
        <f t="shared" si="102"/>
        <v>0</v>
      </c>
      <c r="H1806" s="289" t="s">
        <v>1239</v>
      </c>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row>
    <row r="1807" spans="1:42" ht="22.5" outlineLevel="1" x14ac:dyDescent="0.2">
      <c r="A1807" s="289">
        <v>722</v>
      </c>
      <c r="B1807" s="127" t="s">
        <v>2442</v>
      </c>
      <c r="C1807" s="128" t="s">
        <v>2443</v>
      </c>
      <c r="D1807" s="130" t="s">
        <v>142</v>
      </c>
      <c r="E1807" s="216">
        <v>1</v>
      </c>
      <c r="F1807" s="216"/>
      <c r="G1807" s="216">
        <f t="shared" si="102"/>
        <v>0</v>
      </c>
      <c r="H1807" s="289" t="s">
        <v>1239</v>
      </c>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row>
    <row r="1808" spans="1:42" outlineLevel="1" x14ac:dyDescent="0.2">
      <c r="A1808" s="289">
        <v>723</v>
      </c>
      <c r="B1808" s="127" t="s">
        <v>2444</v>
      </c>
      <c r="C1808" s="128" t="s">
        <v>2445</v>
      </c>
      <c r="D1808" s="130" t="s">
        <v>142</v>
      </c>
      <c r="E1808" s="216">
        <v>6</v>
      </c>
      <c r="F1808" s="216"/>
      <c r="G1808" s="216">
        <f t="shared" si="102"/>
        <v>0</v>
      </c>
      <c r="H1808" s="289" t="s">
        <v>1239</v>
      </c>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row>
    <row r="1809" spans="1:42" outlineLevel="1" x14ac:dyDescent="0.2">
      <c r="A1809" s="289">
        <v>724</v>
      </c>
      <c r="B1809" s="127" t="s">
        <v>2446</v>
      </c>
      <c r="C1809" s="128" t="s">
        <v>2400</v>
      </c>
      <c r="D1809" s="130" t="s">
        <v>415</v>
      </c>
      <c r="E1809" s="216">
        <v>6</v>
      </c>
      <c r="F1809" s="216"/>
      <c r="G1809" s="216">
        <f t="shared" si="102"/>
        <v>0</v>
      </c>
      <c r="H1809" s="289" t="s">
        <v>1239</v>
      </c>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row>
    <row r="1810" spans="1:42" outlineLevel="1" x14ac:dyDescent="0.2">
      <c r="A1810" s="289">
        <v>725</v>
      </c>
      <c r="B1810" s="127" t="s">
        <v>2447</v>
      </c>
      <c r="C1810" s="128" t="s">
        <v>2448</v>
      </c>
      <c r="D1810" s="130" t="s">
        <v>142</v>
      </c>
      <c r="E1810" s="216">
        <v>4</v>
      </c>
      <c r="F1810" s="216"/>
      <c r="G1810" s="216">
        <f t="shared" si="102"/>
        <v>0</v>
      </c>
      <c r="H1810" s="289" t="s">
        <v>1239</v>
      </c>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row>
    <row r="1811" spans="1:42" outlineLevel="1" x14ac:dyDescent="0.2">
      <c r="A1811" s="289">
        <v>726</v>
      </c>
      <c r="B1811" s="127" t="s">
        <v>2449</v>
      </c>
      <c r="C1811" s="128" t="s">
        <v>2450</v>
      </c>
      <c r="D1811" s="130" t="s">
        <v>142</v>
      </c>
      <c r="E1811" s="216">
        <v>2</v>
      </c>
      <c r="F1811" s="216"/>
      <c r="G1811" s="216">
        <f t="shared" si="102"/>
        <v>0</v>
      </c>
      <c r="H1811" s="289" t="s">
        <v>1239</v>
      </c>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row>
    <row r="1812" spans="1:42" outlineLevel="1" x14ac:dyDescent="0.2">
      <c r="A1812" s="289">
        <v>727</v>
      </c>
      <c r="B1812" s="127" t="s">
        <v>2451</v>
      </c>
      <c r="C1812" s="128" t="s">
        <v>2452</v>
      </c>
      <c r="D1812" s="130" t="s">
        <v>142</v>
      </c>
      <c r="E1812" s="216">
        <v>2</v>
      </c>
      <c r="F1812" s="216"/>
      <c r="G1812" s="216">
        <f t="shared" si="102"/>
        <v>0</v>
      </c>
      <c r="H1812" s="289" t="s">
        <v>1239</v>
      </c>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row>
    <row r="1813" spans="1:42" outlineLevel="1" x14ac:dyDescent="0.2">
      <c r="A1813" s="289">
        <v>0</v>
      </c>
      <c r="B1813" s="127">
        <v>0</v>
      </c>
      <c r="C1813" s="128">
        <v>0</v>
      </c>
      <c r="D1813" s="130">
        <v>0</v>
      </c>
      <c r="E1813" s="216">
        <v>1</v>
      </c>
      <c r="F1813" s="216"/>
      <c r="G1813" s="216"/>
      <c r="H1813" s="289"/>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row>
    <row r="1814" spans="1:42" outlineLevel="1" x14ac:dyDescent="0.2">
      <c r="A1814" s="289">
        <v>0</v>
      </c>
      <c r="B1814" s="127">
        <v>0</v>
      </c>
      <c r="C1814" s="128" t="s">
        <v>2415</v>
      </c>
      <c r="D1814" s="130">
        <v>0</v>
      </c>
      <c r="E1814" s="216">
        <v>0</v>
      </c>
      <c r="F1814" s="216"/>
      <c r="G1814" s="216"/>
      <c r="H1814" s="289"/>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row>
    <row r="1815" spans="1:42" outlineLevel="1" x14ac:dyDescent="0.2">
      <c r="A1815" s="289">
        <v>728</v>
      </c>
      <c r="B1815" s="127">
        <v>0</v>
      </c>
      <c r="C1815" s="128" t="s">
        <v>2453</v>
      </c>
      <c r="D1815" s="130" t="s">
        <v>415</v>
      </c>
      <c r="E1815" s="216">
        <v>8</v>
      </c>
      <c r="F1815" s="216"/>
      <c r="G1815" s="216">
        <f t="shared" ref="G1815:G1818" si="103">ROUND(E1815*F1815,2)</f>
        <v>0</v>
      </c>
      <c r="H1815" s="289" t="s">
        <v>1239</v>
      </c>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row>
    <row r="1816" spans="1:42" outlineLevel="1" x14ac:dyDescent="0.2">
      <c r="A1816" s="289">
        <v>729</v>
      </c>
      <c r="B1816" s="127">
        <v>0</v>
      </c>
      <c r="C1816" s="128" t="s">
        <v>2454</v>
      </c>
      <c r="D1816" s="130" t="s">
        <v>415</v>
      </c>
      <c r="E1816" s="216">
        <v>2</v>
      </c>
      <c r="F1816" s="216"/>
      <c r="G1816" s="216">
        <f t="shared" si="103"/>
        <v>0</v>
      </c>
      <c r="H1816" s="289" t="s">
        <v>1239</v>
      </c>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row>
    <row r="1817" spans="1:42" outlineLevel="1" x14ac:dyDescent="0.2">
      <c r="A1817" s="289">
        <v>730</v>
      </c>
      <c r="B1817" s="127">
        <v>0</v>
      </c>
      <c r="C1817" s="128" t="s">
        <v>2455</v>
      </c>
      <c r="D1817" s="130" t="s">
        <v>415</v>
      </c>
      <c r="E1817" s="216">
        <v>4</v>
      </c>
      <c r="F1817" s="216"/>
      <c r="G1817" s="216">
        <f t="shared" si="103"/>
        <v>0</v>
      </c>
      <c r="H1817" s="289" t="s">
        <v>1239</v>
      </c>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row>
    <row r="1818" spans="1:42" outlineLevel="1" x14ac:dyDescent="0.2">
      <c r="A1818" s="289">
        <v>731</v>
      </c>
      <c r="B1818" s="127">
        <v>0</v>
      </c>
      <c r="C1818" s="128" t="s">
        <v>2456</v>
      </c>
      <c r="D1818" s="130" t="s">
        <v>415</v>
      </c>
      <c r="E1818" s="216">
        <v>5</v>
      </c>
      <c r="F1818" s="216"/>
      <c r="G1818" s="216">
        <f t="shared" si="103"/>
        <v>0</v>
      </c>
      <c r="H1818" s="289" t="s">
        <v>1239</v>
      </c>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row>
    <row r="1819" spans="1:42" outlineLevel="1" x14ac:dyDescent="0.2">
      <c r="A1819" s="289">
        <v>0</v>
      </c>
      <c r="B1819" s="127">
        <v>0</v>
      </c>
      <c r="C1819" s="128">
        <v>0</v>
      </c>
      <c r="D1819" s="130">
        <v>0</v>
      </c>
      <c r="E1819" s="216">
        <v>0</v>
      </c>
      <c r="F1819" s="216"/>
      <c r="G1819" s="216"/>
      <c r="H1819" s="289"/>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row>
    <row r="1820" spans="1:42" outlineLevel="1" x14ac:dyDescent="0.2">
      <c r="A1820" s="289">
        <v>0</v>
      </c>
      <c r="B1820" s="127">
        <v>0</v>
      </c>
      <c r="C1820" s="128" t="s">
        <v>2420</v>
      </c>
      <c r="D1820" s="130">
        <v>0</v>
      </c>
      <c r="E1820" s="216">
        <v>0</v>
      </c>
      <c r="F1820" s="216"/>
      <c r="G1820" s="216"/>
      <c r="H1820" s="289"/>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row>
    <row r="1821" spans="1:42" outlineLevel="1" x14ac:dyDescent="0.2">
      <c r="A1821" s="289">
        <v>732</v>
      </c>
      <c r="B1821" s="127">
        <v>0</v>
      </c>
      <c r="C1821" s="128" t="s">
        <v>2457</v>
      </c>
      <c r="D1821" s="130" t="s">
        <v>415</v>
      </c>
      <c r="E1821" s="216">
        <v>3</v>
      </c>
      <c r="F1821" s="216"/>
      <c r="G1821" s="216">
        <f t="shared" ref="G1821" si="104">ROUND(E1821*F1821,2)</f>
        <v>0</v>
      </c>
      <c r="H1821" s="289" t="s">
        <v>1239</v>
      </c>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row>
    <row r="1822" spans="1:42" outlineLevel="1" x14ac:dyDescent="0.2">
      <c r="A1822" s="289">
        <v>0</v>
      </c>
      <c r="B1822" s="127">
        <v>0</v>
      </c>
      <c r="C1822" s="128">
        <v>0</v>
      </c>
      <c r="D1822" s="130">
        <v>0</v>
      </c>
      <c r="E1822" s="216">
        <v>0</v>
      </c>
      <c r="F1822" s="216"/>
      <c r="G1822" s="216"/>
      <c r="H1822" s="289"/>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row>
    <row r="1823" spans="1:42" outlineLevel="1" x14ac:dyDescent="0.2">
      <c r="A1823" s="289">
        <v>733</v>
      </c>
      <c r="B1823" s="127">
        <v>0</v>
      </c>
      <c r="C1823" s="128" t="s">
        <v>2426</v>
      </c>
      <c r="D1823" s="130" t="s">
        <v>130</v>
      </c>
      <c r="E1823" s="216">
        <v>3</v>
      </c>
      <c r="F1823" s="216"/>
      <c r="G1823" s="216">
        <f t="shared" ref="G1823:G1825" si="105">ROUND(E1823*F1823,2)</f>
        <v>0</v>
      </c>
      <c r="H1823" s="289" t="s">
        <v>1239</v>
      </c>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row>
    <row r="1824" spans="1:42" outlineLevel="1" x14ac:dyDescent="0.2">
      <c r="A1824" s="289">
        <v>734</v>
      </c>
      <c r="B1824" s="127">
        <v>0</v>
      </c>
      <c r="C1824" s="128" t="s">
        <v>2427</v>
      </c>
      <c r="D1824" s="130" t="s">
        <v>130</v>
      </c>
      <c r="E1824" s="216">
        <v>3</v>
      </c>
      <c r="F1824" s="216"/>
      <c r="G1824" s="216">
        <f t="shared" si="105"/>
        <v>0</v>
      </c>
      <c r="H1824" s="289" t="s">
        <v>1239</v>
      </c>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row>
    <row r="1825" spans="1:42" ht="22.5" outlineLevel="1" x14ac:dyDescent="0.2">
      <c r="A1825" s="289">
        <v>735</v>
      </c>
      <c r="B1825" s="127">
        <v>0</v>
      </c>
      <c r="C1825" s="128" t="s">
        <v>2458</v>
      </c>
      <c r="D1825" s="130" t="s">
        <v>130</v>
      </c>
      <c r="E1825" s="216">
        <v>3</v>
      </c>
      <c r="F1825" s="216"/>
      <c r="G1825" s="216">
        <f t="shared" si="105"/>
        <v>0</v>
      </c>
      <c r="H1825" s="289" t="s">
        <v>1239</v>
      </c>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row>
    <row r="1826" spans="1:42" outlineLevel="1" x14ac:dyDescent="0.2">
      <c r="A1826" s="289">
        <v>0</v>
      </c>
      <c r="B1826" s="127">
        <v>0</v>
      </c>
      <c r="C1826" s="128">
        <v>0</v>
      </c>
      <c r="D1826" s="130">
        <v>0</v>
      </c>
      <c r="E1826" s="216">
        <v>0</v>
      </c>
      <c r="F1826" s="216"/>
      <c r="G1826" s="216"/>
      <c r="H1826" s="289"/>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row>
    <row r="1827" spans="1:42" ht="24" outlineLevel="1" x14ac:dyDescent="0.2">
      <c r="A1827" s="290">
        <v>0</v>
      </c>
      <c r="B1827" s="222" t="s">
        <v>2459</v>
      </c>
      <c r="C1827" s="223" t="s">
        <v>2430</v>
      </c>
      <c r="D1827" s="291">
        <v>0</v>
      </c>
      <c r="E1827" s="292">
        <v>0</v>
      </c>
      <c r="F1827" s="292"/>
      <c r="G1827" s="292"/>
      <c r="H1827" s="293"/>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row>
    <row r="1828" spans="1:42" ht="22.5" outlineLevel="1" x14ac:dyDescent="0.2">
      <c r="A1828" s="289">
        <v>0</v>
      </c>
      <c r="B1828" s="127">
        <v>0</v>
      </c>
      <c r="C1828" s="128" t="s">
        <v>2431</v>
      </c>
      <c r="D1828" s="130">
        <v>0</v>
      </c>
      <c r="E1828" s="216">
        <v>0</v>
      </c>
      <c r="F1828" s="216"/>
      <c r="G1828" s="216"/>
      <c r="H1828" s="289"/>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row>
    <row r="1829" spans="1:42" outlineLevel="1" x14ac:dyDescent="0.2">
      <c r="A1829" s="289">
        <v>0</v>
      </c>
      <c r="B1829" s="127">
        <v>0</v>
      </c>
      <c r="C1829" s="128">
        <v>0</v>
      </c>
      <c r="D1829" s="130">
        <v>0</v>
      </c>
      <c r="E1829" s="216">
        <v>0</v>
      </c>
      <c r="F1829" s="216"/>
      <c r="G1829" s="216"/>
      <c r="H1829" s="289"/>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row>
    <row r="1830" spans="1:42" ht="22.5" outlineLevel="1" x14ac:dyDescent="0.2">
      <c r="A1830" s="289">
        <v>736</v>
      </c>
      <c r="B1830" s="127" t="s">
        <v>2460</v>
      </c>
      <c r="C1830" s="128" t="s">
        <v>2433</v>
      </c>
      <c r="D1830" s="130" t="s">
        <v>142</v>
      </c>
      <c r="E1830" s="216">
        <v>1</v>
      </c>
      <c r="F1830" s="216"/>
      <c r="G1830" s="216">
        <f t="shared" ref="G1830:G1845" si="106">ROUND(E1830*F1830,2)</f>
        <v>0</v>
      </c>
      <c r="H1830" s="289" t="s">
        <v>1239</v>
      </c>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row>
    <row r="1831" spans="1:42" outlineLevel="1" x14ac:dyDescent="0.2">
      <c r="A1831" s="289">
        <v>737</v>
      </c>
      <c r="B1831" s="127" t="s">
        <v>2461</v>
      </c>
      <c r="C1831" s="128" t="s">
        <v>2435</v>
      </c>
      <c r="D1831" s="130" t="s">
        <v>142</v>
      </c>
      <c r="E1831" s="216">
        <v>2</v>
      </c>
      <c r="F1831" s="216"/>
      <c r="G1831" s="216">
        <f t="shared" si="106"/>
        <v>0</v>
      </c>
      <c r="H1831" s="289" t="s">
        <v>1239</v>
      </c>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row>
    <row r="1832" spans="1:42" outlineLevel="1" x14ac:dyDescent="0.2">
      <c r="A1832" s="289">
        <v>738</v>
      </c>
      <c r="B1832" s="127" t="s">
        <v>2462</v>
      </c>
      <c r="C1832" s="128" t="s">
        <v>2437</v>
      </c>
      <c r="D1832" s="130" t="s">
        <v>142</v>
      </c>
      <c r="E1832" s="216">
        <v>1</v>
      </c>
      <c r="F1832" s="216"/>
      <c r="G1832" s="216">
        <f t="shared" si="106"/>
        <v>0</v>
      </c>
      <c r="H1832" s="289" t="s">
        <v>1239</v>
      </c>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row>
    <row r="1833" spans="1:42" outlineLevel="1" x14ac:dyDescent="0.2">
      <c r="A1833" s="289">
        <v>739</v>
      </c>
      <c r="B1833" s="127" t="s">
        <v>2463</v>
      </c>
      <c r="C1833" s="128" t="s">
        <v>2439</v>
      </c>
      <c r="D1833" s="130" t="s">
        <v>2532</v>
      </c>
      <c r="E1833" s="216">
        <v>1</v>
      </c>
      <c r="F1833" s="216"/>
      <c r="G1833" s="216">
        <f t="shared" si="106"/>
        <v>0</v>
      </c>
      <c r="H1833" s="289" t="s">
        <v>1239</v>
      </c>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row>
    <row r="1834" spans="1:42" ht="22.5" outlineLevel="1" x14ac:dyDescent="0.2">
      <c r="A1834" s="289">
        <v>740</v>
      </c>
      <c r="B1834" s="127" t="s">
        <v>2464</v>
      </c>
      <c r="C1834" s="128" t="s">
        <v>2441</v>
      </c>
      <c r="D1834" s="130" t="s">
        <v>142</v>
      </c>
      <c r="E1834" s="216">
        <v>2</v>
      </c>
      <c r="F1834" s="216"/>
      <c r="G1834" s="216">
        <f t="shared" si="106"/>
        <v>0</v>
      </c>
      <c r="H1834" s="289" t="s">
        <v>1239</v>
      </c>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row>
    <row r="1835" spans="1:42" outlineLevel="1" x14ac:dyDescent="0.2">
      <c r="A1835" s="289">
        <v>741</v>
      </c>
      <c r="B1835" s="127" t="s">
        <v>2465</v>
      </c>
      <c r="C1835" s="128" t="s">
        <v>2445</v>
      </c>
      <c r="D1835" s="130" t="s">
        <v>142</v>
      </c>
      <c r="E1835" s="216">
        <v>4</v>
      </c>
      <c r="F1835" s="216"/>
      <c r="G1835" s="216">
        <f t="shared" si="106"/>
        <v>0</v>
      </c>
      <c r="H1835" s="289" t="s">
        <v>1239</v>
      </c>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row>
    <row r="1836" spans="1:42" outlineLevel="1" x14ac:dyDescent="0.2">
      <c r="A1836" s="289">
        <v>742</v>
      </c>
      <c r="B1836" s="127" t="s">
        <v>2466</v>
      </c>
      <c r="C1836" s="128" t="s">
        <v>2467</v>
      </c>
      <c r="D1836" s="130" t="s">
        <v>142</v>
      </c>
      <c r="E1836" s="216">
        <v>1</v>
      </c>
      <c r="F1836" s="216"/>
      <c r="G1836" s="216">
        <f t="shared" si="106"/>
        <v>0</v>
      </c>
      <c r="H1836" s="289" t="s">
        <v>1239</v>
      </c>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row>
    <row r="1837" spans="1:42" outlineLevel="1" x14ac:dyDescent="0.2">
      <c r="A1837" s="289">
        <v>743</v>
      </c>
      <c r="B1837" s="127" t="s">
        <v>2468</v>
      </c>
      <c r="C1837" s="128" t="s">
        <v>2469</v>
      </c>
      <c r="D1837" s="130" t="s">
        <v>142</v>
      </c>
      <c r="E1837" s="216">
        <v>1</v>
      </c>
      <c r="F1837" s="216"/>
      <c r="G1837" s="216">
        <f t="shared" si="106"/>
        <v>0</v>
      </c>
      <c r="H1837" s="289" t="s">
        <v>1239</v>
      </c>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row>
    <row r="1838" spans="1:42" outlineLevel="1" x14ac:dyDescent="0.2">
      <c r="A1838" s="289">
        <v>744</v>
      </c>
      <c r="B1838" s="127" t="s">
        <v>2470</v>
      </c>
      <c r="C1838" s="128" t="s">
        <v>2400</v>
      </c>
      <c r="D1838" s="130" t="s">
        <v>415</v>
      </c>
      <c r="E1838" s="216">
        <v>4</v>
      </c>
      <c r="F1838" s="216"/>
      <c r="G1838" s="216">
        <f t="shared" si="106"/>
        <v>0</v>
      </c>
      <c r="H1838" s="289" t="s">
        <v>1239</v>
      </c>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row>
    <row r="1839" spans="1:42" outlineLevel="1" x14ac:dyDescent="0.2">
      <c r="A1839" s="289">
        <v>745</v>
      </c>
      <c r="B1839" s="127" t="s">
        <v>2471</v>
      </c>
      <c r="C1839" s="128" t="s">
        <v>2402</v>
      </c>
      <c r="D1839" s="130" t="s">
        <v>415</v>
      </c>
      <c r="E1839" s="216">
        <v>1</v>
      </c>
      <c r="F1839" s="216"/>
      <c r="G1839" s="216">
        <f t="shared" si="106"/>
        <v>0</v>
      </c>
      <c r="H1839" s="289" t="s">
        <v>1239</v>
      </c>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row>
    <row r="1840" spans="1:42" outlineLevel="1" x14ac:dyDescent="0.2">
      <c r="A1840" s="289">
        <v>746</v>
      </c>
      <c r="B1840" s="127" t="s">
        <v>2472</v>
      </c>
      <c r="C1840" s="128" t="s">
        <v>2473</v>
      </c>
      <c r="D1840" s="130" t="s">
        <v>415</v>
      </c>
      <c r="E1840" s="216">
        <v>1</v>
      </c>
      <c r="F1840" s="216"/>
      <c r="G1840" s="216">
        <f t="shared" si="106"/>
        <v>0</v>
      </c>
      <c r="H1840" s="289" t="s">
        <v>1239</v>
      </c>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row>
    <row r="1841" spans="1:42" outlineLevel="1" x14ac:dyDescent="0.2">
      <c r="A1841" s="289">
        <v>747</v>
      </c>
      <c r="B1841" s="127" t="s">
        <v>2474</v>
      </c>
      <c r="C1841" s="128" t="s">
        <v>2448</v>
      </c>
      <c r="D1841" s="130" t="s">
        <v>142</v>
      </c>
      <c r="E1841" s="216">
        <v>4</v>
      </c>
      <c r="F1841" s="216"/>
      <c r="G1841" s="216">
        <f t="shared" si="106"/>
        <v>0</v>
      </c>
      <c r="H1841" s="289" t="s">
        <v>1239</v>
      </c>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row>
    <row r="1842" spans="1:42" outlineLevel="1" x14ac:dyDescent="0.2">
      <c r="A1842" s="289">
        <v>748</v>
      </c>
      <c r="B1842" s="127" t="s">
        <v>2475</v>
      </c>
      <c r="C1842" s="128" t="s">
        <v>2476</v>
      </c>
      <c r="D1842" s="130" t="s">
        <v>142</v>
      </c>
      <c r="E1842" s="216">
        <v>2</v>
      </c>
      <c r="F1842" s="216"/>
      <c r="G1842" s="216">
        <f t="shared" si="106"/>
        <v>0</v>
      </c>
      <c r="H1842" s="289" t="s">
        <v>1239</v>
      </c>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row>
    <row r="1843" spans="1:42" outlineLevel="1" x14ac:dyDescent="0.2">
      <c r="A1843" s="289">
        <v>749</v>
      </c>
      <c r="B1843" s="127" t="s">
        <v>2477</v>
      </c>
      <c r="C1843" s="128" t="s">
        <v>2450</v>
      </c>
      <c r="D1843" s="130" t="s">
        <v>142</v>
      </c>
      <c r="E1843" s="216">
        <v>2</v>
      </c>
      <c r="F1843" s="216"/>
      <c r="G1843" s="216">
        <f t="shared" si="106"/>
        <v>0</v>
      </c>
      <c r="H1843" s="289" t="s">
        <v>1239</v>
      </c>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row>
    <row r="1844" spans="1:42" outlineLevel="1" x14ac:dyDescent="0.2">
      <c r="A1844" s="289">
        <v>750</v>
      </c>
      <c r="B1844" s="127" t="s">
        <v>2478</v>
      </c>
      <c r="C1844" s="128" t="s">
        <v>2479</v>
      </c>
      <c r="D1844" s="130" t="s">
        <v>142</v>
      </c>
      <c r="E1844" s="216">
        <v>2</v>
      </c>
      <c r="F1844" s="216"/>
      <c r="G1844" s="216">
        <f t="shared" si="106"/>
        <v>0</v>
      </c>
      <c r="H1844" s="289" t="s">
        <v>1239</v>
      </c>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row>
    <row r="1845" spans="1:42" outlineLevel="1" x14ac:dyDescent="0.2">
      <c r="A1845" s="289">
        <v>751</v>
      </c>
      <c r="B1845" s="127" t="s">
        <v>2480</v>
      </c>
      <c r="C1845" s="128" t="s">
        <v>2452</v>
      </c>
      <c r="D1845" s="130" t="s">
        <v>142</v>
      </c>
      <c r="E1845" s="216">
        <v>2</v>
      </c>
      <c r="F1845" s="216"/>
      <c r="G1845" s="216">
        <f t="shared" si="106"/>
        <v>0</v>
      </c>
      <c r="H1845" s="289" t="s">
        <v>1239</v>
      </c>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row>
    <row r="1846" spans="1:42" outlineLevel="1" x14ac:dyDescent="0.2">
      <c r="A1846" s="289">
        <v>0</v>
      </c>
      <c r="B1846" s="127">
        <v>0</v>
      </c>
      <c r="C1846" s="128">
        <v>0</v>
      </c>
      <c r="D1846" s="130">
        <v>0</v>
      </c>
      <c r="E1846" s="216">
        <v>0</v>
      </c>
      <c r="F1846" s="216"/>
      <c r="G1846" s="216"/>
      <c r="H1846" s="289"/>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row>
    <row r="1847" spans="1:42" outlineLevel="1" x14ac:dyDescent="0.2">
      <c r="A1847" s="289">
        <v>0</v>
      </c>
      <c r="B1847" s="127">
        <v>0</v>
      </c>
      <c r="C1847" s="128" t="s">
        <v>2415</v>
      </c>
      <c r="D1847" s="130">
        <v>0</v>
      </c>
      <c r="E1847" s="216">
        <v>0</v>
      </c>
      <c r="F1847" s="216"/>
      <c r="G1847" s="216"/>
      <c r="H1847" s="289"/>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row>
    <row r="1848" spans="1:42" outlineLevel="1" x14ac:dyDescent="0.2">
      <c r="A1848" s="289">
        <v>752</v>
      </c>
      <c r="B1848" s="127">
        <v>0</v>
      </c>
      <c r="C1848" s="128" t="s">
        <v>2416</v>
      </c>
      <c r="D1848" s="130" t="s">
        <v>415</v>
      </c>
      <c r="E1848" s="216">
        <v>14</v>
      </c>
      <c r="F1848" s="216"/>
      <c r="G1848" s="216">
        <f t="shared" ref="G1848:G1851" si="107">ROUND(E1848*F1848,2)</f>
        <v>0</v>
      </c>
      <c r="H1848" s="289" t="s">
        <v>1239</v>
      </c>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row>
    <row r="1849" spans="1:42" outlineLevel="1" x14ac:dyDescent="0.2">
      <c r="A1849" s="289">
        <v>753</v>
      </c>
      <c r="B1849" s="127">
        <v>0</v>
      </c>
      <c r="C1849" s="128" t="s">
        <v>2481</v>
      </c>
      <c r="D1849" s="130" t="s">
        <v>415</v>
      </c>
      <c r="E1849" s="216">
        <v>3</v>
      </c>
      <c r="F1849" s="216"/>
      <c r="G1849" s="216">
        <f t="shared" si="107"/>
        <v>0</v>
      </c>
      <c r="H1849" s="289" t="s">
        <v>1239</v>
      </c>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row>
    <row r="1850" spans="1:42" outlineLevel="1" x14ac:dyDescent="0.2">
      <c r="A1850" s="289">
        <v>754</v>
      </c>
      <c r="B1850" s="127">
        <v>0</v>
      </c>
      <c r="C1850" s="128" t="s">
        <v>2455</v>
      </c>
      <c r="D1850" s="130" t="s">
        <v>415</v>
      </c>
      <c r="E1850" s="216">
        <v>2</v>
      </c>
      <c r="F1850" s="216"/>
      <c r="G1850" s="216">
        <f t="shared" si="107"/>
        <v>0</v>
      </c>
      <c r="H1850" s="289" t="s">
        <v>1239</v>
      </c>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row>
    <row r="1851" spans="1:42" outlineLevel="1" x14ac:dyDescent="0.2">
      <c r="A1851" s="289">
        <v>755</v>
      </c>
      <c r="B1851" s="127">
        <v>0</v>
      </c>
      <c r="C1851" s="128" t="s">
        <v>2482</v>
      </c>
      <c r="D1851" s="130" t="s">
        <v>415</v>
      </c>
      <c r="E1851" s="216">
        <v>8</v>
      </c>
      <c r="F1851" s="216"/>
      <c r="G1851" s="216">
        <f t="shared" si="107"/>
        <v>0</v>
      </c>
      <c r="H1851" s="289" t="s">
        <v>1239</v>
      </c>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row>
    <row r="1852" spans="1:42" outlineLevel="1" x14ac:dyDescent="0.2">
      <c r="A1852" s="289">
        <v>0</v>
      </c>
      <c r="B1852" s="127">
        <v>0</v>
      </c>
      <c r="C1852" s="128">
        <v>0</v>
      </c>
      <c r="D1852" s="130">
        <v>0</v>
      </c>
      <c r="E1852" s="216">
        <v>0</v>
      </c>
      <c r="F1852" s="216"/>
      <c r="G1852" s="216"/>
      <c r="H1852" s="289"/>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row>
    <row r="1853" spans="1:42" outlineLevel="1" x14ac:dyDescent="0.2">
      <c r="A1853" s="289">
        <v>756</v>
      </c>
      <c r="B1853" s="127">
        <v>0</v>
      </c>
      <c r="C1853" s="128" t="s">
        <v>2426</v>
      </c>
      <c r="D1853" s="130" t="s">
        <v>130</v>
      </c>
      <c r="E1853" s="216">
        <v>1</v>
      </c>
      <c r="F1853" s="216"/>
      <c r="G1853" s="216">
        <f t="shared" ref="G1853:G1854" si="108">ROUND(E1853*F1853,2)</f>
        <v>0</v>
      </c>
      <c r="H1853" s="289" t="s">
        <v>1239</v>
      </c>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row>
    <row r="1854" spans="1:42" ht="22.5" outlineLevel="1" x14ac:dyDescent="0.2">
      <c r="A1854" s="289">
        <v>757</v>
      </c>
      <c r="B1854" s="127">
        <v>0</v>
      </c>
      <c r="C1854" s="128" t="s">
        <v>2458</v>
      </c>
      <c r="D1854" s="130" t="s">
        <v>130</v>
      </c>
      <c r="E1854" s="216">
        <v>3</v>
      </c>
      <c r="F1854" s="216"/>
      <c r="G1854" s="216">
        <f t="shared" si="108"/>
        <v>0</v>
      </c>
      <c r="H1854" s="289" t="s">
        <v>1239</v>
      </c>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row>
    <row r="1855" spans="1:42" outlineLevel="1" x14ac:dyDescent="0.2">
      <c r="A1855" s="289">
        <v>0</v>
      </c>
      <c r="B1855" s="127">
        <v>0</v>
      </c>
      <c r="C1855" s="128">
        <v>0</v>
      </c>
      <c r="D1855" s="130">
        <v>0</v>
      </c>
      <c r="E1855" s="216">
        <v>0</v>
      </c>
      <c r="F1855" s="216"/>
      <c r="G1855" s="216"/>
      <c r="H1855" s="289"/>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row>
    <row r="1856" spans="1:42" ht="24" outlineLevel="1" x14ac:dyDescent="0.2">
      <c r="A1856" s="290">
        <v>0</v>
      </c>
      <c r="B1856" s="222" t="s">
        <v>2483</v>
      </c>
      <c r="C1856" s="223" t="s">
        <v>2484</v>
      </c>
      <c r="D1856" s="291">
        <v>0</v>
      </c>
      <c r="E1856" s="292">
        <v>0</v>
      </c>
      <c r="F1856" s="292"/>
      <c r="G1856" s="292"/>
      <c r="H1856" s="293"/>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row>
    <row r="1857" spans="1:42" outlineLevel="1" x14ac:dyDescent="0.2">
      <c r="A1857" s="289">
        <v>0</v>
      </c>
      <c r="B1857" s="127">
        <v>0</v>
      </c>
      <c r="C1857" s="128">
        <v>0</v>
      </c>
      <c r="D1857" s="130">
        <v>0</v>
      </c>
      <c r="E1857" s="216">
        <v>0</v>
      </c>
      <c r="F1857" s="216"/>
      <c r="G1857" s="216"/>
      <c r="H1857" s="289"/>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row>
    <row r="1858" spans="1:42" outlineLevel="1" x14ac:dyDescent="0.2">
      <c r="A1858" s="289">
        <v>758</v>
      </c>
      <c r="B1858" s="127" t="s">
        <v>2485</v>
      </c>
      <c r="C1858" s="128" t="s">
        <v>2325</v>
      </c>
      <c r="D1858" s="130">
        <v>0</v>
      </c>
      <c r="E1858" s="216">
        <v>0</v>
      </c>
      <c r="F1858" s="216"/>
      <c r="G1858" s="216"/>
      <c r="H1858" s="289"/>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row>
    <row r="1859" spans="1:42" outlineLevel="1" x14ac:dyDescent="0.2">
      <c r="A1859" s="289">
        <v>759</v>
      </c>
      <c r="B1859" s="127" t="s">
        <v>2486</v>
      </c>
      <c r="C1859" s="128" t="s">
        <v>2487</v>
      </c>
      <c r="D1859" s="130" t="s">
        <v>142</v>
      </c>
      <c r="E1859" s="216">
        <v>2</v>
      </c>
      <c r="F1859" s="216"/>
      <c r="G1859" s="216">
        <f t="shared" ref="G1859:G1860" si="109">ROUND(E1859*F1859,2)</f>
        <v>0</v>
      </c>
      <c r="H1859" s="289" t="s">
        <v>1239</v>
      </c>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row>
    <row r="1860" spans="1:42" outlineLevel="1" x14ac:dyDescent="0.2">
      <c r="A1860" s="289">
        <v>760</v>
      </c>
      <c r="B1860" s="127" t="s">
        <v>2488</v>
      </c>
      <c r="C1860" s="128" t="s">
        <v>2489</v>
      </c>
      <c r="D1860" s="130" t="s">
        <v>142</v>
      </c>
      <c r="E1860" s="216">
        <v>1</v>
      </c>
      <c r="F1860" s="216"/>
      <c r="G1860" s="216">
        <f t="shared" si="109"/>
        <v>0</v>
      </c>
      <c r="H1860" s="289" t="s">
        <v>1239</v>
      </c>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row>
    <row r="1861" spans="1:42" outlineLevel="1" x14ac:dyDescent="0.2">
      <c r="A1861" s="289">
        <v>0</v>
      </c>
      <c r="B1861" s="127">
        <v>0</v>
      </c>
      <c r="C1861" s="128">
        <v>0</v>
      </c>
      <c r="D1861" s="130">
        <v>0</v>
      </c>
      <c r="E1861" s="216">
        <v>0</v>
      </c>
      <c r="F1861" s="216"/>
      <c r="G1861" s="216"/>
      <c r="H1861" s="289"/>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row>
    <row r="1862" spans="1:42" outlineLevel="1" x14ac:dyDescent="0.2">
      <c r="A1862" s="289">
        <v>0</v>
      </c>
      <c r="B1862" s="127">
        <v>0</v>
      </c>
      <c r="C1862" s="128" t="s">
        <v>2415</v>
      </c>
      <c r="D1862" s="130">
        <v>0</v>
      </c>
      <c r="E1862" s="216">
        <v>0</v>
      </c>
      <c r="F1862" s="216"/>
      <c r="G1862" s="216"/>
      <c r="H1862" s="289"/>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row>
    <row r="1863" spans="1:42" outlineLevel="1" x14ac:dyDescent="0.2">
      <c r="A1863" s="289">
        <v>761</v>
      </c>
      <c r="B1863" s="127">
        <v>0</v>
      </c>
      <c r="C1863" s="128" t="s">
        <v>2490</v>
      </c>
      <c r="D1863" s="130" t="s">
        <v>415</v>
      </c>
      <c r="E1863" s="216">
        <v>1</v>
      </c>
      <c r="F1863" s="216"/>
      <c r="G1863" s="216">
        <f t="shared" ref="G1863" si="110">ROUND(E1863*F1863,2)</f>
        <v>0</v>
      </c>
      <c r="H1863" s="289" t="s">
        <v>1239</v>
      </c>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row>
    <row r="1864" spans="1:42" outlineLevel="1" x14ac:dyDescent="0.2">
      <c r="A1864" s="289">
        <v>0</v>
      </c>
      <c r="B1864" s="127">
        <v>0</v>
      </c>
      <c r="C1864" s="128">
        <v>0</v>
      </c>
      <c r="D1864" s="130">
        <v>0</v>
      </c>
      <c r="E1864" s="216">
        <v>0</v>
      </c>
      <c r="F1864" s="216"/>
      <c r="G1864" s="216"/>
      <c r="H1864" s="289"/>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row>
    <row r="1865" spans="1:42" outlineLevel="1" x14ac:dyDescent="0.2">
      <c r="A1865" s="289">
        <v>762</v>
      </c>
      <c r="B1865" s="127">
        <v>0</v>
      </c>
      <c r="C1865" s="128" t="s">
        <v>2426</v>
      </c>
      <c r="D1865" s="130" t="s">
        <v>130</v>
      </c>
      <c r="E1865" s="216">
        <v>1</v>
      </c>
      <c r="F1865" s="216"/>
      <c r="G1865" s="216">
        <f t="shared" ref="G1865:G1866" si="111">ROUND(E1865*F1865,2)</f>
        <v>0</v>
      </c>
      <c r="H1865" s="289" t="s">
        <v>1239</v>
      </c>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row>
    <row r="1866" spans="1:42" outlineLevel="1" x14ac:dyDescent="0.2">
      <c r="A1866" s="289">
        <v>763</v>
      </c>
      <c r="B1866" s="127">
        <v>0</v>
      </c>
      <c r="C1866" s="128" t="s">
        <v>2427</v>
      </c>
      <c r="D1866" s="130" t="s">
        <v>130</v>
      </c>
      <c r="E1866" s="216">
        <v>1</v>
      </c>
      <c r="F1866" s="216"/>
      <c r="G1866" s="216">
        <f t="shared" si="111"/>
        <v>0</v>
      </c>
      <c r="H1866" s="289" t="s">
        <v>1239</v>
      </c>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row>
    <row r="1867" spans="1:42" outlineLevel="1" x14ac:dyDescent="0.2">
      <c r="A1867" s="289">
        <v>0</v>
      </c>
      <c r="B1867" s="127">
        <v>0</v>
      </c>
      <c r="C1867" s="128">
        <v>0</v>
      </c>
      <c r="D1867" s="130">
        <v>0</v>
      </c>
      <c r="E1867" s="216">
        <v>0</v>
      </c>
      <c r="F1867" s="216"/>
      <c r="G1867" s="216"/>
      <c r="H1867" s="289"/>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row>
    <row r="1868" spans="1:42" ht="36" outlineLevel="1" x14ac:dyDescent="0.2">
      <c r="A1868" s="290">
        <v>0</v>
      </c>
      <c r="B1868" s="222" t="s">
        <v>2491</v>
      </c>
      <c r="C1868" s="223" t="s">
        <v>2492</v>
      </c>
      <c r="D1868" s="291">
        <v>0</v>
      </c>
      <c r="E1868" s="292">
        <v>0</v>
      </c>
      <c r="F1868" s="292"/>
      <c r="G1868" s="292"/>
      <c r="H1868" s="293"/>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row>
    <row r="1869" spans="1:42" outlineLevel="1" x14ac:dyDescent="0.2">
      <c r="A1869" s="289">
        <v>0</v>
      </c>
      <c r="B1869" s="127">
        <v>0</v>
      </c>
      <c r="C1869" s="128">
        <v>0</v>
      </c>
      <c r="D1869" s="130">
        <v>0</v>
      </c>
      <c r="E1869" s="216">
        <v>0</v>
      </c>
      <c r="F1869" s="216"/>
      <c r="G1869" s="216"/>
      <c r="H1869" s="289"/>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row>
    <row r="1870" spans="1:42" outlineLevel="1" x14ac:dyDescent="0.2">
      <c r="A1870" s="289">
        <v>764</v>
      </c>
      <c r="B1870" s="127" t="s">
        <v>2493</v>
      </c>
      <c r="C1870" s="128" t="s">
        <v>2494</v>
      </c>
      <c r="D1870" s="130" t="s">
        <v>142</v>
      </c>
      <c r="E1870" s="216">
        <v>1</v>
      </c>
      <c r="F1870" s="216"/>
      <c r="G1870" s="216">
        <f t="shared" ref="G1870:G1871" si="112">ROUND(E1870*F1870,2)</f>
        <v>0</v>
      </c>
      <c r="H1870" s="289" t="s">
        <v>1239</v>
      </c>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row>
    <row r="1871" spans="1:42" outlineLevel="1" x14ac:dyDescent="0.2">
      <c r="A1871" s="289">
        <v>765</v>
      </c>
      <c r="B1871" s="127" t="s">
        <v>2495</v>
      </c>
      <c r="C1871" s="128" t="s">
        <v>2496</v>
      </c>
      <c r="D1871" s="130" t="s">
        <v>142</v>
      </c>
      <c r="E1871" s="216">
        <v>1</v>
      </c>
      <c r="F1871" s="216"/>
      <c r="G1871" s="216">
        <f t="shared" si="112"/>
        <v>0</v>
      </c>
      <c r="H1871" s="289" t="s">
        <v>1239</v>
      </c>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row>
    <row r="1872" spans="1:42" outlineLevel="1" x14ac:dyDescent="0.2">
      <c r="A1872" s="289">
        <v>766</v>
      </c>
      <c r="B1872" s="127" t="s">
        <v>2497</v>
      </c>
      <c r="C1872" s="128" t="s">
        <v>2498</v>
      </c>
      <c r="D1872" s="130">
        <v>0</v>
      </c>
      <c r="E1872" s="216">
        <v>0</v>
      </c>
      <c r="F1872" s="216"/>
      <c r="G1872" s="216"/>
      <c r="H1872" s="289"/>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row>
    <row r="1873" spans="1:42" outlineLevel="1" x14ac:dyDescent="0.2">
      <c r="A1873" s="289">
        <v>767</v>
      </c>
      <c r="B1873" s="127" t="s">
        <v>2499</v>
      </c>
      <c r="C1873" s="128" t="s">
        <v>2498</v>
      </c>
      <c r="D1873" s="130">
        <v>0</v>
      </c>
      <c r="E1873" s="216">
        <v>0</v>
      </c>
      <c r="F1873" s="216"/>
      <c r="G1873" s="216"/>
      <c r="H1873" s="289"/>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row>
    <row r="1874" spans="1:42" outlineLevel="1" x14ac:dyDescent="0.2">
      <c r="A1874" s="289">
        <v>768</v>
      </c>
      <c r="B1874" s="127" t="s">
        <v>2500</v>
      </c>
      <c r="C1874" s="128" t="s">
        <v>2501</v>
      </c>
      <c r="D1874" s="130" t="s">
        <v>142</v>
      </c>
      <c r="E1874" s="216">
        <v>1</v>
      </c>
      <c r="F1874" s="216"/>
      <c r="G1874" s="216">
        <f t="shared" ref="G1874:G1886" si="113">ROUND(E1874*F1874,2)</f>
        <v>0</v>
      </c>
      <c r="H1874" s="289" t="s">
        <v>1239</v>
      </c>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row>
    <row r="1875" spans="1:42" outlineLevel="1" x14ac:dyDescent="0.2">
      <c r="A1875" s="289">
        <v>769</v>
      </c>
      <c r="B1875" s="127" t="s">
        <v>2502</v>
      </c>
      <c r="C1875" s="128" t="s">
        <v>2501</v>
      </c>
      <c r="D1875" s="130" t="s">
        <v>142</v>
      </c>
      <c r="E1875" s="216">
        <v>1</v>
      </c>
      <c r="F1875" s="216"/>
      <c r="G1875" s="216">
        <f t="shared" si="113"/>
        <v>0</v>
      </c>
      <c r="H1875" s="289" t="s">
        <v>1239</v>
      </c>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row>
    <row r="1876" spans="1:42" outlineLevel="1" x14ac:dyDescent="0.2">
      <c r="A1876" s="289">
        <v>770</v>
      </c>
      <c r="B1876" s="127" t="s">
        <v>2503</v>
      </c>
      <c r="C1876" s="128" t="s">
        <v>2504</v>
      </c>
      <c r="D1876" s="130" t="s">
        <v>142</v>
      </c>
      <c r="E1876" s="216">
        <v>1</v>
      </c>
      <c r="F1876" s="216"/>
      <c r="G1876" s="216">
        <f t="shared" si="113"/>
        <v>0</v>
      </c>
      <c r="H1876" s="289" t="s">
        <v>1239</v>
      </c>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row>
    <row r="1877" spans="1:42" outlineLevel="1" x14ac:dyDescent="0.2">
      <c r="A1877" s="289">
        <v>771</v>
      </c>
      <c r="B1877" s="127" t="s">
        <v>2505</v>
      </c>
      <c r="C1877" s="128" t="s">
        <v>2501</v>
      </c>
      <c r="D1877" s="130" t="s">
        <v>142</v>
      </c>
      <c r="E1877" s="216">
        <v>1</v>
      </c>
      <c r="F1877" s="216"/>
      <c r="G1877" s="216">
        <f t="shared" si="113"/>
        <v>0</v>
      </c>
      <c r="H1877" s="289" t="s">
        <v>1239</v>
      </c>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row>
    <row r="1878" spans="1:42" outlineLevel="1" x14ac:dyDescent="0.2">
      <c r="A1878" s="289">
        <v>772</v>
      </c>
      <c r="B1878" s="127" t="s">
        <v>2506</v>
      </c>
      <c r="C1878" s="128" t="s">
        <v>2501</v>
      </c>
      <c r="D1878" s="130" t="s">
        <v>142</v>
      </c>
      <c r="E1878" s="216">
        <v>1</v>
      </c>
      <c r="F1878" s="216"/>
      <c r="G1878" s="216">
        <f t="shared" si="113"/>
        <v>0</v>
      </c>
      <c r="H1878" s="289" t="s">
        <v>1239</v>
      </c>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row>
    <row r="1879" spans="1:42" outlineLevel="1" x14ac:dyDescent="0.2">
      <c r="A1879" s="289">
        <v>773</v>
      </c>
      <c r="B1879" s="127" t="s">
        <v>2507</v>
      </c>
      <c r="C1879" s="128" t="s">
        <v>2501</v>
      </c>
      <c r="D1879" s="130" t="s">
        <v>142</v>
      </c>
      <c r="E1879" s="216">
        <v>1</v>
      </c>
      <c r="F1879" s="216"/>
      <c r="G1879" s="216">
        <f t="shared" si="113"/>
        <v>0</v>
      </c>
      <c r="H1879" s="289" t="s">
        <v>1239</v>
      </c>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row>
    <row r="1880" spans="1:42" outlineLevel="1" x14ac:dyDescent="0.2">
      <c r="A1880" s="289">
        <v>774</v>
      </c>
      <c r="B1880" s="127" t="s">
        <v>2508</v>
      </c>
      <c r="C1880" s="128" t="s">
        <v>2501</v>
      </c>
      <c r="D1880" s="130" t="s">
        <v>142</v>
      </c>
      <c r="E1880" s="216">
        <v>1</v>
      </c>
      <c r="F1880" s="216"/>
      <c r="G1880" s="216">
        <f t="shared" si="113"/>
        <v>0</v>
      </c>
      <c r="H1880" s="289" t="s">
        <v>1239</v>
      </c>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row>
    <row r="1881" spans="1:42" outlineLevel="1" x14ac:dyDescent="0.2">
      <c r="A1881" s="289">
        <v>775</v>
      </c>
      <c r="B1881" s="127" t="s">
        <v>2509</v>
      </c>
      <c r="C1881" s="128" t="s">
        <v>2504</v>
      </c>
      <c r="D1881" s="130" t="s">
        <v>142</v>
      </c>
      <c r="E1881" s="216">
        <v>1</v>
      </c>
      <c r="F1881" s="216"/>
      <c r="G1881" s="216">
        <f t="shared" si="113"/>
        <v>0</v>
      </c>
      <c r="H1881" s="289" t="s">
        <v>1239</v>
      </c>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row>
    <row r="1882" spans="1:42" outlineLevel="1" x14ac:dyDescent="0.2">
      <c r="A1882" s="289">
        <v>776</v>
      </c>
      <c r="B1882" s="127" t="s">
        <v>2510</v>
      </c>
      <c r="C1882" s="128" t="s">
        <v>2504</v>
      </c>
      <c r="D1882" s="130" t="s">
        <v>142</v>
      </c>
      <c r="E1882" s="216">
        <v>1</v>
      </c>
      <c r="F1882" s="216"/>
      <c r="G1882" s="216">
        <f t="shared" si="113"/>
        <v>0</v>
      </c>
      <c r="H1882" s="289" t="s">
        <v>1239</v>
      </c>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row>
    <row r="1883" spans="1:42" outlineLevel="1" x14ac:dyDescent="0.2">
      <c r="A1883" s="289">
        <v>777</v>
      </c>
      <c r="B1883" s="127" t="s">
        <v>2511</v>
      </c>
      <c r="C1883" s="128" t="s">
        <v>2512</v>
      </c>
      <c r="D1883" s="130" t="s">
        <v>142</v>
      </c>
      <c r="E1883" s="216">
        <v>10</v>
      </c>
      <c r="F1883" s="216"/>
      <c r="G1883" s="216">
        <f t="shared" si="113"/>
        <v>0</v>
      </c>
      <c r="H1883" s="289" t="s">
        <v>1239</v>
      </c>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row>
    <row r="1884" spans="1:42" outlineLevel="1" x14ac:dyDescent="0.2">
      <c r="A1884" s="289">
        <v>778</v>
      </c>
      <c r="B1884" s="127" t="s">
        <v>2513</v>
      </c>
      <c r="C1884" s="128" t="s">
        <v>2514</v>
      </c>
      <c r="D1884" s="130" t="s">
        <v>142</v>
      </c>
      <c r="E1884" s="216">
        <v>6</v>
      </c>
      <c r="F1884" s="216"/>
      <c r="G1884" s="216">
        <f t="shared" si="113"/>
        <v>0</v>
      </c>
      <c r="H1884" s="289" t="s">
        <v>1239</v>
      </c>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row>
    <row r="1885" spans="1:42" outlineLevel="1" x14ac:dyDescent="0.2">
      <c r="A1885" s="289">
        <v>779</v>
      </c>
      <c r="B1885" s="127" t="s">
        <v>2515</v>
      </c>
      <c r="C1885" s="128" t="s">
        <v>2516</v>
      </c>
      <c r="D1885" s="130" t="s">
        <v>142</v>
      </c>
      <c r="E1885" s="216">
        <v>9</v>
      </c>
      <c r="F1885" s="216"/>
      <c r="G1885" s="216">
        <f t="shared" si="113"/>
        <v>0</v>
      </c>
      <c r="H1885" s="289" t="s">
        <v>1239</v>
      </c>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row>
    <row r="1886" spans="1:42" outlineLevel="1" x14ac:dyDescent="0.2">
      <c r="A1886" s="289">
        <v>780</v>
      </c>
      <c r="B1886" s="127" t="s">
        <v>2517</v>
      </c>
      <c r="C1886" s="128" t="s">
        <v>2518</v>
      </c>
      <c r="D1886" s="130" t="s">
        <v>142</v>
      </c>
      <c r="E1886" s="216">
        <v>1</v>
      </c>
      <c r="F1886" s="216"/>
      <c r="G1886" s="216">
        <f t="shared" si="113"/>
        <v>0</v>
      </c>
      <c r="H1886" s="289" t="s">
        <v>1239</v>
      </c>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row>
    <row r="1887" spans="1:42" outlineLevel="1" x14ac:dyDescent="0.2">
      <c r="A1887" s="289">
        <v>0</v>
      </c>
      <c r="B1887" s="127">
        <v>0</v>
      </c>
      <c r="C1887" s="128">
        <v>0</v>
      </c>
      <c r="D1887" s="130">
        <v>0</v>
      </c>
      <c r="E1887" s="216">
        <v>0</v>
      </c>
      <c r="F1887" s="216"/>
      <c r="G1887" s="216"/>
      <c r="H1887" s="289"/>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row>
    <row r="1888" spans="1:42" outlineLevel="1" x14ac:dyDescent="0.2">
      <c r="A1888" s="289">
        <v>0</v>
      </c>
      <c r="B1888" s="127">
        <v>0</v>
      </c>
      <c r="C1888" s="128" t="s">
        <v>2411</v>
      </c>
      <c r="D1888" s="130">
        <v>0</v>
      </c>
      <c r="E1888" s="216">
        <v>0</v>
      </c>
      <c r="F1888" s="216"/>
      <c r="G1888" s="216"/>
      <c r="H1888" s="289"/>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row>
    <row r="1889" spans="1:42" outlineLevel="1" x14ac:dyDescent="0.2">
      <c r="A1889" s="289">
        <v>781</v>
      </c>
      <c r="B1889" s="127">
        <v>0</v>
      </c>
      <c r="C1889" s="128" t="s">
        <v>2519</v>
      </c>
      <c r="D1889" s="130" t="s">
        <v>247</v>
      </c>
      <c r="E1889" s="216">
        <v>71.61</v>
      </c>
      <c r="F1889" s="216"/>
      <c r="G1889" s="216">
        <f t="shared" ref="G1889:G1894" si="114">ROUND(E1889*F1889,2)</f>
        <v>0</v>
      </c>
      <c r="H1889" s="289" t="s">
        <v>1239</v>
      </c>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row>
    <row r="1890" spans="1:42" outlineLevel="1" x14ac:dyDescent="0.2">
      <c r="A1890" s="289">
        <v>782</v>
      </c>
      <c r="B1890" s="127">
        <v>0</v>
      </c>
      <c r="C1890" s="128" t="s">
        <v>2520</v>
      </c>
      <c r="D1890" s="130" t="s">
        <v>247</v>
      </c>
      <c r="E1890" s="216">
        <v>70.790000000000006</v>
      </c>
      <c r="F1890" s="216"/>
      <c r="G1890" s="216">
        <f t="shared" si="114"/>
        <v>0</v>
      </c>
      <c r="H1890" s="289" t="s">
        <v>1239</v>
      </c>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row>
    <row r="1891" spans="1:42" outlineLevel="1" x14ac:dyDescent="0.2">
      <c r="A1891" s="289">
        <v>783</v>
      </c>
      <c r="B1891" s="127">
        <v>0</v>
      </c>
      <c r="C1891" s="128" t="s">
        <v>2521</v>
      </c>
      <c r="D1891" s="130" t="s">
        <v>247</v>
      </c>
      <c r="E1891" s="216">
        <v>77.220000000000013</v>
      </c>
      <c r="F1891" s="216"/>
      <c r="G1891" s="216">
        <f t="shared" si="114"/>
        <v>0</v>
      </c>
      <c r="H1891" s="289" t="s">
        <v>1239</v>
      </c>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row>
    <row r="1892" spans="1:42" outlineLevel="1" x14ac:dyDescent="0.2">
      <c r="A1892" s="289">
        <v>784</v>
      </c>
      <c r="B1892" s="127">
        <v>0</v>
      </c>
      <c r="C1892" s="128" t="s">
        <v>2522</v>
      </c>
      <c r="D1892" s="130" t="s">
        <v>247</v>
      </c>
      <c r="E1892" s="216">
        <v>61.77000000000001</v>
      </c>
      <c r="F1892" s="216"/>
      <c r="G1892" s="216">
        <f t="shared" si="114"/>
        <v>0</v>
      </c>
      <c r="H1892" s="289" t="s">
        <v>1239</v>
      </c>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row>
    <row r="1893" spans="1:42" outlineLevel="1" x14ac:dyDescent="0.2">
      <c r="A1893" s="289">
        <v>785</v>
      </c>
      <c r="B1893" s="127">
        <v>0</v>
      </c>
      <c r="C1893" s="128" t="s">
        <v>2523</v>
      </c>
      <c r="D1893" s="130" t="s">
        <v>247</v>
      </c>
      <c r="E1893" s="216">
        <v>9.02</v>
      </c>
      <c r="F1893" s="216"/>
      <c r="G1893" s="216">
        <f t="shared" si="114"/>
        <v>0</v>
      </c>
      <c r="H1893" s="289" t="s">
        <v>1239</v>
      </c>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row>
    <row r="1894" spans="1:42" outlineLevel="1" x14ac:dyDescent="0.2">
      <c r="A1894" s="289">
        <v>786</v>
      </c>
      <c r="B1894" s="127">
        <v>0</v>
      </c>
      <c r="C1894" s="128" t="s">
        <v>2524</v>
      </c>
      <c r="D1894" s="130" t="s">
        <v>247</v>
      </c>
      <c r="E1894" s="216">
        <v>5.61</v>
      </c>
      <c r="F1894" s="216"/>
      <c r="G1894" s="216">
        <f t="shared" si="114"/>
        <v>0</v>
      </c>
      <c r="H1894" s="289" t="s">
        <v>1239</v>
      </c>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row>
    <row r="1895" spans="1:42" outlineLevel="1" x14ac:dyDescent="0.2">
      <c r="A1895" s="289">
        <v>0</v>
      </c>
      <c r="B1895" s="127">
        <v>0</v>
      </c>
      <c r="C1895" s="128">
        <v>0</v>
      </c>
      <c r="D1895" s="130">
        <v>0</v>
      </c>
      <c r="E1895" s="216">
        <v>0</v>
      </c>
      <c r="F1895" s="216"/>
      <c r="G1895" s="216"/>
      <c r="H1895" s="289"/>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row>
    <row r="1896" spans="1:42" outlineLevel="1" x14ac:dyDescent="0.2">
      <c r="A1896" s="289">
        <v>787</v>
      </c>
      <c r="B1896" s="127">
        <v>0</v>
      </c>
      <c r="C1896" s="128" t="s">
        <v>2414</v>
      </c>
      <c r="D1896" s="130" t="s">
        <v>1044</v>
      </c>
      <c r="E1896" s="216">
        <v>1</v>
      </c>
      <c r="F1896" s="216"/>
      <c r="G1896" s="216">
        <f t="shared" ref="G1896" si="115">ROUND(E1896*F1896,2)</f>
        <v>0</v>
      </c>
      <c r="H1896" s="289" t="s">
        <v>1239</v>
      </c>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row>
    <row r="1897" spans="1:42" outlineLevel="1" x14ac:dyDescent="0.2">
      <c r="A1897" s="289">
        <v>0</v>
      </c>
      <c r="B1897" s="127">
        <v>0</v>
      </c>
      <c r="C1897" s="128">
        <v>0</v>
      </c>
      <c r="D1897" s="130">
        <v>0</v>
      </c>
      <c r="E1897" s="216">
        <v>0</v>
      </c>
      <c r="F1897" s="216"/>
      <c r="G1897" s="216"/>
      <c r="H1897" s="289"/>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row>
    <row r="1898" spans="1:42" outlineLevel="1" x14ac:dyDescent="0.2">
      <c r="A1898" s="290">
        <v>0</v>
      </c>
      <c r="B1898" s="222">
        <v>0</v>
      </c>
      <c r="C1898" s="223" t="s">
        <v>2525</v>
      </c>
      <c r="D1898" s="291">
        <v>0</v>
      </c>
      <c r="E1898" s="292">
        <v>0</v>
      </c>
      <c r="F1898" s="292"/>
      <c r="G1898" s="292"/>
      <c r="H1898" s="293"/>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row>
    <row r="1899" spans="1:42" outlineLevel="1" x14ac:dyDescent="0.2">
      <c r="A1899" s="289">
        <v>0</v>
      </c>
      <c r="B1899" s="127">
        <v>0</v>
      </c>
      <c r="C1899" s="128">
        <v>0</v>
      </c>
      <c r="D1899" s="130">
        <v>0</v>
      </c>
      <c r="E1899" s="216">
        <v>0</v>
      </c>
      <c r="F1899" s="216"/>
      <c r="G1899" s="216"/>
      <c r="H1899" s="289"/>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row>
    <row r="1900" spans="1:42" outlineLevel="1" x14ac:dyDescent="0.2">
      <c r="A1900" s="289">
        <v>788</v>
      </c>
      <c r="B1900" s="127"/>
      <c r="C1900" s="128" t="s">
        <v>2526</v>
      </c>
      <c r="D1900" s="130" t="s">
        <v>142</v>
      </c>
      <c r="E1900" s="216">
        <v>1</v>
      </c>
      <c r="F1900" s="216"/>
      <c r="G1900" s="216">
        <f t="shared" ref="G1900:G1901" si="116">ROUND(E1900*F1900,2)</f>
        <v>0</v>
      </c>
      <c r="H1900" s="289" t="s">
        <v>1239</v>
      </c>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row>
    <row r="1901" spans="1:42" ht="33.75" outlineLevel="1" x14ac:dyDescent="0.2">
      <c r="A1901" s="289">
        <v>789</v>
      </c>
      <c r="B1901" s="127"/>
      <c r="C1901" s="128" t="s">
        <v>2527</v>
      </c>
      <c r="D1901" s="130" t="s">
        <v>142</v>
      </c>
      <c r="E1901" s="216">
        <v>1</v>
      </c>
      <c r="F1901" s="216"/>
      <c r="G1901" s="216">
        <f t="shared" si="116"/>
        <v>0</v>
      </c>
      <c r="H1901" s="289" t="s">
        <v>1239</v>
      </c>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row>
    <row r="1902" spans="1:42" ht="252.75" customHeight="1" outlineLevel="1" x14ac:dyDescent="0.2">
      <c r="A1902" s="289">
        <v>0</v>
      </c>
      <c r="B1902" s="127"/>
      <c r="C1902" s="128" t="s">
        <v>2528</v>
      </c>
      <c r="D1902" s="130"/>
      <c r="E1902" s="216"/>
      <c r="F1902" s="216"/>
      <c r="G1902" s="216"/>
      <c r="H1902" s="289"/>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row>
    <row r="1903" spans="1:42" outlineLevel="1" x14ac:dyDescent="0.2">
      <c r="A1903" s="289">
        <v>790</v>
      </c>
      <c r="B1903" s="127">
        <v>0</v>
      </c>
      <c r="C1903" s="128" t="s">
        <v>2529</v>
      </c>
      <c r="D1903" s="130" t="s">
        <v>142</v>
      </c>
      <c r="E1903" s="216">
        <v>1</v>
      </c>
      <c r="F1903" s="216"/>
      <c r="G1903" s="216">
        <f t="shared" ref="G1903:G1905" si="117">ROUND(E1903*F1903,2)</f>
        <v>0</v>
      </c>
      <c r="H1903" s="289" t="s">
        <v>1239</v>
      </c>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row>
    <row r="1904" spans="1:42" outlineLevel="1" x14ac:dyDescent="0.2">
      <c r="A1904" s="289">
        <v>791</v>
      </c>
      <c r="B1904" s="127">
        <v>0</v>
      </c>
      <c r="C1904" s="128" t="s">
        <v>2530</v>
      </c>
      <c r="D1904" s="130" t="s">
        <v>142</v>
      </c>
      <c r="E1904" s="216">
        <v>1</v>
      </c>
      <c r="F1904" s="216"/>
      <c r="G1904" s="216">
        <f t="shared" si="117"/>
        <v>0</v>
      </c>
      <c r="H1904" s="289" t="s">
        <v>1239</v>
      </c>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row>
    <row r="1905" spans="1:42" outlineLevel="1" x14ac:dyDescent="0.2">
      <c r="A1905" s="289">
        <v>792</v>
      </c>
      <c r="B1905" s="127">
        <v>0</v>
      </c>
      <c r="C1905" s="128" t="s">
        <v>2531</v>
      </c>
      <c r="D1905" s="130" t="s">
        <v>142</v>
      </c>
      <c r="E1905" s="216">
        <v>1</v>
      </c>
      <c r="F1905" s="216"/>
      <c r="G1905" s="216">
        <f t="shared" si="117"/>
        <v>0</v>
      </c>
      <c r="H1905" s="289" t="s">
        <v>1239</v>
      </c>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row>
    <row r="1906" spans="1:42" x14ac:dyDescent="0.2">
      <c r="A1906" s="286" t="s">
        <v>126</v>
      </c>
      <c r="B1906" s="253" t="s">
        <v>106</v>
      </c>
      <c r="C1906" s="254" t="s">
        <v>107</v>
      </c>
      <c r="D1906" s="255"/>
      <c r="E1906" s="256"/>
      <c r="F1906" s="256"/>
      <c r="G1906" s="256">
        <f>SUMIF(M1907:M1931,"&lt;&gt;NOR",G1907:G1931)</f>
        <v>0</v>
      </c>
      <c r="H1906" s="229"/>
      <c r="M1906" t="s">
        <v>127</v>
      </c>
    </row>
    <row r="1907" spans="1:42" ht="22.5" outlineLevel="1" x14ac:dyDescent="0.2">
      <c r="A1907" s="285">
        <v>793</v>
      </c>
      <c r="B1907" s="162" t="s">
        <v>1212</v>
      </c>
      <c r="C1907" s="163" t="s">
        <v>1213</v>
      </c>
      <c r="D1907" s="224" t="s">
        <v>1044</v>
      </c>
      <c r="E1907" s="225">
        <v>15880.111280000005</v>
      </c>
      <c r="F1907" s="225"/>
      <c r="G1907" s="225">
        <f>ROUND(E1907*F1907,2)</f>
        <v>0</v>
      </c>
      <c r="H1907" s="164" t="s">
        <v>1239</v>
      </c>
      <c r="I1907" s="126"/>
      <c r="J1907" s="294"/>
      <c r="K1907" s="126"/>
      <c r="L1907" s="126"/>
      <c r="M1907" s="126" t="s">
        <v>131</v>
      </c>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row>
    <row r="1908" spans="1:42" outlineLevel="1" x14ac:dyDescent="0.2">
      <c r="A1908" s="285">
        <v>0</v>
      </c>
      <c r="B1908" s="162"/>
      <c r="C1908" s="250" t="s">
        <v>1214</v>
      </c>
      <c r="D1908" s="251"/>
      <c r="E1908" s="252">
        <v>9014.4</v>
      </c>
      <c r="F1908" s="225"/>
      <c r="G1908" s="225"/>
      <c r="H1908" s="164">
        <v>0</v>
      </c>
      <c r="I1908" s="126"/>
      <c r="J1908" s="126"/>
      <c r="K1908" s="126"/>
      <c r="L1908" s="126"/>
      <c r="M1908" s="126" t="s">
        <v>133</v>
      </c>
      <c r="N1908" s="126">
        <v>0</v>
      </c>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row>
    <row r="1909" spans="1:42" outlineLevel="1" x14ac:dyDescent="0.2">
      <c r="A1909" s="285">
        <v>0</v>
      </c>
      <c r="B1909" s="162"/>
      <c r="C1909" s="250" t="s">
        <v>1216</v>
      </c>
      <c r="D1909" s="251"/>
      <c r="E1909" s="252">
        <v>4890.96</v>
      </c>
      <c r="F1909" s="225"/>
      <c r="G1909" s="225"/>
      <c r="H1909" s="164">
        <v>0</v>
      </c>
      <c r="I1909" s="126"/>
      <c r="J1909" s="126"/>
      <c r="K1909" s="126"/>
      <c r="L1909" s="126"/>
      <c r="M1909" s="126" t="s">
        <v>133</v>
      </c>
      <c r="N1909" s="126">
        <v>0</v>
      </c>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row>
    <row r="1910" spans="1:42" outlineLevel="1" x14ac:dyDescent="0.2">
      <c r="A1910" s="285">
        <v>0</v>
      </c>
      <c r="B1910" s="162"/>
      <c r="C1910" s="250" t="s">
        <v>1181</v>
      </c>
      <c r="D1910" s="251"/>
      <c r="E1910" s="252">
        <v>1439.51</v>
      </c>
      <c r="F1910" s="225"/>
      <c r="G1910" s="225"/>
      <c r="H1910" s="164">
        <v>0</v>
      </c>
      <c r="I1910" s="126"/>
      <c r="J1910" s="126"/>
      <c r="K1910" s="126"/>
      <c r="L1910" s="126"/>
      <c r="M1910" s="126" t="s">
        <v>133</v>
      </c>
      <c r="N1910" s="126">
        <v>0</v>
      </c>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row>
    <row r="1911" spans="1:42" outlineLevel="1" x14ac:dyDescent="0.2">
      <c r="A1911" s="285">
        <v>0</v>
      </c>
      <c r="B1911" s="162"/>
      <c r="C1911" s="250" t="s">
        <v>152</v>
      </c>
      <c r="D1911" s="251"/>
      <c r="E1911" s="252"/>
      <c r="F1911" s="225"/>
      <c r="G1911" s="225"/>
      <c r="H1911" s="164">
        <v>0</v>
      </c>
      <c r="I1911" s="126"/>
      <c r="J1911" s="126"/>
      <c r="K1911" s="126"/>
      <c r="L1911" s="126"/>
      <c r="M1911" s="126" t="s">
        <v>133</v>
      </c>
      <c r="N1911" s="126">
        <v>0</v>
      </c>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row>
    <row r="1912" spans="1:42" outlineLevel="1" x14ac:dyDescent="0.2">
      <c r="A1912" s="285">
        <v>0</v>
      </c>
      <c r="B1912" s="162"/>
      <c r="C1912" s="250" t="s">
        <v>598</v>
      </c>
      <c r="D1912" s="251"/>
      <c r="E1912" s="252"/>
      <c r="F1912" s="225"/>
      <c r="G1912" s="225"/>
      <c r="H1912" s="164">
        <v>0</v>
      </c>
      <c r="I1912" s="126"/>
      <c r="J1912" s="126"/>
      <c r="K1912" s="126"/>
      <c r="L1912" s="126"/>
      <c r="M1912" s="126" t="s">
        <v>133</v>
      </c>
      <c r="N1912" s="126">
        <v>0</v>
      </c>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row>
    <row r="1913" spans="1:42" outlineLevel="1" x14ac:dyDescent="0.2">
      <c r="A1913" s="285">
        <v>0</v>
      </c>
      <c r="B1913" s="162"/>
      <c r="C1913" s="250" t="s">
        <v>154</v>
      </c>
      <c r="D1913" s="251"/>
      <c r="E1913" s="252"/>
      <c r="F1913" s="225"/>
      <c r="G1913" s="225"/>
      <c r="H1913" s="164">
        <v>0</v>
      </c>
      <c r="I1913" s="126"/>
      <c r="J1913" s="126"/>
      <c r="K1913" s="126"/>
      <c r="L1913" s="126"/>
      <c r="M1913" s="126" t="s">
        <v>133</v>
      </c>
      <c r="N1913" s="126">
        <v>0</v>
      </c>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row>
    <row r="1914" spans="1:42" outlineLevel="1" x14ac:dyDescent="0.2">
      <c r="A1914" s="285">
        <v>0</v>
      </c>
      <c r="B1914" s="162"/>
      <c r="C1914" s="250" t="s">
        <v>1217</v>
      </c>
      <c r="D1914" s="251"/>
      <c r="E1914" s="252">
        <v>26.120640000000002</v>
      </c>
      <c r="F1914" s="225"/>
      <c r="G1914" s="225"/>
      <c r="H1914" s="164">
        <v>0</v>
      </c>
      <c r="I1914" s="126"/>
      <c r="J1914" s="126"/>
      <c r="K1914" s="126"/>
      <c r="L1914" s="126"/>
      <c r="M1914" s="126" t="s">
        <v>133</v>
      </c>
      <c r="N1914" s="126">
        <v>0</v>
      </c>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row>
    <row r="1915" spans="1:42" outlineLevel="1" x14ac:dyDescent="0.2">
      <c r="A1915" s="285">
        <v>0</v>
      </c>
      <c r="B1915" s="162"/>
      <c r="C1915" s="250" t="s">
        <v>1218</v>
      </c>
      <c r="D1915" s="251"/>
      <c r="E1915" s="252">
        <v>26.120640000000002</v>
      </c>
      <c r="F1915" s="225"/>
      <c r="G1915" s="225"/>
      <c r="H1915" s="164">
        <v>0</v>
      </c>
      <c r="I1915" s="126"/>
      <c r="J1915" s="126"/>
      <c r="K1915" s="126"/>
      <c r="L1915" s="126"/>
      <c r="M1915" s="126" t="s">
        <v>133</v>
      </c>
      <c r="N1915" s="126">
        <v>0</v>
      </c>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row>
    <row r="1916" spans="1:42" outlineLevel="1" x14ac:dyDescent="0.2">
      <c r="A1916" s="285">
        <v>0</v>
      </c>
      <c r="B1916" s="162"/>
      <c r="C1916" s="250" t="s">
        <v>1219</v>
      </c>
      <c r="D1916" s="251"/>
      <c r="E1916" s="252">
        <v>17.71</v>
      </c>
      <c r="F1916" s="225"/>
      <c r="G1916" s="225"/>
      <c r="H1916" s="164">
        <v>0</v>
      </c>
      <c r="I1916" s="126"/>
      <c r="J1916" s="126"/>
      <c r="K1916" s="126"/>
      <c r="L1916" s="126"/>
      <c r="M1916" s="126" t="s">
        <v>133</v>
      </c>
      <c r="N1916" s="126">
        <v>0</v>
      </c>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row>
    <row r="1917" spans="1:42" outlineLevel="1" x14ac:dyDescent="0.2">
      <c r="A1917" s="285">
        <v>0</v>
      </c>
      <c r="B1917" s="162"/>
      <c r="C1917" s="250" t="s">
        <v>1220</v>
      </c>
      <c r="D1917" s="251"/>
      <c r="E1917" s="252">
        <v>43.24</v>
      </c>
      <c r="F1917" s="225"/>
      <c r="G1917" s="225"/>
      <c r="H1917" s="164">
        <v>0</v>
      </c>
      <c r="I1917" s="126"/>
      <c r="J1917" s="126"/>
      <c r="K1917" s="126"/>
      <c r="L1917" s="126"/>
      <c r="M1917" s="126" t="s">
        <v>133</v>
      </c>
      <c r="N1917" s="126">
        <v>0</v>
      </c>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row>
    <row r="1918" spans="1:42" outlineLevel="1" x14ac:dyDescent="0.2">
      <c r="A1918" s="285">
        <v>0</v>
      </c>
      <c r="B1918" s="162"/>
      <c r="C1918" s="250" t="s">
        <v>152</v>
      </c>
      <c r="D1918" s="251"/>
      <c r="E1918" s="252"/>
      <c r="F1918" s="225"/>
      <c r="G1918" s="225"/>
      <c r="H1918" s="164">
        <v>0</v>
      </c>
      <c r="I1918" s="126"/>
      <c r="J1918" s="126"/>
      <c r="K1918" s="126"/>
      <c r="L1918" s="126"/>
      <c r="M1918" s="126" t="s">
        <v>133</v>
      </c>
      <c r="N1918" s="126">
        <v>0</v>
      </c>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row>
    <row r="1919" spans="1:42" outlineLevel="1" x14ac:dyDescent="0.2">
      <c r="A1919" s="285">
        <v>0</v>
      </c>
      <c r="B1919" s="162"/>
      <c r="C1919" s="250" t="s">
        <v>1221</v>
      </c>
      <c r="D1919" s="251"/>
      <c r="E1919" s="252">
        <v>422.05</v>
      </c>
      <c r="F1919" s="225"/>
      <c r="G1919" s="225"/>
      <c r="H1919" s="164">
        <v>0</v>
      </c>
      <c r="I1919" s="126"/>
      <c r="J1919" s="126"/>
      <c r="K1919" s="126"/>
      <c r="L1919" s="126"/>
      <c r="M1919" s="126" t="s">
        <v>133</v>
      </c>
      <c r="N1919" s="126">
        <v>0</v>
      </c>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row>
    <row r="1920" spans="1:42" ht="22.5" outlineLevel="1" x14ac:dyDescent="0.2">
      <c r="A1920" s="285">
        <v>794</v>
      </c>
      <c r="B1920" s="162" t="s">
        <v>1222</v>
      </c>
      <c r="C1920" s="163" t="s">
        <v>1223</v>
      </c>
      <c r="D1920" s="224" t="s">
        <v>1044</v>
      </c>
      <c r="E1920" s="225">
        <v>7.7957879999999999</v>
      </c>
      <c r="F1920" s="225"/>
      <c r="G1920" s="225">
        <f>ROUND(E1920*F1920,2)</f>
        <v>0</v>
      </c>
      <c r="H1920" s="164" t="s">
        <v>1239</v>
      </c>
      <c r="I1920" s="126"/>
      <c r="J1920" s="126"/>
      <c r="K1920" s="126"/>
      <c r="L1920" s="126"/>
      <c r="M1920" s="126" t="s">
        <v>131</v>
      </c>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row>
    <row r="1921" spans="1:42" outlineLevel="1" x14ac:dyDescent="0.2">
      <c r="A1921" s="285">
        <v>0</v>
      </c>
      <c r="B1921" s="162"/>
      <c r="C1921" s="250" t="s">
        <v>598</v>
      </c>
      <c r="D1921" s="251"/>
      <c r="E1921" s="252"/>
      <c r="F1921" s="225"/>
      <c r="G1921" s="225"/>
      <c r="H1921" s="164">
        <v>0</v>
      </c>
      <c r="I1921" s="126"/>
      <c r="J1921" s="126"/>
      <c r="K1921" s="126"/>
      <c r="L1921" s="126"/>
      <c r="M1921" s="126" t="s">
        <v>133</v>
      </c>
      <c r="N1921" s="126">
        <v>0</v>
      </c>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row>
    <row r="1922" spans="1:42" outlineLevel="1" x14ac:dyDescent="0.2">
      <c r="A1922" s="285">
        <v>0</v>
      </c>
      <c r="B1922" s="162"/>
      <c r="C1922" s="250" t="s">
        <v>154</v>
      </c>
      <c r="D1922" s="251"/>
      <c r="E1922" s="252"/>
      <c r="F1922" s="225"/>
      <c r="G1922" s="225"/>
      <c r="H1922" s="164">
        <v>0</v>
      </c>
      <c r="I1922" s="126"/>
      <c r="J1922" s="126"/>
      <c r="K1922" s="126"/>
      <c r="L1922" s="126"/>
      <c r="M1922" s="126" t="s">
        <v>133</v>
      </c>
      <c r="N1922" s="126">
        <v>0</v>
      </c>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row>
    <row r="1923" spans="1:42" outlineLevel="1" x14ac:dyDescent="0.2">
      <c r="A1923" s="285">
        <v>0</v>
      </c>
      <c r="B1923" s="162"/>
      <c r="C1923" s="257" t="s">
        <v>369</v>
      </c>
      <c r="D1923" s="258"/>
      <c r="E1923" s="259"/>
      <c r="F1923" s="225"/>
      <c r="G1923" s="225"/>
      <c r="H1923" s="164">
        <v>0</v>
      </c>
      <c r="I1923" s="126"/>
      <c r="J1923" s="126"/>
      <c r="K1923" s="126"/>
      <c r="L1923" s="126"/>
      <c r="M1923" s="126" t="s">
        <v>133</v>
      </c>
      <c r="N1923" s="126">
        <v>2</v>
      </c>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row>
    <row r="1924" spans="1:42" outlineLevel="1" x14ac:dyDescent="0.2">
      <c r="A1924" s="285">
        <v>0</v>
      </c>
      <c r="B1924" s="162"/>
      <c r="C1924" s="260" t="s">
        <v>1162</v>
      </c>
      <c r="D1924" s="258"/>
      <c r="E1924" s="259">
        <v>0.46200000000000002</v>
      </c>
      <c r="F1924" s="225"/>
      <c r="G1924" s="225"/>
      <c r="H1924" s="164">
        <v>0</v>
      </c>
      <c r="I1924" s="126"/>
      <c r="J1924" s="126"/>
      <c r="K1924" s="126"/>
      <c r="L1924" s="126"/>
      <c r="M1924" s="126" t="s">
        <v>133</v>
      </c>
      <c r="N1924" s="126">
        <v>2</v>
      </c>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row>
    <row r="1925" spans="1:42" outlineLevel="1" x14ac:dyDescent="0.2">
      <c r="A1925" s="285">
        <v>0</v>
      </c>
      <c r="B1925" s="162"/>
      <c r="C1925" s="260" t="s">
        <v>1148</v>
      </c>
      <c r="D1925" s="258"/>
      <c r="E1925" s="259">
        <v>0.46200000000000002</v>
      </c>
      <c r="F1925" s="225"/>
      <c r="G1925" s="225"/>
      <c r="H1925" s="164">
        <v>0</v>
      </c>
      <c r="I1925" s="126"/>
      <c r="J1925" s="126"/>
      <c r="K1925" s="126"/>
      <c r="L1925" s="126"/>
      <c r="M1925" s="126" t="s">
        <v>133</v>
      </c>
      <c r="N1925" s="126">
        <v>2</v>
      </c>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row>
    <row r="1926" spans="1:42" outlineLevel="1" x14ac:dyDescent="0.2">
      <c r="A1926" s="285">
        <v>0</v>
      </c>
      <c r="B1926" s="162"/>
      <c r="C1926" s="257" t="s">
        <v>373</v>
      </c>
      <c r="D1926" s="258"/>
      <c r="E1926" s="259"/>
      <c r="F1926" s="225"/>
      <c r="G1926" s="225"/>
      <c r="H1926" s="164">
        <v>0</v>
      </c>
      <c r="I1926" s="126"/>
      <c r="J1926" s="126"/>
      <c r="K1926" s="126"/>
      <c r="L1926" s="126"/>
      <c r="M1926" s="126" t="s">
        <v>133</v>
      </c>
      <c r="N1926" s="126">
        <v>0</v>
      </c>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row>
    <row r="1927" spans="1:42" outlineLevel="1" x14ac:dyDescent="0.2">
      <c r="A1927" s="285">
        <v>0</v>
      </c>
      <c r="B1927" s="162"/>
      <c r="C1927" s="250" t="s">
        <v>1225</v>
      </c>
      <c r="D1927" s="251"/>
      <c r="E1927" s="252">
        <v>7.7957879999999999</v>
      </c>
      <c r="F1927" s="225"/>
      <c r="G1927" s="225"/>
      <c r="H1927" s="164">
        <v>0</v>
      </c>
      <c r="I1927" s="126"/>
      <c r="J1927" s="126"/>
      <c r="K1927" s="126"/>
      <c r="L1927" s="126"/>
      <c r="M1927" s="126" t="s">
        <v>133</v>
      </c>
      <c r="N1927" s="126">
        <v>0</v>
      </c>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row>
    <row r="1928" spans="1:42" ht="22.5" outlineLevel="1" x14ac:dyDescent="0.2">
      <c r="A1928" s="285">
        <v>795</v>
      </c>
      <c r="B1928" s="162" t="s">
        <v>1226</v>
      </c>
      <c r="C1928" s="163" t="s">
        <v>1227</v>
      </c>
      <c r="D1928" s="224" t="s">
        <v>130</v>
      </c>
      <c r="E1928" s="225">
        <v>52.199999999999996</v>
      </c>
      <c r="F1928" s="225"/>
      <c r="G1928" s="225">
        <f>ROUND(E1928*F1928,2)</f>
        <v>0</v>
      </c>
      <c r="H1928" s="164" t="s">
        <v>1239</v>
      </c>
      <c r="I1928" s="126"/>
      <c r="J1928" s="126"/>
      <c r="K1928" s="126"/>
      <c r="L1928" s="126"/>
      <c r="M1928" s="126" t="s">
        <v>131</v>
      </c>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row>
    <row r="1929" spans="1:42" outlineLevel="1" x14ac:dyDescent="0.2">
      <c r="A1929" s="285">
        <v>0</v>
      </c>
      <c r="B1929" s="162"/>
      <c r="C1929" s="250" t="s">
        <v>1228</v>
      </c>
      <c r="D1929" s="251"/>
      <c r="E1929" s="252">
        <v>41.3</v>
      </c>
      <c r="F1929" s="225"/>
      <c r="G1929" s="225"/>
      <c r="H1929" s="164">
        <v>0</v>
      </c>
      <c r="I1929" s="126"/>
      <c r="J1929" s="126"/>
      <c r="K1929" s="126"/>
      <c r="L1929" s="126"/>
      <c r="M1929" s="126" t="s">
        <v>133</v>
      </c>
      <c r="N1929" s="126">
        <v>0</v>
      </c>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row>
    <row r="1930" spans="1:42" outlineLevel="1" x14ac:dyDescent="0.2">
      <c r="A1930" s="285">
        <v>0</v>
      </c>
      <c r="B1930" s="162"/>
      <c r="C1930" s="250" t="s">
        <v>1229</v>
      </c>
      <c r="D1930" s="251"/>
      <c r="E1930" s="252">
        <v>10.9</v>
      </c>
      <c r="F1930" s="225"/>
      <c r="G1930" s="225"/>
      <c r="H1930" s="164">
        <v>0</v>
      </c>
      <c r="I1930" s="126"/>
      <c r="J1930" s="126"/>
      <c r="K1930" s="126"/>
      <c r="L1930" s="126"/>
      <c r="M1930" s="126" t="s">
        <v>133</v>
      </c>
      <c r="N1930" s="126">
        <v>0</v>
      </c>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row>
    <row r="1931" spans="1:42" outlineLevel="1" x14ac:dyDescent="0.2">
      <c r="A1931" s="285">
        <v>796</v>
      </c>
      <c r="B1931" s="162" t="s">
        <v>1230</v>
      </c>
      <c r="C1931" s="163" t="s">
        <v>1231</v>
      </c>
      <c r="D1931" s="224" t="s">
        <v>0</v>
      </c>
      <c r="E1931" s="225">
        <v>9</v>
      </c>
      <c r="F1931" s="225"/>
      <c r="G1931" s="225">
        <f>ROUND(E1931*F1931,2)</f>
        <v>0</v>
      </c>
      <c r="H1931" s="164" t="s">
        <v>1239</v>
      </c>
      <c r="I1931" s="126"/>
      <c r="J1931" s="126"/>
      <c r="K1931" s="126"/>
      <c r="L1931" s="126"/>
      <c r="M1931" s="126" t="s">
        <v>131</v>
      </c>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row>
    <row r="1932" spans="1:42" x14ac:dyDescent="0.2">
      <c r="A1932" s="286" t="s">
        <v>126</v>
      </c>
      <c r="B1932" s="253" t="s">
        <v>108</v>
      </c>
      <c r="C1932" s="254" t="s">
        <v>109</v>
      </c>
      <c r="D1932" s="255"/>
      <c r="E1932" s="256"/>
      <c r="F1932" s="256"/>
      <c r="G1932" s="256">
        <f>SUMIF(M1933:M1986,"&lt;&gt;NOR",G1933:G1986)</f>
        <v>0</v>
      </c>
      <c r="H1932" s="229"/>
      <c r="M1932" t="s">
        <v>127</v>
      </c>
    </row>
    <row r="1933" spans="1:42" outlineLevel="1" x14ac:dyDescent="0.2">
      <c r="A1933" s="285">
        <v>797</v>
      </c>
      <c r="B1933" s="162" t="s">
        <v>1232</v>
      </c>
      <c r="C1933" s="163" t="s">
        <v>1233</v>
      </c>
      <c r="D1933" s="224" t="s">
        <v>130</v>
      </c>
      <c r="E1933" s="225">
        <v>2450.17</v>
      </c>
      <c r="F1933" s="225">
        <v>0</v>
      </c>
      <c r="G1933" s="225">
        <f>ROUND(E1933*F1933,2)</f>
        <v>0</v>
      </c>
      <c r="H1933" s="164"/>
      <c r="I1933" s="126"/>
      <c r="J1933" s="126"/>
      <c r="K1933" s="126"/>
      <c r="L1933" s="126"/>
      <c r="M1933" s="126" t="s">
        <v>131</v>
      </c>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row>
    <row r="1934" spans="1:42" outlineLevel="1" x14ac:dyDescent="0.2">
      <c r="A1934" s="285"/>
      <c r="B1934" s="162"/>
      <c r="C1934" s="250" t="s">
        <v>510</v>
      </c>
      <c r="D1934" s="251"/>
      <c r="E1934" s="252"/>
      <c r="F1934" s="225"/>
      <c r="G1934" s="225"/>
      <c r="H1934" s="164"/>
      <c r="I1934" s="126"/>
      <c r="J1934" s="126"/>
      <c r="K1934" s="126"/>
      <c r="L1934" s="126"/>
      <c r="M1934" s="126" t="s">
        <v>133</v>
      </c>
      <c r="N1934" s="126">
        <v>0</v>
      </c>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row>
    <row r="1935" spans="1:42" outlineLevel="1" x14ac:dyDescent="0.2">
      <c r="A1935" s="285"/>
      <c r="B1935" s="162"/>
      <c r="C1935" s="250" t="s">
        <v>154</v>
      </c>
      <c r="D1935" s="251"/>
      <c r="E1935" s="252"/>
      <c r="F1935" s="225"/>
      <c r="G1935" s="225"/>
      <c r="H1935" s="164"/>
      <c r="I1935" s="126"/>
      <c r="J1935" s="126"/>
      <c r="K1935" s="126"/>
      <c r="L1935" s="126"/>
      <c r="M1935" s="126" t="s">
        <v>133</v>
      </c>
      <c r="N1935" s="126">
        <v>0</v>
      </c>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row>
    <row r="1936" spans="1:42" outlineLevel="1" x14ac:dyDescent="0.2">
      <c r="A1936" s="285"/>
      <c r="B1936" s="162"/>
      <c r="C1936" s="250" t="s">
        <v>511</v>
      </c>
      <c r="D1936" s="251"/>
      <c r="E1936" s="252">
        <v>677.46</v>
      </c>
      <c r="F1936" s="225"/>
      <c r="G1936" s="225"/>
      <c r="H1936" s="164"/>
      <c r="I1936" s="126"/>
      <c r="J1936" s="126"/>
      <c r="K1936" s="126"/>
      <c r="L1936" s="126"/>
      <c r="M1936" s="126" t="s">
        <v>133</v>
      </c>
      <c r="N1936" s="126">
        <v>0</v>
      </c>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row>
    <row r="1937" spans="1:42" outlineLevel="1" x14ac:dyDescent="0.2">
      <c r="A1937" s="285"/>
      <c r="B1937" s="162"/>
      <c r="C1937" s="250" t="s">
        <v>512</v>
      </c>
      <c r="D1937" s="251"/>
      <c r="E1937" s="252"/>
      <c r="F1937" s="225"/>
      <c r="G1937" s="225"/>
      <c r="H1937" s="164"/>
      <c r="I1937" s="126"/>
      <c r="J1937" s="126"/>
      <c r="K1937" s="126"/>
      <c r="L1937" s="126"/>
      <c r="M1937" s="126" t="s">
        <v>133</v>
      </c>
      <c r="N1937" s="126">
        <v>0</v>
      </c>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row>
    <row r="1938" spans="1:42" outlineLevel="1" x14ac:dyDescent="0.2">
      <c r="A1938" s="285"/>
      <c r="B1938" s="162"/>
      <c r="C1938" s="250" t="s">
        <v>513</v>
      </c>
      <c r="D1938" s="251"/>
      <c r="E1938" s="252">
        <v>-5.6079999999999997</v>
      </c>
      <c r="F1938" s="225"/>
      <c r="G1938" s="225"/>
      <c r="H1938" s="164"/>
      <c r="I1938" s="126"/>
      <c r="J1938" s="126"/>
      <c r="K1938" s="126"/>
      <c r="L1938" s="126"/>
      <c r="M1938" s="126" t="s">
        <v>133</v>
      </c>
      <c r="N1938" s="126">
        <v>0</v>
      </c>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row>
    <row r="1939" spans="1:42" outlineLevel="1" x14ac:dyDescent="0.2">
      <c r="A1939" s="285"/>
      <c r="B1939" s="162"/>
      <c r="C1939" s="250" t="s">
        <v>514</v>
      </c>
      <c r="D1939" s="251"/>
      <c r="E1939" s="252">
        <v>-208.81</v>
      </c>
      <c r="F1939" s="225"/>
      <c r="G1939" s="225"/>
      <c r="H1939" s="164"/>
      <c r="I1939" s="126"/>
      <c r="J1939" s="126"/>
      <c r="K1939" s="126"/>
      <c r="L1939" s="126"/>
      <c r="M1939" s="126" t="s">
        <v>133</v>
      </c>
      <c r="N1939" s="126">
        <v>0</v>
      </c>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row>
    <row r="1940" spans="1:42" outlineLevel="1" x14ac:dyDescent="0.2">
      <c r="A1940" s="285"/>
      <c r="B1940" s="162"/>
      <c r="C1940" s="250" t="s">
        <v>515</v>
      </c>
      <c r="D1940" s="251"/>
      <c r="E1940" s="252">
        <v>-13.44</v>
      </c>
      <c r="F1940" s="225"/>
      <c r="G1940" s="225"/>
      <c r="H1940" s="164"/>
      <c r="I1940" s="126"/>
      <c r="J1940" s="126"/>
      <c r="K1940" s="126"/>
      <c r="L1940" s="126"/>
      <c r="M1940" s="126" t="s">
        <v>133</v>
      </c>
      <c r="N1940" s="126">
        <v>0</v>
      </c>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row>
    <row r="1941" spans="1:42" outlineLevel="1" x14ac:dyDescent="0.2">
      <c r="A1941" s="285"/>
      <c r="B1941" s="162"/>
      <c r="C1941" s="250" t="s">
        <v>516</v>
      </c>
      <c r="D1941" s="251"/>
      <c r="E1941" s="252"/>
      <c r="F1941" s="225"/>
      <c r="G1941" s="225"/>
      <c r="H1941" s="164"/>
      <c r="I1941" s="126"/>
      <c r="J1941" s="126"/>
      <c r="K1941" s="126"/>
      <c r="L1941" s="126"/>
      <c r="M1941" s="126" t="s">
        <v>133</v>
      </c>
      <c r="N1941" s="126">
        <v>0</v>
      </c>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row>
    <row r="1942" spans="1:42" outlineLevel="1" x14ac:dyDescent="0.2">
      <c r="A1942" s="285"/>
      <c r="B1942" s="162"/>
      <c r="C1942" s="250" t="s">
        <v>517</v>
      </c>
      <c r="D1942" s="251"/>
      <c r="E1942" s="252">
        <v>2.2926199999999999</v>
      </c>
      <c r="F1942" s="225"/>
      <c r="G1942" s="225"/>
      <c r="H1942" s="164"/>
      <c r="I1942" s="126"/>
      <c r="J1942" s="126"/>
      <c r="K1942" s="126"/>
      <c r="L1942" s="126"/>
      <c r="M1942" s="126" t="s">
        <v>133</v>
      </c>
      <c r="N1942" s="126">
        <v>0</v>
      </c>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row>
    <row r="1943" spans="1:42" ht="22.5" outlineLevel="1" x14ac:dyDescent="0.2">
      <c r="A1943" s="285"/>
      <c r="B1943" s="162"/>
      <c r="C1943" s="250" t="s">
        <v>518</v>
      </c>
      <c r="D1943" s="251"/>
      <c r="E1943" s="252">
        <v>60.999400000000001</v>
      </c>
      <c r="F1943" s="225"/>
      <c r="G1943" s="225"/>
      <c r="H1943" s="164"/>
      <c r="I1943" s="126"/>
      <c r="J1943" s="126"/>
      <c r="K1943" s="126"/>
      <c r="L1943" s="126"/>
      <c r="M1943" s="126" t="s">
        <v>133</v>
      </c>
      <c r="N1943" s="126">
        <v>0</v>
      </c>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row>
    <row r="1944" spans="1:42" outlineLevel="1" x14ac:dyDescent="0.2">
      <c r="A1944" s="285"/>
      <c r="B1944" s="162"/>
      <c r="C1944" s="250" t="s">
        <v>519</v>
      </c>
      <c r="D1944" s="251"/>
      <c r="E1944" s="252">
        <v>1.9597599999999999</v>
      </c>
      <c r="F1944" s="225"/>
      <c r="G1944" s="225"/>
      <c r="H1944" s="164"/>
      <c r="I1944" s="126"/>
      <c r="J1944" s="126"/>
      <c r="K1944" s="126"/>
      <c r="L1944" s="126"/>
      <c r="M1944" s="126" t="s">
        <v>133</v>
      </c>
      <c r="N1944" s="126">
        <v>0</v>
      </c>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row>
    <row r="1945" spans="1:42" outlineLevel="1" x14ac:dyDescent="0.2">
      <c r="A1945" s="285"/>
      <c r="B1945" s="162"/>
      <c r="C1945" s="250" t="s">
        <v>521</v>
      </c>
      <c r="D1945" s="251"/>
      <c r="E1945" s="252">
        <v>94.14</v>
      </c>
      <c r="F1945" s="225"/>
      <c r="G1945" s="225"/>
      <c r="H1945" s="164"/>
      <c r="I1945" s="126"/>
      <c r="J1945" s="126"/>
      <c r="K1945" s="126"/>
      <c r="L1945" s="126"/>
      <c r="M1945" s="126" t="s">
        <v>133</v>
      </c>
      <c r="N1945" s="126">
        <v>0</v>
      </c>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row>
    <row r="1946" spans="1:42" outlineLevel="1" x14ac:dyDescent="0.2">
      <c r="A1946" s="285"/>
      <c r="B1946" s="162"/>
      <c r="C1946" s="250" t="s">
        <v>522</v>
      </c>
      <c r="D1946" s="251"/>
      <c r="E1946" s="252">
        <v>0.78400000000000003</v>
      </c>
      <c r="F1946" s="225"/>
      <c r="G1946" s="225"/>
      <c r="H1946" s="164"/>
      <c r="I1946" s="126"/>
      <c r="J1946" s="126"/>
      <c r="K1946" s="126"/>
      <c r="L1946" s="126"/>
      <c r="M1946" s="126" t="s">
        <v>133</v>
      </c>
      <c r="N1946" s="126">
        <v>0</v>
      </c>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row>
    <row r="1947" spans="1:42" outlineLevel="1" x14ac:dyDescent="0.2">
      <c r="A1947" s="285"/>
      <c r="B1947" s="162"/>
      <c r="C1947" s="250" t="s">
        <v>523</v>
      </c>
      <c r="D1947" s="251"/>
      <c r="E1947" s="252">
        <v>39.6</v>
      </c>
      <c r="F1947" s="225"/>
      <c r="G1947" s="225"/>
      <c r="H1947" s="164"/>
      <c r="I1947" s="126"/>
      <c r="J1947" s="126"/>
      <c r="K1947" s="126"/>
      <c r="L1947" s="126"/>
      <c r="M1947" s="126" t="s">
        <v>133</v>
      </c>
      <c r="N1947" s="126">
        <v>0</v>
      </c>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row>
    <row r="1948" spans="1:42" outlineLevel="1" x14ac:dyDescent="0.2">
      <c r="A1948" s="285"/>
      <c r="B1948" s="162"/>
      <c r="C1948" s="250" t="s">
        <v>512</v>
      </c>
      <c r="D1948" s="251"/>
      <c r="E1948" s="252"/>
      <c r="F1948" s="225"/>
      <c r="G1948" s="225"/>
      <c r="H1948" s="164"/>
      <c r="I1948" s="126"/>
      <c r="J1948" s="126"/>
      <c r="K1948" s="126"/>
      <c r="L1948" s="126"/>
      <c r="M1948" s="126" t="s">
        <v>133</v>
      </c>
      <c r="N1948" s="126">
        <v>0</v>
      </c>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row>
    <row r="1949" spans="1:42" outlineLevel="1" x14ac:dyDescent="0.2">
      <c r="A1949" s="285"/>
      <c r="B1949" s="162"/>
      <c r="C1949" s="250" t="s">
        <v>524</v>
      </c>
      <c r="D1949" s="251"/>
      <c r="E1949" s="252">
        <v>-6.5</v>
      </c>
      <c r="F1949" s="225"/>
      <c r="G1949" s="225"/>
      <c r="H1949" s="164"/>
      <c r="I1949" s="126"/>
      <c r="J1949" s="126"/>
      <c r="K1949" s="126"/>
      <c r="L1949" s="126"/>
      <c r="M1949" s="126" t="s">
        <v>133</v>
      </c>
      <c r="N1949" s="126">
        <v>0</v>
      </c>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row>
    <row r="1950" spans="1:42" outlineLevel="1" x14ac:dyDescent="0.2">
      <c r="A1950" s="285"/>
      <c r="B1950" s="162"/>
      <c r="C1950" s="250" t="s">
        <v>525</v>
      </c>
      <c r="D1950" s="251"/>
      <c r="E1950" s="252">
        <v>-17.184000000000001</v>
      </c>
      <c r="F1950" s="225"/>
      <c r="G1950" s="225"/>
      <c r="H1950" s="164"/>
      <c r="I1950" s="126"/>
      <c r="J1950" s="126"/>
      <c r="K1950" s="126"/>
      <c r="L1950" s="126"/>
      <c r="M1950" s="126" t="s">
        <v>133</v>
      </c>
      <c r="N1950" s="126">
        <v>0</v>
      </c>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row>
    <row r="1951" spans="1:42" outlineLevel="1" x14ac:dyDescent="0.2">
      <c r="A1951" s="285"/>
      <c r="B1951" s="162"/>
      <c r="C1951" s="250" t="s">
        <v>516</v>
      </c>
      <c r="D1951" s="251"/>
      <c r="E1951" s="252"/>
      <c r="F1951" s="225"/>
      <c r="G1951" s="225"/>
      <c r="H1951" s="164"/>
      <c r="I1951" s="126"/>
      <c r="J1951" s="126"/>
      <c r="K1951" s="126"/>
      <c r="L1951" s="126"/>
      <c r="M1951" s="126" t="s">
        <v>133</v>
      </c>
      <c r="N1951" s="126">
        <v>0</v>
      </c>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row>
    <row r="1952" spans="1:42" outlineLevel="1" x14ac:dyDescent="0.2">
      <c r="A1952" s="285"/>
      <c r="B1952" s="162"/>
      <c r="C1952" s="250" t="s">
        <v>526</v>
      </c>
      <c r="D1952" s="251"/>
      <c r="E1952" s="252">
        <v>1.65</v>
      </c>
      <c r="F1952" s="225"/>
      <c r="G1952" s="225"/>
      <c r="H1952" s="164"/>
      <c r="I1952" s="126"/>
      <c r="J1952" s="126"/>
      <c r="K1952" s="126"/>
      <c r="L1952" s="126"/>
      <c r="M1952" s="126" t="s">
        <v>133</v>
      </c>
      <c r="N1952" s="126">
        <v>0</v>
      </c>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row>
    <row r="1953" spans="1:42" outlineLevel="1" x14ac:dyDescent="0.2">
      <c r="A1953" s="285"/>
      <c r="B1953" s="162"/>
      <c r="C1953" s="250" t="s">
        <v>527</v>
      </c>
      <c r="D1953" s="251"/>
      <c r="E1953" s="252">
        <v>3.6871999999999998</v>
      </c>
      <c r="F1953" s="225"/>
      <c r="G1953" s="225"/>
      <c r="H1953" s="164"/>
      <c r="I1953" s="126"/>
      <c r="J1953" s="126"/>
      <c r="K1953" s="126"/>
      <c r="L1953" s="126"/>
      <c r="M1953" s="126" t="s">
        <v>133</v>
      </c>
      <c r="N1953" s="126">
        <v>0</v>
      </c>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row>
    <row r="1954" spans="1:42" outlineLevel="1" x14ac:dyDescent="0.2">
      <c r="A1954" s="285"/>
      <c r="B1954" s="162"/>
      <c r="C1954" s="250" t="s">
        <v>528</v>
      </c>
      <c r="D1954" s="251"/>
      <c r="E1954" s="252">
        <v>39.6</v>
      </c>
      <c r="F1954" s="225"/>
      <c r="G1954" s="225"/>
      <c r="H1954" s="164"/>
      <c r="I1954" s="126"/>
      <c r="J1954" s="126"/>
      <c r="K1954" s="126"/>
      <c r="L1954" s="126"/>
      <c r="M1954" s="126" t="s">
        <v>133</v>
      </c>
      <c r="N1954" s="126">
        <v>0</v>
      </c>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row>
    <row r="1955" spans="1:42" outlineLevel="1" x14ac:dyDescent="0.2">
      <c r="A1955" s="285"/>
      <c r="B1955" s="162"/>
      <c r="C1955" s="250" t="s">
        <v>529</v>
      </c>
      <c r="D1955" s="251"/>
      <c r="E1955" s="252">
        <v>-5.28</v>
      </c>
      <c r="F1955" s="225"/>
      <c r="G1955" s="225"/>
      <c r="H1955" s="164"/>
      <c r="I1955" s="126"/>
      <c r="J1955" s="126"/>
      <c r="K1955" s="126"/>
      <c r="L1955" s="126"/>
      <c r="M1955" s="126" t="s">
        <v>133</v>
      </c>
      <c r="N1955" s="126">
        <v>0</v>
      </c>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row>
    <row r="1956" spans="1:42" outlineLevel="1" x14ac:dyDescent="0.2">
      <c r="A1956" s="285"/>
      <c r="B1956" s="162"/>
      <c r="C1956" s="250" t="s">
        <v>530</v>
      </c>
      <c r="D1956" s="251"/>
      <c r="E1956" s="252">
        <v>1.792</v>
      </c>
      <c r="F1956" s="225"/>
      <c r="G1956" s="225"/>
      <c r="H1956" s="164"/>
      <c r="I1956" s="126"/>
      <c r="J1956" s="126"/>
      <c r="K1956" s="126"/>
      <c r="L1956" s="126"/>
      <c r="M1956" s="126" t="s">
        <v>133</v>
      </c>
      <c r="N1956" s="126">
        <v>0</v>
      </c>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row>
    <row r="1957" spans="1:42" outlineLevel="1" x14ac:dyDescent="0.2">
      <c r="A1957" s="285"/>
      <c r="B1957" s="162"/>
      <c r="C1957" s="250" t="s">
        <v>531</v>
      </c>
      <c r="D1957" s="251"/>
      <c r="E1957" s="252">
        <v>3.9</v>
      </c>
      <c r="F1957" s="225"/>
      <c r="G1957" s="225"/>
      <c r="H1957" s="164"/>
      <c r="I1957" s="126"/>
      <c r="J1957" s="126"/>
      <c r="K1957" s="126"/>
      <c r="L1957" s="126"/>
      <c r="M1957" s="126" t="s">
        <v>133</v>
      </c>
      <c r="N1957" s="126">
        <v>0</v>
      </c>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row>
    <row r="1958" spans="1:42" outlineLevel="1" x14ac:dyDescent="0.2">
      <c r="A1958" s="285"/>
      <c r="B1958" s="162"/>
      <c r="C1958" s="250" t="s">
        <v>532</v>
      </c>
      <c r="D1958" s="251"/>
      <c r="E1958" s="252">
        <v>7.7279999999999998</v>
      </c>
      <c r="F1958" s="225"/>
      <c r="G1958" s="225"/>
      <c r="H1958" s="164"/>
      <c r="I1958" s="126"/>
      <c r="J1958" s="126"/>
      <c r="K1958" s="126"/>
      <c r="L1958" s="126"/>
      <c r="M1958" s="126" t="s">
        <v>133</v>
      </c>
      <c r="N1958" s="126">
        <v>0</v>
      </c>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row>
    <row r="1959" spans="1:42" outlineLevel="1" x14ac:dyDescent="0.2">
      <c r="A1959" s="285"/>
      <c r="B1959" s="162"/>
      <c r="C1959" s="250" t="s">
        <v>152</v>
      </c>
      <c r="D1959" s="251"/>
      <c r="E1959" s="252"/>
      <c r="F1959" s="225"/>
      <c r="G1959" s="225"/>
      <c r="H1959" s="164"/>
      <c r="I1959" s="126"/>
      <c r="J1959" s="126"/>
      <c r="K1959" s="126"/>
      <c r="L1959" s="126"/>
      <c r="M1959" s="126" t="s">
        <v>133</v>
      </c>
      <c r="N1959" s="126">
        <v>0</v>
      </c>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row>
    <row r="1960" spans="1:42" outlineLevel="1" x14ac:dyDescent="0.2">
      <c r="A1960" s="285"/>
      <c r="B1960" s="162"/>
      <c r="C1960" s="250" t="s">
        <v>533</v>
      </c>
      <c r="D1960" s="251"/>
      <c r="E1960" s="252">
        <v>1268.93</v>
      </c>
      <c r="F1960" s="225"/>
      <c r="G1960" s="225"/>
      <c r="H1960" s="164"/>
      <c r="I1960" s="126"/>
      <c r="J1960" s="126"/>
      <c r="K1960" s="126"/>
      <c r="L1960" s="126"/>
      <c r="M1960" s="126" t="s">
        <v>133</v>
      </c>
      <c r="N1960" s="126">
        <v>0</v>
      </c>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row>
    <row r="1961" spans="1:42" outlineLevel="1" x14ac:dyDescent="0.2">
      <c r="A1961" s="285"/>
      <c r="B1961" s="162"/>
      <c r="C1961" s="250" t="s">
        <v>512</v>
      </c>
      <c r="D1961" s="251"/>
      <c r="E1961" s="252"/>
      <c r="F1961" s="225"/>
      <c r="G1961" s="225"/>
      <c r="H1961" s="164"/>
      <c r="I1961" s="126"/>
      <c r="J1961" s="126"/>
      <c r="K1961" s="126"/>
      <c r="L1961" s="126"/>
      <c r="M1961" s="126" t="s">
        <v>133</v>
      </c>
      <c r="N1961" s="126">
        <v>0</v>
      </c>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row>
    <row r="1962" spans="1:42" outlineLevel="1" x14ac:dyDescent="0.2">
      <c r="A1962" s="285"/>
      <c r="B1962" s="162"/>
      <c r="C1962" s="250" t="s">
        <v>534</v>
      </c>
      <c r="D1962" s="251"/>
      <c r="E1962" s="252">
        <v>-9.7200000000000006</v>
      </c>
      <c r="F1962" s="225"/>
      <c r="G1962" s="225"/>
      <c r="H1962" s="164"/>
      <c r="I1962" s="126"/>
      <c r="J1962" s="126"/>
      <c r="K1962" s="126"/>
      <c r="L1962" s="126"/>
      <c r="M1962" s="126" t="s">
        <v>133</v>
      </c>
      <c r="N1962" s="126">
        <v>0</v>
      </c>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row>
    <row r="1963" spans="1:42" outlineLevel="1" x14ac:dyDescent="0.2">
      <c r="A1963" s="285"/>
      <c r="B1963" s="162"/>
      <c r="C1963" s="250" t="s">
        <v>535</v>
      </c>
      <c r="D1963" s="251"/>
      <c r="E1963" s="252">
        <v>-518.4</v>
      </c>
      <c r="F1963" s="225"/>
      <c r="G1963" s="225"/>
      <c r="H1963" s="164"/>
      <c r="I1963" s="126"/>
      <c r="J1963" s="126"/>
      <c r="K1963" s="126"/>
      <c r="L1963" s="126"/>
      <c r="M1963" s="126" t="s">
        <v>133</v>
      </c>
      <c r="N1963" s="126">
        <v>0</v>
      </c>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row>
    <row r="1964" spans="1:42" outlineLevel="1" x14ac:dyDescent="0.2">
      <c r="A1964" s="285"/>
      <c r="B1964" s="162"/>
      <c r="C1964" s="250" t="s">
        <v>536</v>
      </c>
      <c r="D1964" s="251"/>
      <c r="E1964" s="252">
        <v>-12.8576</v>
      </c>
      <c r="F1964" s="225"/>
      <c r="G1964" s="225"/>
      <c r="H1964" s="164"/>
      <c r="I1964" s="126"/>
      <c r="J1964" s="126"/>
      <c r="K1964" s="126"/>
      <c r="L1964" s="126"/>
      <c r="M1964" s="126" t="s">
        <v>133</v>
      </c>
      <c r="N1964" s="126">
        <v>0</v>
      </c>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row>
    <row r="1965" spans="1:42" outlineLevel="1" x14ac:dyDescent="0.2">
      <c r="A1965" s="285"/>
      <c r="B1965" s="162"/>
      <c r="C1965" s="250" t="s">
        <v>516</v>
      </c>
      <c r="D1965" s="251"/>
      <c r="E1965" s="252"/>
      <c r="F1965" s="225"/>
      <c r="G1965" s="225"/>
      <c r="H1965" s="164"/>
      <c r="I1965" s="126"/>
      <c r="J1965" s="126"/>
      <c r="K1965" s="126"/>
      <c r="L1965" s="126"/>
      <c r="M1965" s="126" t="s">
        <v>133</v>
      </c>
      <c r="N1965" s="126">
        <v>0</v>
      </c>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row>
    <row r="1966" spans="1:42" outlineLevel="1" x14ac:dyDescent="0.2">
      <c r="A1966" s="285"/>
      <c r="B1966" s="162"/>
      <c r="C1966" s="250" t="s">
        <v>537</v>
      </c>
      <c r="D1966" s="251"/>
      <c r="E1966" s="252">
        <v>1.44</v>
      </c>
      <c r="F1966" s="225"/>
      <c r="G1966" s="225"/>
      <c r="H1966" s="164"/>
      <c r="I1966" s="126"/>
      <c r="J1966" s="126"/>
      <c r="K1966" s="126"/>
      <c r="L1966" s="126"/>
      <c r="M1966" s="126" t="s">
        <v>133</v>
      </c>
      <c r="N1966" s="126">
        <v>0</v>
      </c>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row>
    <row r="1967" spans="1:42" outlineLevel="1" x14ac:dyDescent="0.2">
      <c r="A1967" s="285"/>
      <c r="B1967" s="162"/>
      <c r="C1967" s="250" t="s">
        <v>538</v>
      </c>
      <c r="D1967" s="251"/>
      <c r="E1967" s="252">
        <v>89.28</v>
      </c>
      <c r="F1967" s="225"/>
      <c r="G1967" s="225"/>
      <c r="H1967" s="164"/>
      <c r="I1967" s="126"/>
      <c r="J1967" s="126"/>
      <c r="K1967" s="126"/>
      <c r="L1967" s="126"/>
      <c r="M1967" s="126" t="s">
        <v>133</v>
      </c>
      <c r="N1967" s="126">
        <v>0</v>
      </c>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row>
    <row r="1968" spans="1:42" outlineLevel="1" x14ac:dyDescent="0.2">
      <c r="A1968" s="285"/>
      <c r="B1968" s="162"/>
      <c r="C1968" s="250" t="s">
        <v>539</v>
      </c>
      <c r="D1968" s="251"/>
      <c r="E1968" s="252">
        <v>1.022</v>
      </c>
      <c r="F1968" s="225"/>
      <c r="G1968" s="225"/>
      <c r="H1968" s="164"/>
      <c r="I1968" s="126"/>
      <c r="J1968" s="126"/>
      <c r="K1968" s="126"/>
      <c r="L1968" s="126"/>
      <c r="M1968" s="126" t="s">
        <v>133</v>
      </c>
      <c r="N1968" s="126">
        <v>0</v>
      </c>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row>
    <row r="1969" spans="1:42" outlineLevel="1" x14ac:dyDescent="0.2">
      <c r="A1969" s="285"/>
      <c r="B1969" s="162"/>
      <c r="C1969" s="250" t="s">
        <v>152</v>
      </c>
      <c r="D1969" s="251"/>
      <c r="E1969" s="252"/>
      <c r="F1969" s="225"/>
      <c r="G1969" s="225"/>
      <c r="H1969" s="164"/>
      <c r="I1969" s="126"/>
      <c r="J1969" s="126"/>
      <c r="K1969" s="126"/>
      <c r="L1969" s="126"/>
      <c r="M1969" s="126" t="s">
        <v>133</v>
      </c>
      <c r="N1969" s="126">
        <v>0</v>
      </c>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row>
    <row r="1970" spans="1:42" outlineLevel="1" x14ac:dyDescent="0.2">
      <c r="A1970" s="285"/>
      <c r="B1970" s="162"/>
      <c r="C1970" s="250" t="s">
        <v>598</v>
      </c>
      <c r="D1970" s="251"/>
      <c r="E1970" s="252"/>
      <c r="F1970" s="225"/>
      <c r="G1970" s="225"/>
      <c r="H1970" s="164"/>
      <c r="I1970" s="126"/>
      <c r="J1970" s="126"/>
      <c r="K1970" s="126"/>
      <c r="L1970" s="126"/>
      <c r="M1970" s="126" t="s">
        <v>133</v>
      </c>
      <c r="N1970" s="126">
        <v>0</v>
      </c>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row>
    <row r="1971" spans="1:42" outlineLevel="1" x14ac:dyDescent="0.2">
      <c r="A1971" s="285"/>
      <c r="B1971" s="162"/>
      <c r="C1971" s="250" t="s">
        <v>154</v>
      </c>
      <c r="D1971" s="251"/>
      <c r="E1971" s="252"/>
      <c r="F1971" s="225"/>
      <c r="G1971" s="225"/>
      <c r="H1971" s="164"/>
      <c r="I1971" s="126"/>
      <c r="J1971" s="126"/>
      <c r="K1971" s="126"/>
      <c r="L1971" s="126"/>
      <c r="M1971" s="126" t="s">
        <v>133</v>
      </c>
      <c r="N1971" s="126">
        <v>0</v>
      </c>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row>
    <row r="1972" spans="1:42" outlineLevel="1" x14ac:dyDescent="0.2">
      <c r="A1972" s="285"/>
      <c r="B1972" s="162"/>
      <c r="C1972" s="250" t="s">
        <v>1459</v>
      </c>
      <c r="D1972" s="251"/>
      <c r="E1972" s="252">
        <v>487.31</v>
      </c>
      <c r="F1972" s="225"/>
      <c r="G1972" s="225"/>
      <c r="H1972" s="164"/>
      <c r="I1972" s="126"/>
      <c r="J1972" s="126"/>
      <c r="K1972" s="126"/>
      <c r="L1972" s="126"/>
      <c r="M1972" s="126" t="s">
        <v>133</v>
      </c>
      <c r="N1972" s="126">
        <v>0</v>
      </c>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row>
    <row r="1973" spans="1:42" outlineLevel="1" x14ac:dyDescent="0.2">
      <c r="A1973" s="285"/>
      <c r="B1973" s="162"/>
      <c r="C1973" s="250" t="s">
        <v>1460</v>
      </c>
      <c r="D1973" s="251"/>
      <c r="E1973" s="252">
        <v>34.64</v>
      </c>
      <c r="F1973" s="225"/>
      <c r="G1973" s="225"/>
      <c r="H1973" s="164"/>
      <c r="I1973" s="126"/>
      <c r="J1973" s="126"/>
      <c r="K1973" s="126"/>
      <c r="L1973" s="126"/>
      <c r="M1973" s="126" t="s">
        <v>133</v>
      </c>
      <c r="N1973" s="126">
        <v>0</v>
      </c>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row>
    <row r="1974" spans="1:42" outlineLevel="1" x14ac:dyDescent="0.2">
      <c r="A1974" s="285"/>
      <c r="B1974" s="162"/>
      <c r="C1974" s="250" t="s">
        <v>620</v>
      </c>
      <c r="D1974" s="251"/>
      <c r="E1974" s="252">
        <v>10.5</v>
      </c>
      <c r="F1974" s="225"/>
      <c r="G1974" s="225"/>
      <c r="H1974" s="164"/>
      <c r="I1974" s="126"/>
      <c r="J1974" s="126"/>
      <c r="K1974" s="126"/>
      <c r="L1974" s="126"/>
      <c r="M1974" s="126" t="s">
        <v>133</v>
      </c>
      <c r="N1974" s="126">
        <v>0</v>
      </c>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row>
    <row r="1975" spans="1:42" outlineLevel="1" x14ac:dyDescent="0.2">
      <c r="A1975" s="285"/>
      <c r="B1975" s="162"/>
      <c r="C1975" s="250" t="s">
        <v>617</v>
      </c>
      <c r="D1975" s="251"/>
      <c r="E1975" s="252">
        <v>0.46200000000000002</v>
      </c>
      <c r="F1975" s="225"/>
      <c r="G1975" s="225"/>
      <c r="H1975" s="164"/>
      <c r="I1975" s="126"/>
      <c r="J1975" s="126"/>
      <c r="K1975" s="126"/>
      <c r="L1975" s="126"/>
      <c r="M1975" s="126" t="s">
        <v>133</v>
      </c>
      <c r="N1975" s="126">
        <v>0</v>
      </c>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row>
    <row r="1976" spans="1:42" outlineLevel="1" x14ac:dyDescent="0.2">
      <c r="A1976" s="285"/>
      <c r="B1976" s="162"/>
      <c r="C1976" s="250" t="s">
        <v>1131</v>
      </c>
      <c r="D1976" s="251"/>
      <c r="E1976" s="252">
        <v>0.46200000000000002</v>
      </c>
      <c r="F1976" s="225"/>
      <c r="G1976" s="225"/>
      <c r="H1976" s="164"/>
      <c r="I1976" s="126"/>
      <c r="J1976" s="126"/>
      <c r="K1976" s="126"/>
      <c r="L1976" s="126"/>
      <c r="M1976" s="126" t="s">
        <v>133</v>
      </c>
      <c r="N1976" s="126">
        <v>0</v>
      </c>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row>
    <row r="1977" spans="1:42" outlineLevel="1" x14ac:dyDescent="0.2">
      <c r="A1977" s="285"/>
      <c r="B1977" s="162"/>
      <c r="C1977" s="250" t="s">
        <v>909</v>
      </c>
      <c r="D1977" s="251"/>
      <c r="E1977" s="252">
        <v>0.65</v>
      </c>
      <c r="F1977" s="225"/>
      <c r="G1977" s="225"/>
      <c r="H1977" s="164"/>
      <c r="I1977" s="126"/>
      <c r="J1977" s="126"/>
      <c r="K1977" s="126"/>
      <c r="L1977" s="126"/>
      <c r="M1977" s="126" t="s">
        <v>133</v>
      </c>
      <c r="N1977" s="126">
        <v>0</v>
      </c>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row>
    <row r="1978" spans="1:42" outlineLevel="1" x14ac:dyDescent="0.2">
      <c r="A1978" s="285"/>
      <c r="B1978" s="162"/>
      <c r="C1978" s="250" t="s">
        <v>1132</v>
      </c>
      <c r="D1978" s="251"/>
      <c r="E1978" s="252">
        <v>1.115</v>
      </c>
      <c r="F1978" s="225"/>
      <c r="G1978" s="225"/>
      <c r="H1978" s="164"/>
      <c r="I1978" s="126"/>
      <c r="J1978" s="126"/>
      <c r="K1978" s="126"/>
      <c r="L1978" s="126"/>
      <c r="M1978" s="126" t="s">
        <v>133</v>
      </c>
      <c r="N1978" s="126">
        <v>0</v>
      </c>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row>
    <row r="1979" spans="1:42" outlineLevel="1" x14ac:dyDescent="0.2">
      <c r="A1979" s="285"/>
      <c r="B1979" s="162"/>
      <c r="C1979" s="250" t="s">
        <v>1198</v>
      </c>
      <c r="D1979" s="251"/>
      <c r="E1979" s="252">
        <v>13.57</v>
      </c>
      <c r="F1979" s="225"/>
      <c r="G1979" s="225"/>
      <c r="H1979" s="164"/>
      <c r="I1979" s="126"/>
      <c r="J1979" s="126"/>
      <c r="K1979" s="126"/>
      <c r="L1979" s="126"/>
      <c r="M1979" s="126" t="s">
        <v>133</v>
      </c>
      <c r="N1979" s="126">
        <v>0</v>
      </c>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row>
    <row r="1980" spans="1:42" outlineLevel="1" x14ac:dyDescent="0.2">
      <c r="A1980" s="285"/>
      <c r="B1980" s="162"/>
      <c r="C1980" s="250" t="s">
        <v>611</v>
      </c>
      <c r="D1980" s="251"/>
      <c r="E1980" s="252">
        <v>8</v>
      </c>
      <c r="F1980" s="225"/>
      <c r="G1980" s="225"/>
      <c r="H1980" s="164"/>
      <c r="I1980" s="126"/>
      <c r="J1980" s="126"/>
      <c r="K1980" s="126"/>
      <c r="L1980" s="126"/>
      <c r="M1980" s="126" t="s">
        <v>133</v>
      </c>
      <c r="N1980" s="126">
        <v>0</v>
      </c>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row>
    <row r="1981" spans="1:42" outlineLevel="1" x14ac:dyDescent="0.2">
      <c r="A1981" s="285"/>
      <c r="B1981" s="162"/>
      <c r="C1981" s="250" t="s">
        <v>152</v>
      </c>
      <c r="D1981" s="251"/>
      <c r="E1981" s="252"/>
      <c r="F1981" s="225"/>
      <c r="G1981" s="225"/>
      <c r="H1981" s="164"/>
      <c r="I1981" s="126"/>
      <c r="J1981" s="126"/>
      <c r="K1981" s="126"/>
      <c r="L1981" s="126"/>
      <c r="M1981" s="126" t="s">
        <v>133</v>
      </c>
      <c r="N1981" s="126">
        <v>0</v>
      </c>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row>
    <row r="1982" spans="1:42" outlineLevel="1" x14ac:dyDescent="0.2">
      <c r="A1982" s="285"/>
      <c r="B1982" s="162"/>
      <c r="C1982" s="250" t="s">
        <v>153</v>
      </c>
      <c r="D1982" s="251"/>
      <c r="E1982" s="252"/>
      <c r="F1982" s="225"/>
      <c r="G1982" s="225"/>
      <c r="H1982" s="164"/>
      <c r="I1982" s="126"/>
      <c r="J1982" s="126"/>
      <c r="K1982" s="126"/>
      <c r="L1982" s="126"/>
      <c r="M1982" s="126" t="s">
        <v>133</v>
      </c>
      <c r="N1982" s="126">
        <v>0</v>
      </c>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row>
    <row r="1983" spans="1:42" outlineLevel="1" x14ac:dyDescent="0.2">
      <c r="A1983" s="285"/>
      <c r="B1983" s="162"/>
      <c r="C1983" s="250" t="s">
        <v>154</v>
      </c>
      <c r="D1983" s="251"/>
      <c r="E1983" s="252"/>
      <c r="F1983" s="225"/>
      <c r="G1983" s="225"/>
      <c r="H1983" s="164"/>
      <c r="I1983" s="126"/>
      <c r="J1983" s="126"/>
      <c r="K1983" s="126"/>
      <c r="L1983" s="126"/>
      <c r="M1983" s="126" t="s">
        <v>133</v>
      </c>
      <c r="N1983" s="126">
        <v>0</v>
      </c>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row>
    <row r="1984" spans="1:42" outlineLevel="1" x14ac:dyDescent="0.2">
      <c r="A1984" s="285"/>
      <c r="B1984" s="162"/>
      <c r="C1984" s="250" t="s">
        <v>184</v>
      </c>
      <c r="D1984" s="251"/>
      <c r="E1984" s="252">
        <v>39</v>
      </c>
      <c r="F1984" s="225"/>
      <c r="G1984" s="225"/>
      <c r="H1984" s="164"/>
      <c r="I1984" s="126"/>
      <c r="J1984" s="126"/>
      <c r="K1984" s="126"/>
      <c r="L1984" s="126"/>
      <c r="M1984" s="126" t="s">
        <v>133</v>
      </c>
      <c r="N1984" s="126">
        <v>0</v>
      </c>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row>
    <row r="1985" spans="1:42" outlineLevel="1" x14ac:dyDescent="0.2">
      <c r="A1985" s="285"/>
      <c r="B1985" s="162"/>
      <c r="C1985" s="250" t="s">
        <v>185</v>
      </c>
      <c r="D1985" s="251"/>
      <c r="E1985" s="252">
        <v>311</v>
      </c>
      <c r="F1985" s="225"/>
      <c r="G1985" s="225"/>
      <c r="H1985" s="164"/>
      <c r="I1985" s="126"/>
      <c r="J1985" s="126"/>
      <c r="K1985" s="126"/>
      <c r="L1985" s="126"/>
      <c r="M1985" s="126" t="s">
        <v>133</v>
      </c>
      <c r="N1985" s="126">
        <v>0</v>
      </c>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row>
    <row r="1986" spans="1:42" outlineLevel="1" x14ac:dyDescent="0.2">
      <c r="A1986" s="287"/>
      <c r="B1986" s="263"/>
      <c r="C1986" s="264" t="s">
        <v>186</v>
      </c>
      <c r="D1986" s="265"/>
      <c r="E1986" s="266">
        <v>45</v>
      </c>
      <c r="F1986" s="267"/>
      <c r="G1986" s="267"/>
      <c r="H1986" s="230"/>
      <c r="I1986" s="126"/>
      <c r="J1986" s="126"/>
      <c r="K1986" s="126"/>
      <c r="L1986" s="126"/>
      <c r="M1986" s="126" t="s">
        <v>133</v>
      </c>
      <c r="N1986" s="126">
        <v>0</v>
      </c>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row>
    <row r="1987" spans="1:42" x14ac:dyDescent="0.2">
      <c r="B1987" s="269" t="s">
        <v>152</v>
      </c>
      <c r="C1987" s="270" t="s">
        <v>152</v>
      </c>
      <c r="K1987">
        <v>15</v>
      </c>
      <c r="L1987">
        <v>21</v>
      </c>
    </row>
    <row r="1988" spans="1:42" x14ac:dyDescent="0.2">
      <c r="A1988" s="288"/>
      <c r="B1988" s="272" t="s">
        <v>28</v>
      </c>
      <c r="C1988" s="273" t="s">
        <v>152</v>
      </c>
      <c r="D1988" s="274"/>
      <c r="E1988" s="275"/>
      <c r="F1988" s="276"/>
      <c r="G1988" s="277">
        <f>G8+G18+G49+G115+G147+G214+G219+G261+G324+G533+G598+G604+G640+G653+G805+G808+G826+G867+G873+G1066+G1145+G1160+G1177+G1231+G1278+G1330+G1358+G1380+G1400+G1413+G1418+G1545+G1715+G1906+G1932</f>
        <v>0</v>
      </c>
      <c r="K1988" t="e">
        <f>SUMIF(#REF!,K1987,G7:G1986)</f>
        <v>#REF!</v>
      </c>
      <c r="L1988" t="e">
        <f>SUMIF(#REF!,L1987,G7:G1986)</f>
        <v>#REF!</v>
      </c>
      <c r="M1988" t="s">
        <v>1236</v>
      </c>
    </row>
    <row r="1993" spans="1:42" x14ac:dyDescent="0.2">
      <c r="G1993" s="271"/>
    </row>
    <row r="1995" spans="1:42" x14ac:dyDescent="0.2">
      <c r="G1995" s="271"/>
    </row>
    <row r="1997" spans="1:42" x14ac:dyDescent="0.2">
      <c r="G1997" s="271">
        <f>G1995-G1993</f>
        <v>0</v>
      </c>
    </row>
  </sheetData>
  <sheetProtection algorithmName="SHA-512" hashValue="t+9Xtzk8cV7FPtgGmL/fJLtdygpDek3ao/Wu6B72pyI+qX7i4L+l+rPVVOcVD8QkODabo8kom7tIf/pjx0jmBA==" saltValue="q16HsvTtdweFfVrNufxv9Q==" spinCount="100000" sheet="1" objects="1" scenarios="1"/>
  <protectedRanges>
    <protectedRange sqref="F9:F1931"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295"/>
  <sheetViews>
    <sheetView showZeros="0" view="pageBreakPreview" zoomScale="85" zoomScaleNormal="100" zoomScaleSheetLayoutView="85" workbookViewId="0">
      <selection activeCell="L13" sqref="L13"/>
    </sheetView>
  </sheetViews>
  <sheetFormatPr defaultRowHeight="12.75" outlineLevelRow="1" x14ac:dyDescent="0.2"/>
  <cols>
    <col min="1" max="1" width="4.28515625" style="16" customWidth="1"/>
    <col min="2" max="2" width="14.42578125" style="269" customWidth="1"/>
    <col min="3" max="3" width="50.7109375" style="269" customWidth="1"/>
    <col min="4" max="4" width="4.5703125" style="16" customWidth="1"/>
    <col min="5" max="5" width="10.5703125" style="271" customWidth="1"/>
    <col min="6" max="6" width="9.85546875" style="268" customWidth="1"/>
    <col min="7" max="7" width="12.7109375" style="268" customWidth="1"/>
    <col min="8" max="8" width="9.140625" style="16" customWidth="1"/>
    <col min="9" max="9" width="11.85546875" style="297" customWidth="1"/>
    <col min="10" max="10" width="10.28515625" bestFit="1" customWidth="1"/>
    <col min="11" max="21" width="0" hidden="1" customWidth="1"/>
    <col min="22" max="22" width="10.28515625" bestFit="1" customWidth="1"/>
  </cols>
  <sheetData>
    <row r="1" spans="1:42" ht="15.75" customHeight="1" x14ac:dyDescent="0.2">
      <c r="A1" s="354" t="s">
        <v>2602</v>
      </c>
      <c r="B1" s="354"/>
      <c r="C1" s="354"/>
      <c r="D1" s="354"/>
      <c r="E1" s="354"/>
      <c r="F1" s="354"/>
      <c r="G1" s="354"/>
      <c r="M1" t="s">
        <v>113</v>
      </c>
    </row>
    <row r="2" spans="1:42" ht="24.95" customHeight="1" x14ac:dyDescent="0.2">
      <c r="A2" s="281" t="s">
        <v>112</v>
      </c>
      <c r="B2" s="231"/>
      <c r="C2" s="355" t="s">
        <v>1237</v>
      </c>
      <c r="D2" s="356"/>
      <c r="E2" s="356"/>
      <c r="F2" s="356"/>
      <c r="G2" s="357"/>
      <c r="M2" t="s">
        <v>114</v>
      </c>
    </row>
    <row r="3" spans="1:42" ht="24.95" customHeight="1" x14ac:dyDescent="0.2">
      <c r="A3" s="282" t="s">
        <v>7</v>
      </c>
      <c r="B3" s="232"/>
      <c r="C3" s="355" t="s">
        <v>1238</v>
      </c>
      <c r="D3" s="356"/>
      <c r="E3" s="356"/>
      <c r="F3" s="356"/>
      <c r="G3" s="357"/>
      <c r="M3" t="s">
        <v>115</v>
      </c>
    </row>
    <row r="4" spans="1:42" ht="24.95" customHeight="1" x14ac:dyDescent="0.2">
      <c r="A4" s="282" t="s">
        <v>8</v>
      </c>
      <c r="B4" s="232"/>
      <c r="C4" s="355" t="s">
        <v>2551</v>
      </c>
      <c r="D4" s="356"/>
      <c r="E4" s="356"/>
      <c r="F4" s="356"/>
      <c r="G4" s="357"/>
      <c r="M4" t="s">
        <v>116</v>
      </c>
    </row>
    <row r="5" spans="1:42" x14ac:dyDescent="0.2">
      <c r="A5" s="283" t="s">
        <v>117</v>
      </c>
      <c r="B5" s="233"/>
      <c r="C5" s="233"/>
      <c r="D5" s="234"/>
      <c r="E5" s="235"/>
      <c r="F5" s="236"/>
      <c r="G5" s="237"/>
      <c r="M5" t="s">
        <v>118</v>
      </c>
    </row>
    <row r="7" spans="1:42" ht="25.5" x14ac:dyDescent="0.2">
      <c r="A7" s="249" t="s">
        <v>119</v>
      </c>
      <c r="B7" s="246" t="s">
        <v>120</v>
      </c>
      <c r="C7" s="246" t="s">
        <v>121</v>
      </c>
      <c r="D7" s="249" t="s">
        <v>122</v>
      </c>
      <c r="E7" s="248" t="s">
        <v>123</v>
      </c>
      <c r="F7" s="244" t="s">
        <v>124</v>
      </c>
      <c r="G7" s="278" t="s">
        <v>28</v>
      </c>
      <c r="H7" s="228" t="s">
        <v>125</v>
      </c>
    </row>
    <row r="8" spans="1:42" x14ac:dyDescent="0.2">
      <c r="A8" s="286" t="s">
        <v>126</v>
      </c>
      <c r="B8" s="253" t="s">
        <v>50</v>
      </c>
      <c r="C8" s="254" t="s">
        <v>51</v>
      </c>
      <c r="D8" s="255"/>
      <c r="E8" s="256"/>
      <c r="F8" s="256"/>
      <c r="G8" s="256">
        <f>SUMIF(M9:M10,"&lt;&gt;NOR",G9:G10)</f>
        <v>0</v>
      </c>
      <c r="H8" s="229"/>
      <c r="M8" t="s">
        <v>127</v>
      </c>
    </row>
    <row r="9" spans="1:42" outlineLevel="1" x14ac:dyDescent="0.2">
      <c r="A9" s="285">
        <v>1</v>
      </c>
      <c r="B9" s="162" t="s">
        <v>260</v>
      </c>
      <c r="C9" s="163" t="s">
        <v>261</v>
      </c>
      <c r="D9" s="224" t="s">
        <v>130</v>
      </c>
      <c r="E9" s="225">
        <v>89.6</v>
      </c>
      <c r="F9" s="225"/>
      <c r="G9" s="225">
        <f>ROUND(E9*F9,2)</f>
        <v>0</v>
      </c>
      <c r="H9" s="164" t="s">
        <v>1275</v>
      </c>
      <c r="I9" s="298"/>
      <c r="J9" s="126"/>
      <c r="K9" s="126"/>
      <c r="L9" s="126"/>
      <c r="M9" s="126" t="s">
        <v>131</v>
      </c>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row>
    <row r="10" spans="1:42" outlineLevel="1" x14ac:dyDescent="0.2">
      <c r="A10" s="285"/>
      <c r="B10" s="162"/>
      <c r="C10" s="250" t="s">
        <v>262</v>
      </c>
      <c r="D10" s="251"/>
      <c r="E10" s="252">
        <v>89.6</v>
      </c>
      <c r="F10" s="225"/>
      <c r="G10" s="225"/>
      <c r="H10" s="164">
        <v>0</v>
      </c>
      <c r="I10" s="298"/>
      <c r="J10" s="126"/>
      <c r="K10" s="126"/>
      <c r="L10" s="126"/>
      <c r="M10" s="126" t="s">
        <v>133</v>
      </c>
      <c r="N10" s="126">
        <v>0</v>
      </c>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row>
    <row r="11" spans="1:42" x14ac:dyDescent="0.2">
      <c r="A11" s="286" t="s">
        <v>126</v>
      </c>
      <c r="B11" s="253" t="s">
        <v>52</v>
      </c>
      <c r="C11" s="254" t="s">
        <v>53</v>
      </c>
      <c r="D11" s="255"/>
      <c r="E11" s="256"/>
      <c r="F11" s="256"/>
      <c r="G11" s="256">
        <f>SUMIF(M12:M26,"&lt;&gt;NOR",G12:G26)</f>
        <v>0</v>
      </c>
      <c r="H11" s="229"/>
      <c r="J11" s="126"/>
      <c r="M11" t="s">
        <v>127</v>
      </c>
    </row>
    <row r="12" spans="1:42" ht="22.5" outlineLevel="1" x14ac:dyDescent="0.2">
      <c r="A12" s="285">
        <v>2</v>
      </c>
      <c r="B12" s="162" t="s">
        <v>282</v>
      </c>
      <c r="C12" s="163" t="s">
        <v>283</v>
      </c>
      <c r="D12" s="224" t="s">
        <v>130</v>
      </c>
      <c r="E12" s="225">
        <v>178.69</v>
      </c>
      <c r="F12" s="225"/>
      <c r="G12" s="225">
        <f>ROUND(E12*F12,2)</f>
        <v>0</v>
      </c>
      <c r="H12" s="164" t="s">
        <v>1275</v>
      </c>
      <c r="I12" s="298"/>
      <c r="J12" s="126"/>
      <c r="K12" s="126"/>
      <c r="L12" s="126"/>
      <c r="M12" s="126" t="s">
        <v>131</v>
      </c>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row>
    <row r="13" spans="1:42" outlineLevel="1" x14ac:dyDescent="0.2">
      <c r="A13" s="285"/>
      <c r="B13" s="162"/>
      <c r="C13" s="250" t="s">
        <v>154</v>
      </c>
      <c r="D13" s="251"/>
      <c r="E13" s="252"/>
      <c r="F13" s="225"/>
      <c r="G13" s="225"/>
      <c r="H13" s="164">
        <v>0</v>
      </c>
      <c r="I13" s="298"/>
      <c r="J13" s="126"/>
      <c r="K13" s="126"/>
      <c r="L13" s="126"/>
      <c r="M13" s="126" t="s">
        <v>133</v>
      </c>
      <c r="N13" s="126">
        <v>0</v>
      </c>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row>
    <row r="14" spans="1:42" outlineLevel="1" x14ac:dyDescent="0.2">
      <c r="A14" s="285"/>
      <c r="B14" s="162"/>
      <c r="C14" s="250" t="s">
        <v>284</v>
      </c>
      <c r="D14" s="251"/>
      <c r="E14" s="252"/>
      <c r="F14" s="225"/>
      <c r="G14" s="225"/>
      <c r="H14" s="164">
        <v>0</v>
      </c>
      <c r="I14" s="298"/>
      <c r="J14" s="126"/>
      <c r="K14" s="126"/>
      <c r="L14" s="126"/>
      <c r="M14" s="126" t="s">
        <v>133</v>
      </c>
      <c r="N14" s="126">
        <v>0</v>
      </c>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row>
    <row r="15" spans="1:42" outlineLevel="1" x14ac:dyDescent="0.2">
      <c r="A15" s="285"/>
      <c r="B15" s="162"/>
      <c r="C15" s="250" t="s">
        <v>1440</v>
      </c>
      <c r="D15" s="251"/>
      <c r="E15" s="252">
        <v>178.69</v>
      </c>
      <c r="F15" s="225"/>
      <c r="G15" s="225"/>
      <c r="H15" s="164">
        <v>0</v>
      </c>
      <c r="I15" s="298"/>
      <c r="J15" s="126"/>
      <c r="K15" s="126"/>
      <c r="L15" s="126"/>
      <c r="M15" s="126" t="s">
        <v>133</v>
      </c>
      <c r="N15" s="126">
        <v>0</v>
      </c>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row>
    <row r="16" spans="1:42" ht="22.5" outlineLevel="1" x14ac:dyDescent="0.2">
      <c r="A16" s="285">
        <v>3</v>
      </c>
      <c r="B16" s="162" t="s">
        <v>285</v>
      </c>
      <c r="C16" s="163" t="s">
        <v>286</v>
      </c>
      <c r="D16" s="224" t="s">
        <v>130</v>
      </c>
      <c r="E16" s="225">
        <v>34.64</v>
      </c>
      <c r="F16" s="225"/>
      <c r="G16" s="225">
        <f>ROUND(E16*F16,2)</f>
        <v>0</v>
      </c>
      <c r="H16" s="164" t="s">
        <v>1275</v>
      </c>
      <c r="I16" s="298"/>
      <c r="J16" s="126"/>
      <c r="K16" s="126"/>
      <c r="L16" s="126"/>
      <c r="M16" s="126" t="s">
        <v>131</v>
      </c>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row>
    <row r="17" spans="1:42" outlineLevel="1" x14ac:dyDescent="0.2">
      <c r="A17" s="285"/>
      <c r="B17" s="162"/>
      <c r="C17" s="250" t="s">
        <v>154</v>
      </c>
      <c r="D17" s="251"/>
      <c r="E17" s="252"/>
      <c r="F17" s="225"/>
      <c r="G17" s="225"/>
      <c r="H17" s="164">
        <v>0</v>
      </c>
      <c r="I17" s="298"/>
      <c r="J17" s="126"/>
      <c r="K17" s="126"/>
      <c r="L17" s="126"/>
      <c r="M17" s="126" t="s">
        <v>133</v>
      </c>
      <c r="N17" s="126">
        <v>0</v>
      </c>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row>
    <row r="18" spans="1:42" outlineLevel="1" x14ac:dyDescent="0.2">
      <c r="A18" s="285"/>
      <c r="B18" s="162"/>
      <c r="C18" s="250" t="s">
        <v>284</v>
      </c>
      <c r="D18" s="251"/>
      <c r="E18" s="252"/>
      <c r="F18" s="225"/>
      <c r="G18" s="225"/>
      <c r="H18" s="164">
        <v>0</v>
      </c>
      <c r="I18" s="298"/>
      <c r="J18" s="126"/>
      <c r="K18" s="126"/>
      <c r="L18" s="126"/>
      <c r="M18" s="126" t="s">
        <v>133</v>
      </c>
      <c r="N18" s="126">
        <v>0</v>
      </c>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row>
    <row r="19" spans="1:42" outlineLevel="1" x14ac:dyDescent="0.2">
      <c r="A19" s="285"/>
      <c r="B19" s="162"/>
      <c r="C19" s="250" t="s">
        <v>1441</v>
      </c>
      <c r="D19" s="251"/>
      <c r="E19" s="252">
        <v>34.64</v>
      </c>
      <c r="F19" s="225"/>
      <c r="G19" s="225"/>
      <c r="H19" s="164">
        <v>0</v>
      </c>
      <c r="I19" s="298"/>
      <c r="J19" s="126"/>
      <c r="K19" s="126"/>
      <c r="L19" s="126"/>
      <c r="M19" s="126" t="s">
        <v>133</v>
      </c>
      <c r="N19" s="126">
        <v>0</v>
      </c>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row>
    <row r="20" spans="1:42" outlineLevel="1" x14ac:dyDescent="0.2">
      <c r="A20" s="285">
        <v>4</v>
      </c>
      <c r="B20" s="162" t="s">
        <v>287</v>
      </c>
      <c r="C20" s="163" t="s">
        <v>288</v>
      </c>
      <c r="D20" s="224" t="s">
        <v>130</v>
      </c>
      <c r="E20" s="225">
        <v>42.64</v>
      </c>
      <c r="F20" s="225"/>
      <c r="G20" s="225">
        <f>ROUND(E20*F20,2)</f>
        <v>0</v>
      </c>
      <c r="H20" s="164" t="s">
        <v>1275</v>
      </c>
      <c r="I20" s="298"/>
      <c r="J20" s="126"/>
      <c r="K20" s="126"/>
      <c r="L20" s="126"/>
      <c r="M20" s="126" t="s">
        <v>131</v>
      </c>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row>
    <row r="21" spans="1:42" outlineLevel="1" x14ac:dyDescent="0.2">
      <c r="A21" s="285"/>
      <c r="B21" s="162"/>
      <c r="C21" s="250" t="s">
        <v>154</v>
      </c>
      <c r="D21" s="251"/>
      <c r="E21" s="252"/>
      <c r="F21" s="225"/>
      <c r="G21" s="225"/>
      <c r="H21" s="164">
        <v>0</v>
      </c>
      <c r="I21" s="298"/>
      <c r="J21" s="126"/>
      <c r="K21" s="126"/>
      <c r="L21" s="126"/>
      <c r="M21" s="126" t="s">
        <v>133</v>
      </c>
      <c r="N21" s="126">
        <v>0</v>
      </c>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row>
    <row r="22" spans="1:42" outlineLevel="1" x14ac:dyDescent="0.2">
      <c r="A22" s="285"/>
      <c r="B22" s="162"/>
      <c r="C22" s="250" t="s">
        <v>284</v>
      </c>
      <c r="D22" s="251"/>
      <c r="E22" s="252"/>
      <c r="F22" s="225"/>
      <c r="G22" s="225"/>
      <c r="H22" s="164">
        <v>0</v>
      </c>
      <c r="I22" s="298"/>
      <c r="J22" s="126"/>
      <c r="K22" s="126"/>
      <c r="L22" s="126"/>
      <c r="M22" s="126" t="s">
        <v>133</v>
      </c>
      <c r="N22" s="126">
        <v>0</v>
      </c>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row>
    <row r="23" spans="1:42" outlineLevel="1" x14ac:dyDescent="0.2">
      <c r="A23" s="285"/>
      <c r="B23" s="162"/>
      <c r="C23" s="250" t="s">
        <v>1442</v>
      </c>
      <c r="D23" s="251"/>
      <c r="E23" s="252">
        <v>42.64</v>
      </c>
      <c r="F23" s="225"/>
      <c r="G23" s="225"/>
      <c r="H23" s="164">
        <v>0</v>
      </c>
      <c r="I23" s="298"/>
      <c r="J23" s="126"/>
      <c r="K23" s="126"/>
      <c r="L23" s="126"/>
      <c r="M23" s="126" t="s">
        <v>133</v>
      </c>
      <c r="N23" s="126">
        <v>0</v>
      </c>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row>
    <row r="24" spans="1:42" ht="22.5" outlineLevel="1" x14ac:dyDescent="0.2">
      <c r="A24" s="285">
        <v>5</v>
      </c>
      <c r="B24" s="162" t="s">
        <v>289</v>
      </c>
      <c r="C24" s="163" t="s">
        <v>290</v>
      </c>
      <c r="D24" s="224" t="s">
        <v>130</v>
      </c>
      <c r="E24" s="225">
        <v>319.10000000000002</v>
      </c>
      <c r="F24" s="225"/>
      <c r="G24" s="225">
        <f>ROUND(E24*F24,2)</f>
        <v>0</v>
      </c>
      <c r="H24" s="164" t="s">
        <v>1239</v>
      </c>
      <c r="I24" s="298"/>
      <c r="J24" s="126"/>
      <c r="K24" s="126"/>
      <c r="L24" s="126"/>
      <c r="M24" s="126" t="s">
        <v>131</v>
      </c>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row>
    <row r="25" spans="1:42" outlineLevel="1" x14ac:dyDescent="0.2">
      <c r="A25" s="285"/>
      <c r="B25" s="162"/>
      <c r="C25" s="250" t="s">
        <v>154</v>
      </c>
      <c r="D25" s="251"/>
      <c r="E25" s="252"/>
      <c r="F25" s="225"/>
      <c r="G25" s="225"/>
      <c r="H25" s="164">
        <v>0</v>
      </c>
      <c r="I25" s="298"/>
      <c r="J25" s="126"/>
      <c r="K25" s="126"/>
      <c r="L25" s="126"/>
      <c r="M25" s="126" t="s">
        <v>133</v>
      </c>
      <c r="N25" s="126">
        <v>0</v>
      </c>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row>
    <row r="26" spans="1:42" outlineLevel="1" x14ac:dyDescent="0.2">
      <c r="A26" s="285"/>
      <c r="B26" s="162"/>
      <c r="C26" s="250" t="s">
        <v>1443</v>
      </c>
      <c r="D26" s="251"/>
      <c r="E26" s="252">
        <v>319.10000000000002</v>
      </c>
      <c r="F26" s="225"/>
      <c r="G26" s="225"/>
      <c r="H26" s="164">
        <v>0</v>
      </c>
      <c r="I26" s="298"/>
      <c r="J26" s="126"/>
      <c r="K26" s="126"/>
      <c r="L26" s="126"/>
      <c r="M26" s="126" t="s">
        <v>133</v>
      </c>
      <c r="N26" s="126">
        <v>0</v>
      </c>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row>
    <row r="27" spans="1:42" x14ac:dyDescent="0.2">
      <c r="A27" s="286" t="s">
        <v>126</v>
      </c>
      <c r="B27" s="253" t="s">
        <v>54</v>
      </c>
      <c r="C27" s="254" t="s">
        <v>55</v>
      </c>
      <c r="D27" s="255"/>
      <c r="E27" s="256"/>
      <c r="F27" s="256"/>
      <c r="G27" s="256">
        <f>SUMIF(M28:M81,"&lt;&gt;NOR",G28:G81)</f>
        <v>0</v>
      </c>
      <c r="H27" s="229"/>
      <c r="J27" s="126"/>
      <c r="M27" t="s">
        <v>127</v>
      </c>
    </row>
    <row r="28" spans="1:42" outlineLevel="1" x14ac:dyDescent="0.2">
      <c r="A28" s="285">
        <v>6</v>
      </c>
      <c r="B28" s="162" t="s">
        <v>340</v>
      </c>
      <c r="C28" s="163" t="s">
        <v>341</v>
      </c>
      <c r="D28" s="224" t="s">
        <v>146</v>
      </c>
      <c r="E28" s="225">
        <v>61.2</v>
      </c>
      <c r="F28" s="225"/>
      <c r="G28" s="225">
        <f>ROUND(E28*F28,2)</f>
        <v>0</v>
      </c>
      <c r="H28" s="164" t="s">
        <v>1275</v>
      </c>
      <c r="I28" s="298"/>
      <c r="J28" s="126"/>
      <c r="K28" s="126"/>
      <c r="L28" s="126"/>
      <c r="M28" s="126" t="s">
        <v>131</v>
      </c>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row>
    <row r="29" spans="1:42" outlineLevel="1" x14ac:dyDescent="0.2">
      <c r="A29" s="285"/>
      <c r="B29" s="162"/>
      <c r="C29" s="250" t="s">
        <v>193</v>
      </c>
      <c r="D29" s="251"/>
      <c r="E29" s="252"/>
      <c r="F29" s="225"/>
      <c r="G29" s="225"/>
      <c r="H29" s="164">
        <v>0</v>
      </c>
      <c r="I29" s="298"/>
      <c r="J29" s="126"/>
      <c r="K29" s="126"/>
      <c r="L29" s="126"/>
      <c r="M29" s="126" t="s">
        <v>133</v>
      </c>
      <c r="N29" s="126">
        <v>0</v>
      </c>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row>
    <row r="30" spans="1:42" outlineLevel="1" x14ac:dyDescent="0.2">
      <c r="A30" s="285"/>
      <c r="B30" s="162"/>
      <c r="C30" s="250" t="s">
        <v>342</v>
      </c>
      <c r="D30" s="251"/>
      <c r="E30" s="252">
        <v>61.2</v>
      </c>
      <c r="F30" s="225"/>
      <c r="G30" s="225"/>
      <c r="H30" s="164">
        <v>0</v>
      </c>
      <c r="I30" s="298"/>
      <c r="J30" s="126"/>
      <c r="K30" s="126"/>
      <c r="L30" s="126"/>
      <c r="M30" s="126" t="s">
        <v>133</v>
      </c>
      <c r="N30" s="126">
        <v>0</v>
      </c>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row>
    <row r="31" spans="1:42" outlineLevel="1" x14ac:dyDescent="0.2">
      <c r="A31" s="285">
        <v>7</v>
      </c>
      <c r="B31" s="162" t="s">
        <v>343</v>
      </c>
      <c r="C31" s="163" t="s">
        <v>344</v>
      </c>
      <c r="D31" s="224" t="s">
        <v>130</v>
      </c>
      <c r="E31" s="225">
        <v>680</v>
      </c>
      <c r="F31" s="225"/>
      <c r="G31" s="225">
        <f>ROUND(E31*F31,2)</f>
        <v>0</v>
      </c>
      <c r="H31" s="164" t="s">
        <v>1275</v>
      </c>
      <c r="I31" s="298"/>
      <c r="J31" s="126"/>
      <c r="K31" s="126"/>
      <c r="L31" s="126"/>
      <c r="M31" s="126" t="s">
        <v>131</v>
      </c>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row>
    <row r="32" spans="1:42" outlineLevel="1" x14ac:dyDescent="0.2">
      <c r="A32" s="285"/>
      <c r="B32" s="162"/>
      <c r="C32" s="250" t="s">
        <v>193</v>
      </c>
      <c r="D32" s="251"/>
      <c r="E32" s="252"/>
      <c r="F32" s="225"/>
      <c r="G32" s="225"/>
      <c r="H32" s="164">
        <v>0</v>
      </c>
      <c r="I32" s="298"/>
      <c r="J32" s="126"/>
      <c r="K32" s="126"/>
      <c r="L32" s="126"/>
      <c r="M32" s="126" t="s">
        <v>133</v>
      </c>
      <c r="N32" s="126">
        <v>0</v>
      </c>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row>
    <row r="33" spans="1:42" outlineLevel="1" x14ac:dyDescent="0.2">
      <c r="A33" s="285"/>
      <c r="B33" s="162"/>
      <c r="C33" s="250" t="s">
        <v>345</v>
      </c>
      <c r="D33" s="251"/>
      <c r="E33" s="252">
        <v>680</v>
      </c>
      <c r="F33" s="225"/>
      <c r="G33" s="225"/>
      <c r="H33" s="164">
        <v>0</v>
      </c>
      <c r="I33" s="298"/>
      <c r="J33" s="126"/>
      <c r="K33" s="126"/>
      <c r="L33" s="126"/>
      <c r="M33" s="126" t="s">
        <v>133</v>
      </c>
      <c r="N33" s="126">
        <v>0</v>
      </c>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row>
    <row r="34" spans="1:42" outlineLevel="1" x14ac:dyDescent="0.2">
      <c r="A34" s="285">
        <v>8</v>
      </c>
      <c r="B34" s="162" t="s">
        <v>347</v>
      </c>
      <c r="C34" s="163" t="s">
        <v>348</v>
      </c>
      <c r="D34" s="224" t="s">
        <v>130</v>
      </c>
      <c r="E34" s="225">
        <v>680</v>
      </c>
      <c r="F34" s="225"/>
      <c r="G34" s="225">
        <f>ROUND(E34*F34,2)</f>
        <v>0</v>
      </c>
      <c r="H34" s="164" t="s">
        <v>1275</v>
      </c>
      <c r="I34" s="298"/>
      <c r="J34" s="126"/>
      <c r="K34" s="126"/>
      <c r="L34" s="126"/>
      <c r="M34" s="126" t="s">
        <v>131</v>
      </c>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row>
    <row r="35" spans="1:42" outlineLevel="1" x14ac:dyDescent="0.2">
      <c r="A35" s="285"/>
      <c r="B35" s="162"/>
      <c r="C35" s="250" t="s">
        <v>193</v>
      </c>
      <c r="D35" s="251"/>
      <c r="E35" s="252"/>
      <c r="F35" s="225"/>
      <c r="G35" s="225"/>
      <c r="H35" s="164">
        <v>0</v>
      </c>
      <c r="I35" s="298"/>
      <c r="J35" s="126"/>
      <c r="K35" s="126"/>
      <c r="L35" s="126"/>
      <c r="M35" s="126" t="s">
        <v>133</v>
      </c>
      <c r="N35" s="126">
        <v>0</v>
      </c>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row>
    <row r="36" spans="1:42" outlineLevel="1" x14ac:dyDescent="0.2">
      <c r="A36" s="285"/>
      <c r="B36" s="162"/>
      <c r="C36" s="250" t="s">
        <v>345</v>
      </c>
      <c r="D36" s="251"/>
      <c r="E36" s="252">
        <v>680</v>
      </c>
      <c r="F36" s="225"/>
      <c r="G36" s="225"/>
      <c r="H36" s="164">
        <v>0</v>
      </c>
      <c r="I36" s="298"/>
      <c r="J36" s="126"/>
      <c r="K36" s="126"/>
      <c r="L36" s="126"/>
      <c r="M36" s="126" t="s">
        <v>133</v>
      </c>
      <c r="N36" s="126">
        <v>0</v>
      </c>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row>
    <row r="37" spans="1:42" ht="22.5" outlineLevel="1" x14ac:dyDescent="0.2">
      <c r="A37" s="285">
        <v>9</v>
      </c>
      <c r="B37" s="162" t="s">
        <v>349</v>
      </c>
      <c r="C37" s="163" t="s">
        <v>350</v>
      </c>
      <c r="D37" s="224" t="s">
        <v>197</v>
      </c>
      <c r="E37" s="225">
        <v>2.2664399999999998</v>
      </c>
      <c r="F37" s="225"/>
      <c r="G37" s="225">
        <f>ROUND(E37*F37,2)</f>
        <v>0</v>
      </c>
      <c r="H37" s="164" t="s">
        <v>1275</v>
      </c>
      <c r="I37" s="298"/>
      <c r="J37" s="126"/>
      <c r="K37" s="126"/>
      <c r="L37" s="126"/>
      <c r="M37" s="126" t="s">
        <v>131</v>
      </c>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row>
    <row r="38" spans="1:42" outlineLevel="1" x14ac:dyDescent="0.2">
      <c r="A38" s="285"/>
      <c r="B38" s="162"/>
      <c r="C38" s="250" t="s">
        <v>193</v>
      </c>
      <c r="D38" s="251"/>
      <c r="E38" s="252"/>
      <c r="F38" s="225"/>
      <c r="G38" s="225"/>
      <c r="H38" s="164">
        <v>0</v>
      </c>
      <c r="I38" s="298"/>
      <c r="J38" s="126"/>
      <c r="K38" s="126"/>
      <c r="L38" s="126"/>
      <c r="M38" s="126" t="s">
        <v>133</v>
      </c>
      <c r="N38" s="126">
        <v>0</v>
      </c>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row>
    <row r="39" spans="1:42" outlineLevel="1" x14ac:dyDescent="0.2">
      <c r="A39" s="285"/>
      <c r="B39" s="162"/>
      <c r="C39" s="250" t="s">
        <v>351</v>
      </c>
      <c r="D39" s="251"/>
      <c r="E39" s="252">
        <v>2.2664399999999998</v>
      </c>
      <c r="F39" s="225"/>
      <c r="G39" s="225"/>
      <c r="H39" s="164">
        <v>0</v>
      </c>
      <c r="I39" s="298"/>
      <c r="J39" s="126"/>
      <c r="K39" s="126"/>
      <c r="L39" s="126"/>
      <c r="M39" s="126" t="s">
        <v>133</v>
      </c>
      <c r="N39" s="126">
        <v>0</v>
      </c>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row>
    <row r="40" spans="1:42" outlineLevel="1" x14ac:dyDescent="0.2">
      <c r="A40" s="285">
        <v>10</v>
      </c>
      <c r="B40" s="162" t="s">
        <v>352</v>
      </c>
      <c r="C40" s="163" t="s">
        <v>353</v>
      </c>
      <c r="D40" s="224" t="s">
        <v>197</v>
      </c>
      <c r="E40" s="225">
        <v>4.4660000000000002</v>
      </c>
      <c r="F40" s="225"/>
      <c r="G40" s="225">
        <f>ROUND(E40*F40,2)</f>
        <v>0</v>
      </c>
      <c r="H40" s="164" t="s">
        <v>1275</v>
      </c>
      <c r="I40" s="298"/>
      <c r="J40" s="126"/>
      <c r="K40" s="126"/>
      <c r="L40" s="126"/>
      <c r="M40" s="126" t="s">
        <v>131</v>
      </c>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row>
    <row r="41" spans="1:42" outlineLevel="1" x14ac:dyDescent="0.2">
      <c r="A41" s="285"/>
      <c r="B41" s="162"/>
      <c r="C41" s="250" t="s">
        <v>193</v>
      </c>
      <c r="D41" s="251"/>
      <c r="E41" s="252"/>
      <c r="F41" s="225"/>
      <c r="G41" s="225"/>
      <c r="H41" s="164">
        <v>0</v>
      </c>
      <c r="I41" s="298"/>
      <c r="J41" s="126"/>
      <c r="K41" s="126"/>
      <c r="L41" s="126"/>
      <c r="M41" s="126" t="s">
        <v>133</v>
      </c>
      <c r="N41" s="126">
        <v>0</v>
      </c>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row>
    <row r="42" spans="1:42" outlineLevel="1" x14ac:dyDescent="0.2">
      <c r="A42" s="285"/>
      <c r="B42" s="162"/>
      <c r="C42" s="250" t="s">
        <v>354</v>
      </c>
      <c r="D42" s="251"/>
      <c r="E42" s="252">
        <v>4.4660000000000002</v>
      </c>
      <c r="F42" s="225"/>
      <c r="G42" s="225"/>
      <c r="H42" s="164">
        <v>0</v>
      </c>
      <c r="I42" s="298"/>
      <c r="J42" s="126"/>
      <c r="K42" s="126"/>
      <c r="L42" s="126"/>
      <c r="M42" s="126" t="s">
        <v>133</v>
      </c>
      <c r="N42" s="126">
        <v>0</v>
      </c>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row>
    <row r="43" spans="1:42" outlineLevel="1" x14ac:dyDescent="0.2">
      <c r="A43" s="285">
        <v>11</v>
      </c>
      <c r="B43" s="162" t="s">
        <v>355</v>
      </c>
      <c r="C43" s="163" t="s">
        <v>356</v>
      </c>
      <c r="D43" s="224" t="s">
        <v>146</v>
      </c>
      <c r="E43" s="225">
        <v>17.850000000000001</v>
      </c>
      <c r="F43" s="225"/>
      <c r="G43" s="225">
        <f>ROUND(E43*F43,2)</f>
        <v>0</v>
      </c>
      <c r="H43" s="164" t="s">
        <v>1275</v>
      </c>
      <c r="I43" s="298"/>
      <c r="J43" s="126"/>
      <c r="K43" s="126"/>
      <c r="L43" s="126"/>
      <c r="M43" s="126" t="s">
        <v>131</v>
      </c>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row>
    <row r="44" spans="1:42" outlineLevel="1" x14ac:dyDescent="0.2">
      <c r="A44" s="285"/>
      <c r="B44" s="162"/>
      <c r="C44" s="250" t="s">
        <v>193</v>
      </c>
      <c r="D44" s="251"/>
      <c r="E44" s="252"/>
      <c r="F44" s="225"/>
      <c r="G44" s="225"/>
      <c r="H44" s="164">
        <v>0</v>
      </c>
      <c r="I44" s="298"/>
      <c r="J44" s="126"/>
      <c r="K44" s="126"/>
      <c r="L44" s="126"/>
      <c r="M44" s="126" t="s">
        <v>133</v>
      </c>
      <c r="N44" s="126">
        <v>0</v>
      </c>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row>
    <row r="45" spans="1:42" outlineLevel="1" x14ac:dyDescent="0.2">
      <c r="A45" s="285"/>
      <c r="B45" s="162"/>
      <c r="C45" s="250" t="s">
        <v>357</v>
      </c>
      <c r="D45" s="251"/>
      <c r="E45" s="252">
        <v>3.8555000000000001</v>
      </c>
      <c r="F45" s="225"/>
      <c r="G45" s="225"/>
      <c r="H45" s="164">
        <v>0</v>
      </c>
      <c r="I45" s="298"/>
      <c r="J45" s="126"/>
      <c r="K45" s="126"/>
      <c r="L45" s="126"/>
      <c r="M45" s="126" t="s">
        <v>133</v>
      </c>
      <c r="N45" s="126">
        <v>0</v>
      </c>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row>
    <row r="46" spans="1:42" outlineLevel="1" x14ac:dyDescent="0.2">
      <c r="A46" s="285"/>
      <c r="B46" s="162"/>
      <c r="C46" s="250" t="s">
        <v>358</v>
      </c>
      <c r="D46" s="251"/>
      <c r="E46" s="252">
        <v>3.8555000000000001</v>
      </c>
      <c r="F46" s="225"/>
      <c r="G46" s="225"/>
      <c r="H46" s="164">
        <v>0</v>
      </c>
      <c r="I46" s="298"/>
      <c r="J46" s="126"/>
      <c r="K46" s="126"/>
      <c r="L46" s="126"/>
      <c r="M46" s="126" t="s">
        <v>133</v>
      </c>
      <c r="N46" s="126">
        <v>0</v>
      </c>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row>
    <row r="47" spans="1:42" outlineLevel="1" x14ac:dyDescent="0.2">
      <c r="A47" s="285"/>
      <c r="B47" s="162"/>
      <c r="C47" s="250" t="s">
        <v>359</v>
      </c>
      <c r="D47" s="251"/>
      <c r="E47" s="252">
        <v>3.0023499999999999</v>
      </c>
      <c r="F47" s="225"/>
      <c r="G47" s="225"/>
      <c r="H47" s="164">
        <v>0</v>
      </c>
      <c r="I47" s="298"/>
      <c r="J47" s="126"/>
      <c r="K47" s="126"/>
      <c r="L47" s="126"/>
      <c r="M47" s="126" t="s">
        <v>133</v>
      </c>
      <c r="N47" s="126">
        <v>0</v>
      </c>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row>
    <row r="48" spans="1:42" outlineLevel="1" x14ac:dyDescent="0.2">
      <c r="A48" s="285"/>
      <c r="B48" s="162"/>
      <c r="C48" s="279" t="s">
        <v>2547</v>
      </c>
      <c r="D48" s="251"/>
      <c r="E48" s="252">
        <v>7.14</v>
      </c>
      <c r="F48" s="225"/>
      <c r="G48" s="225"/>
      <c r="H48" s="164"/>
      <c r="I48" s="298"/>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row>
    <row r="49" spans="1:42" outlineLevel="1" x14ac:dyDescent="0.2">
      <c r="A49" s="285">
        <v>12</v>
      </c>
      <c r="B49" s="162" t="s">
        <v>360</v>
      </c>
      <c r="C49" s="163" t="s">
        <v>361</v>
      </c>
      <c r="D49" s="224" t="s">
        <v>130</v>
      </c>
      <c r="E49" s="225">
        <v>157.15</v>
      </c>
      <c r="F49" s="225"/>
      <c r="G49" s="225">
        <f>ROUND(E49*F49,2)</f>
        <v>0</v>
      </c>
      <c r="H49" s="164" t="s">
        <v>1275</v>
      </c>
      <c r="I49" s="298"/>
      <c r="J49" s="126"/>
      <c r="K49" s="126"/>
      <c r="L49" s="126"/>
      <c r="M49" s="126" t="s">
        <v>131</v>
      </c>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row>
    <row r="50" spans="1:42" outlineLevel="1" x14ac:dyDescent="0.2">
      <c r="A50" s="285"/>
      <c r="B50" s="162"/>
      <c r="C50" s="250" t="s">
        <v>193</v>
      </c>
      <c r="D50" s="251"/>
      <c r="E50" s="252"/>
      <c r="F50" s="225"/>
      <c r="G50" s="225"/>
      <c r="H50" s="164">
        <v>0</v>
      </c>
      <c r="I50" s="298"/>
      <c r="J50" s="126"/>
      <c r="K50" s="126"/>
      <c r="L50" s="126"/>
      <c r="M50" s="126" t="s">
        <v>133</v>
      </c>
      <c r="N50" s="126">
        <v>0</v>
      </c>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row>
    <row r="51" spans="1:42" outlineLevel="1" x14ac:dyDescent="0.2">
      <c r="A51" s="285"/>
      <c r="B51" s="162"/>
      <c r="C51" s="250" t="s">
        <v>362</v>
      </c>
      <c r="D51" s="251"/>
      <c r="E51" s="252">
        <v>30.844000000000001</v>
      </c>
      <c r="F51" s="225"/>
      <c r="G51" s="225"/>
      <c r="H51" s="164">
        <v>0</v>
      </c>
      <c r="I51" s="298"/>
      <c r="J51" s="126"/>
      <c r="K51" s="126"/>
      <c r="L51" s="126"/>
      <c r="M51" s="126" t="s">
        <v>133</v>
      </c>
      <c r="N51" s="126">
        <v>0</v>
      </c>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row>
    <row r="52" spans="1:42" outlineLevel="1" x14ac:dyDescent="0.2">
      <c r="A52" s="285"/>
      <c r="B52" s="162"/>
      <c r="C52" s="250" t="s">
        <v>363</v>
      </c>
      <c r="D52" s="251"/>
      <c r="E52" s="252">
        <v>30.844000000000001</v>
      </c>
      <c r="F52" s="225"/>
      <c r="G52" s="225"/>
      <c r="H52" s="164">
        <v>0</v>
      </c>
      <c r="I52" s="298"/>
      <c r="J52" s="126"/>
      <c r="K52" s="126"/>
      <c r="L52" s="126"/>
      <c r="M52" s="126" t="s">
        <v>133</v>
      </c>
      <c r="N52" s="126">
        <v>0</v>
      </c>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row>
    <row r="53" spans="1:42" outlineLevel="1" x14ac:dyDescent="0.2">
      <c r="A53" s="285"/>
      <c r="B53" s="162"/>
      <c r="C53" s="250" t="s">
        <v>364</v>
      </c>
      <c r="D53" s="251"/>
      <c r="E53" s="252">
        <v>24.018799999999999</v>
      </c>
      <c r="F53" s="225"/>
      <c r="G53" s="225"/>
      <c r="H53" s="164">
        <v>0</v>
      </c>
      <c r="I53" s="298"/>
      <c r="J53" s="126"/>
      <c r="K53" s="126"/>
      <c r="L53" s="126"/>
      <c r="M53" s="126" t="s">
        <v>133</v>
      </c>
      <c r="N53" s="126">
        <v>0</v>
      </c>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row>
    <row r="54" spans="1:42" outlineLevel="1" x14ac:dyDescent="0.2">
      <c r="A54" s="285"/>
      <c r="B54" s="162"/>
      <c r="C54" s="279" t="s">
        <v>2548</v>
      </c>
      <c r="D54" s="251"/>
      <c r="E54" s="252">
        <v>71.44</v>
      </c>
      <c r="F54" s="225"/>
      <c r="G54" s="225"/>
      <c r="H54" s="164"/>
      <c r="I54" s="298"/>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row>
    <row r="55" spans="1:42" outlineLevel="1" x14ac:dyDescent="0.2">
      <c r="A55" s="285">
        <v>13</v>
      </c>
      <c r="B55" s="162" t="s">
        <v>365</v>
      </c>
      <c r="C55" s="163" t="s">
        <v>366</v>
      </c>
      <c r="D55" s="224" t="s">
        <v>130</v>
      </c>
      <c r="E55" s="225">
        <v>157.15</v>
      </c>
      <c r="F55" s="225"/>
      <c r="G55" s="225">
        <f>ROUND(E55*F55,2)</f>
        <v>0</v>
      </c>
      <c r="H55" s="164" t="s">
        <v>1275</v>
      </c>
      <c r="I55" s="298"/>
      <c r="J55" s="126"/>
      <c r="K55" s="126"/>
      <c r="L55" s="126"/>
      <c r="M55" s="126" t="s">
        <v>131</v>
      </c>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row>
    <row r="56" spans="1:42" outlineLevel="1" x14ac:dyDescent="0.2">
      <c r="A56" s="285"/>
      <c r="B56" s="162"/>
      <c r="C56" s="250" t="s">
        <v>193</v>
      </c>
      <c r="D56" s="251"/>
      <c r="E56" s="252"/>
      <c r="F56" s="225"/>
      <c r="G56" s="225"/>
      <c r="H56" s="164">
        <v>0</v>
      </c>
      <c r="I56" s="298"/>
      <c r="J56" s="126"/>
      <c r="K56" s="126"/>
      <c r="L56" s="126"/>
      <c r="M56" s="126" t="s">
        <v>133</v>
      </c>
      <c r="N56" s="126">
        <v>0</v>
      </c>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row>
    <row r="57" spans="1:42" outlineLevel="1" x14ac:dyDescent="0.2">
      <c r="A57" s="285"/>
      <c r="B57" s="162"/>
      <c r="C57" s="250" t="s">
        <v>362</v>
      </c>
      <c r="D57" s="251"/>
      <c r="E57" s="252">
        <v>30.844000000000001</v>
      </c>
      <c r="F57" s="225"/>
      <c r="G57" s="225"/>
      <c r="H57" s="164">
        <v>0</v>
      </c>
      <c r="I57" s="298"/>
      <c r="J57" s="126"/>
      <c r="K57" s="126"/>
      <c r="L57" s="126"/>
      <c r="M57" s="126" t="s">
        <v>133</v>
      </c>
      <c r="N57" s="126">
        <v>0</v>
      </c>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row>
    <row r="58" spans="1:42" outlineLevel="1" x14ac:dyDescent="0.2">
      <c r="A58" s="285"/>
      <c r="B58" s="162"/>
      <c r="C58" s="250" t="s">
        <v>363</v>
      </c>
      <c r="D58" s="251"/>
      <c r="E58" s="252">
        <v>30.844000000000001</v>
      </c>
      <c r="F58" s="225"/>
      <c r="G58" s="225"/>
      <c r="H58" s="164">
        <v>0</v>
      </c>
      <c r="I58" s="298"/>
      <c r="J58" s="126"/>
      <c r="K58" s="126"/>
      <c r="L58" s="126"/>
      <c r="M58" s="126" t="s">
        <v>133</v>
      </c>
      <c r="N58" s="126">
        <v>0</v>
      </c>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row>
    <row r="59" spans="1:42" outlineLevel="1" x14ac:dyDescent="0.2">
      <c r="A59" s="285"/>
      <c r="B59" s="162"/>
      <c r="C59" s="250" t="s">
        <v>364</v>
      </c>
      <c r="D59" s="251"/>
      <c r="E59" s="252">
        <v>24.018799999999999</v>
      </c>
      <c r="F59" s="225"/>
      <c r="G59" s="225"/>
      <c r="H59" s="164">
        <v>0</v>
      </c>
      <c r="I59" s="298"/>
      <c r="J59" s="126"/>
      <c r="K59" s="126"/>
      <c r="L59" s="126"/>
      <c r="M59" s="126" t="s">
        <v>133</v>
      </c>
      <c r="N59" s="126">
        <v>0</v>
      </c>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row>
    <row r="60" spans="1:42" outlineLevel="1" x14ac:dyDescent="0.2">
      <c r="A60" s="285"/>
      <c r="B60" s="162"/>
      <c r="C60" s="279" t="s">
        <v>2548</v>
      </c>
      <c r="D60" s="251"/>
      <c r="E60" s="252">
        <v>71.44</v>
      </c>
      <c r="F60" s="225"/>
      <c r="G60" s="225"/>
      <c r="H60" s="164"/>
      <c r="I60" s="298"/>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row>
    <row r="61" spans="1:42" outlineLevel="1" x14ac:dyDescent="0.2">
      <c r="A61" s="285">
        <v>14</v>
      </c>
      <c r="B61" s="162" t="s">
        <v>367</v>
      </c>
      <c r="C61" s="163" t="s">
        <v>368</v>
      </c>
      <c r="D61" s="224" t="s">
        <v>197</v>
      </c>
      <c r="E61" s="225">
        <v>1.82</v>
      </c>
      <c r="F61" s="225"/>
      <c r="G61" s="225">
        <f>ROUND(E61*F61,2)</f>
        <v>0</v>
      </c>
      <c r="H61" s="164" t="s">
        <v>1275</v>
      </c>
      <c r="I61" s="298"/>
      <c r="J61" s="126"/>
      <c r="K61" s="126"/>
      <c r="L61" s="126"/>
      <c r="M61" s="126" t="s">
        <v>131</v>
      </c>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row>
    <row r="62" spans="1:42" outlineLevel="1" x14ac:dyDescent="0.2">
      <c r="A62" s="285"/>
      <c r="B62" s="162"/>
      <c r="C62" s="250" t="s">
        <v>193</v>
      </c>
      <c r="D62" s="251"/>
      <c r="E62" s="252"/>
      <c r="F62" s="225"/>
      <c r="G62" s="225"/>
      <c r="H62" s="164">
        <v>0</v>
      </c>
      <c r="I62" s="298"/>
      <c r="J62" s="126"/>
      <c r="K62" s="126"/>
      <c r="L62" s="126"/>
      <c r="M62" s="126" t="s">
        <v>133</v>
      </c>
      <c r="N62" s="126">
        <v>0</v>
      </c>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row>
    <row r="63" spans="1:42" outlineLevel="1" x14ac:dyDescent="0.2">
      <c r="A63" s="285"/>
      <c r="B63" s="162"/>
      <c r="C63" s="257" t="s">
        <v>369</v>
      </c>
      <c r="D63" s="258"/>
      <c r="E63" s="259"/>
      <c r="F63" s="225"/>
      <c r="G63" s="225"/>
      <c r="H63" s="164">
        <v>0</v>
      </c>
      <c r="I63" s="298"/>
      <c r="J63" s="126"/>
      <c r="K63" s="126"/>
      <c r="L63" s="126"/>
      <c r="M63" s="126" t="s">
        <v>133</v>
      </c>
      <c r="N63" s="126">
        <v>2</v>
      </c>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row>
    <row r="64" spans="1:42" outlineLevel="1" x14ac:dyDescent="0.2">
      <c r="A64" s="285"/>
      <c r="B64" s="162"/>
      <c r="C64" s="260" t="s">
        <v>370</v>
      </c>
      <c r="D64" s="258"/>
      <c r="E64" s="259">
        <v>3.8555000000000001</v>
      </c>
      <c r="F64" s="225"/>
      <c r="G64" s="225"/>
      <c r="H64" s="164">
        <v>0</v>
      </c>
      <c r="I64" s="298"/>
      <c r="J64" s="126"/>
      <c r="K64" s="126"/>
      <c r="L64" s="126"/>
      <c r="M64" s="126" t="s">
        <v>133</v>
      </c>
      <c r="N64" s="126">
        <v>2</v>
      </c>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row>
    <row r="65" spans="1:42" outlineLevel="1" x14ac:dyDescent="0.2">
      <c r="A65" s="285"/>
      <c r="B65" s="162"/>
      <c r="C65" s="260" t="s">
        <v>371</v>
      </c>
      <c r="D65" s="258"/>
      <c r="E65" s="259">
        <v>3.8555000000000001</v>
      </c>
      <c r="F65" s="225"/>
      <c r="G65" s="225"/>
      <c r="H65" s="164">
        <v>0</v>
      </c>
      <c r="I65" s="298"/>
      <c r="J65" s="126"/>
      <c r="K65" s="126"/>
      <c r="L65" s="126"/>
      <c r="M65" s="126" t="s">
        <v>133</v>
      </c>
      <c r="N65" s="126">
        <v>2</v>
      </c>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row>
    <row r="66" spans="1:42" outlineLevel="1" x14ac:dyDescent="0.2">
      <c r="A66" s="285"/>
      <c r="B66" s="162"/>
      <c r="C66" s="260" t="s">
        <v>372</v>
      </c>
      <c r="D66" s="258"/>
      <c r="E66" s="259">
        <v>3.0023499999999999</v>
      </c>
      <c r="F66" s="225"/>
      <c r="G66" s="225"/>
      <c r="H66" s="164">
        <v>0</v>
      </c>
      <c r="I66" s="298"/>
      <c r="J66" s="126"/>
      <c r="K66" s="126"/>
      <c r="L66" s="126"/>
      <c r="M66" s="126" t="s">
        <v>133</v>
      </c>
      <c r="N66" s="126">
        <v>2</v>
      </c>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row>
    <row r="67" spans="1:42" outlineLevel="1" x14ac:dyDescent="0.2">
      <c r="A67" s="285"/>
      <c r="B67" s="162"/>
      <c r="C67" s="257" t="s">
        <v>373</v>
      </c>
      <c r="D67" s="258"/>
      <c r="E67" s="259"/>
      <c r="F67" s="225"/>
      <c r="G67" s="225"/>
      <c r="H67" s="164">
        <v>0</v>
      </c>
      <c r="I67" s="298"/>
      <c r="J67" s="126"/>
      <c r="K67" s="126"/>
      <c r="L67" s="126"/>
      <c r="M67" s="126" t="s">
        <v>133</v>
      </c>
      <c r="N67" s="126">
        <v>0</v>
      </c>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row>
    <row r="68" spans="1:42" outlineLevel="1" x14ac:dyDescent="0.2">
      <c r="A68" s="285"/>
      <c r="B68" s="162"/>
      <c r="C68" s="250" t="s">
        <v>374</v>
      </c>
      <c r="D68" s="251"/>
      <c r="E68" s="252">
        <v>1.1784684999999999</v>
      </c>
      <c r="F68" s="225"/>
      <c r="G68" s="225"/>
      <c r="H68" s="164">
        <v>0</v>
      </c>
      <c r="I68" s="298"/>
      <c r="J68" s="126"/>
      <c r="K68" s="126"/>
      <c r="L68" s="126"/>
      <c r="M68" s="126" t="s">
        <v>133</v>
      </c>
      <c r="N68" s="126">
        <v>0</v>
      </c>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row>
    <row r="69" spans="1:42" outlineLevel="1" x14ac:dyDescent="0.2">
      <c r="A69" s="285"/>
      <c r="B69" s="162"/>
      <c r="C69" s="279" t="s">
        <v>2549</v>
      </c>
      <c r="D69" s="251"/>
      <c r="E69" s="252">
        <v>0.64</v>
      </c>
      <c r="F69" s="225"/>
      <c r="G69" s="225"/>
      <c r="H69" s="164"/>
      <c r="I69" s="298"/>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row>
    <row r="70" spans="1:42" outlineLevel="1" x14ac:dyDescent="0.2">
      <c r="A70" s="285">
        <v>15</v>
      </c>
      <c r="B70" s="162" t="s">
        <v>375</v>
      </c>
      <c r="C70" s="163" t="s">
        <v>376</v>
      </c>
      <c r="D70" s="224" t="s">
        <v>146</v>
      </c>
      <c r="E70" s="225">
        <v>4.9080000000000004</v>
      </c>
      <c r="F70" s="225"/>
      <c r="G70" s="225">
        <f>ROUND(E70*F70,2)</f>
        <v>0</v>
      </c>
      <c r="H70" s="164" t="s">
        <v>1275</v>
      </c>
      <c r="I70" s="298"/>
      <c r="J70" s="126"/>
      <c r="K70" s="126"/>
      <c r="L70" s="126"/>
      <c r="M70" s="126" t="s">
        <v>131</v>
      </c>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row>
    <row r="71" spans="1:42" outlineLevel="1" x14ac:dyDescent="0.2">
      <c r="A71" s="285"/>
      <c r="B71" s="162"/>
      <c r="C71" s="250" t="s">
        <v>193</v>
      </c>
      <c r="D71" s="251"/>
      <c r="E71" s="252"/>
      <c r="F71" s="225"/>
      <c r="G71" s="225"/>
      <c r="H71" s="164">
        <v>0</v>
      </c>
      <c r="I71" s="298"/>
      <c r="J71" s="126"/>
      <c r="K71" s="126"/>
      <c r="L71" s="126"/>
      <c r="M71" s="126" t="s">
        <v>133</v>
      </c>
      <c r="N71" s="126">
        <v>0</v>
      </c>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row>
    <row r="72" spans="1:42" outlineLevel="1" x14ac:dyDescent="0.2">
      <c r="A72" s="285"/>
      <c r="B72" s="162"/>
      <c r="C72" s="250" t="s">
        <v>377</v>
      </c>
      <c r="D72" s="251"/>
      <c r="E72" s="252">
        <v>4.9080000000000004</v>
      </c>
      <c r="F72" s="225"/>
      <c r="G72" s="225"/>
      <c r="H72" s="164">
        <v>0</v>
      </c>
      <c r="I72" s="298"/>
      <c r="J72" s="126"/>
      <c r="K72" s="126"/>
      <c r="L72" s="126"/>
      <c r="M72" s="126" t="s">
        <v>133</v>
      </c>
      <c r="N72" s="126">
        <v>0</v>
      </c>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row>
    <row r="73" spans="1:42" outlineLevel="1" x14ac:dyDescent="0.2">
      <c r="A73" s="285">
        <v>16</v>
      </c>
      <c r="B73" s="162" t="s">
        <v>378</v>
      </c>
      <c r="C73" s="163" t="s">
        <v>379</v>
      </c>
      <c r="D73" s="224" t="s">
        <v>130</v>
      </c>
      <c r="E73" s="225">
        <v>23.662500000000001</v>
      </c>
      <c r="F73" s="225"/>
      <c r="G73" s="225">
        <f>ROUND(E73*F73,2)</f>
        <v>0</v>
      </c>
      <c r="H73" s="164" t="s">
        <v>1275</v>
      </c>
      <c r="I73" s="298"/>
      <c r="J73" s="126"/>
      <c r="K73" s="126"/>
      <c r="L73" s="126"/>
      <c r="M73" s="126" t="s">
        <v>131</v>
      </c>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row>
    <row r="74" spans="1:42" outlineLevel="1" x14ac:dyDescent="0.2">
      <c r="A74" s="285"/>
      <c r="B74" s="162"/>
      <c r="C74" s="250" t="s">
        <v>193</v>
      </c>
      <c r="D74" s="251"/>
      <c r="E74" s="252"/>
      <c r="F74" s="225"/>
      <c r="G74" s="225"/>
      <c r="H74" s="164">
        <v>0</v>
      </c>
      <c r="I74" s="298"/>
      <c r="J74" s="126"/>
      <c r="K74" s="126"/>
      <c r="L74" s="126"/>
      <c r="M74" s="126" t="s">
        <v>133</v>
      </c>
      <c r="N74" s="126">
        <v>0</v>
      </c>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row>
    <row r="75" spans="1:42" outlineLevel="1" x14ac:dyDescent="0.2">
      <c r="A75" s="285"/>
      <c r="B75" s="162"/>
      <c r="C75" s="250" t="s">
        <v>380</v>
      </c>
      <c r="D75" s="251"/>
      <c r="E75" s="252">
        <v>23.662500000000001</v>
      </c>
      <c r="F75" s="225"/>
      <c r="G75" s="225"/>
      <c r="H75" s="164">
        <v>0</v>
      </c>
      <c r="I75" s="298"/>
      <c r="J75" s="126"/>
      <c r="K75" s="126"/>
      <c r="L75" s="126"/>
      <c r="M75" s="126" t="s">
        <v>133</v>
      </c>
      <c r="N75" s="126">
        <v>0</v>
      </c>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row>
    <row r="76" spans="1:42" outlineLevel="1" x14ac:dyDescent="0.2">
      <c r="A76" s="285">
        <v>17</v>
      </c>
      <c r="B76" s="162" t="s">
        <v>381</v>
      </c>
      <c r="C76" s="163" t="s">
        <v>382</v>
      </c>
      <c r="D76" s="224" t="s">
        <v>130</v>
      </c>
      <c r="E76" s="225">
        <v>23.662500000000001</v>
      </c>
      <c r="F76" s="225"/>
      <c r="G76" s="225">
        <f>ROUND(E76*F76,2)</f>
        <v>0</v>
      </c>
      <c r="H76" s="164" t="s">
        <v>1275</v>
      </c>
      <c r="I76" s="298"/>
      <c r="J76" s="126"/>
      <c r="K76" s="126"/>
      <c r="L76" s="126"/>
      <c r="M76" s="126" t="s">
        <v>131</v>
      </c>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row>
    <row r="77" spans="1:42" outlineLevel="1" x14ac:dyDescent="0.2">
      <c r="A77" s="285"/>
      <c r="B77" s="162"/>
      <c r="C77" s="250" t="s">
        <v>193</v>
      </c>
      <c r="D77" s="251"/>
      <c r="E77" s="252"/>
      <c r="F77" s="225"/>
      <c r="G77" s="225"/>
      <c r="H77" s="164">
        <v>0</v>
      </c>
      <c r="I77" s="298"/>
      <c r="J77" s="126"/>
      <c r="K77" s="126"/>
      <c r="L77" s="126"/>
      <c r="M77" s="126" t="s">
        <v>133</v>
      </c>
      <c r="N77" s="126">
        <v>0</v>
      </c>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row>
    <row r="78" spans="1:42" outlineLevel="1" x14ac:dyDescent="0.2">
      <c r="A78" s="285"/>
      <c r="B78" s="162"/>
      <c r="C78" s="250" t="s">
        <v>380</v>
      </c>
      <c r="D78" s="251"/>
      <c r="E78" s="252">
        <v>23.662500000000001</v>
      </c>
      <c r="F78" s="225"/>
      <c r="G78" s="225"/>
      <c r="H78" s="164">
        <v>0</v>
      </c>
      <c r="I78" s="298"/>
      <c r="J78" s="126"/>
      <c r="K78" s="126"/>
      <c r="L78" s="126"/>
      <c r="M78" s="126" t="s">
        <v>133</v>
      </c>
      <c r="N78" s="126">
        <v>0</v>
      </c>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row>
    <row r="79" spans="1:42" outlineLevel="1" x14ac:dyDescent="0.2">
      <c r="A79" s="285">
        <v>18</v>
      </c>
      <c r="B79" s="162" t="s">
        <v>383</v>
      </c>
      <c r="C79" s="163" t="s">
        <v>384</v>
      </c>
      <c r="D79" s="224" t="s">
        <v>197</v>
      </c>
      <c r="E79" s="225">
        <v>0.53988000000000003</v>
      </c>
      <c r="F79" s="225"/>
      <c r="G79" s="225">
        <f>ROUND(E79*F79,2)</f>
        <v>0</v>
      </c>
      <c r="H79" s="164" t="s">
        <v>1275</v>
      </c>
      <c r="I79" s="298"/>
      <c r="J79" s="126"/>
      <c r="K79" s="126"/>
      <c r="L79" s="126"/>
      <c r="M79" s="126" t="s">
        <v>131</v>
      </c>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row>
    <row r="80" spans="1:42" outlineLevel="1" x14ac:dyDescent="0.2">
      <c r="A80" s="285"/>
      <c r="B80" s="162"/>
      <c r="C80" s="250" t="s">
        <v>193</v>
      </c>
      <c r="D80" s="251"/>
      <c r="E80" s="252"/>
      <c r="F80" s="225"/>
      <c r="G80" s="225"/>
      <c r="H80" s="164">
        <v>0</v>
      </c>
      <c r="I80" s="298"/>
      <c r="J80" s="126"/>
      <c r="K80" s="126"/>
      <c r="L80" s="126"/>
      <c r="M80" s="126" t="s">
        <v>133</v>
      </c>
      <c r="N80" s="126">
        <v>0</v>
      </c>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row>
    <row r="81" spans="1:42" ht="22.5" outlineLevel="1" x14ac:dyDescent="0.2">
      <c r="A81" s="285"/>
      <c r="B81" s="162"/>
      <c r="C81" s="250" t="s">
        <v>385</v>
      </c>
      <c r="D81" s="251"/>
      <c r="E81" s="252">
        <v>0.53988000000000003</v>
      </c>
      <c r="F81" s="225"/>
      <c r="G81" s="225"/>
      <c r="H81" s="164">
        <v>0</v>
      </c>
      <c r="I81" s="298"/>
      <c r="J81" s="126"/>
      <c r="K81" s="126"/>
      <c r="L81" s="126"/>
      <c r="M81" s="126" t="s">
        <v>133</v>
      </c>
      <c r="N81" s="126">
        <v>0</v>
      </c>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row>
    <row r="82" spans="1:42" x14ac:dyDescent="0.2">
      <c r="A82" s="286" t="s">
        <v>126</v>
      </c>
      <c r="B82" s="253" t="s">
        <v>58</v>
      </c>
      <c r="C82" s="254" t="s">
        <v>59</v>
      </c>
      <c r="D82" s="255"/>
      <c r="E82" s="256"/>
      <c r="F82" s="256"/>
      <c r="G82" s="256">
        <f>SUMIF(M83:M88,"&lt;&gt;NOR",G83:G88)</f>
        <v>0</v>
      </c>
      <c r="H82" s="229"/>
      <c r="J82" s="126"/>
      <c r="M82" t="s">
        <v>127</v>
      </c>
    </row>
    <row r="83" spans="1:42" outlineLevel="1" x14ac:dyDescent="0.2">
      <c r="A83" s="285">
        <v>19</v>
      </c>
      <c r="B83" s="162" t="s">
        <v>438</v>
      </c>
      <c r="C83" s="163" t="s">
        <v>439</v>
      </c>
      <c r="D83" s="224" t="s">
        <v>130</v>
      </c>
      <c r="E83" s="225">
        <v>36.72</v>
      </c>
      <c r="F83" s="225"/>
      <c r="G83" s="225">
        <f>ROUND(E83*F83,2)</f>
        <v>0</v>
      </c>
      <c r="H83" s="164" t="s">
        <v>1275</v>
      </c>
      <c r="I83" s="298"/>
      <c r="J83" s="126"/>
      <c r="K83" s="126"/>
      <c r="L83" s="126"/>
      <c r="M83" s="126" t="s">
        <v>131</v>
      </c>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row>
    <row r="84" spans="1:42" outlineLevel="1" x14ac:dyDescent="0.2">
      <c r="A84" s="285"/>
      <c r="B84" s="162"/>
      <c r="C84" s="250" t="s">
        <v>440</v>
      </c>
      <c r="D84" s="251"/>
      <c r="E84" s="252"/>
      <c r="F84" s="225"/>
      <c r="G84" s="225"/>
      <c r="H84" s="164">
        <v>0</v>
      </c>
      <c r="I84" s="298"/>
      <c r="J84" s="126"/>
      <c r="K84" s="126"/>
      <c r="L84" s="126"/>
      <c r="M84" s="126" t="s">
        <v>133</v>
      </c>
      <c r="N84" s="126">
        <v>0</v>
      </c>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row>
    <row r="85" spans="1:42" outlineLevel="1" x14ac:dyDescent="0.2">
      <c r="A85" s="285"/>
      <c r="B85" s="162"/>
      <c r="C85" s="250" t="s">
        <v>441</v>
      </c>
      <c r="D85" s="251"/>
      <c r="E85" s="252">
        <v>36.72</v>
      </c>
      <c r="F85" s="225"/>
      <c r="G85" s="225"/>
      <c r="H85" s="164">
        <v>0</v>
      </c>
      <c r="I85" s="298"/>
      <c r="J85" s="126"/>
      <c r="K85" s="126"/>
      <c r="L85" s="126"/>
      <c r="M85" s="126" t="s">
        <v>133</v>
      </c>
      <c r="N85" s="126">
        <v>0</v>
      </c>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row>
    <row r="86" spans="1:42" outlineLevel="1" x14ac:dyDescent="0.2">
      <c r="A86" s="285">
        <v>20</v>
      </c>
      <c r="B86" s="162" t="s">
        <v>446</v>
      </c>
      <c r="C86" s="163" t="s">
        <v>447</v>
      </c>
      <c r="D86" s="224" t="s">
        <v>130</v>
      </c>
      <c r="E86" s="225">
        <v>36.72</v>
      </c>
      <c r="F86" s="225"/>
      <c r="G86" s="225">
        <f>ROUND(E86*F86,2)</f>
        <v>0</v>
      </c>
      <c r="H86" s="164" t="s">
        <v>1239</v>
      </c>
      <c r="I86" s="298"/>
      <c r="J86" s="126"/>
      <c r="K86" s="126"/>
      <c r="L86" s="126"/>
      <c r="M86" s="126" t="s">
        <v>444</v>
      </c>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row>
    <row r="87" spans="1:42" outlineLevel="1" x14ac:dyDescent="0.2">
      <c r="A87" s="285"/>
      <c r="B87" s="162"/>
      <c r="C87" s="250" t="s">
        <v>440</v>
      </c>
      <c r="D87" s="251"/>
      <c r="E87" s="252"/>
      <c r="F87" s="225"/>
      <c r="G87" s="225"/>
      <c r="H87" s="164">
        <v>0</v>
      </c>
      <c r="I87" s="298"/>
      <c r="J87" s="126"/>
      <c r="K87" s="126"/>
      <c r="L87" s="126"/>
      <c r="M87" s="126" t="s">
        <v>133</v>
      </c>
      <c r="N87" s="126">
        <v>0</v>
      </c>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row>
    <row r="88" spans="1:42" outlineLevel="1" x14ac:dyDescent="0.2">
      <c r="A88" s="285"/>
      <c r="B88" s="162"/>
      <c r="C88" s="250" t="s">
        <v>441</v>
      </c>
      <c r="D88" s="251"/>
      <c r="E88" s="252">
        <v>36.72</v>
      </c>
      <c r="F88" s="225"/>
      <c r="G88" s="225"/>
      <c r="H88" s="164">
        <v>0</v>
      </c>
      <c r="I88" s="298"/>
      <c r="J88" s="126"/>
      <c r="K88" s="126"/>
      <c r="L88" s="126"/>
      <c r="M88" s="126" t="s">
        <v>133</v>
      </c>
      <c r="N88" s="126">
        <v>0</v>
      </c>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row>
    <row r="89" spans="1:42" x14ac:dyDescent="0.2">
      <c r="A89" s="286" t="s">
        <v>126</v>
      </c>
      <c r="B89" s="253" t="s">
        <v>62</v>
      </c>
      <c r="C89" s="254" t="s">
        <v>63</v>
      </c>
      <c r="D89" s="255"/>
      <c r="E89" s="256"/>
      <c r="F89" s="256"/>
      <c r="G89" s="256">
        <f>SUMIF(M90:M103,"&lt;&gt;NOR",G90:G103)</f>
        <v>0</v>
      </c>
      <c r="H89" s="229"/>
      <c r="J89" s="126"/>
      <c r="M89" t="s">
        <v>127</v>
      </c>
    </row>
    <row r="90" spans="1:42" outlineLevel="1" x14ac:dyDescent="0.2">
      <c r="A90" s="285">
        <v>21</v>
      </c>
      <c r="B90" s="162" t="s">
        <v>508</v>
      </c>
      <c r="C90" s="163" t="s">
        <v>509</v>
      </c>
      <c r="D90" s="224" t="s">
        <v>130</v>
      </c>
      <c r="E90" s="225">
        <v>132.26599999999999</v>
      </c>
      <c r="F90" s="225"/>
      <c r="G90" s="225">
        <f>ROUND(E90*F90,2)</f>
        <v>0</v>
      </c>
      <c r="H90" s="164" t="s">
        <v>1275</v>
      </c>
      <c r="I90" s="298"/>
      <c r="J90" s="126"/>
      <c r="K90" s="126"/>
      <c r="L90" s="126"/>
      <c r="M90" s="126" t="s">
        <v>131</v>
      </c>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row>
    <row r="91" spans="1:42" outlineLevel="1" x14ac:dyDescent="0.2">
      <c r="A91" s="285"/>
      <c r="B91" s="162"/>
      <c r="C91" s="250" t="s">
        <v>510</v>
      </c>
      <c r="D91" s="251"/>
      <c r="E91" s="252"/>
      <c r="F91" s="225"/>
      <c r="G91" s="225"/>
      <c r="H91" s="164">
        <v>0</v>
      </c>
      <c r="I91" s="298"/>
      <c r="J91" s="126"/>
      <c r="K91" s="126"/>
      <c r="L91" s="126"/>
      <c r="M91" s="126" t="s">
        <v>133</v>
      </c>
      <c r="N91" s="126">
        <v>0</v>
      </c>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row>
    <row r="92" spans="1:42" outlineLevel="1" x14ac:dyDescent="0.2">
      <c r="A92" s="285"/>
      <c r="B92" s="162"/>
      <c r="C92" s="250" t="s">
        <v>154</v>
      </c>
      <c r="D92" s="251"/>
      <c r="E92" s="252"/>
      <c r="F92" s="225"/>
      <c r="G92" s="225"/>
      <c r="H92" s="164">
        <v>0</v>
      </c>
      <c r="I92" s="298"/>
      <c r="J92" s="126"/>
      <c r="K92" s="126"/>
      <c r="L92" s="126"/>
      <c r="M92" s="126" t="s">
        <v>133</v>
      </c>
      <c r="N92" s="126">
        <v>0</v>
      </c>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row>
    <row r="93" spans="1:42" outlineLevel="1" x14ac:dyDescent="0.2">
      <c r="A93" s="285"/>
      <c r="B93" s="162"/>
      <c r="C93" s="250" t="s">
        <v>520</v>
      </c>
      <c r="D93" s="251"/>
      <c r="E93" s="252">
        <v>132.26599999999999</v>
      </c>
      <c r="F93" s="225"/>
      <c r="G93" s="225"/>
      <c r="H93" s="164">
        <v>0</v>
      </c>
      <c r="I93" s="298"/>
      <c r="J93" s="126"/>
      <c r="K93" s="126"/>
      <c r="L93" s="126"/>
      <c r="M93" s="126" t="s">
        <v>133</v>
      </c>
      <c r="N93" s="126">
        <v>0</v>
      </c>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row>
    <row r="94" spans="1:42" ht="22.5" outlineLevel="1" x14ac:dyDescent="0.2">
      <c r="A94" s="285">
        <v>22</v>
      </c>
      <c r="B94" s="162" t="s">
        <v>568</v>
      </c>
      <c r="C94" s="163" t="s">
        <v>569</v>
      </c>
      <c r="D94" s="224" t="s">
        <v>130</v>
      </c>
      <c r="E94" s="225">
        <v>132.26599999999999</v>
      </c>
      <c r="F94" s="225"/>
      <c r="G94" s="225">
        <f>ROUND(E94*F94,2)</f>
        <v>0</v>
      </c>
      <c r="H94" s="164" t="s">
        <v>1239</v>
      </c>
      <c r="I94" s="298"/>
      <c r="J94" s="126"/>
      <c r="K94" s="126"/>
      <c r="L94" s="126"/>
      <c r="M94" s="126" t="s">
        <v>131</v>
      </c>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row>
    <row r="95" spans="1:42" outlineLevel="1" x14ac:dyDescent="0.2">
      <c r="A95" s="285"/>
      <c r="B95" s="162"/>
      <c r="C95" s="250" t="s">
        <v>510</v>
      </c>
      <c r="D95" s="251"/>
      <c r="E95" s="252"/>
      <c r="F95" s="225"/>
      <c r="G95" s="225"/>
      <c r="H95" s="164">
        <v>0</v>
      </c>
      <c r="I95" s="298"/>
      <c r="J95" s="126"/>
      <c r="K95" s="126"/>
      <c r="L95" s="126"/>
      <c r="M95" s="126" t="s">
        <v>133</v>
      </c>
      <c r="N95" s="126">
        <v>0</v>
      </c>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row>
    <row r="96" spans="1:42" outlineLevel="1" x14ac:dyDescent="0.2">
      <c r="A96" s="285"/>
      <c r="B96" s="162"/>
      <c r="C96" s="250" t="s">
        <v>154</v>
      </c>
      <c r="D96" s="251"/>
      <c r="E96" s="252"/>
      <c r="F96" s="225"/>
      <c r="G96" s="225"/>
      <c r="H96" s="164">
        <v>0</v>
      </c>
      <c r="I96" s="298"/>
      <c r="J96" s="126"/>
      <c r="K96" s="126"/>
      <c r="L96" s="126"/>
      <c r="M96" s="126" t="s">
        <v>133</v>
      </c>
      <c r="N96" s="126">
        <v>0</v>
      </c>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row>
    <row r="97" spans="1:42" outlineLevel="1" x14ac:dyDescent="0.2">
      <c r="A97" s="285"/>
      <c r="B97" s="162"/>
      <c r="C97" s="250" t="s">
        <v>520</v>
      </c>
      <c r="D97" s="251"/>
      <c r="E97" s="252">
        <v>132.26599999999999</v>
      </c>
      <c r="F97" s="225"/>
      <c r="G97" s="225"/>
      <c r="H97" s="164">
        <v>0</v>
      </c>
      <c r="I97" s="298"/>
      <c r="J97" s="126"/>
      <c r="K97" s="126"/>
      <c r="L97" s="126"/>
      <c r="M97" s="126" t="s">
        <v>133</v>
      </c>
      <c r="N97" s="126">
        <v>0</v>
      </c>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row>
    <row r="98" spans="1:42" outlineLevel="1" x14ac:dyDescent="0.2">
      <c r="A98" s="285">
        <v>23</v>
      </c>
      <c r="B98" s="162" t="s">
        <v>572</v>
      </c>
      <c r="C98" s="163" t="s">
        <v>573</v>
      </c>
      <c r="D98" s="224" t="s">
        <v>247</v>
      </c>
      <c r="E98" s="225">
        <v>157.80000000000001</v>
      </c>
      <c r="F98" s="225"/>
      <c r="G98" s="225">
        <f>ROUND(E98*F98,2)</f>
        <v>0</v>
      </c>
      <c r="H98" s="164" t="s">
        <v>1275</v>
      </c>
      <c r="I98" s="298"/>
      <c r="J98" s="126"/>
      <c r="K98" s="126"/>
      <c r="L98" s="126"/>
      <c r="M98" s="126" t="s">
        <v>131</v>
      </c>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row>
    <row r="99" spans="1:42" outlineLevel="1" x14ac:dyDescent="0.2">
      <c r="A99" s="285"/>
      <c r="B99" s="162"/>
      <c r="C99" s="250" t="s">
        <v>575</v>
      </c>
      <c r="D99" s="251"/>
      <c r="E99" s="252"/>
      <c r="F99" s="225"/>
      <c r="G99" s="225"/>
      <c r="H99" s="164">
        <v>0</v>
      </c>
      <c r="I99" s="298"/>
      <c r="J99" s="126"/>
      <c r="K99" s="126"/>
      <c r="L99" s="126"/>
      <c r="M99" s="126" t="s">
        <v>133</v>
      </c>
      <c r="N99" s="126">
        <v>0</v>
      </c>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row>
    <row r="100" spans="1:42" outlineLevel="1" x14ac:dyDescent="0.2">
      <c r="A100" s="285"/>
      <c r="B100" s="162"/>
      <c r="C100" s="250" t="s">
        <v>576</v>
      </c>
      <c r="D100" s="251"/>
      <c r="E100" s="252">
        <v>157.80000000000001</v>
      </c>
      <c r="F100" s="225"/>
      <c r="G100" s="225"/>
      <c r="H100" s="164">
        <v>0</v>
      </c>
      <c r="I100" s="298"/>
      <c r="J100" s="126"/>
      <c r="K100" s="126"/>
      <c r="L100" s="126"/>
      <c r="M100" s="126" t="s">
        <v>133</v>
      </c>
      <c r="N100" s="126">
        <v>0</v>
      </c>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row>
    <row r="101" spans="1:42" ht="22.5" outlineLevel="1" x14ac:dyDescent="0.2">
      <c r="A101" s="285">
        <v>24</v>
      </c>
      <c r="B101" s="162" t="s">
        <v>589</v>
      </c>
      <c r="C101" s="163" t="s">
        <v>590</v>
      </c>
      <c r="D101" s="224" t="s">
        <v>130</v>
      </c>
      <c r="E101" s="225">
        <v>132.26599999999999</v>
      </c>
      <c r="F101" s="225"/>
      <c r="G101" s="225">
        <f>ROUND(E101*F101,2)</f>
        <v>0</v>
      </c>
      <c r="H101" s="164" t="s">
        <v>1239</v>
      </c>
      <c r="I101" s="298"/>
      <c r="J101" s="126"/>
      <c r="K101" s="126"/>
      <c r="L101" s="126"/>
      <c r="M101" s="126" t="s">
        <v>131</v>
      </c>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row>
    <row r="102" spans="1:42" outlineLevel="1" x14ac:dyDescent="0.2">
      <c r="A102" s="285"/>
      <c r="B102" s="162"/>
      <c r="C102" s="250" t="s">
        <v>510</v>
      </c>
      <c r="D102" s="251"/>
      <c r="E102" s="252"/>
      <c r="F102" s="225"/>
      <c r="G102" s="225"/>
      <c r="H102" s="164">
        <v>0</v>
      </c>
      <c r="I102" s="298"/>
      <c r="J102" s="126"/>
      <c r="K102" s="126"/>
      <c r="L102" s="126"/>
      <c r="M102" s="126" t="s">
        <v>133</v>
      </c>
      <c r="N102" s="126">
        <v>0</v>
      </c>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row>
    <row r="103" spans="1:42" outlineLevel="1" x14ac:dyDescent="0.2">
      <c r="A103" s="285"/>
      <c r="B103" s="162"/>
      <c r="C103" s="250" t="s">
        <v>520</v>
      </c>
      <c r="D103" s="251"/>
      <c r="E103" s="252">
        <v>132.26599999999999</v>
      </c>
      <c r="F103" s="225"/>
      <c r="G103" s="225"/>
      <c r="H103" s="164">
        <v>0</v>
      </c>
      <c r="I103" s="298"/>
      <c r="J103" s="126"/>
      <c r="K103" s="126"/>
      <c r="L103" s="126"/>
      <c r="M103" s="126" t="s">
        <v>133</v>
      </c>
      <c r="N103" s="126">
        <v>0</v>
      </c>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row>
    <row r="104" spans="1:42" x14ac:dyDescent="0.2">
      <c r="A104" s="286" t="s">
        <v>126</v>
      </c>
      <c r="B104" s="253" t="s">
        <v>74</v>
      </c>
      <c r="C104" s="254" t="s">
        <v>75</v>
      </c>
      <c r="D104" s="255"/>
      <c r="E104" s="256"/>
      <c r="F104" s="256"/>
      <c r="G104" s="256">
        <f>SUMIF(M105:M106,"&lt;&gt;NOR",G105:G106)</f>
        <v>0</v>
      </c>
      <c r="H104" s="229"/>
      <c r="M104" t="s">
        <v>127</v>
      </c>
    </row>
    <row r="105" spans="1:42" outlineLevel="1" x14ac:dyDescent="0.2">
      <c r="A105" s="285">
        <v>25</v>
      </c>
      <c r="B105" s="162" t="s">
        <v>850</v>
      </c>
      <c r="C105" s="163" t="s">
        <v>851</v>
      </c>
      <c r="D105" s="224" t="s">
        <v>197</v>
      </c>
      <c r="E105" s="225">
        <v>258.02</v>
      </c>
      <c r="F105" s="225"/>
      <c r="G105" s="225">
        <f>ROUND(E105*F105,2)</f>
        <v>0</v>
      </c>
      <c r="H105" s="164" t="s">
        <v>1275</v>
      </c>
      <c r="I105" s="298"/>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row>
    <row r="106" spans="1:42" outlineLevel="1" x14ac:dyDescent="0.2">
      <c r="A106" s="285"/>
      <c r="B106" s="162"/>
      <c r="C106" s="250">
        <v>258.02</v>
      </c>
      <c r="D106" s="251"/>
      <c r="E106" s="252">
        <v>258.02</v>
      </c>
      <c r="F106" s="225"/>
      <c r="G106" s="225"/>
      <c r="H106" s="164">
        <v>0</v>
      </c>
      <c r="I106" s="298"/>
      <c r="J106" s="294"/>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row>
    <row r="107" spans="1:42" x14ac:dyDescent="0.2">
      <c r="A107" s="286" t="s">
        <v>126</v>
      </c>
      <c r="B107" s="253" t="s">
        <v>78</v>
      </c>
      <c r="C107" s="254" t="s">
        <v>79</v>
      </c>
      <c r="D107" s="255"/>
      <c r="E107" s="256"/>
      <c r="F107" s="256"/>
      <c r="G107" s="256">
        <f>SUMIF(M108:M184,"&lt;&gt;NOR",G108:G184)</f>
        <v>0</v>
      </c>
      <c r="H107" s="229"/>
      <c r="M107" t="s">
        <v>127</v>
      </c>
    </row>
    <row r="108" spans="1:42" ht="22.5" outlineLevel="1" x14ac:dyDescent="0.2">
      <c r="A108" s="285">
        <v>26</v>
      </c>
      <c r="B108" s="162" t="s">
        <v>863</v>
      </c>
      <c r="C108" s="163" t="s">
        <v>864</v>
      </c>
      <c r="D108" s="224" t="s">
        <v>130</v>
      </c>
      <c r="E108" s="225">
        <v>742.15</v>
      </c>
      <c r="F108" s="225"/>
      <c r="G108" s="225">
        <f>ROUND(E108*F108,2)</f>
        <v>0</v>
      </c>
      <c r="H108" s="164" t="s">
        <v>1275</v>
      </c>
      <c r="I108" s="298"/>
      <c r="J108" s="126"/>
      <c r="K108" s="126"/>
      <c r="L108" s="126"/>
      <c r="M108" s="126" t="s">
        <v>131</v>
      </c>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row>
    <row r="109" spans="1:42" outlineLevel="1" x14ac:dyDescent="0.2">
      <c r="A109" s="285"/>
      <c r="B109" s="162"/>
      <c r="C109" s="250" t="s">
        <v>575</v>
      </c>
      <c r="D109" s="251"/>
      <c r="E109" s="252"/>
      <c r="F109" s="225"/>
      <c r="G109" s="225"/>
      <c r="H109" s="164">
        <v>0</v>
      </c>
      <c r="I109" s="298"/>
      <c r="J109" s="126"/>
      <c r="K109" s="126"/>
      <c r="L109" s="126"/>
      <c r="M109" s="126" t="s">
        <v>133</v>
      </c>
      <c r="N109" s="126">
        <v>0</v>
      </c>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row>
    <row r="110" spans="1:42" outlineLevel="1" x14ac:dyDescent="0.2">
      <c r="A110" s="285"/>
      <c r="B110" s="162"/>
      <c r="C110" s="250" t="s">
        <v>154</v>
      </c>
      <c r="D110" s="251"/>
      <c r="E110" s="252"/>
      <c r="F110" s="225"/>
      <c r="G110" s="225"/>
      <c r="H110" s="164">
        <v>0</v>
      </c>
      <c r="I110" s="298"/>
      <c r="J110" s="126"/>
      <c r="K110" s="126"/>
      <c r="L110" s="126"/>
      <c r="M110" s="126" t="s">
        <v>133</v>
      </c>
      <c r="N110" s="126">
        <v>0</v>
      </c>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row>
    <row r="111" spans="1:42" outlineLevel="1" x14ac:dyDescent="0.2">
      <c r="A111" s="285"/>
      <c r="B111" s="162"/>
      <c r="C111" s="250" t="s">
        <v>865</v>
      </c>
      <c r="D111" s="251"/>
      <c r="E111" s="252">
        <v>653</v>
      </c>
      <c r="F111" s="225"/>
      <c r="G111" s="225"/>
      <c r="H111" s="164">
        <v>0</v>
      </c>
      <c r="I111" s="298"/>
      <c r="J111" s="126"/>
      <c r="K111" s="126"/>
      <c r="L111" s="126"/>
      <c r="M111" s="126" t="s">
        <v>133</v>
      </c>
      <c r="N111" s="126">
        <v>0</v>
      </c>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row>
    <row r="112" spans="1:42" outlineLevel="1" x14ac:dyDescent="0.2">
      <c r="A112" s="285"/>
      <c r="B112" s="162"/>
      <c r="C112" s="250" t="s">
        <v>866</v>
      </c>
      <c r="D112" s="251"/>
      <c r="E112" s="252">
        <v>9.5</v>
      </c>
      <c r="F112" s="225"/>
      <c r="G112" s="225"/>
      <c r="H112" s="164">
        <v>0</v>
      </c>
      <c r="I112" s="298"/>
      <c r="J112" s="126"/>
      <c r="K112" s="126"/>
      <c r="L112" s="126"/>
      <c r="M112" s="126" t="s">
        <v>133</v>
      </c>
      <c r="N112" s="126">
        <v>0</v>
      </c>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row>
    <row r="113" spans="1:42" outlineLevel="1" x14ac:dyDescent="0.2">
      <c r="A113" s="285"/>
      <c r="B113" s="162"/>
      <c r="C113" s="250" t="s">
        <v>867</v>
      </c>
      <c r="D113" s="251"/>
      <c r="E113" s="252">
        <v>79.650000000000006</v>
      </c>
      <c r="F113" s="225"/>
      <c r="G113" s="225"/>
      <c r="H113" s="164">
        <v>0</v>
      </c>
      <c r="I113" s="298"/>
      <c r="J113" s="126"/>
      <c r="K113" s="126"/>
      <c r="L113" s="126"/>
      <c r="M113" s="126" t="s">
        <v>133</v>
      </c>
      <c r="N113" s="126">
        <v>0</v>
      </c>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row>
    <row r="114" spans="1:42" ht="22.5" outlineLevel="1" x14ac:dyDescent="0.2">
      <c r="A114" s="285">
        <v>27</v>
      </c>
      <c r="B114" s="162" t="s">
        <v>868</v>
      </c>
      <c r="C114" s="163" t="s">
        <v>869</v>
      </c>
      <c r="D114" s="224" t="s">
        <v>130</v>
      </c>
      <c r="E114" s="225">
        <v>123.9</v>
      </c>
      <c r="F114" s="225"/>
      <c r="G114" s="225">
        <f>ROUND(E114*F114,2)</f>
        <v>0</v>
      </c>
      <c r="H114" s="164" t="s">
        <v>1275</v>
      </c>
      <c r="I114" s="298"/>
      <c r="J114" s="126"/>
      <c r="K114" s="126"/>
      <c r="L114" s="126"/>
      <c r="M114" s="126" t="s">
        <v>131</v>
      </c>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row>
    <row r="115" spans="1:42" outlineLevel="1" x14ac:dyDescent="0.2">
      <c r="A115" s="285"/>
      <c r="B115" s="162"/>
      <c r="C115" s="250" t="s">
        <v>575</v>
      </c>
      <c r="D115" s="251"/>
      <c r="E115" s="252"/>
      <c r="F115" s="225"/>
      <c r="G115" s="225"/>
      <c r="H115" s="164">
        <v>0</v>
      </c>
      <c r="I115" s="298"/>
      <c r="J115" s="126"/>
      <c r="K115" s="126"/>
      <c r="L115" s="126"/>
      <c r="M115" s="126" t="s">
        <v>133</v>
      </c>
      <c r="N115" s="126">
        <v>0</v>
      </c>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row>
    <row r="116" spans="1:42" outlineLevel="1" x14ac:dyDescent="0.2">
      <c r="A116" s="285"/>
      <c r="B116" s="162"/>
      <c r="C116" s="250" t="s">
        <v>154</v>
      </c>
      <c r="D116" s="251"/>
      <c r="E116" s="252"/>
      <c r="F116" s="225"/>
      <c r="G116" s="225"/>
      <c r="H116" s="164">
        <v>0</v>
      </c>
      <c r="I116" s="298"/>
      <c r="J116" s="126"/>
      <c r="K116" s="126"/>
      <c r="L116" s="126"/>
      <c r="M116" s="126" t="s">
        <v>133</v>
      </c>
      <c r="N116" s="126">
        <v>0</v>
      </c>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row>
    <row r="117" spans="1:42" outlineLevel="1" x14ac:dyDescent="0.2">
      <c r="A117" s="285"/>
      <c r="B117" s="162"/>
      <c r="C117" s="250" t="s">
        <v>870</v>
      </c>
      <c r="D117" s="251"/>
      <c r="E117" s="252">
        <v>123.9</v>
      </c>
      <c r="F117" s="225"/>
      <c r="G117" s="225"/>
      <c r="H117" s="164">
        <v>0</v>
      </c>
      <c r="I117" s="298"/>
      <c r="J117" s="126"/>
      <c r="K117" s="126"/>
      <c r="L117" s="126"/>
      <c r="M117" s="126" t="s">
        <v>133</v>
      </c>
      <c r="N117" s="126">
        <v>0</v>
      </c>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row>
    <row r="118" spans="1:42" ht="22.5" outlineLevel="1" x14ac:dyDescent="0.2">
      <c r="A118" s="285">
        <v>28</v>
      </c>
      <c r="B118" s="162" t="s">
        <v>871</v>
      </c>
      <c r="C118" s="163" t="s">
        <v>872</v>
      </c>
      <c r="D118" s="224" t="s">
        <v>130</v>
      </c>
      <c r="E118" s="225">
        <v>742.15</v>
      </c>
      <c r="F118" s="225"/>
      <c r="G118" s="225">
        <f>ROUND(E118*F118,2)</f>
        <v>0</v>
      </c>
      <c r="H118" s="164" t="s">
        <v>1275</v>
      </c>
      <c r="I118" s="298"/>
      <c r="J118" s="126"/>
      <c r="K118" s="126"/>
      <c r="L118" s="126"/>
      <c r="M118" s="126" t="s">
        <v>131</v>
      </c>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row>
    <row r="119" spans="1:42" outlineLevel="1" x14ac:dyDescent="0.2">
      <c r="A119" s="285"/>
      <c r="B119" s="162"/>
      <c r="C119" s="250" t="s">
        <v>575</v>
      </c>
      <c r="D119" s="251"/>
      <c r="E119" s="252"/>
      <c r="F119" s="225"/>
      <c r="G119" s="225"/>
      <c r="H119" s="164">
        <v>0</v>
      </c>
      <c r="I119" s="298"/>
      <c r="J119" s="126"/>
      <c r="K119" s="126"/>
      <c r="L119" s="126"/>
      <c r="M119" s="126" t="s">
        <v>133</v>
      </c>
      <c r="N119" s="126">
        <v>0</v>
      </c>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row>
    <row r="120" spans="1:42" outlineLevel="1" x14ac:dyDescent="0.2">
      <c r="A120" s="285"/>
      <c r="B120" s="162"/>
      <c r="C120" s="250" t="s">
        <v>154</v>
      </c>
      <c r="D120" s="251"/>
      <c r="E120" s="252"/>
      <c r="F120" s="225"/>
      <c r="G120" s="225"/>
      <c r="H120" s="164">
        <v>0</v>
      </c>
      <c r="I120" s="298"/>
      <c r="J120" s="126"/>
      <c r="K120" s="126"/>
      <c r="L120" s="126"/>
      <c r="M120" s="126" t="s">
        <v>133</v>
      </c>
      <c r="N120" s="126">
        <v>0</v>
      </c>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row>
    <row r="121" spans="1:42" outlineLevel="1" x14ac:dyDescent="0.2">
      <c r="A121" s="285"/>
      <c r="B121" s="162"/>
      <c r="C121" s="250" t="s">
        <v>865</v>
      </c>
      <c r="D121" s="251"/>
      <c r="E121" s="252">
        <v>653</v>
      </c>
      <c r="F121" s="225"/>
      <c r="G121" s="225"/>
      <c r="H121" s="164">
        <v>0</v>
      </c>
      <c r="I121" s="298"/>
      <c r="J121" s="126"/>
      <c r="K121" s="126"/>
      <c r="L121" s="126"/>
      <c r="M121" s="126" t="s">
        <v>133</v>
      </c>
      <c r="N121" s="126">
        <v>0</v>
      </c>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row>
    <row r="122" spans="1:42" outlineLevel="1" x14ac:dyDescent="0.2">
      <c r="A122" s="285"/>
      <c r="B122" s="162"/>
      <c r="C122" s="250" t="s">
        <v>866</v>
      </c>
      <c r="D122" s="251"/>
      <c r="E122" s="252">
        <v>9.5</v>
      </c>
      <c r="F122" s="225"/>
      <c r="G122" s="225"/>
      <c r="H122" s="164">
        <v>0</v>
      </c>
      <c r="I122" s="298"/>
      <c r="J122" s="126"/>
      <c r="K122" s="126"/>
      <c r="L122" s="126"/>
      <c r="M122" s="126" t="s">
        <v>133</v>
      </c>
      <c r="N122" s="126">
        <v>0</v>
      </c>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row>
    <row r="123" spans="1:42" outlineLevel="1" x14ac:dyDescent="0.2">
      <c r="A123" s="285"/>
      <c r="B123" s="162"/>
      <c r="C123" s="250" t="s">
        <v>867</v>
      </c>
      <c r="D123" s="251"/>
      <c r="E123" s="252">
        <v>79.650000000000006</v>
      </c>
      <c r="F123" s="225"/>
      <c r="G123" s="225"/>
      <c r="H123" s="164">
        <v>0</v>
      </c>
      <c r="I123" s="298"/>
      <c r="J123" s="126"/>
      <c r="K123" s="126"/>
      <c r="L123" s="126"/>
      <c r="M123" s="126" t="s">
        <v>133</v>
      </c>
      <c r="N123" s="126">
        <v>0</v>
      </c>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row>
    <row r="124" spans="1:42" ht="22.5" outlineLevel="1" x14ac:dyDescent="0.2">
      <c r="A124" s="285">
        <v>29</v>
      </c>
      <c r="B124" s="162" t="s">
        <v>873</v>
      </c>
      <c r="C124" s="163" t="s">
        <v>874</v>
      </c>
      <c r="D124" s="224" t="s">
        <v>130</v>
      </c>
      <c r="E124" s="225">
        <v>123.9</v>
      </c>
      <c r="F124" s="225"/>
      <c r="G124" s="225">
        <f>ROUND(E124*F124,2)</f>
        <v>0</v>
      </c>
      <c r="H124" s="164" t="s">
        <v>1275</v>
      </c>
      <c r="I124" s="298"/>
      <c r="J124" s="126"/>
      <c r="K124" s="126"/>
      <c r="L124" s="126"/>
      <c r="M124" s="126" t="s">
        <v>131</v>
      </c>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row>
    <row r="125" spans="1:42" outlineLevel="1" x14ac:dyDescent="0.2">
      <c r="A125" s="285"/>
      <c r="B125" s="162"/>
      <c r="C125" s="250" t="s">
        <v>575</v>
      </c>
      <c r="D125" s="251"/>
      <c r="E125" s="252"/>
      <c r="F125" s="225"/>
      <c r="G125" s="225"/>
      <c r="H125" s="164">
        <v>0</v>
      </c>
      <c r="I125" s="298"/>
      <c r="J125" s="126"/>
      <c r="K125" s="126"/>
      <c r="L125" s="126"/>
      <c r="M125" s="126" t="s">
        <v>133</v>
      </c>
      <c r="N125" s="126">
        <v>0</v>
      </c>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row>
    <row r="126" spans="1:42" outlineLevel="1" x14ac:dyDescent="0.2">
      <c r="A126" s="285"/>
      <c r="B126" s="162"/>
      <c r="C126" s="250" t="s">
        <v>154</v>
      </c>
      <c r="D126" s="251"/>
      <c r="E126" s="252"/>
      <c r="F126" s="225"/>
      <c r="G126" s="225"/>
      <c r="H126" s="164">
        <v>0</v>
      </c>
      <c r="I126" s="298"/>
      <c r="J126" s="126"/>
      <c r="K126" s="126"/>
      <c r="L126" s="126"/>
      <c r="M126" s="126" t="s">
        <v>133</v>
      </c>
      <c r="N126" s="126">
        <v>0</v>
      </c>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row>
    <row r="127" spans="1:42" outlineLevel="1" x14ac:dyDescent="0.2">
      <c r="A127" s="285"/>
      <c r="B127" s="162"/>
      <c r="C127" s="250" t="s">
        <v>870</v>
      </c>
      <c r="D127" s="251"/>
      <c r="E127" s="252">
        <v>123.9</v>
      </c>
      <c r="F127" s="225"/>
      <c r="G127" s="225"/>
      <c r="H127" s="164">
        <v>0</v>
      </c>
      <c r="I127" s="298"/>
      <c r="J127" s="126"/>
      <c r="K127" s="126"/>
      <c r="L127" s="126"/>
      <c r="M127" s="126" t="s">
        <v>133</v>
      </c>
      <c r="N127" s="126">
        <v>0</v>
      </c>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row>
    <row r="128" spans="1:42" outlineLevel="1" x14ac:dyDescent="0.2">
      <c r="A128" s="285">
        <v>30</v>
      </c>
      <c r="B128" s="162" t="s">
        <v>875</v>
      </c>
      <c r="C128" s="163" t="s">
        <v>876</v>
      </c>
      <c r="D128" s="224" t="s">
        <v>130</v>
      </c>
      <c r="E128" s="225">
        <v>995.95749999999998</v>
      </c>
      <c r="F128" s="225"/>
      <c r="G128" s="225">
        <f>ROUND(E128*F128,2)</f>
        <v>0</v>
      </c>
      <c r="H128" s="164" t="s">
        <v>1275</v>
      </c>
      <c r="I128" s="298"/>
      <c r="J128" s="126"/>
      <c r="K128" s="126"/>
      <c r="L128" s="126"/>
      <c r="M128" s="126" t="s">
        <v>444</v>
      </c>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row>
    <row r="129" spans="1:42" outlineLevel="1" x14ac:dyDescent="0.2">
      <c r="A129" s="285"/>
      <c r="B129" s="162"/>
      <c r="C129" s="250" t="s">
        <v>575</v>
      </c>
      <c r="D129" s="251"/>
      <c r="E129" s="252"/>
      <c r="F129" s="225"/>
      <c r="G129" s="225"/>
      <c r="H129" s="164">
        <v>0</v>
      </c>
      <c r="I129" s="298"/>
      <c r="J129" s="126"/>
      <c r="K129" s="126"/>
      <c r="L129" s="126"/>
      <c r="M129" s="126" t="s">
        <v>133</v>
      </c>
      <c r="N129" s="126">
        <v>0</v>
      </c>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row>
    <row r="130" spans="1:42" outlineLevel="1" x14ac:dyDescent="0.2">
      <c r="A130" s="285"/>
      <c r="B130" s="162"/>
      <c r="C130" s="250" t="s">
        <v>154</v>
      </c>
      <c r="D130" s="251"/>
      <c r="E130" s="252"/>
      <c r="F130" s="225"/>
      <c r="G130" s="225"/>
      <c r="H130" s="164">
        <v>0</v>
      </c>
      <c r="I130" s="298"/>
      <c r="J130" s="126"/>
      <c r="K130" s="126"/>
      <c r="L130" s="126"/>
      <c r="M130" s="126" t="s">
        <v>133</v>
      </c>
      <c r="N130" s="126">
        <v>0</v>
      </c>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row>
    <row r="131" spans="1:42" outlineLevel="1" x14ac:dyDescent="0.2">
      <c r="A131" s="285"/>
      <c r="B131" s="162"/>
      <c r="C131" s="257" t="s">
        <v>369</v>
      </c>
      <c r="D131" s="258"/>
      <c r="E131" s="259"/>
      <c r="F131" s="225"/>
      <c r="G131" s="225"/>
      <c r="H131" s="164">
        <v>0</v>
      </c>
      <c r="I131" s="298"/>
      <c r="J131" s="126"/>
      <c r="K131" s="126"/>
      <c r="L131" s="126"/>
      <c r="M131" s="126" t="s">
        <v>133</v>
      </c>
      <c r="N131" s="126">
        <v>2</v>
      </c>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row>
    <row r="132" spans="1:42" outlineLevel="1" x14ac:dyDescent="0.2">
      <c r="A132" s="285"/>
      <c r="B132" s="162"/>
      <c r="C132" s="260" t="s">
        <v>877</v>
      </c>
      <c r="D132" s="258"/>
      <c r="E132" s="259">
        <v>653</v>
      </c>
      <c r="F132" s="225"/>
      <c r="G132" s="225"/>
      <c r="H132" s="164">
        <v>0</v>
      </c>
      <c r="I132" s="298"/>
      <c r="J132" s="126"/>
      <c r="K132" s="126"/>
      <c r="L132" s="126"/>
      <c r="M132" s="126" t="s">
        <v>133</v>
      </c>
      <c r="N132" s="126">
        <v>2</v>
      </c>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row>
    <row r="133" spans="1:42" outlineLevel="1" x14ac:dyDescent="0.2">
      <c r="A133" s="285"/>
      <c r="B133" s="162"/>
      <c r="C133" s="260" t="s">
        <v>878</v>
      </c>
      <c r="D133" s="258"/>
      <c r="E133" s="259">
        <v>9.5</v>
      </c>
      <c r="F133" s="225"/>
      <c r="G133" s="225"/>
      <c r="H133" s="164">
        <v>0</v>
      </c>
      <c r="I133" s="298"/>
      <c r="J133" s="126"/>
      <c r="K133" s="126"/>
      <c r="L133" s="126"/>
      <c r="M133" s="126" t="s">
        <v>133</v>
      </c>
      <c r="N133" s="126">
        <v>2</v>
      </c>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row>
    <row r="134" spans="1:42" outlineLevel="1" x14ac:dyDescent="0.2">
      <c r="A134" s="285"/>
      <c r="B134" s="162"/>
      <c r="C134" s="260" t="s">
        <v>879</v>
      </c>
      <c r="D134" s="258"/>
      <c r="E134" s="259">
        <v>123.9</v>
      </c>
      <c r="F134" s="225"/>
      <c r="G134" s="225"/>
      <c r="H134" s="164">
        <v>0</v>
      </c>
      <c r="I134" s="298"/>
      <c r="J134" s="126"/>
      <c r="K134" s="126"/>
      <c r="L134" s="126"/>
      <c r="M134" s="126" t="s">
        <v>133</v>
      </c>
      <c r="N134" s="126">
        <v>2</v>
      </c>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row>
    <row r="135" spans="1:42" outlineLevel="1" x14ac:dyDescent="0.2">
      <c r="A135" s="285"/>
      <c r="B135" s="162"/>
      <c r="C135" s="260" t="s">
        <v>880</v>
      </c>
      <c r="D135" s="258"/>
      <c r="E135" s="259">
        <v>79.650000000000006</v>
      </c>
      <c r="F135" s="225"/>
      <c r="G135" s="225"/>
      <c r="H135" s="164">
        <v>0</v>
      </c>
      <c r="I135" s="298"/>
      <c r="J135" s="126"/>
      <c r="K135" s="126"/>
      <c r="L135" s="126"/>
      <c r="M135" s="126" t="s">
        <v>133</v>
      </c>
      <c r="N135" s="126">
        <v>2</v>
      </c>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row>
    <row r="136" spans="1:42" outlineLevel="1" x14ac:dyDescent="0.2">
      <c r="A136" s="285"/>
      <c r="B136" s="162"/>
      <c r="C136" s="257" t="s">
        <v>373</v>
      </c>
      <c r="D136" s="258"/>
      <c r="E136" s="259"/>
      <c r="F136" s="225"/>
      <c r="G136" s="225"/>
      <c r="H136" s="164">
        <v>0</v>
      </c>
      <c r="I136" s="298"/>
      <c r="J136" s="126"/>
      <c r="K136" s="126"/>
      <c r="L136" s="126"/>
      <c r="M136" s="126" t="s">
        <v>133</v>
      </c>
      <c r="N136" s="126">
        <v>0</v>
      </c>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row>
    <row r="137" spans="1:42" outlineLevel="1" x14ac:dyDescent="0.2">
      <c r="A137" s="285"/>
      <c r="B137" s="162"/>
      <c r="C137" s="250" t="s">
        <v>881</v>
      </c>
      <c r="D137" s="251"/>
      <c r="E137" s="252">
        <v>995.95749999999998</v>
      </c>
      <c r="F137" s="225"/>
      <c r="G137" s="225"/>
      <c r="H137" s="164">
        <v>0</v>
      </c>
      <c r="I137" s="298"/>
      <c r="J137" s="126"/>
      <c r="K137" s="126"/>
      <c r="L137" s="126"/>
      <c r="M137" s="126" t="s">
        <v>133</v>
      </c>
      <c r="N137" s="126">
        <v>0</v>
      </c>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row>
    <row r="138" spans="1:42" ht="22.5" outlineLevel="1" x14ac:dyDescent="0.2">
      <c r="A138" s="285">
        <v>31</v>
      </c>
      <c r="B138" s="162" t="s">
        <v>882</v>
      </c>
      <c r="C138" s="163" t="s">
        <v>883</v>
      </c>
      <c r="D138" s="224" t="s">
        <v>130</v>
      </c>
      <c r="E138" s="225">
        <v>866.05</v>
      </c>
      <c r="F138" s="225"/>
      <c r="G138" s="225">
        <f>ROUND(E138*F138,2)</f>
        <v>0</v>
      </c>
      <c r="H138" s="164" t="s">
        <v>1275</v>
      </c>
      <c r="I138" s="298"/>
      <c r="J138" s="126"/>
      <c r="K138" s="126"/>
      <c r="L138" s="126"/>
      <c r="M138" s="126" t="s">
        <v>131</v>
      </c>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row>
    <row r="139" spans="1:42" outlineLevel="1" x14ac:dyDescent="0.2">
      <c r="A139" s="285"/>
      <c r="B139" s="162"/>
      <c r="C139" s="250" t="s">
        <v>575</v>
      </c>
      <c r="D139" s="251"/>
      <c r="E139" s="252"/>
      <c r="F139" s="225"/>
      <c r="G139" s="225"/>
      <c r="H139" s="164">
        <v>0</v>
      </c>
      <c r="I139" s="298"/>
      <c r="J139" s="126"/>
      <c r="K139" s="126"/>
      <c r="L139" s="126"/>
      <c r="M139" s="126" t="s">
        <v>133</v>
      </c>
      <c r="N139" s="126">
        <v>0</v>
      </c>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row>
    <row r="140" spans="1:42" outlineLevel="1" x14ac:dyDescent="0.2">
      <c r="A140" s="285"/>
      <c r="B140" s="162"/>
      <c r="C140" s="250" t="s">
        <v>154</v>
      </c>
      <c r="D140" s="251"/>
      <c r="E140" s="252"/>
      <c r="F140" s="225"/>
      <c r="G140" s="225"/>
      <c r="H140" s="164">
        <v>0</v>
      </c>
      <c r="I140" s="298"/>
      <c r="J140" s="126"/>
      <c r="K140" s="126"/>
      <c r="L140" s="126"/>
      <c r="M140" s="126" t="s">
        <v>133</v>
      </c>
      <c r="N140" s="126">
        <v>0</v>
      </c>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row>
    <row r="141" spans="1:42" outlineLevel="1" x14ac:dyDescent="0.2">
      <c r="A141" s="285"/>
      <c r="B141" s="162"/>
      <c r="C141" s="250" t="s">
        <v>865</v>
      </c>
      <c r="D141" s="251"/>
      <c r="E141" s="252">
        <v>653</v>
      </c>
      <c r="F141" s="225"/>
      <c r="G141" s="225"/>
      <c r="H141" s="164">
        <v>0</v>
      </c>
      <c r="I141" s="298"/>
      <c r="J141" s="126"/>
      <c r="K141" s="126"/>
      <c r="L141" s="126"/>
      <c r="M141" s="126" t="s">
        <v>133</v>
      </c>
      <c r="N141" s="126">
        <v>0</v>
      </c>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row>
    <row r="142" spans="1:42" outlineLevel="1" x14ac:dyDescent="0.2">
      <c r="A142" s="285"/>
      <c r="B142" s="162"/>
      <c r="C142" s="250" t="s">
        <v>866</v>
      </c>
      <c r="D142" s="251"/>
      <c r="E142" s="252">
        <v>9.5</v>
      </c>
      <c r="F142" s="225"/>
      <c r="G142" s="225"/>
      <c r="H142" s="164">
        <v>0</v>
      </c>
      <c r="I142" s="298"/>
      <c r="J142" s="126"/>
      <c r="K142" s="126"/>
      <c r="L142" s="126"/>
      <c r="M142" s="126" t="s">
        <v>133</v>
      </c>
      <c r="N142" s="126">
        <v>0</v>
      </c>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row>
    <row r="143" spans="1:42" outlineLevel="1" x14ac:dyDescent="0.2">
      <c r="A143" s="285"/>
      <c r="B143" s="162"/>
      <c r="C143" s="250" t="s">
        <v>870</v>
      </c>
      <c r="D143" s="251"/>
      <c r="E143" s="252">
        <v>123.9</v>
      </c>
      <c r="F143" s="225"/>
      <c r="G143" s="225"/>
      <c r="H143" s="164">
        <v>0</v>
      </c>
      <c r="I143" s="298"/>
      <c r="J143" s="126"/>
      <c r="K143" s="126"/>
      <c r="L143" s="126"/>
      <c r="M143" s="126" t="s">
        <v>133</v>
      </c>
      <c r="N143" s="126">
        <v>0</v>
      </c>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row>
    <row r="144" spans="1:42" outlineLevel="1" x14ac:dyDescent="0.2">
      <c r="A144" s="285"/>
      <c r="B144" s="162"/>
      <c r="C144" s="250" t="s">
        <v>867</v>
      </c>
      <c r="D144" s="251"/>
      <c r="E144" s="252">
        <v>79.650000000000006</v>
      </c>
      <c r="F144" s="225"/>
      <c r="G144" s="225"/>
      <c r="H144" s="164">
        <v>0</v>
      </c>
      <c r="I144" s="298"/>
      <c r="J144" s="126"/>
      <c r="K144" s="126"/>
      <c r="L144" s="126"/>
      <c r="M144" s="126" t="s">
        <v>133</v>
      </c>
      <c r="N144" s="126">
        <v>0</v>
      </c>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row>
    <row r="145" spans="1:42" outlineLevel="1" x14ac:dyDescent="0.2">
      <c r="A145" s="285">
        <v>32</v>
      </c>
      <c r="B145" s="162" t="s">
        <v>884</v>
      </c>
      <c r="C145" s="163" t="s">
        <v>885</v>
      </c>
      <c r="D145" s="224" t="s">
        <v>130</v>
      </c>
      <c r="E145" s="225">
        <v>995.95749999999998</v>
      </c>
      <c r="F145" s="225"/>
      <c r="G145" s="225">
        <f>ROUND(E145*F145,2)</f>
        <v>0</v>
      </c>
      <c r="H145" s="164" t="s">
        <v>1275</v>
      </c>
      <c r="I145" s="298"/>
      <c r="J145" s="126"/>
      <c r="K145" s="126"/>
      <c r="L145" s="126"/>
      <c r="M145" s="126" t="s">
        <v>444</v>
      </c>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row>
    <row r="146" spans="1:42" outlineLevel="1" x14ac:dyDescent="0.2">
      <c r="A146" s="285"/>
      <c r="B146" s="162"/>
      <c r="C146" s="250" t="s">
        <v>575</v>
      </c>
      <c r="D146" s="251"/>
      <c r="E146" s="252"/>
      <c r="F146" s="225"/>
      <c r="G146" s="225"/>
      <c r="H146" s="164">
        <v>0</v>
      </c>
      <c r="I146" s="298"/>
      <c r="J146" s="126"/>
      <c r="K146" s="126"/>
      <c r="L146" s="126"/>
      <c r="M146" s="126" t="s">
        <v>133</v>
      </c>
      <c r="N146" s="126">
        <v>0</v>
      </c>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row>
    <row r="147" spans="1:42" outlineLevel="1" x14ac:dyDescent="0.2">
      <c r="A147" s="285"/>
      <c r="B147" s="162"/>
      <c r="C147" s="250" t="s">
        <v>154</v>
      </c>
      <c r="D147" s="251"/>
      <c r="E147" s="252"/>
      <c r="F147" s="225"/>
      <c r="G147" s="225"/>
      <c r="H147" s="164">
        <v>0</v>
      </c>
      <c r="I147" s="298"/>
      <c r="J147" s="126"/>
      <c r="K147" s="126"/>
      <c r="L147" s="126"/>
      <c r="M147" s="126" t="s">
        <v>133</v>
      </c>
      <c r="N147" s="126">
        <v>0</v>
      </c>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row>
    <row r="148" spans="1:42" outlineLevel="1" x14ac:dyDescent="0.2">
      <c r="A148" s="285"/>
      <c r="B148" s="162"/>
      <c r="C148" s="257" t="s">
        <v>369</v>
      </c>
      <c r="D148" s="258"/>
      <c r="E148" s="259"/>
      <c r="F148" s="225"/>
      <c r="G148" s="225"/>
      <c r="H148" s="164">
        <v>0</v>
      </c>
      <c r="I148" s="298"/>
      <c r="J148" s="126"/>
      <c r="K148" s="126"/>
      <c r="L148" s="126"/>
      <c r="M148" s="126" t="s">
        <v>133</v>
      </c>
      <c r="N148" s="126">
        <v>2</v>
      </c>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row>
    <row r="149" spans="1:42" outlineLevel="1" x14ac:dyDescent="0.2">
      <c r="A149" s="285"/>
      <c r="B149" s="162"/>
      <c r="C149" s="260" t="s">
        <v>877</v>
      </c>
      <c r="D149" s="258"/>
      <c r="E149" s="259">
        <v>653</v>
      </c>
      <c r="F149" s="225"/>
      <c r="G149" s="225"/>
      <c r="H149" s="164">
        <v>0</v>
      </c>
      <c r="I149" s="298"/>
      <c r="J149" s="126"/>
      <c r="K149" s="126"/>
      <c r="L149" s="126"/>
      <c r="M149" s="126" t="s">
        <v>133</v>
      </c>
      <c r="N149" s="126">
        <v>2</v>
      </c>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row>
    <row r="150" spans="1:42" outlineLevel="1" x14ac:dyDescent="0.2">
      <c r="A150" s="285"/>
      <c r="B150" s="162"/>
      <c r="C150" s="260" t="s">
        <v>878</v>
      </c>
      <c r="D150" s="258"/>
      <c r="E150" s="259">
        <v>9.5</v>
      </c>
      <c r="F150" s="225"/>
      <c r="G150" s="225"/>
      <c r="H150" s="164">
        <v>0</v>
      </c>
      <c r="I150" s="298"/>
      <c r="J150" s="126"/>
      <c r="K150" s="126"/>
      <c r="L150" s="126"/>
      <c r="M150" s="126" t="s">
        <v>133</v>
      </c>
      <c r="N150" s="126">
        <v>2</v>
      </c>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row>
    <row r="151" spans="1:42" outlineLevel="1" x14ac:dyDescent="0.2">
      <c r="A151" s="285"/>
      <c r="B151" s="162"/>
      <c r="C151" s="260" t="s">
        <v>879</v>
      </c>
      <c r="D151" s="258"/>
      <c r="E151" s="259">
        <v>123.9</v>
      </c>
      <c r="F151" s="225"/>
      <c r="G151" s="225"/>
      <c r="H151" s="164">
        <v>0</v>
      </c>
      <c r="I151" s="298"/>
      <c r="J151" s="126"/>
      <c r="K151" s="126"/>
      <c r="L151" s="126"/>
      <c r="M151" s="126" t="s">
        <v>133</v>
      </c>
      <c r="N151" s="126">
        <v>2</v>
      </c>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row>
    <row r="152" spans="1:42" outlineLevel="1" x14ac:dyDescent="0.2">
      <c r="A152" s="285"/>
      <c r="B152" s="162"/>
      <c r="C152" s="260" t="s">
        <v>880</v>
      </c>
      <c r="D152" s="258"/>
      <c r="E152" s="259">
        <v>79.650000000000006</v>
      </c>
      <c r="F152" s="225"/>
      <c r="G152" s="225"/>
      <c r="H152" s="164">
        <v>0</v>
      </c>
      <c r="I152" s="298"/>
      <c r="J152" s="126"/>
      <c r="K152" s="126"/>
      <c r="L152" s="126"/>
      <c r="M152" s="126" t="s">
        <v>133</v>
      </c>
      <c r="N152" s="126">
        <v>2</v>
      </c>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row>
    <row r="153" spans="1:42" outlineLevel="1" x14ac:dyDescent="0.2">
      <c r="A153" s="285"/>
      <c r="B153" s="162"/>
      <c r="C153" s="257" t="s">
        <v>373</v>
      </c>
      <c r="D153" s="258"/>
      <c r="E153" s="259"/>
      <c r="F153" s="225"/>
      <c r="G153" s="225"/>
      <c r="H153" s="164">
        <v>0</v>
      </c>
      <c r="I153" s="298"/>
      <c r="J153" s="126"/>
      <c r="K153" s="126"/>
      <c r="L153" s="126"/>
      <c r="M153" s="126" t="s">
        <v>133</v>
      </c>
      <c r="N153" s="126">
        <v>0</v>
      </c>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row>
    <row r="154" spans="1:42" outlineLevel="1" x14ac:dyDescent="0.2">
      <c r="A154" s="285"/>
      <c r="B154" s="162"/>
      <c r="C154" s="250" t="s">
        <v>881</v>
      </c>
      <c r="D154" s="251"/>
      <c r="E154" s="252">
        <v>995.95749999999998</v>
      </c>
      <c r="F154" s="225"/>
      <c r="G154" s="225"/>
      <c r="H154" s="164">
        <v>0</v>
      </c>
      <c r="I154" s="298"/>
      <c r="J154" s="126"/>
      <c r="K154" s="126"/>
      <c r="L154" s="126"/>
      <c r="M154" s="126" t="s">
        <v>133</v>
      </c>
      <c r="N154" s="126">
        <v>0</v>
      </c>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row>
    <row r="155" spans="1:42" ht="22.5" outlineLevel="1" x14ac:dyDescent="0.2">
      <c r="A155" s="285">
        <v>33</v>
      </c>
      <c r="B155" s="162" t="s">
        <v>886</v>
      </c>
      <c r="C155" s="163" t="s">
        <v>887</v>
      </c>
      <c r="D155" s="224" t="s">
        <v>130</v>
      </c>
      <c r="E155" s="225">
        <v>79.650000000000006</v>
      </c>
      <c r="F155" s="225"/>
      <c r="G155" s="225">
        <f>ROUND(E155*F155,2)</f>
        <v>0</v>
      </c>
      <c r="H155" s="164" t="s">
        <v>1275</v>
      </c>
      <c r="I155" s="298"/>
      <c r="J155" s="126"/>
      <c r="K155" s="126"/>
      <c r="L155" s="126"/>
      <c r="M155" s="126" t="s">
        <v>131</v>
      </c>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row>
    <row r="156" spans="1:42" outlineLevel="1" x14ac:dyDescent="0.2">
      <c r="A156" s="285"/>
      <c r="B156" s="162"/>
      <c r="C156" s="250" t="s">
        <v>575</v>
      </c>
      <c r="D156" s="251"/>
      <c r="E156" s="252"/>
      <c r="F156" s="225"/>
      <c r="G156" s="225"/>
      <c r="H156" s="164">
        <v>0</v>
      </c>
      <c r="I156" s="298"/>
      <c r="J156" s="126"/>
      <c r="K156" s="126"/>
      <c r="L156" s="126"/>
      <c r="M156" s="126" t="s">
        <v>133</v>
      </c>
      <c r="N156" s="126">
        <v>0</v>
      </c>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row>
    <row r="157" spans="1:42" outlineLevel="1" x14ac:dyDescent="0.2">
      <c r="A157" s="285"/>
      <c r="B157" s="162"/>
      <c r="C157" s="250" t="s">
        <v>154</v>
      </c>
      <c r="D157" s="251"/>
      <c r="E157" s="252"/>
      <c r="F157" s="225"/>
      <c r="G157" s="225"/>
      <c r="H157" s="164">
        <v>0</v>
      </c>
      <c r="I157" s="298"/>
      <c r="J157" s="126"/>
      <c r="K157" s="126"/>
      <c r="L157" s="126"/>
      <c r="M157" s="126" t="s">
        <v>133</v>
      </c>
      <c r="N157" s="126">
        <v>0</v>
      </c>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row>
    <row r="158" spans="1:42" outlineLevel="1" x14ac:dyDescent="0.2">
      <c r="A158" s="285"/>
      <c r="B158" s="162"/>
      <c r="C158" s="250" t="s">
        <v>867</v>
      </c>
      <c r="D158" s="251"/>
      <c r="E158" s="252">
        <v>79.650000000000006</v>
      </c>
      <c r="F158" s="225"/>
      <c r="G158" s="225"/>
      <c r="H158" s="164">
        <v>0</v>
      </c>
      <c r="I158" s="298"/>
      <c r="J158" s="126"/>
      <c r="K158" s="126"/>
      <c r="L158" s="126"/>
      <c r="M158" s="126" t="s">
        <v>133</v>
      </c>
      <c r="N158" s="126">
        <v>0</v>
      </c>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row>
    <row r="159" spans="1:42" ht="22.5" outlineLevel="1" x14ac:dyDescent="0.2">
      <c r="A159" s="285">
        <v>34</v>
      </c>
      <c r="B159" s="162" t="s">
        <v>888</v>
      </c>
      <c r="C159" s="163" t="s">
        <v>889</v>
      </c>
      <c r="D159" s="224" t="s">
        <v>130</v>
      </c>
      <c r="E159" s="225">
        <v>662.5</v>
      </c>
      <c r="F159" s="225"/>
      <c r="G159" s="225">
        <f>ROUND(E159*F159,2)</f>
        <v>0</v>
      </c>
      <c r="H159" s="164" t="s">
        <v>1275</v>
      </c>
      <c r="I159" s="298"/>
      <c r="J159" s="126"/>
      <c r="K159" s="126"/>
      <c r="L159" s="126"/>
      <c r="M159" s="126" t="s">
        <v>131</v>
      </c>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row>
    <row r="160" spans="1:42" outlineLevel="1" x14ac:dyDescent="0.2">
      <c r="A160" s="285"/>
      <c r="B160" s="162"/>
      <c r="C160" s="250" t="s">
        <v>575</v>
      </c>
      <c r="D160" s="251"/>
      <c r="E160" s="252"/>
      <c r="F160" s="225"/>
      <c r="G160" s="225"/>
      <c r="H160" s="164">
        <v>0</v>
      </c>
      <c r="I160" s="298"/>
      <c r="J160" s="126"/>
      <c r="K160" s="126"/>
      <c r="L160" s="126"/>
      <c r="M160" s="126" t="s">
        <v>133</v>
      </c>
      <c r="N160" s="126">
        <v>0</v>
      </c>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row>
    <row r="161" spans="1:42" outlineLevel="1" x14ac:dyDescent="0.2">
      <c r="A161" s="285"/>
      <c r="B161" s="162"/>
      <c r="C161" s="250" t="s">
        <v>154</v>
      </c>
      <c r="D161" s="251"/>
      <c r="E161" s="252"/>
      <c r="F161" s="225"/>
      <c r="G161" s="225"/>
      <c r="H161" s="164">
        <v>0</v>
      </c>
      <c r="I161" s="298"/>
      <c r="J161" s="126"/>
      <c r="K161" s="126"/>
      <c r="L161" s="126"/>
      <c r="M161" s="126" t="s">
        <v>133</v>
      </c>
      <c r="N161" s="126">
        <v>0</v>
      </c>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row>
    <row r="162" spans="1:42" outlineLevel="1" x14ac:dyDescent="0.2">
      <c r="A162" s="285"/>
      <c r="B162" s="162"/>
      <c r="C162" s="250" t="s">
        <v>865</v>
      </c>
      <c r="D162" s="251"/>
      <c r="E162" s="252">
        <v>653</v>
      </c>
      <c r="F162" s="225"/>
      <c r="G162" s="225"/>
      <c r="H162" s="164">
        <v>0</v>
      </c>
      <c r="I162" s="298"/>
      <c r="J162" s="126"/>
      <c r="K162" s="126"/>
      <c r="L162" s="126"/>
      <c r="M162" s="126" t="s">
        <v>133</v>
      </c>
      <c r="N162" s="126">
        <v>0</v>
      </c>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row>
    <row r="163" spans="1:42" outlineLevel="1" x14ac:dyDescent="0.2">
      <c r="A163" s="285"/>
      <c r="B163" s="162"/>
      <c r="C163" s="250" t="s">
        <v>866</v>
      </c>
      <c r="D163" s="251"/>
      <c r="E163" s="252">
        <v>9.5</v>
      </c>
      <c r="F163" s="225"/>
      <c r="G163" s="225"/>
      <c r="H163" s="164">
        <v>0</v>
      </c>
      <c r="I163" s="298"/>
      <c r="J163" s="126"/>
      <c r="K163" s="126"/>
      <c r="L163" s="126"/>
      <c r="M163" s="126" t="s">
        <v>133</v>
      </c>
      <c r="N163" s="126">
        <v>0</v>
      </c>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row>
    <row r="164" spans="1:42" ht="22.5" outlineLevel="1" x14ac:dyDescent="0.2">
      <c r="A164" s="285">
        <v>35</v>
      </c>
      <c r="B164" s="162" t="s">
        <v>890</v>
      </c>
      <c r="C164" s="163" t="s">
        <v>891</v>
      </c>
      <c r="D164" s="224" t="s">
        <v>130</v>
      </c>
      <c r="E164" s="225">
        <v>123.9</v>
      </c>
      <c r="F164" s="225"/>
      <c r="G164" s="225">
        <f>ROUND(E164*F164,2)</f>
        <v>0</v>
      </c>
      <c r="H164" s="164" t="s">
        <v>1239</v>
      </c>
      <c r="I164" s="298"/>
      <c r="J164" s="126"/>
      <c r="K164" s="126"/>
      <c r="L164" s="126"/>
      <c r="M164" s="126" t="s">
        <v>131</v>
      </c>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row>
    <row r="165" spans="1:42" outlineLevel="1" x14ac:dyDescent="0.2">
      <c r="A165" s="285"/>
      <c r="B165" s="162"/>
      <c r="C165" s="250" t="s">
        <v>575</v>
      </c>
      <c r="D165" s="251"/>
      <c r="E165" s="252"/>
      <c r="F165" s="225"/>
      <c r="G165" s="225"/>
      <c r="H165" s="164">
        <v>0</v>
      </c>
      <c r="I165" s="298"/>
      <c r="J165" s="126"/>
      <c r="K165" s="126"/>
      <c r="L165" s="126"/>
      <c r="M165" s="126" t="s">
        <v>133</v>
      </c>
      <c r="N165" s="126">
        <v>0</v>
      </c>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row>
    <row r="166" spans="1:42" outlineLevel="1" x14ac:dyDescent="0.2">
      <c r="A166" s="285"/>
      <c r="B166" s="162"/>
      <c r="C166" s="250" t="s">
        <v>154</v>
      </c>
      <c r="D166" s="251"/>
      <c r="E166" s="252"/>
      <c r="F166" s="225"/>
      <c r="G166" s="225"/>
      <c r="H166" s="164">
        <v>0</v>
      </c>
      <c r="I166" s="298"/>
      <c r="J166" s="126"/>
      <c r="K166" s="126"/>
      <c r="L166" s="126"/>
      <c r="M166" s="126" t="s">
        <v>133</v>
      </c>
      <c r="N166" s="126">
        <v>0</v>
      </c>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row>
    <row r="167" spans="1:42" outlineLevel="1" x14ac:dyDescent="0.2">
      <c r="A167" s="285"/>
      <c r="B167" s="162"/>
      <c r="C167" s="250" t="s">
        <v>870</v>
      </c>
      <c r="D167" s="251"/>
      <c r="E167" s="252">
        <v>123.9</v>
      </c>
      <c r="F167" s="225"/>
      <c r="G167" s="225"/>
      <c r="H167" s="164">
        <v>0</v>
      </c>
      <c r="I167" s="298"/>
      <c r="J167" s="126"/>
      <c r="K167" s="126"/>
      <c r="L167" s="126"/>
      <c r="M167" s="126" t="s">
        <v>133</v>
      </c>
      <c r="N167" s="126">
        <v>0</v>
      </c>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row>
    <row r="168" spans="1:42" outlineLevel="1" x14ac:dyDescent="0.2">
      <c r="A168" s="285">
        <v>36</v>
      </c>
      <c r="B168" s="162" t="s">
        <v>892</v>
      </c>
      <c r="C168" s="163" t="s">
        <v>893</v>
      </c>
      <c r="D168" s="224" t="s">
        <v>130</v>
      </c>
      <c r="E168" s="225">
        <v>995.95749999999998</v>
      </c>
      <c r="F168" s="225"/>
      <c r="G168" s="225">
        <f>ROUND(E168*F168,2)</f>
        <v>0</v>
      </c>
      <c r="H168" s="164" t="s">
        <v>1275</v>
      </c>
      <c r="I168" s="298"/>
      <c r="J168" s="126"/>
      <c r="K168" s="126"/>
      <c r="L168" s="126"/>
      <c r="M168" s="126" t="s">
        <v>444</v>
      </c>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row>
    <row r="169" spans="1:42" outlineLevel="1" x14ac:dyDescent="0.2">
      <c r="A169" s="285"/>
      <c r="B169" s="162"/>
      <c r="C169" s="250" t="s">
        <v>575</v>
      </c>
      <c r="D169" s="251"/>
      <c r="E169" s="252"/>
      <c r="F169" s="225"/>
      <c r="G169" s="225"/>
      <c r="H169" s="164">
        <v>0</v>
      </c>
      <c r="I169" s="298"/>
      <c r="J169" s="126"/>
      <c r="K169" s="126"/>
      <c r="L169" s="126"/>
      <c r="M169" s="126" t="s">
        <v>133</v>
      </c>
      <c r="N169" s="126">
        <v>0</v>
      </c>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row>
    <row r="170" spans="1:42" outlineLevel="1" x14ac:dyDescent="0.2">
      <c r="A170" s="285"/>
      <c r="B170" s="162"/>
      <c r="C170" s="250" t="s">
        <v>154</v>
      </c>
      <c r="D170" s="251"/>
      <c r="E170" s="252"/>
      <c r="F170" s="225"/>
      <c r="G170" s="225"/>
      <c r="H170" s="164">
        <v>0</v>
      </c>
      <c r="I170" s="298"/>
      <c r="J170" s="126"/>
      <c r="K170" s="126"/>
      <c r="L170" s="126"/>
      <c r="M170" s="126" t="s">
        <v>133</v>
      </c>
      <c r="N170" s="126">
        <v>0</v>
      </c>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row>
    <row r="171" spans="1:42" outlineLevel="1" x14ac:dyDescent="0.2">
      <c r="A171" s="285"/>
      <c r="B171" s="162"/>
      <c r="C171" s="257" t="s">
        <v>369</v>
      </c>
      <c r="D171" s="258"/>
      <c r="E171" s="259"/>
      <c r="F171" s="225"/>
      <c r="G171" s="225"/>
      <c r="H171" s="164">
        <v>0</v>
      </c>
      <c r="I171" s="298"/>
      <c r="J171" s="126"/>
      <c r="K171" s="126"/>
      <c r="L171" s="126"/>
      <c r="M171" s="126" t="s">
        <v>133</v>
      </c>
      <c r="N171" s="126">
        <v>2</v>
      </c>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row>
    <row r="172" spans="1:42" outlineLevel="1" x14ac:dyDescent="0.2">
      <c r="A172" s="285"/>
      <c r="B172" s="162"/>
      <c r="C172" s="260" t="s">
        <v>877</v>
      </c>
      <c r="D172" s="258"/>
      <c r="E172" s="259">
        <v>653</v>
      </c>
      <c r="F172" s="225"/>
      <c r="G172" s="225"/>
      <c r="H172" s="164">
        <v>0</v>
      </c>
      <c r="I172" s="298"/>
      <c r="J172" s="126"/>
      <c r="K172" s="126"/>
      <c r="L172" s="126"/>
      <c r="M172" s="126" t="s">
        <v>133</v>
      </c>
      <c r="N172" s="126">
        <v>2</v>
      </c>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row>
    <row r="173" spans="1:42" outlineLevel="1" x14ac:dyDescent="0.2">
      <c r="A173" s="285"/>
      <c r="B173" s="162"/>
      <c r="C173" s="260" t="s">
        <v>878</v>
      </c>
      <c r="D173" s="258"/>
      <c r="E173" s="259">
        <v>9.5</v>
      </c>
      <c r="F173" s="225"/>
      <c r="G173" s="225"/>
      <c r="H173" s="164">
        <v>0</v>
      </c>
      <c r="I173" s="298"/>
      <c r="J173" s="126"/>
      <c r="K173" s="126"/>
      <c r="L173" s="126"/>
      <c r="M173" s="126" t="s">
        <v>133</v>
      </c>
      <c r="N173" s="126">
        <v>2</v>
      </c>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row>
    <row r="174" spans="1:42" outlineLevel="1" x14ac:dyDescent="0.2">
      <c r="A174" s="285"/>
      <c r="B174" s="162"/>
      <c r="C174" s="260" t="s">
        <v>879</v>
      </c>
      <c r="D174" s="258"/>
      <c r="E174" s="259">
        <v>123.9</v>
      </c>
      <c r="F174" s="225"/>
      <c r="G174" s="225"/>
      <c r="H174" s="164">
        <v>0</v>
      </c>
      <c r="I174" s="298"/>
      <c r="J174" s="126"/>
      <c r="K174" s="126"/>
      <c r="L174" s="126"/>
      <c r="M174" s="126" t="s">
        <v>133</v>
      </c>
      <c r="N174" s="126">
        <v>2</v>
      </c>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row>
    <row r="175" spans="1:42" outlineLevel="1" x14ac:dyDescent="0.2">
      <c r="A175" s="285"/>
      <c r="B175" s="162"/>
      <c r="C175" s="260" t="s">
        <v>880</v>
      </c>
      <c r="D175" s="258"/>
      <c r="E175" s="259">
        <v>79.650000000000006</v>
      </c>
      <c r="F175" s="225"/>
      <c r="G175" s="225"/>
      <c r="H175" s="164">
        <v>0</v>
      </c>
      <c r="I175" s="298"/>
      <c r="J175" s="126"/>
      <c r="K175" s="126"/>
      <c r="L175" s="126"/>
      <c r="M175" s="126" t="s">
        <v>133</v>
      </c>
      <c r="N175" s="126">
        <v>2</v>
      </c>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row>
    <row r="176" spans="1:42" outlineLevel="1" x14ac:dyDescent="0.2">
      <c r="A176" s="285"/>
      <c r="B176" s="162"/>
      <c r="C176" s="257" t="s">
        <v>373</v>
      </c>
      <c r="D176" s="258"/>
      <c r="E176" s="259"/>
      <c r="F176" s="225"/>
      <c r="G176" s="225"/>
      <c r="H176" s="164">
        <v>0</v>
      </c>
      <c r="I176" s="298"/>
      <c r="J176" s="126"/>
      <c r="K176" s="126"/>
      <c r="L176" s="126"/>
      <c r="M176" s="126" t="s">
        <v>133</v>
      </c>
      <c r="N176" s="126">
        <v>0</v>
      </c>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row>
    <row r="177" spans="1:42" outlineLevel="1" x14ac:dyDescent="0.2">
      <c r="A177" s="285"/>
      <c r="B177" s="162"/>
      <c r="C177" s="250" t="s">
        <v>881</v>
      </c>
      <c r="D177" s="251"/>
      <c r="E177" s="252">
        <v>995.95749999999998</v>
      </c>
      <c r="F177" s="225"/>
      <c r="G177" s="225"/>
      <c r="H177" s="164">
        <v>0</v>
      </c>
      <c r="I177" s="298"/>
      <c r="J177" s="126"/>
      <c r="K177" s="126"/>
      <c r="L177" s="126"/>
      <c r="M177" s="126" t="s">
        <v>133</v>
      </c>
      <c r="N177" s="126">
        <v>0</v>
      </c>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row>
    <row r="178" spans="1:42" ht="22.5" outlineLevel="1" x14ac:dyDescent="0.2">
      <c r="A178" s="285">
        <v>37</v>
      </c>
      <c r="B178" s="162" t="s">
        <v>894</v>
      </c>
      <c r="C178" s="163" t="s">
        <v>895</v>
      </c>
      <c r="D178" s="224" t="s">
        <v>142</v>
      </c>
      <c r="E178" s="225">
        <v>10</v>
      </c>
      <c r="F178" s="225"/>
      <c r="G178" s="225">
        <f>ROUND(E178*F178,2)</f>
        <v>0</v>
      </c>
      <c r="H178" s="164" t="s">
        <v>1239</v>
      </c>
      <c r="I178" s="298"/>
      <c r="J178" s="126"/>
      <c r="K178" s="126"/>
      <c r="L178" s="126"/>
      <c r="M178" s="126" t="s">
        <v>131</v>
      </c>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row>
    <row r="179" spans="1:42" outlineLevel="1" x14ac:dyDescent="0.2">
      <c r="A179" s="285"/>
      <c r="B179" s="162"/>
      <c r="C179" s="250" t="s">
        <v>896</v>
      </c>
      <c r="D179" s="251"/>
      <c r="E179" s="252">
        <v>10</v>
      </c>
      <c r="F179" s="225"/>
      <c r="G179" s="225"/>
      <c r="H179" s="164">
        <v>0</v>
      </c>
      <c r="I179" s="298"/>
      <c r="J179" s="126"/>
      <c r="K179" s="126"/>
      <c r="L179" s="126"/>
      <c r="M179" s="126" t="s">
        <v>133</v>
      </c>
      <c r="N179" s="126">
        <v>0</v>
      </c>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row>
    <row r="180" spans="1:42" outlineLevel="1" x14ac:dyDescent="0.2">
      <c r="A180" s="285">
        <v>38</v>
      </c>
      <c r="B180" s="162" t="s">
        <v>897</v>
      </c>
      <c r="C180" s="163" t="s">
        <v>898</v>
      </c>
      <c r="D180" s="224" t="s">
        <v>130</v>
      </c>
      <c r="E180" s="225">
        <v>653</v>
      </c>
      <c r="F180" s="225"/>
      <c r="G180" s="225">
        <f>ROUND(E180*F180,2)</f>
        <v>0</v>
      </c>
      <c r="H180" s="164" t="s">
        <v>1239</v>
      </c>
      <c r="I180" s="298"/>
      <c r="J180" s="126"/>
      <c r="K180" s="126"/>
      <c r="L180" s="126"/>
      <c r="M180" s="126" t="s">
        <v>131</v>
      </c>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row>
    <row r="181" spans="1:42" outlineLevel="1" x14ac:dyDescent="0.2">
      <c r="A181" s="285"/>
      <c r="B181" s="162"/>
      <c r="C181" s="250" t="s">
        <v>575</v>
      </c>
      <c r="D181" s="251"/>
      <c r="E181" s="252"/>
      <c r="F181" s="225"/>
      <c r="G181" s="225"/>
      <c r="H181" s="164">
        <v>0</v>
      </c>
      <c r="I181" s="298"/>
      <c r="J181" s="126"/>
      <c r="K181" s="126"/>
      <c r="L181" s="126"/>
      <c r="M181" s="126" t="s">
        <v>133</v>
      </c>
      <c r="N181" s="126">
        <v>0</v>
      </c>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row>
    <row r="182" spans="1:42" outlineLevel="1" x14ac:dyDescent="0.2">
      <c r="A182" s="285"/>
      <c r="B182" s="162"/>
      <c r="C182" s="250" t="s">
        <v>154</v>
      </c>
      <c r="D182" s="251"/>
      <c r="E182" s="252"/>
      <c r="F182" s="225"/>
      <c r="G182" s="225"/>
      <c r="H182" s="164">
        <v>0</v>
      </c>
      <c r="I182" s="298"/>
      <c r="J182" s="126"/>
      <c r="K182" s="126"/>
      <c r="L182" s="126"/>
      <c r="M182" s="126" t="s">
        <v>133</v>
      </c>
      <c r="N182" s="126">
        <v>0</v>
      </c>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row>
    <row r="183" spans="1:42" outlineLevel="1" x14ac:dyDescent="0.2">
      <c r="A183" s="285"/>
      <c r="B183" s="162"/>
      <c r="C183" s="250" t="s">
        <v>865</v>
      </c>
      <c r="D183" s="251"/>
      <c r="E183" s="252">
        <v>653</v>
      </c>
      <c r="F183" s="225"/>
      <c r="G183" s="225"/>
      <c r="H183" s="164">
        <v>0</v>
      </c>
      <c r="I183" s="298"/>
      <c r="J183" s="126"/>
      <c r="K183" s="126"/>
      <c r="L183" s="126"/>
      <c r="M183" s="126" t="s">
        <v>133</v>
      </c>
      <c r="N183" s="126">
        <v>0</v>
      </c>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row>
    <row r="184" spans="1:42" outlineLevel="1" x14ac:dyDescent="0.2">
      <c r="A184" s="285">
        <v>39</v>
      </c>
      <c r="B184" s="162" t="s">
        <v>899</v>
      </c>
      <c r="C184" s="163" t="s">
        <v>900</v>
      </c>
      <c r="D184" s="224" t="s">
        <v>0</v>
      </c>
      <c r="E184" s="225">
        <v>4</v>
      </c>
      <c r="F184" s="225"/>
      <c r="G184" s="225">
        <f>ROUND(E184*F184,2)</f>
        <v>0</v>
      </c>
      <c r="H184" s="164" t="s">
        <v>1275</v>
      </c>
      <c r="I184" s="298"/>
      <c r="J184" s="126"/>
      <c r="K184" s="126"/>
      <c r="L184" s="126"/>
      <c r="M184" s="126" t="s">
        <v>131</v>
      </c>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row>
    <row r="185" spans="1:42" x14ac:dyDescent="0.2">
      <c r="A185" s="286" t="s">
        <v>126</v>
      </c>
      <c r="B185" s="253" t="s">
        <v>80</v>
      </c>
      <c r="C185" s="254" t="s">
        <v>81</v>
      </c>
      <c r="D185" s="255"/>
      <c r="E185" s="256"/>
      <c r="F185" s="256"/>
      <c r="G185" s="256">
        <f>SUMIF(M186:M229,"&lt;&gt;NOR",G186:G229)</f>
        <v>0</v>
      </c>
      <c r="H185" s="229"/>
      <c r="M185" t="s">
        <v>127</v>
      </c>
    </row>
    <row r="186" spans="1:42" ht="22.5" outlineLevel="1" x14ac:dyDescent="0.2">
      <c r="A186" s="285">
        <v>40</v>
      </c>
      <c r="B186" s="162" t="s">
        <v>901</v>
      </c>
      <c r="C186" s="163" t="s">
        <v>902</v>
      </c>
      <c r="D186" s="224" t="s">
        <v>130</v>
      </c>
      <c r="E186" s="225">
        <v>497.78</v>
      </c>
      <c r="F186" s="225"/>
      <c r="G186" s="225">
        <f>ROUND(E186*F186,2)</f>
        <v>0</v>
      </c>
      <c r="H186" s="164" t="s">
        <v>1275</v>
      </c>
      <c r="I186" s="298"/>
      <c r="J186" s="126"/>
      <c r="K186" s="126"/>
      <c r="L186" s="126"/>
      <c r="M186" s="126" t="s">
        <v>131</v>
      </c>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row>
    <row r="187" spans="1:42" outlineLevel="1" x14ac:dyDescent="0.2">
      <c r="A187" s="285"/>
      <c r="B187" s="162"/>
      <c r="C187" s="250" t="s">
        <v>154</v>
      </c>
      <c r="D187" s="251"/>
      <c r="E187" s="252"/>
      <c r="F187" s="225"/>
      <c r="G187" s="225"/>
      <c r="H187" s="164">
        <v>0</v>
      </c>
      <c r="I187" s="298"/>
      <c r="J187" s="126"/>
      <c r="K187" s="126"/>
      <c r="L187" s="126"/>
      <c r="M187" s="126" t="s">
        <v>133</v>
      </c>
      <c r="N187" s="126">
        <v>0</v>
      </c>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row>
    <row r="188" spans="1:42" outlineLevel="1" x14ac:dyDescent="0.2">
      <c r="A188" s="285"/>
      <c r="B188" s="162"/>
      <c r="C188" s="250" t="s">
        <v>1469</v>
      </c>
      <c r="D188" s="251"/>
      <c r="E188" s="252">
        <v>178.68</v>
      </c>
      <c r="F188" s="225"/>
      <c r="G188" s="225"/>
      <c r="H188" s="164">
        <v>0</v>
      </c>
      <c r="I188" s="298"/>
      <c r="J188" s="126"/>
      <c r="K188" s="126"/>
      <c r="L188" s="126"/>
      <c r="M188" s="126" t="s">
        <v>133</v>
      </c>
      <c r="N188" s="126">
        <v>0</v>
      </c>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row>
    <row r="189" spans="1:42" outlineLevel="1" x14ac:dyDescent="0.2">
      <c r="A189" s="285"/>
      <c r="B189" s="162"/>
      <c r="C189" s="250" t="s">
        <v>1443</v>
      </c>
      <c r="D189" s="251"/>
      <c r="E189" s="252">
        <v>319.10000000000002</v>
      </c>
      <c r="F189" s="225"/>
      <c r="G189" s="225"/>
      <c r="H189" s="164">
        <v>0</v>
      </c>
      <c r="I189" s="298"/>
      <c r="J189" s="126"/>
      <c r="K189" s="126"/>
      <c r="L189" s="126"/>
      <c r="M189" s="126" t="s">
        <v>133</v>
      </c>
      <c r="N189" s="126">
        <v>0</v>
      </c>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row>
    <row r="190" spans="1:42" outlineLevel="1" x14ac:dyDescent="0.2">
      <c r="A190" s="285">
        <v>41</v>
      </c>
      <c r="B190" s="162" t="s">
        <v>903</v>
      </c>
      <c r="C190" s="163" t="s">
        <v>904</v>
      </c>
      <c r="D190" s="224" t="s">
        <v>130</v>
      </c>
      <c r="E190" s="225">
        <v>196.559</v>
      </c>
      <c r="F190" s="225"/>
      <c r="G190" s="225">
        <f>ROUND(E190*F190,2)</f>
        <v>0</v>
      </c>
      <c r="H190" s="164" t="s">
        <v>1275</v>
      </c>
      <c r="I190" s="298"/>
      <c r="J190" s="126"/>
      <c r="K190" s="126"/>
      <c r="L190" s="126"/>
      <c r="M190" s="126" t="s">
        <v>444</v>
      </c>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row>
    <row r="191" spans="1:42" outlineLevel="1" x14ac:dyDescent="0.2">
      <c r="A191" s="285"/>
      <c r="B191" s="162"/>
      <c r="C191" s="250" t="s">
        <v>154</v>
      </c>
      <c r="D191" s="251"/>
      <c r="E191" s="252"/>
      <c r="F191" s="225"/>
      <c r="G191" s="225"/>
      <c r="H191" s="164">
        <v>0</v>
      </c>
      <c r="I191" s="298"/>
      <c r="J191" s="126"/>
      <c r="K191" s="126"/>
      <c r="L191" s="126"/>
      <c r="M191" s="126" t="s">
        <v>133</v>
      </c>
      <c r="N191" s="126">
        <v>0</v>
      </c>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row>
    <row r="192" spans="1:42" outlineLevel="1" x14ac:dyDescent="0.2">
      <c r="A192" s="285"/>
      <c r="B192" s="162"/>
      <c r="C192" s="250" t="s">
        <v>1470</v>
      </c>
      <c r="D192" s="251"/>
      <c r="E192" s="252">
        <v>196.559</v>
      </c>
      <c r="F192" s="225"/>
      <c r="G192" s="225"/>
      <c r="H192" s="164">
        <v>0</v>
      </c>
      <c r="I192" s="298"/>
      <c r="J192" s="126"/>
      <c r="K192" s="126"/>
      <c r="L192" s="126"/>
      <c r="M192" s="126" t="s">
        <v>133</v>
      </c>
      <c r="N192" s="126">
        <v>0</v>
      </c>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row>
    <row r="193" spans="1:42" outlineLevel="1" x14ac:dyDescent="0.2">
      <c r="A193" s="285">
        <v>42</v>
      </c>
      <c r="B193" s="162" t="s">
        <v>905</v>
      </c>
      <c r="C193" s="163" t="s">
        <v>906</v>
      </c>
      <c r="D193" s="224" t="s">
        <v>130</v>
      </c>
      <c r="E193" s="225">
        <v>351.01</v>
      </c>
      <c r="F193" s="225"/>
      <c r="G193" s="225">
        <f>ROUND(E193*F193,2)</f>
        <v>0</v>
      </c>
      <c r="H193" s="164" t="s">
        <v>1239</v>
      </c>
      <c r="I193" s="298"/>
      <c r="J193" s="126"/>
      <c r="K193" s="126"/>
      <c r="L193" s="126"/>
      <c r="M193" s="126" t="s">
        <v>444</v>
      </c>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row>
    <row r="194" spans="1:42" outlineLevel="1" x14ac:dyDescent="0.2">
      <c r="A194" s="285"/>
      <c r="B194" s="162"/>
      <c r="C194" s="250" t="s">
        <v>1471</v>
      </c>
      <c r="D194" s="251"/>
      <c r="E194" s="252">
        <v>351.01</v>
      </c>
      <c r="F194" s="225"/>
      <c r="G194" s="225"/>
      <c r="H194" s="164">
        <v>0</v>
      </c>
      <c r="I194" s="298"/>
      <c r="J194" s="126"/>
      <c r="K194" s="126"/>
      <c r="L194" s="126"/>
      <c r="M194" s="126" t="s">
        <v>133</v>
      </c>
      <c r="N194" s="126">
        <v>0</v>
      </c>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row>
    <row r="195" spans="1:42" outlineLevel="1" x14ac:dyDescent="0.2">
      <c r="A195" s="285">
        <v>43</v>
      </c>
      <c r="B195" s="162" t="s">
        <v>923</v>
      </c>
      <c r="C195" s="163" t="s">
        <v>924</v>
      </c>
      <c r="D195" s="224" t="s">
        <v>130</v>
      </c>
      <c r="E195" s="225">
        <v>1404.65</v>
      </c>
      <c r="F195" s="225"/>
      <c r="G195" s="225">
        <f>ROUND(E195*F195,2)</f>
        <v>0</v>
      </c>
      <c r="H195" s="164" t="s">
        <v>1275</v>
      </c>
      <c r="I195" s="298"/>
      <c r="J195" s="126"/>
      <c r="K195" s="126"/>
      <c r="L195" s="126"/>
      <c r="M195" s="126" t="s">
        <v>131</v>
      </c>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row>
    <row r="196" spans="1:42" outlineLevel="1" x14ac:dyDescent="0.2">
      <c r="A196" s="285"/>
      <c r="B196" s="162"/>
      <c r="C196" s="250" t="s">
        <v>575</v>
      </c>
      <c r="D196" s="251"/>
      <c r="E196" s="252"/>
      <c r="F196" s="225"/>
      <c r="G196" s="225"/>
      <c r="H196" s="164">
        <v>0</v>
      </c>
      <c r="I196" s="298"/>
      <c r="J196" s="126"/>
      <c r="K196" s="126"/>
      <c r="L196" s="126"/>
      <c r="M196" s="126" t="s">
        <v>133</v>
      </c>
      <c r="N196" s="126">
        <v>0</v>
      </c>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row>
    <row r="197" spans="1:42" outlineLevel="1" x14ac:dyDescent="0.2">
      <c r="A197" s="285"/>
      <c r="B197" s="162"/>
      <c r="C197" s="250" t="s">
        <v>154</v>
      </c>
      <c r="D197" s="251"/>
      <c r="E197" s="252"/>
      <c r="F197" s="225"/>
      <c r="G197" s="225"/>
      <c r="H197" s="164">
        <v>0</v>
      </c>
      <c r="I197" s="298"/>
      <c r="J197" s="126"/>
      <c r="K197" s="126"/>
      <c r="L197" s="126"/>
      <c r="M197" s="126" t="s">
        <v>133</v>
      </c>
      <c r="N197" s="126">
        <v>0</v>
      </c>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row>
    <row r="198" spans="1:42" outlineLevel="1" x14ac:dyDescent="0.2">
      <c r="A198" s="285"/>
      <c r="B198" s="162"/>
      <c r="C198" s="250" t="s">
        <v>925</v>
      </c>
      <c r="D198" s="251"/>
      <c r="E198" s="252">
        <v>1306</v>
      </c>
      <c r="F198" s="225"/>
      <c r="G198" s="225"/>
      <c r="H198" s="164">
        <v>0</v>
      </c>
      <c r="I198" s="298"/>
      <c r="J198" s="126"/>
      <c r="K198" s="126"/>
      <c r="L198" s="126"/>
      <c r="M198" s="126" t="s">
        <v>133</v>
      </c>
      <c r="N198" s="126">
        <v>0</v>
      </c>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row>
    <row r="199" spans="1:42" outlineLevel="1" x14ac:dyDescent="0.2">
      <c r="A199" s="285"/>
      <c r="B199" s="162"/>
      <c r="C199" s="250" t="s">
        <v>926</v>
      </c>
      <c r="D199" s="251"/>
      <c r="E199" s="252">
        <v>19</v>
      </c>
      <c r="F199" s="225"/>
      <c r="G199" s="225"/>
      <c r="H199" s="164">
        <v>0</v>
      </c>
      <c r="I199" s="298"/>
      <c r="J199" s="126"/>
      <c r="K199" s="126"/>
      <c r="L199" s="126"/>
      <c r="M199" s="126" t="s">
        <v>133</v>
      </c>
      <c r="N199" s="126">
        <v>0</v>
      </c>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row>
    <row r="200" spans="1:42" outlineLevel="1" x14ac:dyDescent="0.2">
      <c r="A200" s="285"/>
      <c r="B200" s="162"/>
      <c r="C200" s="250" t="s">
        <v>867</v>
      </c>
      <c r="D200" s="251"/>
      <c r="E200" s="252">
        <v>79.650000000000006</v>
      </c>
      <c r="F200" s="225"/>
      <c r="G200" s="225"/>
      <c r="H200" s="164">
        <v>0</v>
      </c>
      <c r="I200" s="298"/>
      <c r="J200" s="126"/>
      <c r="K200" s="126"/>
      <c r="L200" s="126"/>
      <c r="M200" s="126" t="s">
        <v>133</v>
      </c>
      <c r="N200" s="126">
        <v>0</v>
      </c>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row>
    <row r="201" spans="1:42" outlineLevel="1" x14ac:dyDescent="0.2">
      <c r="A201" s="285">
        <v>44</v>
      </c>
      <c r="B201" s="162" t="s">
        <v>927</v>
      </c>
      <c r="C201" s="163" t="s">
        <v>928</v>
      </c>
      <c r="D201" s="224" t="s">
        <v>130</v>
      </c>
      <c r="E201" s="225">
        <v>123.9</v>
      </c>
      <c r="F201" s="225"/>
      <c r="G201" s="225">
        <f>ROUND(E201*F201,2)</f>
        <v>0</v>
      </c>
      <c r="H201" s="164" t="s">
        <v>1275</v>
      </c>
      <c r="I201" s="298"/>
      <c r="J201" s="126"/>
      <c r="K201" s="126"/>
      <c r="L201" s="126"/>
      <c r="M201" s="126" t="s">
        <v>131</v>
      </c>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row>
    <row r="202" spans="1:42" outlineLevel="1" x14ac:dyDescent="0.2">
      <c r="A202" s="285"/>
      <c r="B202" s="162"/>
      <c r="C202" s="250" t="s">
        <v>575</v>
      </c>
      <c r="D202" s="251"/>
      <c r="E202" s="252"/>
      <c r="F202" s="225"/>
      <c r="G202" s="225"/>
      <c r="H202" s="164">
        <v>0</v>
      </c>
      <c r="I202" s="298"/>
      <c r="J202" s="126"/>
      <c r="K202" s="126"/>
      <c r="L202" s="126"/>
      <c r="M202" s="126" t="s">
        <v>133</v>
      </c>
      <c r="N202" s="126">
        <v>0</v>
      </c>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row>
    <row r="203" spans="1:42" outlineLevel="1" x14ac:dyDescent="0.2">
      <c r="A203" s="285"/>
      <c r="B203" s="162"/>
      <c r="C203" s="250" t="s">
        <v>154</v>
      </c>
      <c r="D203" s="251"/>
      <c r="E203" s="252"/>
      <c r="F203" s="225"/>
      <c r="G203" s="225"/>
      <c r="H203" s="164">
        <v>0</v>
      </c>
      <c r="I203" s="298"/>
      <c r="J203" s="126"/>
      <c r="K203" s="126"/>
      <c r="L203" s="126"/>
      <c r="M203" s="126" t="s">
        <v>133</v>
      </c>
      <c r="N203" s="126">
        <v>0</v>
      </c>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row>
    <row r="204" spans="1:42" outlineLevel="1" x14ac:dyDescent="0.2">
      <c r="A204" s="285"/>
      <c r="B204" s="162"/>
      <c r="C204" s="250" t="s">
        <v>870</v>
      </c>
      <c r="D204" s="251"/>
      <c r="E204" s="252">
        <v>123.9</v>
      </c>
      <c r="F204" s="225"/>
      <c r="G204" s="225"/>
      <c r="H204" s="164">
        <v>0</v>
      </c>
      <c r="I204" s="298"/>
      <c r="J204" s="126"/>
      <c r="K204" s="126"/>
      <c r="L204" s="126"/>
      <c r="M204" s="126" t="s">
        <v>133</v>
      </c>
      <c r="N204" s="126">
        <v>0</v>
      </c>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row>
    <row r="205" spans="1:42" outlineLevel="1" x14ac:dyDescent="0.2">
      <c r="A205" s="285">
        <v>45</v>
      </c>
      <c r="B205" s="162" t="s">
        <v>929</v>
      </c>
      <c r="C205" s="163" t="s">
        <v>930</v>
      </c>
      <c r="D205" s="224" t="s">
        <v>146</v>
      </c>
      <c r="E205" s="225">
        <v>22.390499999999999</v>
      </c>
      <c r="F205" s="225"/>
      <c r="G205" s="225">
        <f>ROUND(E205*F205,2)</f>
        <v>0</v>
      </c>
      <c r="H205" s="164" t="s">
        <v>1275</v>
      </c>
      <c r="I205" s="298"/>
      <c r="J205" s="126"/>
      <c r="K205" s="126"/>
      <c r="L205" s="126"/>
      <c r="M205" s="126" t="s">
        <v>444</v>
      </c>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row>
    <row r="206" spans="1:42" outlineLevel="1" x14ac:dyDescent="0.2">
      <c r="A206" s="285"/>
      <c r="B206" s="162"/>
      <c r="C206" s="250" t="s">
        <v>575</v>
      </c>
      <c r="D206" s="251"/>
      <c r="E206" s="252"/>
      <c r="F206" s="225"/>
      <c r="G206" s="225"/>
      <c r="H206" s="164">
        <v>0</v>
      </c>
      <c r="I206" s="298"/>
      <c r="J206" s="126"/>
      <c r="K206" s="126"/>
      <c r="L206" s="126"/>
      <c r="M206" s="126" t="s">
        <v>133</v>
      </c>
      <c r="N206" s="126">
        <v>0</v>
      </c>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row>
    <row r="207" spans="1:42" outlineLevel="1" x14ac:dyDescent="0.2">
      <c r="A207" s="285"/>
      <c r="B207" s="162"/>
      <c r="C207" s="250" t="s">
        <v>154</v>
      </c>
      <c r="D207" s="251"/>
      <c r="E207" s="252"/>
      <c r="F207" s="225"/>
      <c r="G207" s="225"/>
      <c r="H207" s="164">
        <v>0</v>
      </c>
      <c r="I207" s="298"/>
      <c r="J207" s="126"/>
      <c r="K207" s="126"/>
      <c r="L207" s="126"/>
      <c r="M207" s="126" t="s">
        <v>133</v>
      </c>
      <c r="N207" s="126">
        <v>0</v>
      </c>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row>
    <row r="208" spans="1:42" outlineLevel="1" x14ac:dyDescent="0.2">
      <c r="A208" s="285"/>
      <c r="B208" s="162"/>
      <c r="C208" s="257" t="s">
        <v>369</v>
      </c>
      <c r="D208" s="258"/>
      <c r="E208" s="259"/>
      <c r="F208" s="225"/>
      <c r="G208" s="225"/>
      <c r="H208" s="164">
        <v>0</v>
      </c>
      <c r="I208" s="298"/>
      <c r="J208" s="126"/>
      <c r="K208" s="126"/>
      <c r="L208" s="126"/>
      <c r="M208" s="126" t="s">
        <v>133</v>
      </c>
      <c r="N208" s="126">
        <v>2</v>
      </c>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row>
    <row r="209" spans="1:42" outlineLevel="1" x14ac:dyDescent="0.2">
      <c r="A209" s="285"/>
      <c r="B209" s="162"/>
      <c r="C209" s="260" t="s">
        <v>879</v>
      </c>
      <c r="D209" s="258"/>
      <c r="E209" s="259">
        <v>123.9</v>
      </c>
      <c r="F209" s="225"/>
      <c r="G209" s="225"/>
      <c r="H209" s="164">
        <v>0</v>
      </c>
      <c r="I209" s="298"/>
      <c r="J209" s="126"/>
      <c r="K209" s="126"/>
      <c r="L209" s="126"/>
      <c r="M209" s="126" t="s">
        <v>133</v>
      </c>
      <c r="N209" s="126">
        <v>2</v>
      </c>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row>
    <row r="210" spans="1:42" outlineLevel="1" x14ac:dyDescent="0.2">
      <c r="A210" s="285"/>
      <c r="B210" s="162"/>
      <c r="C210" s="260" t="s">
        <v>880</v>
      </c>
      <c r="D210" s="258"/>
      <c r="E210" s="259">
        <v>79.650000000000006</v>
      </c>
      <c r="F210" s="225"/>
      <c r="G210" s="225"/>
      <c r="H210" s="164">
        <v>0</v>
      </c>
      <c r="I210" s="298"/>
      <c r="J210" s="126"/>
      <c r="K210" s="126"/>
      <c r="L210" s="126"/>
      <c r="M210" s="126" t="s">
        <v>133</v>
      </c>
      <c r="N210" s="126">
        <v>2</v>
      </c>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row>
    <row r="211" spans="1:42" outlineLevel="1" x14ac:dyDescent="0.2">
      <c r="A211" s="285"/>
      <c r="B211" s="162"/>
      <c r="C211" s="257" t="s">
        <v>373</v>
      </c>
      <c r="D211" s="258"/>
      <c r="E211" s="259"/>
      <c r="F211" s="225"/>
      <c r="G211" s="225"/>
      <c r="H211" s="164">
        <v>0</v>
      </c>
      <c r="I211" s="298"/>
      <c r="J211" s="126"/>
      <c r="K211" s="126"/>
      <c r="L211" s="126"/>
      <c r="M211" s="126" t="s">
        <v>133</v>
      </c>
      <c r="N211" s="126">
        <v>0</v>
      </c>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row>
    <row r="212" spans="1:42" outlineLevel="1" x14ac:dyDescent="0.2">
      <c r="A212" s="285"/>
      <c r="B212" s="162"/>
      <c r="C212" s="250" t="s">
        <v>931</v>
      </c>
      <c r="D212" s="251"/>
      <c r="E212" s="252">
        <v>22.390499999999999</v>
      </c>
      <c r="F212" s="225"/>
      <c r="G212" s="225"/>
      <c r="H212" s="164">
        <v>0</v>
      </c>
      <c r="I212" s="298"/>
      <c r="J212" s="126"/>
      <c r="K212" s="126"/>
      <c r="L212" s="126"/>
      <c r="M212" s="126" t="s">
        <v>133</v>
      </c>
      <c r="N212" s="126">
        <v>0</v>
      </c>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row>
    <row r="213" spans="1:42" outlineLevel="1" x14ac:dyDescent="0.2">
      <c r="A213" s="285">
        <v>46</v>
      </c>
      <c r="B213" s="162" t="s">
        <v>911</v>
      </c>
      <c r="C213" s="163" t="s">
        <v>912</v>
      </c>
      <c r="D213" s="224" t="s">
        <v>146</v>
      </c>
      <c r="E213" s="225">
        <v>116.6</v>
      </c>
      <c r="F213" s="225"/>
      <c r="G213" s="225">
        <f>ROUND(E213*F213,2)</f>
        <v>0</v>
      </c>
      <c r="H213" s="164" t="s">
        <v>1275</v>
      </c>
      <c r="I213" s="298"/>
      <c r="J213" s="126"/>
      <c r="K213" s="126"/>
      <c r="L213" s="126"/>
      <c r="M213" s="126" t="s">
        <v>444</v>
      </c>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row>
    <row r="214" spans="1:42" outlineLevel="1" x14ac:dyDescent="0.2">
      <c r="A214" s="285"/>
      <c r="B214" s="162"/>
      <c r="C214" s="250" t="s">
        <v>575</v>
      </c>
      <c r="D214" s="251"/>
      <c r="E214" s="252"/>
      <c r="F214" s="225"/>
      <c r="G214" s="225"/>
      <c r="H214" s="164">
        <v>0</v>
      </c>
      <c r="I214" s="298"/>
      <c r="J214" s="126"/>
      <c r="K214" s="126"/>
      <c r="L214" s="126"/>
      <c r="M214" s="126" t="s">
        <v>133</v>
      </c>
      <c r="N214" s="126">
        <v>0</v>
      </c>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row>
    <row r="215" spans="1:42" outlineLevel="1" x14ac:dyDescent="0.2">
      <c r="A215" s="285"/>
      <c r="B215" s="162"/>
      <c r="C215" s="250" t="s">
        <v>154</v>
      </c>
      <c r="D215" s="251"/>
      <c r="E215" s="252"/>
      <c r="F215" s="225"/>
      <c r="G215" s="225"/>
      <c r="H215" s="164">
        <v>0</v>
      </c>
      <c r="I215" s="298"/>
      <c r="J215" s="126"/>
      <c r="K215" s="126"/>
      <c r="L215" s="126"/>
      <c r="M215" s="126" t="s">
        <v>133</v>
      </c>
      <c r="N215" s="126">
        <v>0</v>
      </c>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row>
    <row r="216" spans="1:42" outlineLevel="1" x14ac:dyDescent="0.2">
      <c r="A216" s="285"/>
      <c r="B216" s="162"/>
      <c r="C216" s="257" t="s">
        <v>369</v>
      </c>
      <c r="D216" s="258"/>
      <c r="E216" s="259"/>
      <c r="F216" s="225"/>
      <c r="G216" s="225"/>
      <c r="H216" s="164">
        <v>0</v>
      </c>
      <c r="I216" s="298"/>
      <c r="J216" s="126"/>
      <c r="K216" s="126"/>
      <c r="L216" s="126"/>
      <c r="M216" s="126" t="s">
        <v>133</v>
      </c>
      <c r="N216" s="126">
        <v>2</v>
      </c>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row>
    <row r="217" spans="1:42" outlineLevel="1" x14ac:dyDescent="0.2">
      <c r="A217" s="285"/>
      <c r="B217" s="162"/>
      <c r="C217" s="260" t="s">
        <v>877</v>
      </c>
      <c r="D217" s="258"/>
      <c r="E217" s="259">
        <v>653</v>
      </c>
      <c r="F217" s="225"/>
      <c r="G217" s="225"/>
      <c r="H217" s="164">
        <v>0</v>
      </c>
      <c r="I217" s="298"/>
      <c r="J217" s="126"/>
      <c r="K217" s="126"/>
      <c r="L217" s="126"/>
      <c r="M217" s="126" t="s">
        <v>133</v>
      </c>
      <c r="N217" s="126">
        <v>2</v>
      </c>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row>
    <row r="218" spans="1:42" outlineLevel="1" x14ac:dyDescent="0.2">
      <c r="A218" s="285"/>
      <c r="B218" s="162"/>
      <c r="C218" s="260" t="s">
        <v>878</v>
      </c>
      <c r="D218" s="258"/>
      <c r="E218" s="259">
        <v>9.5</v>
      </c>
      <c r="F218" s="225"/>
      <c r="G218" s="225"/>
      <c r="H218" s="164">
        <v>0</v>
      </c>
      <c r="I218" s="298"/>
      <c r="J218" s="126"/>
      <c r="K218" s="126"/>
      <c r="L218" s="126"/>
      <c r="M218" s="126" t="s">
        <v>133</v>
      </c>
      <c r="N218" s="126">
        <v>2</v>
      </c>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row>
    <row r="219" spans="1:42" outlineLevel="1" x14ac:dyDescent="0.2">
      <c r="A219" s="285"/>
      <c r="B219" s="162"/>
      <c r="C219" s="257" t="s">
        <v>373</v>
      </c>
      <c r="D219" s="258"/>
      <c r="E219" s="259"/>
      <c r="F219" s="225"/>
      <c r="G219" s="225"/>
      <c r="H219" s="164">
        <v>0</v>
      </c>
      <c r="I219" s="298"/>
      <c r="J219" s="126"/>
      <c r="K219" s="126"/>
      <c r="L219" s="126"/>
      <c r="M219" s="126" t="s">
        <v>133</v>
      </c>
      <c r="N219" s="126">
        <v>0</v>
      </c>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row>
    <row r="220" spans="1:42" outlineLevel="1" x14ac:dyDescent="0.2">
      <c r="A220" s="285"/>
      <c r="B220" s="162"/>
      <c r="C220" s="250" t="s">
        <v>932</v>
      </c>
      <c r="D220" s="251"/>
      <c r="E220" s="252">
        <v>116.6</v>
      </c>
      <c r="F220" s="225"/>
      <c r="G220" s="225"/>
      <c r="H220" s="164">
        <v>0</v>
      </c>
      <c r="I220" s="298"/>
      <c r="J220" s="126"/>
      <c r="K220" s="126"/>
      <c r="L220" s="126"/>
      <c r="M220" s="126" t="s">
        <v>133</v>
      </c>
      <c r="N220" s="126">
        <v>0</v>
      </c>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row>
    <row r="221" spans="1:42" outlineLevel="1" x14ac:dyDescent="0.2">
      <c r="A221" s="285">
        <v>47</v>
      </c>
      <c r="B221" s="162" t="s">
        <v>933</v>
      </c>
      <c r="C221" s="163" t="s">
        <v>934</v>
      </c>
      <c r="D221" s="224" t="s">
        <v>146</v>
      </c>
      <c r="E221" s="225">
        <v>145.75</v>
      </c>
      <c r="F221" s="225"/>
      <c r="G221" s="225">
        <f>ROUND(E221*F221,2)</f>
        <v>0</v>
      </c>
      <c r="H221" s="164" t="s">
        <v>1275</v>
      </c>
      <c r="I221" s="298"/>
      <c r="J221" s="126"/>
      <c r="K221" s="126"/>
      <c r="L221" s="126"/>
      <c r="M221" s="126" t="s">
        <v>444</v>
      </c>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row>
    <row r="222" spans="1:42" outlineLevel="1" x14ac:dyDescent="0.2">
      <c r="A222" s="285"/>
      <c r="B222" s="162"/>
      <c r="C222" s="250" t="s">
        <v>575</v>
      </c>
      <c r="D222" s="251"/>
      <c r="E222" s="252"/>
      <c r="F222" s="225"/>
      <c r="G222" s="225"/>
      <c r="H222" s="164">
        <v>0</v>
      </c>
      <c r="I222" s="298"/>
      <c r="J222" s="126"/>
      <c r="K222" s="126"/>
      <c r="L222" s="126"/>
      <c r="M222" s="126" t="s">
        <v>133</v>
      </c>
      <c r="N222" s="126">
        <v>0</v>
      </c>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row>
    <row r="223" spans="1:42" outlineLevel="1" x14ac:dyDescent="0.2">
      <c r="A223" s="285"/>
      <c r="B223" s="162"/>
      <c r="C223" s="250" t="s">
        <v>154</v>
      </c>
      <c r="D223" s="251"/>
      <c r="E223" s="252"/>
      <c r="F223" s="225"/>
      <c r="G223" s="225"/>
      <c r="H223" s="164">
        <v>0</v>
      </c>
      <c r="I223" s="298"/>
      <c r="J223" s="126"/>
      <c r="K223" s="126"/>
      <c r="L223" s="126"/>
      <c r="M223" s="126" t="s">
        <v>133</v>
      </c>
      <c r="N223" s="126">
        <v>0</v>
      </c>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row>
    <row r="224" spans="1:42" outlineLevel="1" x14ac:dyDescent="0.2">
      <c r="A224" s="285"/>
      <c r="B224" s="162"/>
      <c r="C224" s="257" t="s">
        <v>369</v>
      </c>
      <c r="D224" s="258"/>
      <c r="E224" s="259"/>
      <c r="F224" s="225"/>
      <c r="G224" s="225"/>
      <c r="H224" s="164">
        <v>0</v>
      </c>
      <c r="I224" s="298"/>
      <c r="J224" s="126"/>
      <c r="K224" s="126"/>
      <c r="L224" s="126"/>
      <c r="M224" s="126" t="s">
        <v>133</v>
      </c>
      <c r="N224" s="126">
        <v>2</v>
      </c>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row>
    <row r="225" spans="1:42" outlineLevel="1" x14ac:dyDescent="0.2">
      <c r="A225" s="285"/>
      <c r="B225" s="162"/>
      <c r="C225" s="260" t="s">
        <v>877</v>
      </c>
      <c r="D225" s="258"/>
      <c r="E225" s="259">
        <v>653</v>
      </c>
      <c r="F225" s="225"/>
      <c r="G225" s="225"/>
      <c r="H225" s="164">
        <v>0</v>
      </c>
      <c r="I225" s="298"/>
      <c r="J225" s="126"/>
      <c r="K225" s="126"/>
      <c r="L225" s="126"/>
      <c r="M225" s="126" t="s">
        <v>133</v>
      </c>
      <c r="N225" s="126">
        <v>2</v>
      </c>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row>
    <row r="226" spans="1:42" outlineLevel="1" x14ac:dyDescent="0.2">
      <c r="A226" s="285"/>
      <c r="B226" s="162"/>
      <c r="C226" s="260" t="s">
        <v>878</v>
      </c>
      <c r="D226" s="258"/>
      <c r="E226" s="259">
        <v>9.5</v>
      </c>
      <c r="F226" s="225"/>
      <c r="G226" s="225"/>
      <c r="H226" s="164">
        <v>0</v>
      </c>
      <c r="I226" s="298"/>
      <c r="J226" s="126"/>
      <c r="K226" s="126"/>
      <c r="L226" s="126"/>
      <c r="M226" s="126" t="s">
        <v>133</v>
      </c>
      <c r="N226" s="126">
        <v>2</v>
      </c>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row>
    <row r="227" spans="1:42" outlineLevel="1" x14ac:dyDescent="0.2">
      <c r="A227" s="285"/>
      <c r="B227" s="162"/>
      <c r="C227" s="257" t="s">
        <v>373</v>
      </c>
      <c r="D227" s="258"/>
      <c r="E227" s="259"/>
      <c r="F227" s="225"/>
      <c r="G227" s="225"/>
      <c r="H227" s="164">
        <v>0</v>
      </c>
      <c r="I227" s="298"/>
      <c r="J227" s="126"/>
      <c r="K227" s="126"/>
      <c r="L227" s="126"/>
      <c r="M227" s="126" t="s">
        <v>133</v>
      </c>
      <c r="N227" s="126">
        <v>0</v>
      </c>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row>
    <row r="228" spans="1:42" outlineLevel="1" x14ac:dyDescent="0.2">
      <c r="A228" s="285"/>
      <c r="B228" s="162"/>
      <c r="C228" s="250" t="s">
        <v>935</v>
      </c>
      <c r="D228" s="251"/>
      <c r="E228" s="252">
        <v>145.75</v>
      </c>
      <c r="F228" s="225"/>
      <c r="G228" s="225"/>
      <c r="H228" s="164">
        <v>0</v>
      </c>
      <c r="I228" s="298"/>
      <c r="J228" s="126"/>
      <c r="K228" s="126"/>
      <c r="L228" s="126"/>
      <c r="M228" s="126" t="s">
        <v>133</v>
      </c>
      <c r="N228" s="126">
        <v>0</v>
      </c>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row>
    <row r="229" spans="1:42" outlineLevel="1" x14ac:dyDescent="0.2">
      <c r="A229" s="285">
        <v>48</v>
      </c>
      <c r="B229" s="162" t="s">
        <v>936</v>
      </c>
      <c r="C229" s="163" t="s">
        <v>937</v>
      </c>
      <c r="D229" s="224" t="s">
        <v>0</v>
      </c>
      <c r="E229" s="225">
        <v>2.2000000000000002</v>
      </c>
      <c r="F229" s="225"/>
      <c r="G229" s="225">
        <f>ROUND(E229*F229,2)</f>
        <v>0</v>
      </c>
      <c r="H229" s="164" t="s">
        <v>1275</v>
      </c>
      <c r="I229" s="298"/>
      <c r="J229" s="126"/>
      <c r="K229" s="126"/>
      <c r="L229" s="126"/>
      <c r="M229" s="126" t="s">
        <v>131</v>
      </c>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row>
    <row r="230" spans="1:42" outlineLevel="1" x14ac:dyDescent="0.2">
      <c r="A230" s="286" t="s">
        <v>126</v>
      </c>
      <c r="B230" s="261">
        <v>720</v>
      </c>
      <c r="C230" s="254" t="s">
        <v>1505</v>
      </c>
      <c r="D230" s="255"/>
      <c r="E230" s="256"/>
      <c r="F230" s="256"/>
      <c r="G230" s="256">
        <f>SUM(G231:G240)</f>
        <v>0</v>
      </c>
      <c r="H230" s="229"/>
      <c r="I230" s="298"/>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row>
    <row r="231" spans="1:42" outlineLevel="1" x14ac:dyDescent="0.2">
      <c r="A231" s="285" t="s">
        <v>152</v>
      </c>
      <c r="B231" s="222" t="s">
        <v>1515</v>
      </c>
      <c r="C231" s="223" t="s">
        <v>1516</v>
      </c>
      <c r="D231" s="262" t="s">
        <v>1506</v>
      </c>
      <c r="E231" s="225" t="s">
        <v>1506</v>
      </c>
      <c r="F231" s="225"/>
      <c r="G231" s="164"/>
      <c r="H231" s="226" t="s">
        <v>152</v>
      </c>
      <c r="I231" s="298"/>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row>
    <row r="232" spans="1:42" x14ac:dyDescent="0.2">
      <c r="A232" s="285">
        <v>49</v>
      </c>
      <c r="B232" s="162" t="s">
        <v>1565</v>
      </c>
      <c r="C232" s="163" t="s">
        <v>1566</v>
      </c>
      <c r="D232" s="262" t="s">
        <v>142</v>
      </c>
      <c r="E232" s="225">
        <v>5</v>
      </c>
      <c r="F232" s="225"/>
      <c r="G232" s="225">
        <f>ROUND(E232*F232,2)</f>
        <v>0</v>
      </c>
      <c r="H232" s="226" t="s">
        <v>1726</v>
      </c>
      <c r="I232" s="298"/>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row>
    <row r="233" spans="1:42" ht="22.5" x14ac:dyDescent="0.2">
      <c r="A233" s="285"/>
      <c r="B233" s="250"/>
      <c r="C233" s="250" t="s">
        <v>1567</v>
      </c>
      <c r="D233" s="251"/>
      <c r="E233" s="252"/>
      <c r="F233" s="225"/>
      <c r="G233" s="225"/>
      <c r="H233" s="164"/>
      <c r="I233" s="298"/>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row>
    <row r="234" spans="1:42" x14ac:dyDescent="0.2">
      <c r="A234" s="285"/>
      <c r="B234" s="250"/>
      <c r="C234" s="250" t="s">
        <v>58</v>
      </c>
      <c r="D234" s="251"/>
      <c r="E234" s="252">
        <v>5</v>
      </c>
      <c r="F234" s="225"/>
      <c r="G234" s="225"/>
      <c r="H234" s="164"/>
      <c r="I234" s="298"/>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row>
    <row r="235" spans="1:42" x14ac:dyDescent="0.2">
      <c r="A235" s="285">
        <v>50</v>
      </c>
      <c r="B235" s="162" t="s">
        <v>1568</v>
      </c>
      <c r="C235" s="163" t="s">
        <v>1569</v>
      </c>
      <c r="D235" s="262" t="s">
        <v>142</v>
      </c>
      <c r="E235" s="225">
        <v>6</v>
      </c>
      <c r="F235" s="225"/>
      <c r="G235" s="225">
        <f>ROUND(E235*F235,2)</f>
        <v>0</v>
      </c>
      <c r="H235" s="226" t="s">
        <v>1726</v>
      </c>
      <c r="I235" s="298"/>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row>
    <row r="236" spans="1:42" x14ac:dyDescent="0.2">
      <c r="A236" s="285"/>
      <c r="B236" s="250"/>
      <c r="C236" s="250" t="s">
        <v>1570</v>
      </c>
      <c r="D236" s="251"/>
      <c r="E236" s="252"/>
      <c r="F236" s="225"/>
      <c r="G236" s="225"/>
      <c r="H236" s="164"/>
      <c r="I236" s="298"/>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row>
    <row r="237" spans="1:42" x14ac:dyDescent="0.2">
      <c r="A237" s="285"/>
      <c r="B237" s="250"/>
      <c r="C237" s="250" t="s">
        <v>1509</v>
      </c>
      <c r="D237" s="251"/>
      <c r="E237" s="252">
        <v>6.0000000000000009</v>
      </c>
      <c r="F237" s="225"/>
      <c r="G237" s="225"/>
      <c r="H237" s="164"/>
      <c r="I237" s="298"/>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row>
    <row r="238" spans="1:42" x14ac:dyDescent="0.2">
      <c r="A238" s="285">
        <v>51</v>
      </c>
      <c r="B238" s="162" t="s">
        <v>1571</v>
      </c>
      <c r="C238" s="163" t="s">
        <v>1569</v>
      </c>
      <c r="D238" s="262" t="s">
        <v>142</v>
      </c>
      <c r="E238" s="225">
        <v>5</v>
      </c>
      <c r="F238" s="225"/>
      <c r="G238" s="225">
        <f>ROUND(E238*F238,2)</f>
        <v>0</v>
      </c>
      <c r="H238" s="226" t="s">
        <v>1726</v>
      </c>
      <c r="I238" s="298"/>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row>
    <row r="239" spans="1:42" x14ac:dyDescent="0.2">
      <c r="A239" s="285"/>
      <c r="B239" s="250"/>
      <c r="C239" s="250" t="s">
        <v>1572</v>
      </c>
      <c r="D239" s="251"/>
      <c r="E239" s="252"/>
      <c r="F239" s="225"/>
      <c r="G239" s="225"/>
      <c r="H239" s="164"/>
      <c r="I239" s="298"/>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row>
    <row r="240" spans="1:42" x14ac:dyDescent="0.2">
      <c r="A240" s="285"/>
      <c r="B240" s="250"/>
      <c r="C240" s="250" t="s">
        <v>58</v>
      </c>
      <c r="D240" s="251"/>
      <c r="E240" s="252">
        <v>5</v>
      </c>
      <c r="F240" s="225"/>
      <c r="G240" s="225"/>
      <c r="H240" s="164"/>
      <c r="I240" s="298"/>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row>
    <row r="241" spans="1:42" x14ac:dyDescent="0.2">
      <c r="A241" s="286" t="s">
        <v>126</v>
      </c>
      <c r="B241" s="253" t="s">
        <v>84</v>
      </c>
      <c r="C241" s="254" t="s">
        <v>85</v>
      </c>
      <c r="D241" s="255"/>
      <c r="E241" s="256"/>
      <c r="F241" s="256"/>
      <c r="G241" s="256">
        <f>SUMIF(M242:M254,"&lt;&gt;NOR",G242:G254)</f>
        <v>0</v>
      </c>
      <c r="H241" s="229"/>
      <c r="M241" t="s">
        <v>127</v>
      </c>
    </row>
    <row r="242" spans="1:42" outlineLevel="1" x14ac:dyDescent="0.2">
      <c r="A242" s="285">
        <v>52</v>
      </c>
      <c r="B242" s="162" t="s">
        <v>946</v>
      </c>
      <c r="C242" s="163" t="s">
        <v>947</v>
      </c>
      <c r="D242" s="224" t="s">
        <v>130</v>
      </c>
      <c r="E242" s="225">
        <v>79.650000000000006</v>
      </c>
      <c r="F242" s="225"/>
      <c r="G242" s="225">
        <f>ROUND(E242*F242,2)</f>
        <v>0</v>
      </c>
      <c r="H242" s="164" t="s">
        <v>1275</v>
      </c>
      <c r="I242" s="298"/>
      <c r="J242" s="126"/>
      <c r="K242" s="126"/>
      <c r="L242" s="126"/>
      <c r="M242" s="126" t="s">
        <v>131</v>
      </c>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row>
    <row r="243" spans="1:42" outlineLevel="1" x14ac:dyDescent="0.2">
      <c r="A243" s="285"/>
      <c r="B243" s="162"/>
      <c r="C243" s="250" t="s">
        <v>575</v>
      </c>
      <c r="D243" s="251"/>
      <c r="E243" s="252"/>
      <c r="F243" s="225"/>
      <c r="G243" s="225"/>
      <c r="H243" s="164">
        <v>0</v>
      </c>
      <c r="I243" s="298"/>
      <c r="J243" s="126"/>
      <c r="K243" s="126"/>
      <c r="L243" s="126"/>
      <c r="M243" s="126" t="s">
        <v>133</v>
      </c>
      <c r="N243" s="126">
        <v>0</v>
      </c>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row>
    <row r="244" spans="1:42" outlineLevel="1" x14ac:dyDescent="0.2">
      <c r="A244" s="285"/>
      <c r="B244" s="162"/>
      <c r="C244" s="250" t="s">
        <v>154</v>
      </c>
      <c r="D244" s="251"/>
      <c r="E244" s="252"/>
      <c r="F244" s="225"/>
      <c r="G244" s="225"/>
      <c r="H244" s="164">
        <v>0</v>
      </c>
      <c r="I244" s="298"/>
      <c r="J244" s="126"/>
      <c r="K244" s="126"/>
      <c r="L244" s="126"/>
      <c r="M244" s="126" t="s">
        <v>133</v>
      </c>
      <c r="N244" s="126">
        <v>0</v>
      </c>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row>
    <row r="245" spans="1:42" outlineLevel="1" x14ac:dyDescent="0.2">
      <c r="A245" s="285"/>
      <c r="B245" s="162"/>
      <c r="C245" s="250" t="s">
        <v>867</v>
      </c>
      <c r="D245" s="251"/>
      <c r="E245" s="252">
        <v>79.650000000000006</v>
      </c>
      <c r="F245" s="225"/>
      <c r="G245" s="225"/>
      <c r="H245" s="164">
        <v>0</v>
      </c>
      <c r="I245" s="298"/>
      <c r="J245" s="126"/>
      <c r="K245" s="126"/>
      <c r="L245" s="126"/>
      <c r="M245" s="126" t="s">
        <v>133</v>
      </c>
      <c r="N245" s="126">
        <v>0</v>
      </c>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row>
    <row r="246" spans="1:42" outlineLevel="1" x14ac:dyDescent="0.2">
      <c r="A246" s="285">
        <v>53</v>
      </c>
      <c r="B246" s="162" t="s">
        <v>948</v>
      </c>
      <c r="C246" s="163" t="s">
        <v>949</v>
      </c>
      <c r="D246" s="224" t="s">
        <v>130</v>
      </c>
      <c r="E246" s="225">
        <v>87.614999999999995</v>
      </c>
      <c r="F246" s="225"/>
      <c r="G246" s="225">
        <f>ROUND(E246*F246,2)</f>
        <v>0</v>
      </c>
      <c r="H246" s="164" t="s">
        <v>1275</v>
      </c>
      <c r="I246" s="298"/>
      <c r="J246" s="126"/>
      <c r="K246" s="126"/>
      <c r="L246" s="126"/>
      <c r="M246" s="126" t="s">
        <v>444</v>
      </c>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row>
    <row r="247" spans="1:42" outlineLevel="1" x14ac:dyDescent="0.2">
      <c r="A247" s="285"/>
      <c r="B247" s="162"/>
      <c r="C247" s="250" t="s">
        <v>575</v>
      </c>
      <c r="D247" s="251"/>
      <c r="E247" s="252"/>
      <c r="F247" s="225"/>
      <c r="G247" s="225"/>
      <c r="H247" s="164">
        <v>0</v>
      </c>
      <c r="I247" s="298"/>
      <c r="J247" s="126"/>
      <c r="K247" s="126"/>
      <c r="L247" s="126"/>
      <c r="M247" s="126" t="s">
        <v>133</v>
      </c>
      <c r="N247" s="126">
        <v>0</v>
      </c>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row>
    <row r="248" spans="1:42" outlineLevel="1" x14ac:dyDescent="0.2">
      <c r="A248" s="285"/>
      <c r="B248" s="162"/>
      <c r="C248" s="250" t="s">
        <v>154</v>
      </c>
      <c r="D248" s="251"/>
      <c r="E248" s="252"/>
      <c r="F248" s="225"/>
      <c r="G248" s="225"/>
      <c r="H248" s="164">
        <v>0</v>
      </c>
      <c r="I248" s="298"/>
      <c r="J248" s="126"/>
      <c r="K248" s="126"/>
      <c r="L248" s="126"/>
      <c r="M248" s="126" t="s">
        <v>133</v>
      </c>
      <c r="N248" s="126">
        <v>0</v>
      </c>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row>
    <row r="249" spans="1:42" outlineLevel="1" x14ac:dyDescent="0.2">
      <c r="A249" s="285"/>
      <c r="B249" s="162"/>
      <c r="C249" s="250" t="s">
        <v>950</v>
      </c>
      <c r="D249" s="251"/>
      <c r="E249" s="252">
        <v>87.614999999999995</v>
      </c>
      <c r="F249" s="225"/>
      <c r="G249" s="225"/>
      <c r="H249" s="164">
        <v>0</v>
      </c>
      <c r="I249" s="298"/>
      <c r="J249" s="126"/>
      <c r="K249" s="126"/>
      <c r="L249" s="126"/>
      <c r="M249" s="126" t="s">
        <v>133</v>
      </c>
      <c r="N249" s="126">
        <v>0</v>
      </c>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row>
    <row r="250" spans="1:42" outlineLevel="1" x14ac:dyDescent="0.2">
      <c r="A250" s="285">
        <v>54</v>
      </c>
      <c r="B250" s="162" t="s">
        <v>951</v>
      </c>
      <c r="C250" s="163" t="s">
        <v>952</v>
      </c>
      <c r="D250" s="224" t="s">
        <v>146</v>
      </c>
      <c r="E250" s="225">
        <v>2.190375</v>
      </c>
      <c r="F250" s="225"/>
      <c r="G250" s="225">
        <f>ROUND(E250*F250,2)</f>
        <v>0</v>
      </c>
      <c r="H250" s="164" t="s">
        <v>1275</v>
      </c>
      <c r="I250" s="298"/>
      <c r="J250" s="126"/>
      <c r="K250" s="126"/>
      <c r="L250" s="126"/>
      <c r="M250" s="126" t="s">
        <v>131</v>
      </c>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row>
    <row r="251" spans="1:42" outlineLevel="1" x14ac:dyDescent="0.2">
      <c r="A251" s="285"/>
      <c r="B251" s="162"/>
      <c r="C251" s="250" t="s">
        <v>575</v>
      </c>
      <c r="D251" s="251"/>
      <c r="E251" s="252"/>
      <c r="F251" s="225"/>
      <c r="G251" s="225"/>
      <c r="H251" s="164">
        <v>0</v>
      </c>
      <c r="I251" s="298"/>
      <c r="J251" s="126"/>
      <c r="K251" s="126"/>
      <c r="L251" s="126"/>
      <c r="M251" s="126" t="s">
        <v>133</v>
      </c>
      <c r="N251" s="126">
        <v>0</v>
      </c>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row>
    <row r="252" spans="1:42" outlineLevel="1" x14ac:dyDescent="0.2">
      <c r="A252" s="285"/>
      <c r="B252" s="162"/>
      <c r="C252" s="250" t="s">
        <v>154</v>
      </c>
      <c r="D252" s="251"/>
      <c r="E252" s="252"/>
      <c r="F252" s="225"/>
      <c r="G252" s="225"/>
      <c r="H252" s="164">
        <v>0</v>
      </c>
      <c r="I252" s="298"/>
      <c r="J252" s="126"/>
      <c r="K252" s="126"/>
      <c r="L252" s="126"/>
      <c r="M252" s="126" t="s">
        <v>133</v>
      </c>
      <c r="N252" s="126">
        <v>0</v>
      </c>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row>
    <row r="253" spans="1:42" outlineLevel="1" x14ac:dyDescent="0.2">
      <c r="A253" s="285"/>
      <c r="B253" s="162"/>
      <c r="C253" s="250" t="s">
        <v>953</v>
      </c>
      <c r="D253" s="251"/>
      <c r="E253" s="252">
        <v>2.190375</v>
      </c>
      <c r="F253" s="225"/>
      <c r="G253" s="225"/>
      <c r="H253" s="164">
        <v>0</v>
      </c>
      <c r="I253" s="298"/>
      <c r="J253" s="126"/>
      <c r="K253" s="126"/>
      <c r="L253" s="126"/>
      <c r="M253" s="126" t="s">
        <v>133</v>
      </c>
      <c r="N253" s="126">
        <v>0</v>
      </c>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row>
    <row r="254" spans="1:42" outlineLevel="1" x14ac:dyDescent="0.2">
      <c r="A254" s="285">
        <v>55</v>
      </c>
      <c r="B254" s="162" t="s">
        <v>954</v>
      </c>
      <c r="C254" s="163" t="s">
        <v>955</v>
      </c>
      <c r="D254" s="224" t="s">
        <v>0</v>
      </c>
      <c r="E254" s="225">
        <v>7.1</v>
      </c>
      <c r="F254" s="225"/>
      <c r="G254" s="225">
        <f>ROUND(E254*F254,2)</f>
        <v>0</v>
      </c>
      <c r="H254" s="164" t="s">
        <v>1275</v>
      </c>
      <c r="I254" s="298"/>
      <c r="J254" s="126"/>
      <c r="K254" s="126"/>
      <c r="L254" s="126"/>
      <c r="M254" s="126" t="s">
        <v>131</v>
      </c>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row>
    <row r="255" spans="1:42" x14ac:dyDescent="0.2">
      <c r="A255" s="286" t="s">
        <v>126</v>
      </c>
      <c r="B255" s="253" t="s">
        <v>88</v>
      </c>
      <c r="C255" s="254" t="s">
        <v>89</v>
      </c>
      <c r="D255" s="255"/>
      <c r="E255" s="256"/>
      <c r="F255" s="256"/>
      <c r="G255" s="256">
        <f>SUMIF(M256:M264,"&lt;&gt;NOR",G256:G264)</f>
        <v>0</v>
      </c>
      <c r="H255" s="229"/>
      <c r="M255" t="s">
        <v>127</v>
      </c>
    </row>
    <row r="256" spans="1:42" ht="22.5" outlineLevel="1" x14ac:dyDescent="0.2">
      <c r="A256" s="285">
        <v>56</v>
      </c>
      <c r="B256" s="162" t="s">
        <v>981</v>
      </c>
      <c r="C256" s="163" t="s">
        <v>982</v>
      </c>
      <c r="D256" s="224" t="s">
        <v>247</v>
      </c>
      <c r="E256" s="225">
        <v>161.30199999999999</v>
      </c>
      <c r="F256" s="225"/>
      <c r="G256" s="225">
        <f t="shared" ref="G256:G260" si="0">ROUND(E256*F256,2)</f>
        <v>0</v>
      </c>
      <c r="H256" s="164" t="s">
        <v>1239</v>
      </c>
      <c r="I256" s="298"/>
      <c r="J256" s="126"/>
      <c r="K256" s="126"/>
      <c r="L256" s="126"/>
      <c r="M256" s="126" t="s">
        <v>131</v>
      </c>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row>
    <row r="257" spans="1:42" ht="22.5" outlineLevel="1" x14ac:dyDescent="0.2">
      <c r="A257" s="285">
        <v>57</v>
      </c>
      <c r="B257" s="162" t="s">
        <v>983</v>
      </c>
      <c r="C257" s="163" t="s">
        <v>984</v>
      </c>
      <c r="D257" s="224" t="s">
        <v>247</v>
      </c>
      <c r="E257" s="225">
        <v>18</v>
      </c>
      <c r="F257" s="225"/>
      <c r="G257" s="225">
        <f t="shared" si="0"/>
        <v>0</v>
      </c>
      <c r="H257" s="164" t="s">
        <v>1239</v>
      </c>
      <c r="I257" s="298"/>
      <c r="J257" s="126"/>
      <c r="K257" s="126"/>
      <c r="L257" s="126"/>
      <c r="M257" s="126" t="s">
        <v>131</v>
      </c>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row>
    <row r="258" spans="1:42" ht="22.5" outlineLevel="1" x14ac:dyDescent="0.2">
      <c r="A258" s="285">
        <v>58</v>
      </c>
      <c r="B258" s="162" t="s">
        <v>985</v>
      </c>
      <c r="C258" s="163" t="s">
        <v>986</v>
      </c>
      <c r="D258" s="224" t="s">
        <v>247</v>
      </c>
      <c r="E258" s="225">
        <v>138.26</v>
      </c>
      <c r="F258" s="225"/>
      <c r="G258" s="225">
        <f t="shared" si="0"/>
        <v>0</v>
      </c>
      <c r="H258" s="164" t="s">
        <v>1239</v>
      </c>
      <c r="I258" s="298"/>
      <c r="J258" s="126"/>
      <c r="K258" s="126"/>
      <c r="L258" s="126"/>
      <c r="M258" s="126" t="s">
        <v>131</v>
      </c>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row>
    <row r="259" spans="1:42" ht="22.5" outlineLevel="1" x14ac:dyDescent="0.2">
      <c r="A259" s="285">
        <v>59</v>
      </c>
      <c r="B259" s="162" t="s">
        <v>987</v>
      </c>
      <c r="C259" s="163" t="s">
        <v>988</v>
      </c>
      <c r="D259" s="224" t="s">
        <v>247</v>
      </c>
      <c r="E259" s="225">
        <v>7.4</v>
      </c>
      <c r="F259" s="225"/>
      <c r="G259" s="225">
        <f t="shared" si="0"/>
        <v>0</v>
      </c>
      <c r="H259" s="164" t="s">
        <v>1239</v>
      </c>
      <c r="I259" s="298"/>
      <c r="J259" s="126"/>
      <c r="K259" s="126"/>
      <c r="L259" s="126"/>
      <c r="M259" s="126" t="s">
        <v>131</v>
      </c>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row>
    <row r="260" spans="1:42" ht="22.5" outlineLevel="1" x14ac:dyDescent="0.2">
      <c r="A260" s="285">
        <v>60</v>
      </c>
      <c r="B260" s="162" t="s">
        <v>989</v>
      </c>
      <c r="C260" s="163" t="s">
        <v>990</v>
      </c>
      <c r="D260" s="224" t="s">
        <v>247</v>
      </c>
      <c r="E260" s="225">
        <v>3.64</v>
      </c>
      <c r="F260" s="225"/>
      <c r="G260" s="225">
        <f t="shared" si="0"/>
        <v>0</v>
      </c>
      <c r="H260" s="164" t="s">
        <v>1239</v>
      </c>
      <c r="I260" s="298"/>
      <c r="J260" s="126"/>
      <c r="K260" s="126"/>
      <c r="L260" s="126"/>
      <c r="M260" s="126" t="s">
        <v>131</v>
      </c>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row>
    <row r="261" spans="1:42" ht="22.5" outlineLevel="1" x14ac:dyDescent="0.2">
      <c r="A261" s="285">
        <v>61</v>
      </c>
      <c r="B261" s="162" t="s">
        <v>993</v>
      </c>
      <c r="C261" s="163" t="s">
        <v>994</v>
      </c>
      <c r="D261" s="224" t="s">
        <v>247</v>
      </c>
      <c r="E261" s="225">
        <v>2.92</v>
      </c>
      <c r="F261" s="225"/>
      <c r="G261" s="225">
        <f>ROUND(E261*F261,2)</f>
        <v>0</v>
      </c>
      <c r="H261" s="164" t="s">
        <v>1239</v>
      </c>
      <c r="I261" s="298"/>
      <c r="J261" s="126"/>
      <c r="K261" s="126"/>
      <c r="L261" s="126"/>
      <c r="M261" s="126" t="s">
        <v>131</v>
      </c>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row>
    <row r="262" spans="1:42" ht="22.5" outlineLevel="1" x14ac:dyDescent="0.2">
      <c r="A262" s="285">
        <v>62</v>
      </c>
      <c r="B262" s="162" t="s">
        <v>995</v>
      </c>
      <c r="C262" s="163" t="s">
        <v>996</v>
      </c>
      <c r="D262" s="224" t="s">
        <v>247</v>
      </c>
      <c r="E262" s="225">
        <v>9.6750000000000007</v>
      </c>
      <c r="F262" s="225"/>
      <c r="G262" s="225">
        <f>ROUND(E262*F262,2)</f>
        <v>0</v>
      </c>
      <c r="H262" s="164" t="s">
        <v>1239</v>
      </c>
      <c r="I262" s="298"/>
      <c r="J262" s="126"/>
      <c r="K262" s="126"/>
      <c r="L262" s="126"/>
      <c r="M262" s="126" t="s">
        <v>131</v>
      </c>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row>
    <row r="263" spans="1:42" ht="22.5" outlineLevel="1" x14ac:dyDescent="0.2">
      <c r="A263" s="285">
        <v>63</v>
      </c>
      <c r="B263" s="162" t="s">
        <v>997</v>
      </c>
      <c r="C263" s="163" t="s">
        <v>998</v>
      </c>
      <c r="D263" s="224" t="s">
        <v>247</v>
      </c>
      <c r="E263" s="225">
        <v>6.42</v>
      </c>
      <c r="F263" s="225"/>
      <c r="G263" s="225">
        <f>ROUND(E263*F263,2)</f>
        <v>0</v>
      </c>
      <c r="H263" s="164" t="s">
        <v>1239</v>
      </c>
      <c r="I263" s="298"/>
      <c r="J263" s="126"/>
      <c r="K263" s="126"/>
      <c r="L263" s="126"/>
      <c r="M263" s="126" t="s">
        <v>131</v>
      </c>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row>
    <row r="264" spans="1:42" outlineLevel="1" x14ac:dyDescent="0.2">
      <c r="A264" s="285">
        <v>64</v>
      </c>
      <c r="B264" s="162" t="s">
        <v>999</v>
      </c>
      <c r="C264" s="163" t="s">
        <v>1000</v>
      </c>
      <c r="D264" s="224" t="s">
        <v>0</v>
      </c>
      <c r="E264" s="225">
        <v>2.15</v>
      </c>
      <c r="F264" s="225"/>
      <c r="G264" s="225">
        <f>ROUND(E264*F264,2)</f>
        <v>0</v>
      </c>
      <c r="H264" s="164" t="s">
        <v>1275</v>
      </c>
      <c r="I264" s="298"/>
      <c r="J264" s="126"/>
      <c r="K264" s="126"/>
      <c r="L264" s="126"/>
      <c r="M264" s="126" t="s">
        <v>131</v>
      </c>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row>
    <row r="265" spans="1:42" x14ac:dyDescent="0.2">
      <c r="A265" s="286" t="s">
        <v>126</v>
      </c>
      <c r="B265" s="253" t="s">
        <v>92</v>
      </c>
      <c r="C265" s="254" t="s">
        <v>93</v>
      </c>
      <c r="D265" s="255"/>
      <c r="E265" s="256"/>
      <c r="F265" s="256"/>
      <c r="G265" s="256">
        <f>SUMIF(M266:M273,"&lt;&gt;NOR",G266:G273)</f>
        <v>0</v>
      </c>
      <c r="H265" s="229"/>
      <c r="M265" t="s">
        <v>127</v>
      </c>
    </row>
    <row r="266" spans="1:42" ht="22.5" outlineLevel="1" x14ac:dyDescent="0.2">
      <c r="A266" s="285">
        <v>65</v>
      </c>
      <c r="B266" s="162" t="s">
        <v>1070</v>
      </c>
      <c r="C266" s="163" t="s">
        <v>1071</v>
      </c>
      <c r="D266" s="224" t="s">
        <v>1044</v>
      </c>
      <c r="E266" s="225">
        <v>17.350000000000001</v>
      </c>
      <c r="F266" s="225"/>
      <c r="G266" s="225">
        <f t="shared" ref="G266:G270" si="1">ROUND(E266*F266,2)</f>
        <v>0</v>
      </c>
      <c r="H266" s="164" t="s">
        <v>1239</v>
      </c>
      <c r="I266" s="298"/>
      <c r="J266" s="126"/>
      <c r="K266" s="126"/>
      <c r="L266" s="126"/>
      <c r="M266" s="126" t="s">
        <v>131</v>
      </c>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row>
    <row r="267" spans="1:42" ht="22.5" outlineLevel="1" x14ac:dyDescent="0.2">
      <c r="A267" s="285">
        <v>66</v>
      </c>
      <c r="B267" s="162" t="s">
        <v>1072</v>
      </c>
      <c r="C267" s="163" t="s">
        <v>1073</v>
      </c>
      <c r="D267" s="224" t="s">
        <v>1044</v>
      </c>
      <c r="E267" s="225">
        <v>105</v>
      </c>
      <c r="F267" s="225"/>
      <c r="G267" s="225">
        <f t="shared" si="1"/>
        <v>0</v>
      </c>
      <c r="H267" s="164" t="s">
        <v>1239</v>
      </c>
      <c r="I267" s="298"/>
      <c r="J267" s="126"/>
      <c r="K267" s="126"/>
      <c r="L267" s="126"/>
      <c r="M267" s="126" t="s">
        <v>131</v>
      </c>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row>
    <row r="268" spans="1:42" ht="22.5" outlineLevel="1" x14ac:dyDescent="0.2">
      <c r="A268" s="285">
        <v>67</v>
      </c>
      <c r="B268" s="162" t="s">
        <v>1076</v>
      </c>
      <c r="C268" s="163" t="s">
        <v>1077</v>
      </c>
      <c r="D268" s="224" t="s">
        <v>142</v>
      </c>
      <c r="E268" s="225">
        <v>6</v>
      </c>
      <c r="F268" s="225"/>
      <c r="G268" s="225">
        <f t="shared" si="1"/>
        <v>0</v>
      </c>
      <c r="H268" s="164" t="s">
        <v>1239</v>
      </c>
      <c r="I268" s="298"/>
      <c r="J268" s="126"/>
      <c r="K268" s="126"/>
      <c r="L268" s="126"/>
      <c r="M268" s="126" t="s">
        <v>131</v>
      </c>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row>
    <row r="269" spans="1:42" ht="22.5" outlineLevel="1" x14ac:dyDescent="0.2">
      <c r="A269" s="285">
        <v>68</v>
      </c>
      <c r="B269" s="162" t="s">
        <v>1078</v>
      </c>
      <c r="C269" s="163" t="s">
        <v>1079</v>
      </c>
      <c r="D269" s="224" t="s">
        <v>142</v>
      </c>
      <c r="E269" s="225">
        <v>46</v>
      </c>
      <c r="F269" s="225"/>
      <c r="G269" s="225">
        <f t="shared" si="1"/>
        <v>0</v>
      </c>
      <c r="H269" s="164" t="s">
        <v>1239</v>
      </c>
      <c r="I269" s="298"/>
      <c r="J269" s="126"/>
      <c r="K269" s="126"/>
      <c r="L269" s="126"/>
      <c r="M269" s="126" t="s">
        <v>131</v>
      </c>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row>
    <row r="270" spans="1:42" ht="22.5" outlineLevel="1" x14ac:dyDescent="0.2">
      <c r="A270" s="285">
        <v>69</v>
      </c>
      <c r="B270" s="162" t="s">
        <v>1084</v>
      </c>
      <c r="C270" s="163" t="s">
        <v>1085</v>
      </c>
      <c r="D270" s="224" t="s">
        <v>142</v>
      </c>
      <c r="E270" s="225">
        <v>5</v>
      </c>
      <c r="F270" s="225"/>
      <c r="G270" s="225">
        <f t="shared" si="1"/>
        <v>0</v>
      </c>
      <c r="H270" s="164" t="s">
        <v>1239</v>
      </c>
      <c r="I270" s="298"/>
      <c r="J270" s="126"/>
      <c r="K270" s="126"/>
      <c r="L270" s="126"/>
      <c r="M270" s="126" t="s">
        <v>131</v>
      </c>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row>
    <row r="271" spans="1:42" ht="22.5" outlineLevel="1" x14ac:dyDescent="0.2">
      <c r="A271" s="285">
        <v>70</v>
      </c>
      <c r="B271" s="162" t="s">
        <v>1117</v>
      </c>
      <c r="C271" s="163" t="s">
        <v>1118</v>
      </c>
      <c r="D271" s="224" t="s">
        <v>142</v>
      </c>
      <c r="E271" s="225">
        <v>5</v>
      </c>
      <c r="F271" s="225"/>
      <c r="G271" s="225">
        <f t="shared" ref="G271" si="2">ROUND(E271*F271,2)</f>
        <v>0</v>
      </c>
      <c r="H271" s="164" t="s">
        <v>1239</v>
      </c>
      <c r="I271" s="298"/>
      <c r="J271" s="126"/>
      <c r="K271" s="126"/>
      <c r="L271" s="126"/>
      <c r="M271" s="126" t="s">
        <v>131</v>
      </c>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row>
    <row r="272" spans="1:42" ht="22.5" outlineLevel="1" x14ac:dyDescent="0.2">
      <c r="A272" s="285">
        <v>71</v>
      </c>
      <c r="B272" s="162" t="s">
        <v>1122</v>
      </c>
      <c r="C272" s="163" t="s">
        <v>1123</v>
      </c>
      <c r="D272" s="224" t="s">
        <v>142</v>
      </c>
      <c r="E272" s="225">
        <v>5</v>
      </c>
      <c r="F272" s="225"/>
      <c r="G272" s="225">
        <f>ROUND(E272*F272,2)</f>
        <v>0</v>
      </c>
      <c r="H272" s="164" t="s">
        <v>1239</v>
      </c>
      <c r="I272" s="298"/>
      <c r="J272" s="126"/>
      <c r="K272" s="126"/>
      <c r="L272" s="126"/>
      <c r="M272" s="126" t="s">
        <v>131</v>
      </c>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row>
    <row r="273" spans="1:42" outlineLevel="1" x14ac:dyDescent="0.2">
      <c r="A273" s="285">
        <v>72</v>
      </c>
      <c r="B273" s="162" t="s">
        <v>1127</v>
      </c>
      <c r="C273" s="163" t="s">
        <v>1128</v>
      </c>
      <c r="D273" s="224" t="s">
        <v>0</v>
      </c>
      <c r="E273" s="225">
        <v>2.15</v>
      </c>
      <c r="F273" s="225"/>
      <c r="G273" s="225">
        <f>ROUND(E273*F273,2)</f>
        <v>0</v>
      </c>
      <c r="H273" s="164" t="s">
        <v>1275</v>
      </c>
      <c r="I273" s="298"/>
      <c r="J273" s="126"/>
      <c r="K273" s="126"/>
      <c r="L273" s="126"/>
      <c r="M273" s="126" t="s">
        <v>131</v>
      </c>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row>
    <row r="274" spans="1:42" x14ac:dyDescent="0.2">
      <c r="A274" s="286" t="s">
        <v>126</v>
      </c>
      <c r="B274" s="253" t="s">
        <v>100</v>
      </c>
      <c r="C274" s="254" t="s">
        <v>101</v>
      </c>
      <c r="D274" s="255"/>
      <c r="E274" s="256"/>
      <c r="F274" s="256"/>
      <c r="G274" s="256">
        <f>SUMIF(M275:M276,"&lt;&gt;NOR",G275:G276)</f>
        <v>0</v>
      </c>
      <c r="H274" s="229"/>
      <c r="M274" t="s">
        <v>127</v>
      </c>
    </row>
    <row r="275" spans="1:42" ht="22.5" outlineLevel="1" x14ac:dyDescent="0.2">
      <c r="A275" s="285">
        <v>73</v>
      </c>
      <c r="B275" s="162" t="s">
        <v>1182</v>
      </c>
      <c r="C275" s="163" t="s">
        <v>1183</v>
      </c>
      <c r="D275" s="224" t="s">
        <v>130</v>
      </c>
      <c r="E275" s="225">
        <v>942</v>
      </c>
      <c r="F275" s="225"/>
      <c r="G275" s="225">
        <f>ROUND(E275*F275,2)</f>
        <v>0</v>
      </c>
      <c r="H275" s="164" t="s">
        <v>1239</v>
      </c>
      <c r="I275" s="298"/>
      <c r="J275" s="126"/>
      <c r="K275" s="126"/>
      <c r="L275" s="126"/>
      <c r="M275" s="126" t="s">
        <v>131</v>
      </c>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row>
    <row r="276" spans="1:42" outlineLevel="1" x14ac:dyDescent="0.2">
      <c r="A276" s="285"/>
      <c r="B276" s="162"/>
      <c r="C276" s="250" t="s">
        <v>1184</v>
      </c>
      <c r="D276" s="251"/>
      <c r="E276" s="252">
        <v>942</v>
      </c>
      <c r="F276" s="225"/>
      <c r="G276" s="225"/>
      <c r="H276" s="164">
        <v>0</v>
      </c>
      <c r="I276" s="298"/>
      <c r="J276" s="126"/>
      <c r="K276" s="126"/>
      <c r="L276" s="126"/>
      <c r="M276" s="126" t="s">
        <v>133</v>
      </c>
      <c r="N276" s="126">
        <v>0</v>
      </c>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row>
    <row r="277" spans="1:42" x14ac:dyDescent="0.2">
      <c r="A277" s="286" t="s">
        <v>126</v>
      </c>
      <c r="B277" s="253" t="s">
        <v>102</v>
      </c>
      <c r="C277" s="254" t="s">
        <v>103</v>
      </c>
      <c r="D277" s="255"/>
      <c r="E277" s="256"/>
      <c r="F277" s="256"/>
      <c r="G277" s="256">
        <f>SUMIF(M278:M281,"&lt;&gt;NOR",G278:G281)</f>
        <v>0</v>
      </c>
      <c r="H277" s="229"/>
      <c r="M277" t="s">
        <v>127</v>
      </c>
    </row>
    <row r="278" spans="1:42" outlineLevel="1" x14ac:dyDescent="0.2">
      <c r="A278" s="285">
        <v>74</v>
      </c>
      <c r="B278" s="162" t="s">
        <v>1199</v>
      </c>
      <c r="C278" s="163" t="s">
        <v>1200</v>
      </c>
      <c r="D278" s="224" t="s">
        <v>130</v>
      </c>
      <c r="E278" s="225">
        <v>213.33</v>
      </c>
      <c r="F278" s="225"/>
      <c r="G278" s="225">
        <f>ROUND(E278*F278,2)</f>
        <v>0</v>
      </c>
      <c r="H278" s="164" t="s">
        <v>1275</v>
      </c>
      <c r="I278" s="298"/>
      <c r="J278" s="126"/>
      <c r="K278" s="126"/>
      <c r="L278" s="126"/>
      <c r="M278" s="126" t="s">
        <v>131</v>
      </c>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row>
    <row r="279" spans="1:42" outlineLevel="1" x14ac:dyDescent="0.2">
      <c r="A279" s="285"/>
      <c r="B279" s="162"/>
      <c r="C279" s="250" t="s">
        <v>2561</v>
      </c>
      <c r="D279" s="251"/>
      <c r="E279" s="252">
        <v>213.33</v>
      </c>
      <c r="F279" s="225"/>
      <c r="G279" s="225"/>
      <c r="H279" s="164">
        <v>0</v>
      </c>
      <c r="I279" s="298"/>
      <c r="J279" s="126"/>
      <c r="K279" s="126"/>
      <c r="L279" s="126"/>
      <c r="M279" s="126" t="s">
        <v>133</v>
      </c>
      <c r="N279" s="126">
        <v>0</v>
      </c>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row>
    <row r="280" spans="1:42" outlineLevel="1" x14ac:dyDescent="0.2">
      <c r="A280" s="285">
        <v>75</v>
      </c>
      <c r="B280" s="162" t="s">
        <v>1204</v>
      </c>
      <c r="C280" s="163" t="s">
        <v>1205</v>
      </c>
      <c r="D280" s="224" t="s">
        <v>130</v>
      </c>
      <c r="E280" s="225">
        <v>213.33</v>
      </c>
      <c r="F280" s="225"/>
      <c r="G280" s="225">
        <f>ROUND(E280*F280,2)</f>
        <v>0</v>
      </c>
      <c r="H280" s="164" t="s">
        <v>1275</v>
      </c>
      <c r="I280" s="298"/>
      <c r="J280" s="126"/>
      <c r="K280" s="126"/>
      <c r="L280" s="126"/>
      <c r="M280" s="126" t="s">
        <v>131</v>
      </c>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row>
    <row r="281" spans="1:42" outlineLevel="1" x14ac:dyDescent="0.2">
      <c r="A281" s="285"/>
      <c r="B281" s="162"/>
      <c r="C281" s="250" t="s">
        <v>2561</v>
      </c>
      <c r="D281" s="251"/>
      <c r="E281" s="252">
        <v>213.33</v>
      </c>
      <c r="F281" s="225"/>
      <c r="G281" s="225"/>
      <c r="H281" s="164">
        <v>0</v>
      </c>
      <c r="I281" s="298"/>
      <c r="J281" s="126"/>
      <c r="K281" s="126"/>
      <c r="L281" s="126"/>
      <c r="M281" s="126" t="s">
        <v>133</v>
      </c>
      <c r="N281" s="126">
        <v>0</v>
      </c>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row>
    <row r="282" spans="1:42" x14ac:dyDescent="0.2">
      <c r="A282" s="286" t="s">
        <v>126</v>
      </c>
      <c r="B282" s="253" t="s">
        <v>106</v>
      </c>
      <c r="C282" s="254" t="s">
        <v>107</v>
      </c>
      <c r="D282" s="255"/>
      <c r="E282" s="256"/>
      <c r="F282" s="256"/>
      <c r="G282" s="256">
        <f>SUMIF(M283:M289,"&lt;&gt;NOR",G283:G289)</f>
        <v>0</v>
      </c>
      <c r="H282" s="229"/>
      <c r="M282" t="s">
        <v>127</v>
      </c>
    </row>
    <row r="283" spans="1:42" ht="22.5" outlineLevel="1" x14ac:dyDescent="0.2">
      <c r="A283" s="285">
        <v>76</v>
      </c>
      <c r="B283" s="162" t="s">
        <v>1212</v>
      </c>
      <c r="C283" s="163" t="s">
        <v>1213</v>
      </c>
      <c r="D283" s="224" t="s">
        <v>1044</v>
      </c>
      <c r="E283" s="225">
        <v>31388.15</v>
      </c>
      <c r="F283" s="225"/>
      <c r="G283" s="225">
        <f>ROUND(E283*F283,2)</f>
        <v>0</v>
      </c>
      <c r="H283" s="164" t="s">
        <v>1239</v>
      </c>
      <c r="I283" s="298"/>
      <c r="J283" s="126"/>
      <c r="K283" s="126"/>
      <c r="L283" s="126"/>
      <c r="M283" s="126" t="s">
        <v>131</v>
      </c>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row>
    <row r="284" spans="1:42" outlineLevel="1" x14ac:dyDescent="0.2">
      <c r="A284" s="285"/>
      <c r="B284" s="162"/>
      <c r="C284" s="250" t="s">
        <v>1215</v>
      </c>
      <c r="D284" s="251"/>
      <c r="E284" s="252">
        <v>31388.15</v>
      </c>
      <c r="F284" s="225"/>
      <c r="G284" s="225"/>
      <c r="H284" s="164">
        <v>0</v>
      </c>
      <c r="I284" s="298"/>
      <c r="J284" s="126"/>
      <c r="K284" s="126"/>
      <c r="L284" s="126"/>
      <c r="M284" s="126" t="s">
        <v>133</v>
      </c>
      <c r="N284" s="126">
        <v>0</v>
      </c>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row>
    <row r="285" spans="1:42" outlineLevel="1" x14ac:dyDescent="0.2">
      <c r="A285" s="285"/>
      <c r="B285" s="162"/>
      <c r="C285" s="250" t="s">
        <v>152</v>
      </c>
      <c r="D285" s="251"/>
      <c r="E285" s="252"/>
      <c r="F285" s="225"/>
      <c r="G285" s="225"/>
      <c r="H285" s="164">
        <v>0</v>
      </c>
      <c r="I285" s="298"/>
      <c r="J285" s="126"/>
      <c r="K285" s="126"/>
      <c r="L285" s="126"/>
      <c r="M285" s="126" t="s">
        <v>133</v>
      </c>
      <c r="N285" s="126">
        <v>0</v>
      </c>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row>
    <row r="286" spans="1:42" ht="22.5" outlineLevel="1" x14ac:dyDescent="0.2">
      <c r="A286" s="285">
        <v>77</v>
      </c>
      <c r="B286" s="162" t="s">
        <v>1222</v>
      </c>
      <c r="C286" s="163" t="s">
        <v>1223</v>
      </c>
      <c r="D286" s="224" t="s">
        <v>1044</v>
      </c>
      <c r="E286" s="225">
        <v>5577</v>
      </c>
      <c r="F286" s="225"/>
      <c r="G286" s="225">
        <f>ROUND(E286*F286,2)</f>
        <v>0</v>
      </c>
      <c r="H286" s="164" t="s">
        <v>1239</v>
      </c>
      <c r="I286" s="298"/>
      <c r="J286" s="126"/>
      <c r="K286" s="126"/>
      <c r="L286" s="126"/>
      <c r="M286" s="126" t="s">
        <v>131</v>
      </c>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row>
    <row r="287" spans="1:42" outlineLevel="1" x14ac:dyDescent="0.2">
      <c r="A287" s="285"/>
      <c r="B287" s="162"/>
      <c r="C287" s="250" t="s">
        <v>1224</v>
      </c>
      <c r="D287" s="251"/>
      <c r="E287" s="252">
        <v>5577</v>
      </c>
      <c r="F287" s="225"/>
      <c r="G287" s="225"/>
      <c r="H287" s="164">
        <v>0</v>
      </c>
      <c r="I287" s="298"/>
      <c r="J287" s="126"/>
      <c r="K287" s="126"/>
      <c r="L287" s="126"/>
      <c r="M287" s="126" t="s">
        <v>133</v>
      </c>
      <c r="N287" s="126">
        <v>0</v>
      </c>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row>
    <row r="288" spans="1:42" outlineLevel="1" x14ac:dyDescent="0.2">
      <c r="A288" s="285"/>
      <c r="B288" s="162"/>
      <c r="C288" s="250" t="s">
        <v>152</v>
      </c>
      <c r="D288" s="251"/>
      <c r="E288" s="252"/>
      <c r="F288" s="225"/>
      <c r="G288" s="225"/>
      <c r="H288" s="164">
        <v>0</v>
      </c>
      <c r="I288" s="298"/>
      <c r="J288" s="126"/>
      <c r="K288" s="126"/>
      <c r="L288" s="126"/>
      <c r="M288" s="126" t="s">
        <v>133</v>
      </c>
      <c r="N288" s="126">
        <v>0</v>
      </c>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row>
    <row r="289" spans="1:42" outlineLevel="1" x14ac:dyDescent="0.2">
      <c r="A289" s="285">
        <v>78</v>
      </c>
      <c r="B289" s="162" t="s">
        <v>1230</v>
      </c>
      <c r="C289" s="163" t="s">
        <v>1231</v>
      </c>
      <c r="D289" s="224" t="s">
        <v>0</v>
      </c>
      <c r="E289" s="225">
        <v>9</v>
      </c>
      <c r="F289" s="225"/>
      <c r="G289" s="225">
        <f>ROUND(E289*F289,2)</f>
        <v>0</v>
      </c>
      <c r="H289" s="164" t="s">
        <v>1239</v>
      </c>
      <c r="I289" s="298"/>
      <c r="J289" s="126"/>
      <c r="K289" s="126"/>
      <c r="L289" s="126"/>
      <c r="M289" s="126" t="s">
        <v>131</v>
      </c>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row>
    <row r="290" spans="1:42" x14ac:dyDescent="0.2">
      <c r="A290" s="286" t="s">
        <v>126</v>
      </c>
      <c r="B290" s="253" t="s">
        <v>108</v>
      </c>
      <c r="C290" s="254" t="s">
        <v>109</v>
      </c>
      <c r="D290" s="255"/>
      <c r="E290" s="256"/>
      <c r="F290" s="256"/>
      <c r="G290" s="256">
        <f>SUMIF(M291:M293,"&lt;&gt;NOR",G291:G293)</f>
        <v>0</v>
      </c>
      <c r="H290" s="229"/>
      <c r="M290" t="s">
        <v>127</v>
      </c>
    </row>
    <row r="291" spans="1:42" outlineLevel="1" x14ac:dyDescent="0.2">
      <c r="A291" s="285">
        <v>79</v>
      </c>
      <c r="B291" s="162" t="s">
        <v>1232</v>
      </c>
      <c r="C291" s="163" t="s">
        <v>1233</v>
      </c>
      <c r="D291" s="224" t="s">
        <v>130</v>
      </c>
      <c r="E291" s="225">
        <v>132.26599999999999</v>
      </c>
      <c r="F291" s="225">
        <v>0</v>
      </c>
      <c r="G291" s="225">
        <f>ROUND(E291*F291,2)</f>
        <v>0</v>
      </c>
      <c r="H291" s="164"/>
      <c r="I291" s="298"/>
      <c r="J291" s="126"/>
      <c r="K291" s="126"/>
      <c r="L291" s="126"/>
      <c r="M291" s="126" t="s">
        <v>131</v>
      </c>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row>
    <row r="292" spans="1:42" outlineLevel="1" x14ac:dyDescent="0.2">
      <c r="A292" s="285"/>
      <c r="B292" s="162"/>
      <c r="C292" s="250" t="s">
        <v>510</v>
      </c>
      <c r="D292" s="251"/>
      <c r="E292" s="252"/>
      <c r="F292" s="225"/>
      <c r="G292" s="225"/>
      <c r="H292" s="164"/>
      <c r="I292" s="298"/>
      <c r="J292" s="126"/>
      <c r="K292" s="126"/>
      <c r="L292" s="126"/>
      <c r="M292" s="126" t="s">
        <v>133</v>
      </c>
      <c r="N292" s="126">
        <v>0</v>
      </c>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row>
    <row r="293" spans="1:42" outlineLevel="1" x14ac:dyDescent="0.2">
      <c r="A293" s="287"/>
      <c r="B293" s="263"/>
      <c r="C293" s="264" t="s">
        <v>520</v>
      </c>
      <c r="D293" s="265"/>
      <c r="E293" s="266">
        <v>132.26599999999999</v>
      </c>
      <c r="F293" s="267"/>
      <c r="G293" s="267"/>
      <c r="H293" s="230"/>
      <c r="I293" s="298"/>
      <c r="J293" s="126"/>
      <c r="K293" s="126"/>
      <c r="L293" s="126"/>
      <c r="M293" s="126" t="s">
        <v>133</v>
      </c>
      <c r="N293" s="126">
        <v>0</v>
      </c>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row>
    <row r="294" spans="1:42" x14ac:dyDescent="0.2">
      <c r="B294" s="269" t="s">
        <v>152</v>
      </c>
      <c r="C294" s="270" t="s">
        <v>152</v>
      </c>
      <c r="K294">
        <v>15</v>
      </c>
      <c r="L294">
        <v>21</v>
      </c>
    </row>
    <row r="295" spans="1:42" x14ac:dyDescent="0.2">
      <c r="A295" s="288"/>
      <c r="B295" s="272" t="s">
        <v>28</v>
      </c>
      <c r="C295" s="273" t="s">
        <v>152</v>
      </c>
      <c r="D295" s="274"/>
      <c r="E295" s="275"/>
      <c r="F295" s="276"/>
      <c r="G295" s="277">
        <f>G8+G11+G27+G82+G89+G104+G107+G185+G230+G241+G255+G265+G274+G277+G282+G290</f>
        <v>0</v>
      </c>
      <c r="K295" t="e">
        <f>SUMIF(#REF!,K294,G7:G293)</f>
        <v>#REF!</v>
      </c>
      <c r="L295" t="e">
        <f>SUMIF(#REF!,L294,G7:G293)</f>
        <v>#REF!</v>
      </c>
      <c r="M295" t="s">
        <v>1236</v>
      </c>
    </row>
  </sheetData>
  <sheetProtection password="CCE1" sheet="1" objects="1" scenarios="1"/>
  <protectedRanges>
    <protectedRange sqref="F9:F289" name="Oblast1"/>
  </protectedRanges>
  <mergeCells count="4">
    <mergeCell ref="A1:G1"/>
    <mergeCell ref="C2:G2"/>
    <mergeCell ref="C3:G3"/>
    <mergeCell ref="C4:G4"/>
  </mergeCells>
  <pageMargins left="0.70866141732283472" right="0.70866141732283472" top="0.78740157480314965" bottom="0.78740157480314965" header="0.31496062992125984" footer="0.31496062992125984"/>
  <pageSetup paperSize="9" scale="76" orientation="portrait" r:id="rId1"/>
  <headerFooter>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956"/>
  <sheetViews>
    <sheetView view="pageBreakPreview" zoomScale="85" zoomScaleNormal="100" zoomScaleSheetLayoutView="85" workbookViewId="0">
      <selection activeCell="L13" sqref="L13"/>
    </sheetView>
  </sheetViews>
  <sheetFormatPr defaultColWidth="9.140625" defaultRowHeight="12.75" x14ac:dyDescent="0.2"/>
  <cols>
    <col min="1" max="1" width="4.28515625" style="132" customWidth="1"/>
    <col min="2" max="2" width="14.42578125" style="139" customWidth="1"/>
    <col min="3" max="3" width="63.7109375" style="139" customWidth="1"/>
    <col min="4" max="4" width="4.5703125" style="132" customWidth="1"/>
    <col min="5" max="5" width="10.5703125" style="141" customWidth="1"/>
    <col min="6" max="6" width="9.85546875" style="132" customWidth="1"/>
    <col min="7" max="7" width="22" style="132" customWidth="1"/>
    <col min="8" max="8" width="9.5703125" style="131" customWidth="1"/>
    <col min="9" max="16384" width="9.140625" style="132"/>
  </cols>
  <sheetData>
    <row r="1" spans="1:14" ht="16.5" thickBot="1" x14ac:dyDescent="0.25">
      <c r="A1" s="354" t="s">
        <v>2602</v>
      </c>
      <c r="B1" s="354"/>
      <c r="C1" s="354"/>
      <c r="D1" s="354"/>
      <c r="E1" s="354"/>
      <c r="F1" s="354"/>
      <c r="G1" s="354"/>
    </row>
    <row r="2" spans="1:14" ht="24.95" customHeight="1" thickTop="1" x14ac:dyDescent="0.2">
      <c r="A2" s="133" t="s">
        <v>112</v>
      </c>
      <c r="B2" s="134"/>
      <c r="C2" s="368" t="s">
        <v>1237</v>
      </c>
      <c r="D2" s="369"/>
      <c r="E2" s="369"/>
      <c r="F2" s="369"/>
      <c r="G2" s="370"/>
    </row>
    <row r="3" spans="1:14" ht="24.95" customHeight="1" x14ac:dyDescent="0.2">
      <c r="A3" s="135" t="s">
        <v>7</v>
      </c>
      <c r="B3" s="136"/>
      <c r="C3" s="371" t="s">
        <v>1238</v>
      </c>
      <c r="D3" s="372"/>
      <c r="E3" s="372"/>
      <c r="F3" s="372"/>
      <c r="G3" s="373"/>
    </row>
    <row r="4" spans="1:14" ht="24.95" customHeight="1" thickBot="1" x14ac:dyDescent="0.25">
      <c r="A4" s="137" t="s">
        <v>8</v>
      </c>
      <c r="B4" s="138"/>
      <c r="C4" s="374" t="s">
        <v>2550</v>
      </c>
      <c r="D4" s="375"/>
      <c r="E4" s="375"/>
      <c r="F4" s="375"/>
      <c r="G4" s="376"/>
    </row>
    <row r="5" spans="1:14" ht="14.25" thickTop="1" thickBot="1" x14ac:dyDescent="0.25">
      <c r="C5" s="140"/>
      <c r="D5" s="131"/>
    </row>
    <row r="6" spans="1:14" ht="26.25" thickBot="1" x14ac:dyDescent="0.25">
      <c r="A6" s="142" t="s">
        <v>119</v>
      </c>
      <c r="B6" s="143" t="s">
        <v>120</v>
      </c>
      <c r="C6" s="144" t="s">
        <v>121</v>
      </c>
      <c r="D6" s="145" t="s">
        <v>122</v>
      </c>
      <c r="E6" s="146" t="s">
        <v>123</v>
      </c>
      <c r="F6" s="147" t="s">
        <v>1267</v>
      </c>
      <c r="G6" s="148" t="s">
        <v>1268</v>
      </c>
      <c r="H6" s="148" t="s">
        <v>125</v>
      </c>
    </row>
    <row r="7" spans="1:14" x14ac:dyDescent="0.2">
      <c r="A7" s="149"/>
      <c r="B7" s="150" t="s">
        <v>1269</v>
      </c>
      <c r="C7" s="377" t="s">
        <v>1270</v>
      </c>
      <c r="D7" s="378"/>
      <c r="E7" s="379"/>
      <c r="F7" s="380"/>
      <c r="G7" s="381"/>
      <c r="H7" s="151"/>
    </row>
    <row r="8" spans="1:14" x14ac:dyDescent="0.2">
      <c r="A8" s="152" t="s">
        <v>126</v>
      </c>
      <c r="B8" s="153" t="s">
        <v>110</v>
      </c>
      <c r="C8" s="154" t="s">
        <v>26</v>
      </c>
      <c r="D8" s="155"/>
      <c r="E8" s="156"/>
      <c r="F8" s="157"/>
      <c r="G8" s="158">
        <f>G10+G11+G12+G13+G15+G17+G19+G22</f>
        <v>0</v>
      </c>
      <c r="H8" s="159"/>
    </row>
    <row r="9" spans="1:14" x14ac:dyDescent="0.2">
      <c r="A9" s="160"/>
      <c r="B9" s="364" t="s">
        <v>1271</v>
      </c>
      <c r="C9" s="365"/>
      <c r="D9" s="365"/>
      <c r="E9" s="365"/>
      <c r="F9" s="365"/>
      <c r="G9" s="365"/>
      <c r="H9" s="161"/>
      <c r="I9" s="126"/>
      <c r="J9" s="126"/>
      <c r="K9" s="126"/>
      <c r="L9" s="126"/>
      <c r="M9" s="126"/>
      <c r="N9" s="126"/>
    </row>
    <row r="10" spans="1:14" ht="22.5" x14ac:dyDescent="0.2">
      <c r="A10" s="160">
        <v>1</v>
      </c>
      <c r="B10" s="162" t="s">
        <v>1272</v>
      </c>
      <c r="C10" s="163" t="s">
        <v>1273</v>
      </c>
      <c r="D10" s="164" t="s">
        <v>1274</v>
      </c>
      <c r="E10" s="165">
        <v>1</v>
      </c>
      <c r="F10" s="166"/>
      <c r="G10" s="167">
        <f>E10*F10</f>
        <v>0</v>
      </c>
      <c r="H10" s="168" t="s">
        <v>1275</v>
      </c>
      <c r="I10" s="126"/>
      <c r="J10" s="126"/>
      <c r="K10" s="126"/>
      <c r="L10" s="126"/>
      <c r="M10" s="126"/>
      <c r="N10" s="126"/>
    </row>
    <row r="11" spans="1:14" x14ac:dyDescent="0.2">
      <c r="A11" s="160">
        <v>2</v>
      </c>
      <c r="B11" s="162" t="s">
        <v>1276</v>
      </c>
      <c r="C11" s="163" t="s">
        <v>1277</v>
      </c>
      <c r="D11" s="164" t="s">
        <v>1274</v>
      </c>
      <c r="E11" s="165">
        <v>1</v>
      </c>
      <c r="F11" s="166"/>
      <c r="G11" s="167">
        <f>E11*F11</f>
        <v>0</v>
      </c>
      <c r="H11" s="168" t="s">
        <v>1275</v>
      </c>
      <c r="I11" s="126"/>
      <c r="J11" s="126"/>
      <c r="K11" s="126"/>
      <c r="L11" s="126"/>
      <c r="M11" s="126"/>
      <c r="N11" s="126"/>
    </row>
    <row r="12" spans="1:14" ht="22.5" x14ac:dyDescent="0.2">
      <c r="A12" s="160">
        <v>3</v>
      </c>
      <c r="B12" s="162" t="s">
        <v>1272</v>
      </c>
      <c r="C12" s="163" t="s">
        <v>1278</v>
      </c>
      <c r="D12" s="164" t="s">
        <v>1274</v>
      </c>
      <c r="E12" s="165">
        <v>1</v>
      </c>
      <c r="F12" s="166"/>
      <c r="G12" s="167">
        <f>E12*F12</f>
        <v>0</v>
      </c>
      <c r="H12" s="168" t="s">
        <v>1275</v>
      </c>
      <c r="I12" s="126"/>
      <c r="J12" s="126"/>
      <c r="K12" s="126"/>
      <c r="L12" s="126"/>
      <c r="M12" s="126"/>
      <c r="N12" s="126"/>
    </row>
    <row r="13" spans="1:14" ht="22.5" x14ac:dyDescent="0.2">
      <c r="A13" s="169">
        <v>4</v>
      </c>
      <c r="B13" s="162" t="s">
        <v>1279</v>
      </c>
      <c r="C13" s="163" t="s">
        <v>1280</v>
      </c>
      <c r="D13" s="164" t="s">
        <v>1274</v>
      </c>
      <c r="E13" s="165">
        <v>1</v>
      </c>
      <c r="F13" s="166"/>
      <c r="G13" s="167">
        <f>E13*F13</f>
        <v>0</v>
      </c>
      <c r="H13" s="168" t="s">
        <v>1275</v>
      </c>
      <c r="I13" s="126"/>
      <c r="J13" s="126"/>
      <c r="K13" s="126"/>
      <c r="L13" s="126"/>
      <c r="M13" s="126"/>
      <c r="N13" s="126"/>
    </row>
    <row r="14" spans="1:14" x14ac:dyDescent="0.2">
      <c r="A14" s="160"/>
      <c r="B14" s="358" t="s">
        <v>1281</v>
      </c>
      <c r="C14" s="359"/>
      <c r="D14" s="359"/>
      <c r="E14" s="359"/>
      <c r="F14" s="359"/>
      <c r="G14" s="359"/>
      <c r="H14" s="170"/>
      <c r="I14" s="126"/>
      <c r="J14" s="126"/>
      <c r="K14" s="126"/>
      <c r="L14" s="126"/>
      <c r="M14" s="126"/>
      <c r="N14" s="126"/>
    </row>
    <row r="15" spans="1:14" x14ac:dyDescent="0.2">
      <c r="A15" s="160">
        <v>5</v>
      </c>
      <c r="B15" s="162" t="s">
        <v>1282</v>
      </c>
      <c r="C15" s="163" t="s">
        <v>1283</v>
      </c>
      <c r="D15" s="164" t="s">
        <v>1274</v>
      </c>
      <c r="E15" s="165">
        <v>1</v>
      </c>
      <c r="F15" s="166"/>
      <c r="G15" s="167">
        <f>E15*F15</f>
        <v>0</v>
      </c>
      <c r="H15" s="168" t="s">
        <v>1275</v>
      </c>
      <c r="I15" s="126"/>
      <c r="J15" s="126"/>
      <c r="K15" s="126"/>
      <c r="L15" s="126"/>
      <c r="M15" s="126"/>
      <c r="N15" s="126"/>
    </row>
    <row r="16" spans="1:14" ht="45" x14ac:dyDescent="0.2">
      <c r="A16" s="160"/>
      <c r="B16" s="162"/>
      <c r="C16" s="171" t="s">
        <v>1284</v>
      </c>
      <c r="D16" s="172"/>
      <c r="E16" s="173"/>
      <c r="F16" s="174"/>
      <c r="G16" s="174"/>
      <c r="H16" s="175"/>
      <c r="I16" s="126"/>
      <c r="J16" s="126"/>
      <c r="K16" s="126"/>
      <c r="L16" s="126"/>
      <c r="M16" s="126"/>
      <c r="N16" s="126"/>
    </row>
    <row r="17" spans="1:14" x14ac:dyDescent="0.2">
      <c r="A17" s="160">
        <v>6</v>
      </c>
      <c r="B17" s="162" t="s">
        <v>1285</v>
      </c>
      <c r="C17" s="163" t="s">
        <v>1286</v>
      </c>
      <c r="D17" s="164" t="s">
        <v>1274</v>
      </c>
      <c r="E17" s="165">
        <v>1</v>
      </c>
      <c r="F17" s="166"/>
      <c r="G17" s="167">
        <f>E17*F17</f>
        <v>0</v>
      </c>
      <c r="H17" s="168" t="s">
        <v>1275</v>
      </c>
      <c r="I17" s="126"/>
      <c r="J17" s="126"/>
      <c r="K17" s="126"/>
      <c r="L17" s="126"/>
      <c r="M17" s="126"/>
      <c r="N17" s="126"/>
    </row>
    <row r="18" spans="1:14" ht="56.25" x14ac:dyDescent="0.2">
      <c r="A18" s="160"/>
      <c r="B18" s="162"/>
      <c r="C18" s="171" t="s">
        <v>1287</v>
      </c>
      <c r="D18" s="172"/>
      <c r="E18" s="173"/>
      <c r="F18" s="174"/>
      <c r="G18" s="174"/>
      <c r="H18" s="175"/>
      <c r="I18" s="126"/>
      <c r="J18" s="126"/>
      <c r="K18" s="126"/>
      <c r="L18" s="126"/>
      <c r="M18" s="126"/>
      <c r="N18" s="126"/>
    </row>
    <row r="19" spans="1:14" x14ac:dyDescent="0.2">
      <c r="A19" s="160">
        <v>7</v>
      </c>
      <c r="B19" s="162" t="s">
        <v>1288</v>
      </c>
      <c r="C19" s="163" t="s">
        <v>1289</v>
      </c>
      <c r="D19" s="164" t="s">
        <v>1274</v>
      </c>
      <c r="E19" s="165">
        <v>1</v>
      </c>
      <c r="F19" s="166"/>
      <c r="G19" s="167">
        <f>E19*F19</f>
        <v>0</v>
      </c>
      <c r="H19" s="168" t="s">
        <v>1275</v>
      </c>
      <c r="I19" s="126"/>
      <c r="J19" s="126"/>
      <c r="K19" s="126"/>
      <c r="L19" s="126"/>
      <c r="M19" s="126"/>
      <c r="N19" s="126"/>
    </row>
    <row r="20" spans="1:14" ht="56.25" x14ac:dyDescent="0.2">
      <c r="A20" s="160"/>
      <c r="B20" s="162"/>
      <c r="C20" s="171" t="s">
        <v>1290</v>
      </c>
      <c r="D20" s="172"/>
      <c r="E20" s="173"/>
      <c r="F20" s="174"/>
      <c r="G20" s="174"/>
      <c r="H20" s="175"/>
      <c r="I20" s="126"/>
      <c r="J20" s="126"/>
      <c r="K20" s="126"/>
      <c r="L20" s="126"/>
      <c r="M20" s="126"/>
      <c r="N20" s="126"/>
    </row>
    <row r="21" spans="1:14" s="179" customFormat="1" x14ac:dyDescent="0.2">
      <c r="A21" s="176"/>
      <c r="B21" s="358" t="s">
        <v>1291</v>
      </c>
      <c r="C21" s="360"/>
      <c r="D21" s="361"/>
      <c r="E21" s="362"/>
      <c r="F21" s="363"/>
      <c r="G21" s="363"/>
      <c r="H21" s="177"/>
      <c r="I21" s="178"/>
      <c r="J21" s="178"/>
      <c r="K21" s="178"/>
      <c r="L21" s="178"/>
      <c r="M21" s="178"/>
      <c r="N21" s="178"/>
    </row>
    <row r="22" spans="1:14" x14ac:dyDescent="0.2">
      <c r="A22" s="160">
        <v>8</v>
      </c>
      <c r="B22" s="162" t="s">
        <v>1292</v>
      </c>
      <c r="C22" s="163" t="s">
        <v>1293</v>
      </c>
      <c r="D22" s="164" t="s">
        <v>1274</v>
      </c>
      <c r="E22" s="165">
        <v>1</v>
      </c>
      <c r="F22" s="166"/>
      <c r="G22" s="167">
        <f>E22*F22</f>
        <v>0</v>
      </c>
      <c r="H22" s="168" t="s">
        <v>1275</v>
      </c>
      <c r="I22" s="126"/>
      <c r="J22" s="126"/>
      <c r="K22" s="126"/>
      <c r="L22" s="126"/>
      <c r="M22" s="126"/>
      <c r="N22" s="126"/>
    </row>
    <row r="23" spans="1:14" s="183" customFormat="1" ht="67.5" x14ac:dyDescent="0.2">
      <c r="A23" s="180"/>
      <c r="B23" s="181"/>
      <c r="C23" s="171" t="s">
        <v>1294</v>
      </c>
      <c r="D23" s="172"/>
      <c r="E23" s="173"/>
      <c r="F23" s="174"/>
      <c r="G23" s="174"/>
      <c r="H23" s="175"/>
      <c r="I23" s="182"/>
      <c r="J23" s="182"/>
      <c r="K23" s="182"/>
      <c r="L23" s="182"/>
      <c r="M23" s="182"/>
      <c r="N23" s="182"/>
    </row>
    <row r="24" spans="1:14" x14ac:dyDescent="0.2">
      <c r="A24" s="184" t="s">
        <v>126</v>
      </c>
      <c r="B24" s="185" t="s">
        <v>111</v>
      </c>
      <c r="C24" s="186" t="s">
        <v>27</v>
      </c>
      <c r="D24" s="187"/>
      <c r="E24" s="188"/>
      <c r="F24" s="188"/>
      <c r="G24" s="189">
        <f>G27+G29+G31+G33+SUM(G36:G46)</f>
        <v>0</v>
      </c>
      <c r="H24" s="190"/>
    </row>
    <row r="25" spans="1:14" x14ac:dyDescent="0.2">
      <c r="A25" s="160"/>
      <c r="B25" s="364" t="s">
        <v>1271</v>
      </c>
      <c r="C25" s="365"/>
      <c r="D25" s="365"/>
      <c r="E25" s="365"/>
      <c r="F25" s="365"/>
      <c r="G25" s="365"/>
      <c r="H25" s="170"/>
      <c r="I25" s="126"/>
      <c r="J25" s="126"/>
      <c r="K25" s="126"/>
      <c r="L25" s="126"/>
      <c r="M25" s="126"/>
      <c r="N25" s="126"/>
    </row>
    <row r="26" spans="1:14" ht="12.75" customHeight="1" x14ac:dyDescent="0.2">
      <c r="A26" s="160"/>
      <c r="B26" s="366" t="s">
        <v>1295</v>
      </c>
      <c r="C26" s="367"/>
      <c r="D26" s="367"/>
      <c r="E26" s="367"/>
      <c r="F26" s="367"/>
      <c r="G26" s="367"/>
      <c r="H26" s="170"/>
      <c r="I26" s="126"/>
      <c r="J26" s="126"/>
      <c r="K26" s="126"/>
      <c r="L26" s="126"/>
      <c r="M26" s="126"/>
      <c r="N26" s="126"/>
    </row>
    <row r="27" spans="1:14" x14ac:dyDescent="0.2">
      <c r="A27" s="160">
        <v>9</v>
      </c>
      <c r="B27" s="162" t="s">
        <v>1296</v>
      </c>
      <c r="C27" s="163" t="s">
        <v>1297</v>
      </c>
      <c r="D27" s="164" t="s">
        <v>1274</v>
      </c>
      <c r="E27" s="165">
        <v>1</v>
      </c>
      <c r="F27" s="166"/>
      <c r="G27" s="167">
        <f>E27*F27</f>
        <v>0</v>
      </c>
      <c r="H27" s="168" t="s">
        <v>1275</v>
      </c>
      <c r="I27" s="126"/>
      <c r="J27" s="126"/>
      <c r="K27" s="126"/>
      <c r="L27" s="126"/>
      <c r="M27" s="126"/>
      <c r="N27" s="126"/>
    </row>
    <row r="28" spans="1:14" x14ac:dyDescent="0.2">
      <c r="A28" s="160"/>
      <c r="B28" s="162"/>
      <c r="C28" s="171" t="s">
        <v>1298</v>
      </c>
      <c r="D28" s="191"/>
      <c r="E28" s="191"/>
      <c r="F28" s="191"/>
      <c r="G28" s="191"/>
      <c r="H28" s="192"/>
      <c r="I28" s="126"/>
      <c r="J28" s="126"/>
      <c r="K28" s="126"/>
      <c r="L28" s="126"/>
      <c r="M28" s="126"/>
      <c r="N28" s="126"/>
    </row>
    <row r="29" spans="1:14" x14ac:dyDescent="0.2">
      <c r="A29" s="160">
        <v>10</v>
      </c>
      <c r="B29" s="162" t="s">
        <v>1299</v>
      </c>
      <c r="C29" s="163" t="s">
        <v>1300</v>
      </c>
      <c r="D29" s="164" t="s">
        <v>1274</v>
      </c>
      <c r="E29" s="165">
        <v>1</v>
      </c>
      <c r="F29" s="166"/>
      <c r="G29" s="167">
        <f>E29*F29</f>
        <v>0</v>
      </c>
      <c r="H29" s="168" t="s">
        <v>1275</v>
      </c>
      <c r="I29" s="126"/>
      <c r="J29" s="126"/>
      <c r="K29" s="126"/>
      <c r="L29" s="126"/>
      <c r="M29" s="126"/>
      <c r="N29" s="126"/>
    </row>
    <row r="30" spans="1:14" ht="45" x14ac:dyDescent="0.2">
      <c r="A30" s="160"/>
      <c r="B30" s="162"/>
      <c r="C30" s="171" t="s">
        <v>1301</v>
      </c>
      <c r="D30" s="191"/>
      <c r="E30" s="191"/>
      <c r="F30" s="191"/>
      <c r="G30" s="191"/>
      <c r="H30" s="192"/>
      <c r="I30" s="126"/>
      <c r="J30" s="126"/>
      <c r="K30" s="126"/>
      <c r="L30" s="126"/>
      <c r="M30" s="126"/>
      <c r="N30" s="126"/>
    </row>
    <row r="31" spans="1:14" x14ac:dyDescent="0.2">
      <c r="A31" s="160">
        <v>11</v>
      </c>
      <c r="B31" s="162" t="s">
        <v>1302</v>
      </c>
      <c r="C31" s="163" t="s">
        <v>1303</v>
      </c>
      <c r="D31" s="164" t="s">
        <v>1274</v>
      </c>
      <c r="E31" s="165">
        <v>1</v>
      </c>
      <c r="F31" s="166"/>
      <c r="G31" s="167">
        <f>E31*F31</f>
        <v>0</v>
      </c>
      <c r="H31" s="168" t="s">
        <v>1275</v>
      </c>
      <c r="I31" s="126"/>
      <c r="J31" s="126"/>
      <c r="K31" s="126"/>
      <c r="L31" s="126"/>
      <c r="M31" s="126"/>
      <c r="N31" s="126"/>
    </row>
    <row r="32" spans="1:14" ht="56.25" x14ac:dyDescent="0.2">
      <c r="A32" s="160"/>
      <c r="B32" s="162"/>
      <c r="C32" s="171" t="s">
        <v>1304</v>
      </c>
      <c r="D32" s="191"/>
      <c r="E32" s="191"/>
      <c r="F32" s="191"/>
      <c r="G32" s="191"/>
      <c r="H32" s="192"/>
      <c r="I32" s="126"/>
      <c r="J32" s="126"/>
      <c r="K32" s="126"/>
      <c r="L32" s="126"/>
      <c r="M32" s="126"/>
      <c r="N32" s="126"/>
    </row>
    <row r="33" spans="1:14" x14ac:dyDescent="0.2">
      <c r="A33" s="160">
        <v>12</v>
      </c>
      <c r="B33" s="162" t="s">
        <v>1305</v>
      </c>
      <c r="C33" s="163" t="s">
        <v>1306</v>
      </c>
      <c r="D33" s="164" t="s">
        <v>1274</v>
      </c>
      <c r="E33" s="165">
        <v>1</v>
      </c>
      <c r="F33" s="166"/>
      <c r="G33" s="167">
        <f>E33*F33</f>
        <v>0</v>
      </c>
      <c r="H33" s="168" t="s">
        <v>1275</v>
      </c>
      <c r="I33" s="126"/>
      <c r="J33" s="126"/>
      <c r="K33" s="126"/>
      <c r="L33" s="126"/>
      <c r="M33" s="126"/>
      <c r="N33" s="126"/>
    </row>
    <row r="34" spans="1:14" ht="45" x14ac:dyDescent="0.2">
      <c r="A34" s="160"/>
      <c r="B34" s="193"/>
      <c r="C34" s="171" t="s">
        <v>1307</v>
      </c>
      <c r="D34" s="191"/>
      <c r="E34" s="191"/>
      <c r="F34" s="191"/>
      <c r="G34" s="191"/>
      <c r="H34" s="192"/>
      <c r="I34" s="126"/>
      <c r="J34" s="126"/>
      <c r="K34" s="126"/>
      <c r="L34" s="126"/>
      <c r="M34" s="126"/>
      <c r="N34" s="126"/>
    </row>
    <row r="35" spans="1:14" ht="33.75" x14ac:dyDescent="0.2">
      <c r="A35" s="160"/>
      <c r="B35" s="162"/>
      <c r="C35" s="171" t="s">
        <v>1308</v>
      </c>
      <c r="D35" s="191"/>
      <c r="E35" s="191"/>
      <c r="F35" s="191"/>
      <c r="G35" s="191"/>
      <c r="H35" s="192"/>
      <c r="I35" s="126"/>
      <c r="J35" s="126"/>
      <c r="K35" s="126"/>
      <c r="L35" s="126"/>
      <c r="M35" s="126"/>
      <c r="N35" s="126"/>
    </row>
    <row r="36" spans="1:14" ht="22.5" x14ac:dyDescent="0.2">
      <c r="A36" s="194">
        <v>13</v>
      </c>
      <c r="B36" s="195" t="s">
        <v>1309</v>
      </c>
      <c r="C36" s="128" t="s">
        <v>1310</v>
      </c>
      <c r="D36" s="129" t="s">
        <v>197</v>
      </c>
      <c r="E36" s="196">
        <v>10</v>
      </c>
      <c r="F36" s="197"/>
      <c r="G36" s="198">
        <f>E36*F36</f>
        <v>0</v>
      </c>
      <c r="H36" s="199" t="s">
        <v>1239</v>
      </c>
      <c r="I36" s="126"/>
      <c r="J36" s="126"/>
      <c r="K36" s="126"/>
      <c r="L36" s="126"/>
      <c r="M36" s="126"/>
      <c r="N36" s="126"/>
    </row>
    <row r="37" spans="1:14" x14ac:dyDescent="0.2">
      <c r="A37" s="160">
        <v>14</v>
      </c>
      <c r="B37" s="195" t="s">
        <v>1311</v>
      </c>
      <c r="C37" s="163" t="s">
        <v>1312</v>
      </c>
      <c r="D37" s="164" t="s">
        <v>1274</v>
      </c>
      <c r="E37" s="165">
        <v>1</v>
      </c>
      <c r="F37" s="166"/>
      <c r="G37" s="167">
        <f t="shared" ref="G37:G39" si="0">E37*F37</f>
        <v>0</v>
      </c>
      <c r="H37" s="199" t="s">
        <v>1239</v>
      </c>
      <c r="I37" s="126"/>
      <c r="J37" s="126"/>
      <c r="K37" s="126"/>
      <c r="L37" s="126"/>
      <c r="M37" s="126"/>
      <c r="N37" s="126"/>
    </row>
    <row r="38" spans="1:14" x14ac:dyDescent="0.2">
      <c r="A38" s="194">
        <v>15</v>
      </c>
      <c r="B38" s="195" t="s">
        <v>1313</v>
      </c>
      <c r="C38" s="163" t="s">
        <v>1314</v>
      </c>
      <c r="D38" s="164" t="s">
        <v>1274</v>
      </c>
      <c r="E38" s="165">
        <v>1</v>
      </c>
      <c r="F38" s="166"/>
      <c r="G38" s="167">
        <f t="shared" si="0"/>
        <v>0</v>
      </c>
      <c r="H38" s="199" t="s">
        <v>1239</v>
      </c>
      <c r="I38" s="126"/>
      <c r="J38" s="126"/>
      <c r="K38" s="126"/>
      <c r="L38" s="126"/>
      <c r="M38" s="126"/>
      <c r="N38" s="126"/>
    </row>
    <row r="39" spans="1:14" x14ac:dyDescent="0.2">
      <c r="A39" s="160">
        <v>16</v>
      </c>
      <c r="B39" s="195" t="s">
        <v>1315</v>
      </c>
      <c r="C39" s="163" t="s">
        <v>1316</v>
      </c>
      <c r="D39" s="164" t="s">
        <v>1317</v>
      </c>
      <c r="E39" s="165">
        <v>25</v>
      </c>
      <c r="F39" s="166"/>
      <c r="G39" s="167">
        <f t="shared" si="0"/>
        <v>0</v>
      </c>
      <c r="H39" s="199" t="s">
        <v>1239</v>
      </c>
      <c r="I39" s="126"/>
      <c r="J39" s="126"/>
      <c r="K39" s="126"/>
      <c r="L39" s="126"/>
      <c r="M39" s="126"/>
      <c r="N39" s="126"/>
    </row>
    <row r="40" spans="1:14" ht="45" x14ac:dyDescent="0.2">
      <c r="A40" s="160">
        <v>17</v>
      </c>
      <c r="B40" s="195" t="s">
        <v>1352</v>
      </c>
      <c r="C40" s="163" t="s">
        <v>1353</v>
      </c>
      <c r="D40" s="164" t="s">
        <v>1274</v>
      </c>
      <c r="E40" s="165">
        <v>1</v>
      </c>
      <c r="F40" s="166"/>
      <c r="G40" s="167">
        <f t="shared" ref="G40:G41" si="1">E40*F40</f>
        <v>0</v>
      </c>
      <c r="H40" s="199" t="s">
        <v>1239</v>
      </c>
    </row>
    <row r="41" spans="1:14" ht="22.5" x14ac:dyDescent="0.2">
      <c r="A41" s="160">
        <v>18</v>
      </c>
      <c r="B41" s="195" t="s">
        <v>1354</v>
      </c>
      <c r="C41" s="163" t="s">
        <v>1355</v>
      </c>
      <c r="D41" s="164" t="s">
        <v>1274</v>
      </c>
      <c r="E41" s="165">
        <v>1</v>
      </c>
      <c r="F41" s="166"/>
      <c r="G41" s="167">
        <f t="shared" si="1"/>
        <v>0</v>
      </c>
      <c r="H41" s="199" t="s">
        <v>1239</v>
      </c>
    </row>
    <row r="42" spans="1:14" ht="22.5" x14ac:dyDescent="0.2">
      <c r="A42" s="160">
        <v>19</v>
      </c>
      <c r="B42" s="162" t="s">
        <v>1356</v>
      </c>
      <c r="C42" s="163" t="s">
        <v>1357</v>
      </c>
      <c r="D42" s="164" t="s">
        <v>1274</v>
      </c>
      <c r="E42" s="165">
        <v>1</v>
      </c>
      <c r="F42" s="166"/>
      <c r="G42" s="167">
        <f>E42*F42</f>
        <v>0</v>
      </c>
      <c r="H42" s="168" t="s">
        <v>1275</v>
      </c>
    </row>
    <row r="43" spans="1:14" ht="33.75" x14ac:dyDescent="0.2">
      <c r="A43" s="160">
        <v>20</v>
      </c>
      <c r="B43" s="162" t="s">
        <v>1362</v>
      </c>
      <c r="C43" s="163" t="s">
        <v>1363</v>
      </c>
      <c r="D43" s="164" t="s">
        <v>1274</v>
      </c>
      <c r="E43" s="165">
        <v>1</v>
      </c>
      <c r="F43" s="166"/>
      <c r="G43" s="167">
        <f>E43*F43</f>
        <v>0</v>
      </c>
      <c r="H43" s="168" t="s">
        <v>1275</v>
      </c>
    </row>
    <row r="44" spans="1:14" x14ac:dyDescent="0.2">
      <c r="A44" s="160">
        <v>21</v>
      </c>
      <c r="B44" s="195" t="s">
        <v>1365</v>
      </c>
      <c r="C44" s="163" t="s">
        <v>1366</v>
      </c>
      <c r="D44" s="164" t="s">
        <v>1367</v>
      </c>
      <c r="E44" s="165">
        <v>1</v>
      </c>
      <c r="F44" s="166"/>
      <c r="G44" s="167">
        <f>E44*F44</f>
        <v>0</v>
      </c>
      <c r="H44" s="199" t="s">
        <v>1239</v>
      </c>
    </row>
    <row r="45" spans="1:14" x14ac:dyDescent="0.2">
      <c r="A45" s="160">
        <v>22</v>
      </c>
      <c r="B45" s="195" t="s">
        <v>1368</v>
      </c>
      <c r="C45" s="163" t="s">
        <v>1369</v>
      </c>
      <c r="D45" s="164" t="s">
        <v>668</v>
      </c>
      <c r="E45" s="165">
        <v>23</v>
      </c>
      <c r="F45" s="166"/>
      <c r="G45" s="167">
        <f t="shared" ref="G45" si="2">E45*F45</f>
        <v>0</v>
      </c>
      <c r="H45" s="199" t="s">
        <v>1239</v>
      </c>
    </row>
    <row r="46" spans="1:14" ht="23.25" thickBot="1" x14ac:dyDescent="0.25">
      <c r="A46" s="200">
        <v>23</v>
      </c>
      <c r="B46" s="201" t="s">
        <v>1370</v>
      </c>
      <c r="C46" s="202" t="s">
        <v>1371</v>
      </c>
      <c r="D46" s="203" t="s">
        <v>1274</v>
      </c>
      <c r="E46" s="204">
        <v>1</v>
      </c>
      <c r="F46" s="205"/>
      <c r="G46" s="206">
        <f>E46*F46</f>
        <v>0</v>
      </c>
      <c r="H46" s="207" t="s">
        <v>1275</v>
      </c>
    </row>
    <row r="47" spans="1:14" ht="15.75" thickBot="1" x14ac:dyDescent="0.3">
      <c r="A47" s="208"/>
      <c r="B47" s="209" t="s">
        <v>1372</v>
      </c>
      <c r="C47" s="210" t="s">
        <v>1373</v>
      </c>
      <c r="D47" s="211"/>
      <c r="E47" s="212"/>
      <c r="F47" s="212"/>
      <c r="G47" s="213">
        <f>G24+G8</f>
        <v>0</v>
      </c>
      <c r="H47" s="214"/>
    </row>
    <row r="48" spans="1:14" x14ac:dyDescent="0.2">
      <c r="D48" s="131"/>
    </row>
    <row r="49" spans="4:7" x14ac:dyDescent="0.2">
      <c r="D49" s="131"/>
      <c r="G49" s="141"/>
    </row>
    <row r="50" spans="4:7" x14ac:dyDescent="0.2">
      <c r="D50" s="131"/>
      <c r="G50" s="141"/>
    </row>
    <row r="51" spans="4:7" x14ac:dyDescent="0.2">
      <c r="D51" s="131"/>
    </row>
    <row r="52" spans="4:7" x14ac:dyDescent="0.2">
      <c r="D52" s="131"/>
      <c r="G52" s="141"/>
    </row>
    <row r="53" spans="4:7" x14ac:dyDescent="0.2">
      <c r="D53" s="131"/>
      <c r="G53" s="141"/>
    </row>
    <row r="54" spans="4:7" x14ac:dyDescent="0.2">
      <c r="D54" s="131"/>
    </row>
    <row r="55" spans="4:7" x14ac:dyDescent="0.2">
      <c r="D55" s="131"/>
    </row>
    <row r="56" spans="4:7" x14ac:dyDescent="0.2">
      <c r="D56" s="131"/>
    </row>
    <row r="57" spans="4:7" x14ac:dyDescent="0.2">
      <c r="D57" s="131"/>
    </row>
    <row r="58" spans="4:7" x14ac:dyDescent="0.2">
      <c r="D58" s="131"/>
    </row>
    <row r="59" spans="4:7" x14ac:dyDescent="0.2">
      <c r="D59" s="131"/>
    </row>
    <row r="60" spans="4:7" x14ac:dyDescent="0.2">
      <c r="D60" s="131"/>
    </row>
    <row r="61" spans="4:7" x14ac:dyDescent="0.2">
      <c r="D61" s="131"/>
    </row>
    <row r="62" spans="4:7" x14ac:dyDescent="0.2">
      <c r="D62" s="131"/>
    </row>
    <row r="63" spans="4:7" x14ac:dyDescent="0.2">
      <c r="D63" s="131"/>
    </row>
    <row r="64" spans="4:7" x14ac:dyDescent="0.2">
      <c r="D64" s="131"/>
    </row>
    <row r="65" spans="4:4" x14ac:dyDescent="0.2">
      <c r="D65" s="131"/>
    </row>
    <row r="66" spans="4:4" x14ac:dyDescent="0.2">
      <c r="D66" s="131"/>
    </row>
    <row r="67" spans="4:4" x14ac:dyDescent="0.2">
      <c r="D67" s="131"/>
    </row>
    <row r="68" spans="4:4" x14ac:dyDescent="0.2">
      <c r="D68" s="131"/>
    </row>
    <row r="69" spans="4:4" x14ac:dyDescent="0.2">
      <c r="D69" s="131"/>
    </row>
    <row r="70" spans="4:4" x14ac:dyDescent="0.2">
      <c r="D70" s="131"/>
    </row>
    <row r="71" spans="4:4" x14ac:dyDescent="0.2">
      <c r="D71" s="131"/>
    </row>
    <row r="72" spans="4:4" x14ac:dyDescent="0.2">
      <c r="D72" s="131"/>
    </row>
    <row r="73" spans="4:4" x14ac:dyDescent="0.2">
      <c r="D73" s="131"/>
    </row>
    <row r="74" spans="4:4" x14ac:dyDescent="0.2">
      <c r="D74" s="131"/>
    </row>
    <row r="75" spans="4:4" x14ac:dyDescent="0.2">
      <c r="D75" s="131"/>
    </row>
    <row r="76" spans="4:4" x14ac:dyDescent="0.2">
      <c r="D76" s="131"/>
    </row>
    <row r="77" spans="4:4" x14ac:dyDescent="0.2">
      <c r="D77" s="131"/>
    </row>
    <row r="78" spans="4:4" x14ac:dyDescent="0.2">
      <c r="D78" s="131"/>
    </row>
    <row r="79" spans="4:4" x14ac:dyDescent="0.2">
      <c r="D79" s="131"/>
    </row>
    <row r="80" spans="4:4" x14ac:dyDescent="0.2">
      <c r="D80" s="131"/>
    </row>
    <row r="81" spans="4:4" x14ac:dyDescent="0.2">
      <c r="D81" s="131"/>
    </row>
    <row r="82" spans="4:4" x14ac:dyDescent="0.2">
      <c r="D82" s="131"/>
    </row>
    <row r="83" spans="4:4" x14ac:dyDescent="0.2">
      <c r="D83" s="131"/>
    </row>
    <row r="84" spans="4:4" x14ac:dyDescent="0.2">
      <c r="D84" s="131"/>
    </row>
    <row r="85" spans="4:4" x14ac:dyDescent="0.2">
      <c r="D85" s="131"/>
    </row>
    <row r="86" spans="4:4" x14ac:dyDescent="0.2">
      <c r="D86" s="131"/>
    </row>
    <row r="87" spans="4:4" x14ac:dyDescent="0.2">
      <c r="D87" s="131"/>
    </row>
    <row r="88" spans="4:4" x14ac:dyDescent="0.2">
      <c r="D88" s="131"/>
    </row>
    <row r="89" spans="4:4" x14ac:dyDescent="0.2">
      <c r="D89" s="131"/>
    </row>
    <row r="90" spans="4:4" x14ac:dyDescent="0.2">
      <c r="D90" s="131"/>
    </row>
    <row r="91" spans="4:4" x14ac:dyDescent="0.2">
      <c r="D91" s="131"/>
    </row>
    <row r="92" spans="4:4" x14ac:dyDescent="0.2">
      <c r="D92" s="131"/>
    </row>
    <row r="93" spans="4:4" x14ac:dyDescent="0.2">
      <c r="D93" s="131"/>
    </row>
    <row r="94" spans="4:4" x14ac:dyDescent="0.2">
      <c r="D94" s="131"/>
    </row>
    <row r="95" spans="4:4" x14ac:dyDescent="0.2">
      <c r="D95" s="131"/>
    </row>
    <row r="96" spans="4:4" x14ac:dyDescent="0.2">
      <c r="D96" s="131"/>
    </row>
    <row r="97" spans="4:4" x14ac:dyDescent="0.2">
      <c r="D97" s="131"/>
    </row>
    <row r="98" spans="4:4" x14ac:dyDescent="0.2">
      <c r="D98" s="131"/>
    </row>
    <row r="99" spans="4:4" x14ac:dyDescent="0.2">
      <c r="D99" s="131"/>
    </row>
    <row r="100" spans="4:4" x14ac:dyDescent="0.2">
      <c r="D100" s="131"/>
    </row>
    <row r="101" spans="4:4" x14ac:dyDescent="0.2">
      <c r="D101" s="131"/>
    </row>
    <row r="102" spans="4:4" x14ac:dyDescent="0.2">
      <c r="D102" s="131"/>
    </row>
    <row r="103" spans="4:4" x14ac:dyDescent="0.2">
      <c r="D103" s="131"/>
    </row>
    <row r="104" spans="4:4" x14ac:dyDescent="0.2">
      <c r="D104" s="131"/>
    </row>
    <row r="105" spans="4:4" x14ac:dyDescent="0.2">
      <c r="D105" s="131"/>
    </row>
    <row r="106" spans="4:4" x14ac:dyDescent="0.2">
      <c r="D106" s="131"/>
    </row>
    <row r="107" spans="4:4" x14ac:dyDescent="0.2">
      <c r="D107" s="131"/>
    </row>
    <row r="108" spans="4:4" x14ac:dyDescent="0.2">
      <c r="D108" s="131"/>
    </row>
    <row r="109" spans="4:4" x14ac:dyDescent="0.2">
      <c r="D109" s="131"/>
    </row>
    <row r="110" spans="4:4" x14ac:dyDescent="0.2">
      <c r="D110" s="131"/>
    </row>
    <row r="111" spans="4:4" x14ac:dyDescent="0.2">
      <c r="D111" s="131"/>
    </row>
    <row r="112" spans="4:4" x14ac:dyDescent="0.2">
      <c r="D112" s="131"/>
    </row>
    <row r="113" spans="4:4" x14ac:dyDescent="0.2">
      <c r="D113" s="131"/>
    </row>
    <row r="114" spans="4:4" x14ac:dyDescent="0.2">
      <c r="D114" s="131"/>
    </row>
    <row r="115" spans="4:4" x14ac:dyDescent="0.2">
      <c r="D115" s="131"/>
    </row>
    <row r="116" spans="4:4" x14ac:dyDescent="0.2">
      <c r="D116" s="131"/>
    </row>
    <row r="117" spans="4:4" x14ac:dyDescent="0.2">
      <c r="D117" s="131"/>
    </row>
    <row r="118" spans="4:4" x14ac:dyDescent="0.2">
      <c r="D118" s="131"/>
    </row>
    <row r="119" spans="4:4" x14ac:dyDescent="0.2">
      <c r="D119" s="131"/>
    </row>
    <row r="120" spans="4:4" x14ac:dyDescent="0.2">
      <c r="D120" s="131"/>
    </row>
    <row r="121" spans="4:4" x14ac:dyDescent="0.2">
      <c r="D121" s="131"/>
    </row>
    <row r="122" spans="4:4" x14ac:dyDescent="0.2">
      <c r="D122" s="131"/>
    </row>
    <row r="123" spans="4:4" x14ac:dyDescent="0.2">
      <c r="D123" s="131"/>
    </row>
    <row r="124" spans="4:4" x14ac:dyDescent="0.2">
      <c r="D124" s="131"/>
    </row>
    <row r="125" spans="4:4" x14ac:dyDescent="0.2">
      <c r="D125" s="131"/>
    </row>
    <row r="126" spans="4:4" x14ac:dyDescent="0.2">
      <c r="D126" s="131"/>
    </row>
    <row r="127" spans="4:4" x14ac:dyDescent="0.2">
      <c r="D127" s="131"/>
    </row>
    <row r="128" spans="4:4" x14ac:dyDescent="0.2">
      <c r="D128" s="131"/>
    </row>
    <row r="129" spans="4:4" x14ac:dyDescent="0.2">
      <c r="D129" s="131"/>
    </row>
    <row r="130" spans="4:4" x14ac:dyDescent="0.2">
      <c r="D130" s="131"/>
    </row>
    <row r="131" spans="4:4" x14ac:dyDescent="0.2">
      <c r="D131" s="131"/>
    </row>
    <row r="132" spans="4:4" x14ac:dyDescent="0.2">
      <c r="D132" s="131"/>
    </row>
    <row r="133" spans="4:4" x14ac:dyDescent="0.2">
      <c r="D133" s="131"/>
    </row>
    <row r="134" spans="4:4" x14ac:dyDescent="0.2">
      <c r="D134" s="131"/>
    </row>
    <row r="135" spans="4:4" x14ac:dyDescent="0.2">
      <c r="D135" s="131"/>
    </row>
    <row r="136" spans="4:4" x14ac:dyDescent="0.2">
      <c r="D136" s="131"/>
    </row>
    <row r="137" spans="4:4" x14ac:dyDescent="0.2">
      <c r="D137" s="131"/>
    </row>
    <row r="138" spans="4:4" x14ac:dyDescent="0.2">
      <c r="D138" s="131"/>
    </row>
    <row r="139" spans="4:4" x14ac:dyDescent="0.2">
      <c r="D139" s="131"/>
    </row>
    <row r="140" spans="4:4" x14ac:dyDescent="0.2">
      <c r="D140" s="131"/>
    </row>
    <row r="141" spans="4:4" x14ac:dyDescent="0.2">
      <c r="D141" s="131"/>
    </row>
    <row r="142" spans="4:4" x14ac:dyDescent="0.2">
      <c r="D142" s="131"/>
    </row>
    <row r="143" spans="4:4" x14ac:dyDescent="0.2">
      <c r="D143" s="131"/>
    </row>
    <row r="144" spans="4:4" x14ac:dyDescent="0.2">
      <c r="D144" s="131"/>
    </row>
    <row r="145" spans="4:4" x14ac:dyDescent="0.2">
      <c r="D145" s="131"/>
    </row>
    <row r="146" spans="4:4" x14ac:dyDescent="0.2">
      <c r="D146" s="131"/>
    </row>
    <row r="147" spans="4:4" x14ac:dyDescent="0.2">
      <c r="D147" s="131"/>
    </row>
    <row r="148" spans="4:4" x14ac:dyDescent="0.2">
      <c r="D148" s="131"/>
    </row>
    <row r="149" spans="4:4" x14ac:dyDescent="0.2">
      <c r="D149" s="131"/>
    </row>
    <row r="150" spans="4:4" x14ac:dyDescent="0.2">
      <c r="D150" s="131"/>
    </row>
    <row r="151" spans="4:4" x14ac:dyDescent="0.2">
      <c r="D151" s="131"/>
    </row>
    <row r="152" spans="4:4" x14ac:dyDescent="0.2">
      <c r="D152" s="131"/>
    </row>
    <row r="153" spans="4:4" x14ac:dyDescent="0.2">
      <c r="D153" s="131"/>
    </row>
    <row r="154" spans="4:4" x14ac:dyDescent="0.2">
      <c r="D154" s="131"/>
    </row>
    <row r="155" spans="4:4" x14ac:dyDescent="0.2">
      <c r="D155" s="131"/>
    </row>
    <row r="156" spans="4:4" x14ac:dyDescent="0.2">
      <c r="D156" s="131"/>
    </row>
    <row r="157" spans="4:4" x14ac:dyDescent="0.2">
      <c r="D157" s="131"/>
    </row>
    <row r="158" spans="4:4" x14ac:dyDescent="0.2">
      <c r="D158" s="131"/>
    </row>
    <row r="159" spans="4:4" x14ac:dyDescent="0.2">
      <c r="D159" s="131"/>
    </row>
    <row r="160" spans="4:4" x14ac:dyDescent="0.2">
      <c r="D160" s="131"/>
    </row>
    <row r="161" spans="4:4" x14ac:dyDescent="0.2">
      <c r="D161" s="131"/>
    </row>
    <row r="162" spans="4:4" x14ac:dyDescent="0.2">
      <c r="D162" s="131"/>
    </row>
    <row r="163" spans="4:4" x14ac:dyDescent="0.2">
      <c r="D163" s="131"/>
    </row>
    <row r="164" spans="4:4" x14ac:dyDescent="0.2">
      <c r="D164" s="131"/>
    </row>
    <row r="165" spans="4:4" x14ac:dyDescent="0.2">
      <c r="D165" s="131"/>
    </row>
    <row r="166" spans="4:4" x14ac:dyDescent="0.2">
      <c r="D166" s="131"/>
    </row>
    <row r="167" spans="4:4" x14ac:dyDescent="0.2">
      <c r="D167" s="131"/>
    </row>
    <row r="168" spans="4:4" x14ac:dyDescent="0.2">
      <c r="D168" s="131"/>
    </row>
    <row r="169" spans="4:4" x14ac:dyDescent="0.2">
      <c r="D169" s="131"/>
    </row>
    <row r="170" spans="4:4" x14ac:dyDescent="0.2">
      <c r="D170" s="131"/>
    </row>
    <row r="171" spans="4:4" x14ac:dyDescent="0.2">
      <c r="D171" s="131"/>
    </row>
    <row r="172" spans="4:4" x14ac:dyDescent="0.2">
      <c r="D172" s="131"/>
    </row>
    <row r="173" spans="4:4" x14ac:dyDescent="0.2">
      <c r="D173" s="131"/>
    </row>
    <row r="174" spans="4:4" x14ac:dyDescent="0.2">
      <c r="D174" s="131"/>
    </row>
    <row r="175" spans="4:4" x14ac:dyDescent="0.2">
      <c r="D175" s="131"/>
    </row>
    <row r="176" spans="4:4" x14ac:dyDescent="0.2">
      <c r="D176" s="131"/>
    </row>
    <row r="177" spans="4:4" x14ac:dyDescent="0.2">
      <c r="D177" s="131"/>
    </row>
    <row r="178" spans="4:4" x14ac:dyDescent="0.2">
      <c r="D178" s="131"/>
    </row>
    <row r="179" spans="4:4" x14ac:dyDescent="0.2">
      <c r="D179" s="131"/>
    </row>
    <row r="180" spans="4:4" x14ac:dyDescent="0.2">
      <c r="D180" s="131"/>
    </row>
    <row r="181" spans="4:4" x14ac:dyDescent="0.2">
      <c r="D181" s="131"/>
    </row>
    <row r="182" spans="4:4" x14ac:dyDescent="0.2">
      <c r="D182" s="131"/>
    </row>
    <row r="183" spans="4:4" x14ac:dyDescent="0.2">
      <c r="D183" s="131"/>
    </row>
    <row r="184" spans="4:4" x14ac:dyDescent="0.2">
      <c r="D184" s="131"/>
    </row>
    <row r="185" spans="4:4" x14ac:dyDescent="0.2">
      <c r="D185" s="131"/>
    </row>
    <row r="186" spans="4:4" x14ac:dyDescent="0.2">
      <c r="D186" s="131"/>
    </row>
    <row r="187" spans="4:4" x14ac:dyDescent="0.2">
      <c r="D187" s="131"/>
    </row>
    <row r="188" spans="4:4" x14ac:dyDescent="0.2">
      <c r="D188" s="131"/>
    </row>
    <row r="189" spans="4:4" x14ac:dyDescent="0.2">
      <c r="D189" s="131"/>
    </row>
    <row r="190" spans="4:4" x14ac:dyDescent="0.2">
      <c r="D190" s="131"/>
    </row>
    <row r="191" spans="4:4" x14ac:dyDescent="0.2">
      <c r="D191" s="131"/>
    </row>
    <row r="192" spans="4:4" x14ac:dyDescent="0.2">
      <c r="D192" s="131"/>
    </row>
    <row r="193" spans="4:4" x14ac:dyDescent="0.2">
      <c r="D193" s="131"/>
    </row>
    <row r="194" spans="4:4" x14ac:dyDescent="0.2">
      <c r="D194" s="131"/>
    </row>
    <row r="195" spans="4:4" x14ac:dyDescent="0.2">
      <c r="D195" s="131"/>
    </row>
    <row r="196" spans="4:4" x14ac:dyDescent="0.2">
      <c r="D196" s="131"/>
    </row>
    <row r="197" spans="4:4" x14ac:dyDescent="0.2">
      <c r="D197" s="131"/>
    </row>
    <row r="198" spans="4:4" x14ac:dyDescent="0.2">
      <c r="D198" s="131"/>
    </row>
    <row r="199" spans="4:4" x14ac:dyDescent="0.2">
      <c r="D199" s="131"/>
    </row>
    <row r="200" spans="4:4" x14ac:dyDescent="0.2">
      <c r="D200" s="131"/>
    </row>
    <row r="201" spans="4:4" x14ac:dyDescent="0.2">
      <c r="D201" s="131"/>
    </row>
    <row r="202" spans="4:4" x14ac:dyDescent="0.2">
      <c r="D202" s="131"/>
    </row>
    <row r="203" spans="4:4" x14ac:dyDescent="0.2">
      <c r="D203" s="131"/>
    </row>
    <row r="204" spans="4:4" x14ac:dyDescent="0.2">
      <c r="D204" s="131"/>
    </row>
    <row r="205" spans="4:4" x14ac:dyDescent="0.2">
      <c r="D205" s="131"/>
    </row>
    <row r="206" spans="4:4" x14ac:dyDescent="0.2">
      <c r="D206" s="131"/>
    </row>
    <row r="207" spans="4:4" x14ac:dyDescent="0.2">
      <c r="D207" s="131"/>
    </row>
    <row r="208" spans="4:4" x14ac:dyDescent="0.2">
      <c r="D208" s="131"/>
    </row>
    <row r="209" spans="4:4" x14ac:dyDescent="0.2">
      <c r="D209" s="131"/>
    </row>
    <row r="210" spans="4:4" x14ac:dyDescent="0.2">
      <c r="D210" s="131"/>
    </row>
    <row r="211" spans="4:4" x14ac:dyDescent="0.2">
      <c r="D211" s="131"/>
    </row>
    <row r="212" spans="4:4" x14ac:dyDescent="0.2">
      <c r="D212" s="131"/>
    </row>
    <row r="213" spans="4:4" x14ac:dyDescent="0.2">
      <c r="D213" s="131"/>
    </row>
    <row r="214" spans="4:4" x14ac:dyDescent="0.2">
      <c r="D214" s="131"/>
    </row>
    <row r="215" spans="4:4" x14ac:dyDescent="0.2">
      <c r="D215" s="131"/>
    </row>
    <row r="216" spans="4:4" x14ac:dyDescent="0.2">
      <c r="D216" s="131"/>
    </row>
    <row r="217" spans="4:4" x14ac:dyDescent="0.2">
      <c r="D217" s="131"/>
    </row>
    <row r="218" spans="4:4" x14ac:dyDescent="0.2">
      <c r="D218" s="131"/>
    </row>
    <row r="219" spans="4:4" x14ac:dyDescent="0.2">
      <c r="D219" s="131"/>
    </row>
    <row r="220" spans="4:4" x14ac:dyDescent="0.2">
      <c r="D220" s="131"/>
    </row>
    <row r="221" spans="4:4" x14ac:dyDescent="0.2">
      <c r="D221" s="131"/>
    </row>
    <row r="222" spans="4:4" x14ac:dyDescent="0.2">
      <c r="D222" s="131"/>
    </row>
    <row r="223" spans="4:4" x14ac:dyDescent="0.2">
      <c r="D223" s="131"/>
    </row>
    <row r="224" spans="4:4" x14ac:dyDescent="0.2">
      <c r="D224" s="131"/>
    </row>
    <row r="225" spans="4:4" x14ac:dyDescent="0.2">
      <c r="D225" s="131"/>
    </row>
    <row r="226" spans="4:4" x14ac:dyDescent="0.2">
      <c r="D226" s="131"/>
    </row>
    <row r="227" spans="4:4" x14ac:dyDescent="0.2">
      <c r="D227" s="131"/>
    </row>
    <row r="228" spans="4:4" x14ac:dyDescent="0.2">
      <c r="D228" s="131"/>
    </row>
    <row r="229" spans="4:4" x14ac:dyDescent="0.2">
      <c r="D229" s="131"/>
    </row>
    <row r="230" spans="4:4" x14ac:dyDescent="0.2">
      <c r="D230" s="131"/>
    </row>
    <row r="231" spans="4:4" x14ac:dyDescent="0.2">
      <c r="D231" s="131"/>
    </row>
    <row r="232" spans="4:4" x14ac:dyDescent="0.2">
      <c r="D232" s="131"/>
    </row>
    <row r="233" spans="4:4" x14ac:dyDescent="0.2">
      <c r="D233" s="131"/>
    </row>
    <row r="234" spans="4:4" x14ac:dyDescent="0.2">
      <c r="D234" s="131"/>
    </row>
    <row r="235" spans="4:4" x14ac:dyDescent="0.2">
      <c r="D235" s="131"/>
    </row>
    <row r="236" spans="4:4" x14ac:dyDescent="0.2">
      <c r="D236" s="131"/>
    </row>
    <row r="237" spans="4:4" x14ac:dyDescent="0.2">
      <c r="D237" s="131"/>
    </row>
    <row r="238" spans="4:4" x14ac:dyDescent="0.2">
      <c r="D238" s="131"/>
    </row>
    <row r="239" spans="4:4" x14ac:dyDescent="0.2">
      <c r="D239" s="131"/>
    </row>
    <row r="240" spans="4:4" x14ac:dyDescent="0.2">
      <c r="D240" s="131"/>
    </row>
    <row r="241" spans="4:4" x14ac:dyDescent="0.2">
      <c r="D241" s="131"/>
    </row>
    <row r="242" spans="4:4" x14ac:dyDescent="0.2">
      <c r="D242" s="131"/>
    </row>
    <row r="243" spans="4:4" x14ac:dyDescent="0.2">
      <c r="D243" s="131"/>
    </row>
    <row r="244" spans="4:4" x14ac:dyDescent="0.2">
      <c r="D244" s="131"/>
    </row>
    <row r="245" spans="4:4" x14ac:dyDescent="0.2">
      <c r="D245" s="131"/>
    </row>
    <row r="246" spans="4:4" x14ac:dyDescent="0.2">
      <c r="D246" s="131"/>
    </row>
    <row r="247" spans="4:4" x14ac:dyDescent="0.2">
      <c r="D247" s="131"/>
    </row>
    <row r="248" spans="4:4" x14ac:dyDescent="0.2">
      <c r="D248" s="131"/>
    </row>
    <row r="249" spans="4:4" x14ac:dyDescent="0.2">
      <c r="D249" s="131"/>
    </row>
    <row r="250" spans="4:4" x14ac:dyDescent="0.2">
      <c r="D250" s="131"/>
    </row>
    <row r="251" spans="4:4" x14ac:dyDescent="0.2">
      <c r="D251" s="131"/>
    </row>
    <row r="252" spans="4:4" x14ac:dyDescent="0.2">
      <c r="D252" s="131"/>
    </row>
    <row r="253" spans="4:4" x14ac:dyDescent="0.2">
      <c r="D253" s="131"/>
    </row>
    <row r="254" spans="4:4" x14ac:dyDescent="0.2">
      <c r="D254" s="131"/>
    </row>
    <row r="255" spans="4:4" x14ac:dyDescent="0.2">
      <c r="D255" s="131"/>
    </row>
    <row r="256" spans="4:4" x14ac:dyDescent="0.2">
      <c r="D256" s="131"/>
    </row>
    <row r="257" spans="4:4" x14ac:dyDescent="0.2">
      <c r="D257" s="131"/>
    </row>
    <row r="258" spans="4:4" x14ac:dyDescent="0.2">
      <c r="D258" s="131"/>
    </row>
    <row r="259" spans="4:4" x14ac:dyDescent="0.2">
      <c r="D259" s="131"/>
    </row>
    <row r="260" spans="4:4" x14ac:dyDescent="0.2">
      <c r="D260" s="131"/>
    </row>
    <row r="261" spans="4:4" x14ac:dyDescent="0.2">
      <c r="D261" s="131"/>
    </row>
    <row r="262" spans="4:4" x14ac:dyDescent="0.2">
      <c r="D262" s="131"/>
    </row>
    <row r="263" spans="4:4" x14ac:dyDescent="0.2">
      <c r="D263" s="131"/>
    </row>
    <row r="264" spans="4:4" x14ac:dyDescent="0.2">
      <c r="D264" s="131"/>
    </row>
    <row r="265" spans="4:4" x14ac:dyDescent="0.2">
      <c r="D265" s="131"/>
    </row>
    <row r="266" spans="4:4" x14ac:dyDescent="0.2">
      <c r="D266" s="131"/>
    </row>
    <row r="267" spans="4:4" x14ac:dyDescent="0.2">
      <c r="D267" s="131"/>
    </row>
    <row r="268" spans="4:4" x14ac:dyDescent="0.2">
      <c r="D268" s="131"/>
    </row>
    <row r="269" spans="4:4" x14ac:dyDescent="0.2">
      <c r="D269" s="131"/>
    </row>
    <row r="270" spans="4:4" x14ac:dyDescent="0.2">
      <c r="D270" s="131"/>
    </row>
    <row r="271" spans="4:4" x14ac:dyDescent="0.2">
      <c r="D271" s="131"/>
    </row>
    <row r="272" spans="4:4" x14ac:dyDescent="0.2">
      <c r="D272" s="131"/>
    </row>
    <row r="273" spans="4:4" x14ac:dyDescent="0.2">
      <c r="D273" s="131"/>
    </row>
    <row r="274" spans="4:4" x14ac:dyDescent="0.2">
      <c r="D274" s="131"/>
    </row>
    <row r="275" spans="4:4" x14ac:dyDescent="0.2">
      <c r="D275" s="131"/>
    </row>
    <row r="276" spans="4:4" x14ac:dyDescent="0.2">
      <c r="D276" s="131"/>
    </row>
    <row r="277" spans="4:4" x14ac:dyDescent="0.2">
      <c r="D277" s="131"/>
    </row>
    <row r="278" spans="4:4" x14ac:dyDescent="0.2">
      <c r="D278" s="131"/>
    </row>
    <row r="279" spans="4:4" x14ac:dyDescent="0.2">
      <c r="D279" s="131"/>
    </row>
    <row r="280" spans="4:4" x14ac:dyDescent="0.2">
      <c r="D280" s="131"/>
    </row>
    <row r="281" spans="4:4" x14ac:dyDescent="0.2">
      <c r="D281" s="131"/>
    </row>
    <row r="282" spans="4:4" x14ac:dyDescent="0.2">
      <c r="D282" s="131"/>
    </row>
    <row r="283" spans="4:4" x14ac:dyDescent="0.2">
      <c r="D283" s="131"/>
    </row>
    <row r="284" spans="4:4" x14ac:dyDescent="0.2">
      <c r="D284" s="131"/>
    </row>
    <row r="285" spans="4:4" x14ac:dyDescent="0.2">
      <c r="D285" s="131"/>
    </row>
    <row r="286" spans="4:4" x14ac:dyDescent="0.2">
      <c r="D286" s="131"/>
    </row>
    <row r="287" spans="4:4" x14ac:dyDescent="0.2">
      <c r="D287" s="131"/>
    </row>
    <row r="288" spans="4:4" x14ac:dyDescent="0.2">
      <c r="D288" s="131"/>
    </row>
    <row r="289" spans="4:4" x14ac:dyDescent="0.2">
      <c r="D289" s="131"/>
    </row>
    <row r="290" spans="4:4" x14ac:dyDescent="0.2">
      <c r="D290" s="131"/>
    </row>
    <row r="291" spans="4:4" x14ac:dyDescent="0.2">
      <c r="D291" s="131"/>
    </row>
    <row r="292" spans="4:4" x14ac:dyDescent="0.2">
      <c r="D292" s="131"/>
    </row>
    <row r="293" spans="4:4" x14ac:dyDescent="0.2">
      <c r="D293" s="131"/>
    </row>
    <row r="294" spans="4:4" x14ac:dyDescent="0.2">
      <c r="D294" s="131"/>
    </row>
    <row r="295" spans="4:4" x14ac:dyDescent="0.2">
      <c r="D295" s="131"/>
    </row>
    <row r="296" spans="4:4" x14ac:dyDescent="0.2">
      <c r="D296" s="131"/>
    </row>
    <row r="297" spans="4:4" x14ac:dyDescent="0.2">
      <c r="D297" s="131"/>
    </row>
    <row r="298" spans="4:4" x14ac:dyDescent="0.2">
      <c r="D298" s="131"/>
    </row>
    <row r="299" spans="4:4" x14ac:dyDescent="0.2">
      <c r="D299" s="131"/>
    </row>
    <row r="300" spans="4:4" x14ac:dyDescent="0.2">
      <c r="D300" s="131"/>
    </row>
    <row r="301" spans="4:4" x14ac:dyDescent="0.2">
      <c r="D301" s="131"/>
    </row>
    <row r="302" spans="4:4" x14ac:dyDescent="0.2">
      <c r="D302" s="131"/>
    </row>
    <row r="303" spans="4:4" x14ac:dyDescent="0.2">
      <c r="D303" s="131"/>
    </row>
    <row r="304" spans="4:4" x14ac:dyDescent="0.2">
      <c r="D304" s="131"/>
    </row>
    <row r="305" spans="4:4" x14ac:dyDescent="0.2">
      <c r="D305" s="131"/>
    </row>
    <row r="306" spans="4:4" x14ac:dyDescent="0.2">
      <c r="D306" s="131"/>
    </row>
    <row r="307" spans="4:4" x14ac:dyDescent="0.2">
      <c r="D307" s="131"/>
    </row>
    <row r="308" spans="4:4" x14ac:dyDescent="0.2">
      <c r="D308" s="131"/>
    </row>
    <row r="309" spans="4:4" x14ac:dyDescent="0.2">
      <c r="D309" s="131"/>
    </row>
    <row r="310" spans="4:4" x14ac:dyDescent="0.2">
      <c r="D310" s="131"/>
    </row>
    <row r="311" spans="4:4" x14ac:dyDescent="0.2">
      <c r="D311" s="131"/>
    </row>
    <row r="312" spans="4:4" x14ac:dyDescent="0.2">
      <c r="D312" s="131"/>
    </row>
    <row r="313" spans="4:4" x14ac:dyDescent="0.2">
      <c r="D313" s="131"/>
    </row>
    <row r="314" spans="4:4" x14ac:dyDescent="0.2">
      <c r="D314" s="131"/>
    </row>
    <row r="315" spans="4:4" x14ac:dyDescent="0.2">
      <c r="D315" s="131"/>
    </row>
    <row r="316" spans="4:4" x14ac:dyDescent="0.2">
      <c r="D316" s="131"/>
    </row>
    <row r="317" spans="4:4" x14ac:dyDescent="0.2">
      <c r="D317" s="131"/>
    </row>
    <row r="318" spans="4:4" x14ac:dyDescent="0.2">
      <c r="D318" s="131"/>
    </row>
    <row r="319" spans="4:4" x14ac:dyDescent="0.2">
      <c r="D319" s="131"/>
    </row>
    <row r="320" spans="4:4" x14ac:dyDescent="0.2">
      <c r="D320" s="131"/>
    </row>
    <row r="321" spans="4:4" x14ac:dyDescent="0.2">
      <c r="D321" s="131"/>
    </row>
    <row r="322" spans="4:4" x14ac:dyDescent="0.2">
      <c r="D322" s="131"/>
    </row>
    <row r="323" spans="4:4" x14ac:dyDescent="0.2">
      <c r="D323" s="131"/>
    </row>
    <row r="324" spans="4:4" x14ac:dyDescent="0.2">
      <c r="D324" s="131"/>
    </row>
    <row r="325" spans="4:4" x14ac:dyDescent="0.2">
      <c r="D325" s="131"/>
    </row>
    <row r="326" spans="4:4" x14ac:dyDescent="0.2">
      <c r="D326" s="131"/>
    </row>
    <row r="327" spans="4:4" x14ac:dyDescent="0.2">
      <c r="D327" s="131"/>
    </row>
    <row r="328" spans="4:4" x14ac:dyDescent="0.2">
      <c r="D328" s="131"/>
    </row>
    <row r="329" spans="4:4" x14ac:dyDescent="0.2">
      <c r="D329" s="131"/>
    </row>
    <row r="330" spans="4:4" x14ac:dyDescent="0.2">
      <c r="D330" s="131"/>
    </row>
    <row r="331" spans="4:4" x14ac:dyDescent="0.2">
      <c r="D331" s="131"/>
    </row>
    <row r="332" spans="4:4" x14ac:dyDescent="0.2">
      <c r="D332" s="131"/>
    </row>
    <row r="333" spans="4:4" x14ac:dyDescent="0.2">
      <c r="D333" s="131"/>
    </row>
    <row r="334" spans="4:4" x14ac:dyDescent="0.2">
      <c r="D334" s="131"/>
    </row>
    <row r="335" spans="4:4" x14ac:dyDescent="0.2">
      <c r="D335" s="131"/>
    </row>
    <row r="336" spans="4:4" x14ac:dyDescent="0.2">
      <c r="D336" s="131"/>
    </row>
    <row r="337" spans="4:4" x14ac:dyDescent="0.2">
      <c r="D337" s="131"/>
    </row>
    <row r="338" spans="4:4" x14ac:dyDescent="0.2">
      <c r="D338" s="131"/>
    </row>
    <row r="339" spans="4:4" x14ac:dyDescent="0.2">
      <c r="D339" s="131"/>
    </row>
    <row r="340" spans="4:4" x14ac:dyDescent="0.2">
      <c r="D340" s="131"/>
    </row>
    <row r="341" spans="4:4" x14ac:dyDescent="0.2">
      <c r="D341" s="131"/>
    </row>
    <row r="342" spans="4:4" x14ac:dyDescent="0.2">
      <c r="D342" s="131"/>
    </row>
    <row r="343" spans="4:4" x14ac:dyDescent="0.2">
      <c r="D343" s="131"/>
    </row>
    <row r="344" spans="4:4" x14ac:dyDescent="0.2">
      <c r="D344" s="131"/>
    </row>
    <row r="345" spans="4:4" x14ac:dyDescent="0.2">
      <c r="D345" s="131"/>
    </row>
    <row r="346" spans="4:4" x14ac:dyDescent="0.2">
      <c r="D346" s="131"/>
    </row>
    <row r="347" spans="4:4" x14ac:dyDescent="0.2">
      <c r="D347" s="131"/>
    </row>
    <row r="348" spans="4:4" x14ac:dyDescent="0.2">
      <c r="D348" s="131"/>
    </row>
    <row r="349" spans="4:4" x14ac:dyDescent="0.2">
      <c r="D349" s="131"/>
    </row>
    <row r="350" spans="4:4" x14ac:dyDescent="0.2">
      <c r="D350" s="131"/>
    </row>
    <row r="351" spans="4:4" x14ac:dyDescent="0.2">
      <c r="D351" s="131"/>
    </row>
    <row r="352" spans="4:4" x14ac:dyDescent="0.2">
      <c r="D352" s="131"/>
    </row>
    <row r="353" spans="4:4" x14ac:dyDescent="0.2">
      <c r="D353" s="131"/>
    </row>
    <row r="354" spans="4:4" x14ac:dyDescent="0.2">
      <c r="D354" s="131"/>
    </row>
    <row r="355" spans="4:4" x14ac:dyDescent="0.2">
      <c r="D355" s="131"/>
    </row>
    <row r="356" spans="4:4" x14ac:dyDescent="0.2">
      <c r="D356" s="131"/>
    </row>
    <row r="357" spans="4:4" x14ac:dyDescent="0.2">
      <c r="D357" s="131"/>
    </row>
    <row r="358" spans="4:4" x14ac:dyDescent="0.2">
      <c r="D358" s="131"/>
    </row>
    <row r="359" spans="4:4" x14ac:dyDescent="0.2">
      <c r="D359" s="131"/>
    </row>
    <row r="360" spans="4:4" x14ac:dyDescent="0.2">
      <c r="D360" s="131"/>
    </row>
    <row r="361" spans="4:4" x14ac:dyDescent="0.2">
      <c r="D361" s="131"/>
    </row>
    <row r="362" spans="4:4" x14ac:dyDescent="0.2">
      <c r="D362" s="131"/>
    </row>
    <row r="363" spans="4:4" x14ac:dyDescent="0.2">
      <c r="D363" s="131"/>
    </row>
    <row r="364" spans="4:4" x14ac:dyDescent="0.2">
      <c r="D364" s="131"/>
    </row>
    <row r="365" spans="4:4" x14ac:dyDescent="0.2">
      <c r="D365" s="131"/>
    </row>
    <row r="366" spans="4:4" x14ac:dyDescent="0.2">
      <c r="D366" s="131"/>
    </row>
    <row r="367" spans="4:4" x14ac:dyDescent="0.2">
      <c r="D367" s="131"/>
    </row>
    <row r="368" spans="4:4" x14ac:dyDescent="0.2">
      <c r="D368" s="131"/>
    </row>
    <row r="369" spans="4:4" x14ac:dyDescent="0.2">
      <c r="D369" s="131"/>
    </row>
    <row r="370" spans="4:4" x14ac:dyDescent="0.2">
      <c r="D370" s="131"/>
    </row>
    <row r="371" spans="4:4" x14ac:dyDescent="0.2">
      <c r="D371" s="131"/>
    </row>
    <row r="372" spans="4:4" x14ac:dyDescent="0.2">
      <c r="D372" s="131"/>
    </row>
    <row r="373" spans="4:4" x14ac:dyDescent="0.2">
      <c r="D373" s="131"/>
    </row>
    <row r="374" spans="4:4" x14ac:dyDescent="0.2">
      <c r="D374" s="131"/>
    </row>
    <row r="375" spans="4:4" x14ac:dyDescent="0.2">
      <c r="D375" s="131"/>
    </row>
    <row r="376" spans="4:4" x14ac:dyDescent="0.2">
      <c r="D376" s="131"/>
    </row>
    <row r="377" spans="4:4" x14ac:dyDescent="0.2">
      <c r="D377" s="131"/>
    </row>
    <row r="378" spans="4:4" x14ac:dyDescent="0.2">
      <c r="D378" s="131"/>
    </row>
    <row r="379" spans="4:4" x14ac:dyDescent="0.2">
      <c r="D379" s="131"/>
    </row>
    <row r="380" spans="4:4" x14ac:dyDescent="0.2">
      <c r="D380" s="131"/>
    </row>
    <row r="381" spans="4:4" x14ac:dyDescent="0.2">
      <c r="D381" s="131"/>
    </row>
    <row r="382" spans="4:4" x14ac:dyDescent="0.2">
      <c r="D382" s="131"/>
    </row>
    <row r="383" spans="4:4" x14ac:dyDescent="0.2">
      <c r="D383" s="131"/>
    </row>
    <row r="384" spans="4:4" x14ac:dyDescent="0.2">
      <c r="D384" s="131"/>
    </row>
    <row r="385" spans="4:4" x14ac:dyDescent="0.2">
      <c r="D385" s="131"/>
    </row>
    <row r="386" spans="4:4" x14ac:dyDescent="0.2">
      <c r="D386" s="131"/>
    </row>
    <row r="387" spans="4:4" x14ac:dyDescent="0.2">
      <c r="D387" s="131"/>
    </row>
    <row r="388" spans="4:4" x14ac:dyDescent="0.2">
      <c r="D388" s="131"/>
    </row>
    <row r="389" spans="4:4" x14ac:dyDescent="0.2">
      <c r="D389" s="131"/>
    </row>
    <row r="390" spans="4:4" x14ac:dyDescent="0.2">
      <c r="D390" s="131"/>
    </row>
    <row r="391" spans="4:4" x14ac:dyDescent="0.2">
      <c r="D391" s="131"/>
    </row>
    <row r="392" spans="4:4" x14ac:dyDescent="0.2">
      <c r="D392" s="131"/>
    </row>
    <row r="393" spans="4:4" x14ac:dyDescent="0.2">
      <c r="D393" s="131"/>
    </row>
    <row r="394" spans="4:4" x14ac:dyDescent="0.2">
      <c r="D394" s="131"/>
    </row>
    <row r="395" spans="4:4" x14ac:dyDescent="0.2">
      <c r="D395" s="131"/>
    </row>
    <row r="396" spans="4:4" x14ac:dyDescent="0.2">
      <c r="D396" s="131"/>
    </row>
    <row r="397" spans="4:4" x14ac:dyDescent="0.2">
      <c r="D397" s="131"/>
    </row>
    <row r="398" spans="4:4" x14ac:dyDescent="0.2">
      <c r="D398" s="131"/>
    </row>
    <row r="399" spans="4:4" x14ac:dyDescent="0.2">
      <c r="D399" s="131"/>
    </row>
    <row r="400" spans="4:4" x14ac:dyDescent="0.2">
      <c r="D400" s="131"/>
    </row>
    <row r="401" spans="4:4" x14ac:dyDescent="0.2">
      <c r="D401" s="131"/>
    </row>
    <row r="402" spans="4:4" x14ac:dyDescent="0.2">
      <c r="D402" s="131"/>
    </row>
    <row r="403" spans="4:4" x14ac:dyDescent="0.2">
      <c r="D403" s="131"/>
    </row>
    <row r="404" spans="4:4" x14ac:dyDescent="0.2">
      <c r="D404" s="131"/>
    </row>
    <row r="405" spans="4:4" x14ac:dyDescent="0.2">
      <c r="D405" s="131"/>
    </row>
    <row r="406" spans="4:4" x14ac:dyDescent="0.2">
      <c r="D406" s="131"/>
    </row>
    <row r="407" spans="4:4" x14ac:dyDescent="0.2">
      <c r="D407" s="131"/>
    </row>
    <row r="408" spans="4:4" x14ac:dyDescent="0.2">
      <c r="D408" s="131"/>
    </row>
    <row r="409" spans="4:4" x14ac:dyDescent="0.2">
      <c r="D409" s="131"/>
    </row>
    <row r="410" spans="4:4" x14ac:dyDescent="0.2">
      <c r="D410" s="131"/>
    </row>
    <row r="411" spans="4:4" x14ac:dyDescent="0.2">
      <c r="D411" s="131"/>
    </row>
    <row r="412" spans="4:4" x14ac:dyDescent="0.2">
      <c r="D412" s="131"/>
    </row>
    <row r="413" spans="4:4" x14ac:dyDescent="0.2">
      <c r="D413" s="131"/>
    </row>
    <row r="414" spans="4:4" x14ac:dyDescent="0.2">
      <c r="D414" s="131"/>
    </row>
    <row r="415" spans="4:4" x14ac:dyDescent="0.2">
      <c r="D415" s="131"/>
    </row>
    <row r="416" spans="4:4" x14ac:dyDescent="0.2">
      <c r="D416" s="131"/>
    </row>
    <row r="417" spans="4:4" x14ac:dyDescent="0.2">
      <c r="D417" s="131"/>
    </row>
    <row r="418" spans="4:4" x14ac:dyDescent="0.2">
      <c r="D418" s="131"/>
    </row>
    <row r="419" spans="4:4" x14ac:dyDescent="0.2">
      <c r="D419" s="131"/>
    </row>
    <row r="420" spans="4:4" x14ac:dyDescent="0.2">
      <c r="D420" s="131"/>
    </row>
    <row r="421" spans="4:4" x14ac:dyDescent="0.2">
      <c r="D421" s="131"/>
    </row>
    <row r="422" spans="4:4" x14ac:dyDescent="0.2">
      <c r="D422" s="131"/>
    </row>
    <row r="423" spans="4:4" x14ac:dyDescent="0.2">
      <c r="D423" s="131"/>
    </row>
    <row r="424" spans="4:4" x14ac:dyDescent="0.2">
      <c r="D424" s="131"/>
    </row>
    <row r="425" spans="4:4" x14ac:dyDescent="0.2">
      <c r="D425" s="131"/>
    </row>
    <row r="426" spans="4:4" x14ac:dyDescent="0.2">
      <c r="D426" s="131"/>
    </row>
    <row r="427" spans="4:4" x14ac:dyDescent="0.2">
      <c r="D427" s="131"/>
    </row>
    <row r="428" spans="4:4" x14ac:dyDescent="0.2">
      <c r="D428" s="131"/>
    </row>
    <row r="429" spans="4:4" x14ac:dyDescent="0.2">
      <c r="D429" s="131"/>
    </row>
    <row r="430" spans="4:4" x14ac:dyDescent="0.2">
      <c r="D430" s="131"/>
    </row>
    <row r="431" spans="4:4" x14ac:dyDescent="0.2">
      <c r="D431" s="131"/>
    </row>
    <row r="432" spans="4:4" x14ac:dyDescent="0.2">
      <c r="D432" s="131"/>
    </row>
    <row r="433" spans="4:4" x14ac:dyDescent="0.2">
      <c r="D433" s="131"/>
    </row>
    <row r="434" spans="4:4" x14ac:dyDescent="0.2">
      <c r="D434" s="131"/>
    </row>
    <row r="435" spans="4:4" x14ac:dyDescent="0.2">
      <c r="D435" s="131"/>
    </row>
    <row r="436" spans="4:4" x14ac:dyDescent="0.2">
      <c r="D436" s="131"/>
    </row>
    <row r="437" spans="4:4" x14ac:dyDescent="0.2">
      <c r="D437" s="131"/>
    </row>
    <row r="438" spans="4:4" x14ac:dyDescent="0.2">
      <c r="D438" s="131"/>
    </row>
    <row r="439" spans="4:4" x14ac:dyDescent="0.2">
      <c r="D439" s="131"/>
    </row>
    <row r="440" spans="4:4" x14ac:dyDescent="0.2">
      <c r="D440" s="131"/>
    </row>
    <row r="441" spans="4:4" x14ac:dyDescent="0.2">
      <c r="D441" s="131"/>
    </row>
    <row r="442" spans="4:4" x14ac:dyDescent="0.2">
      <c r="D442" s="131"/>
    </row>
    <row r="443" spans="4:4" x14ac:dyDescent="0.2">
      <c r="D443" s="131"/>
    </row>
    <row r="444" spans="4:4" x14ac:dyDescent="0.2">
      <c r="D444" s="131"/>
    </row>
    <row r="445" spans="4:4" x14ac:dyDescent="0.2">
      <c r="D445" s="131"/>
    </row>
    <row r="446" spans="4:4" x14ac:dyDescent="0.2">
      <c r="D446" s="131"/>
    </row>
    <row r="447" spans="4:4" x14ac:dyDescent="0.2">
      <c r="D447" s="131"/>
    </row>
    <row r="448" spans="4:4" x14ac:dyDescent="0.2">
      <c r="D448" s="131"/>
    </row>
    <row r="449" spans="4:4" x14ac:dyDescent="0.2">
      <c r="D449" s="131"/>
    </row>
    <row r="450" spans="4:4" x14ac:dyDescent="0.2">
      <c r="D450" s="131"/>
    </row>
    <row r="451" spans="4:4" x14ac:dyDescent="0.2">
      <c r="D451" s="131"/>
    </row>
    <row r="452" spans="4:4" x14ac:dyDescent="0.2">
      <c r="D452" s="131"/>
    </row>
    <row r="453" spans="4:4" x14ac:dyDescent="0.2">
      <c r="D453" s="131"/>
    </row>
    <row r="454" spans="4:4" x14ac:dyDescent="0.2">
      <c r="D454" s="131"/>
    </row>
    <row r="455" spans="4:4" x14ac:dyDescent="0.2">
      <c r="D455" s="131"/>
    </row>
    <row r="456" spans="4:4" x14ac:dyDescent="0.2">
      <c r="D456" s="131"/>
    </row>
    <row r="457" spans="4:4" x14ac:dyDescent="0.2">
      <c r="D457" s="131"/>
    </row>
    <row r="458" spans="4:4" x14ac:dyDescent="0.2">
      <c r="D458" s="131"/>
    </row>
    <row r="459" spans="4:4" x14ac:dyDescent="0.2">
      <c r="D459" s="131"/>
    </row>
    <row r="460" spans="4:4" x14ac:dyDescent="0.2">
      <c r="D460" s="131"/>
    </row>
    <row r="461" spans="4:4" x14ac:dyDescent="0.2">
      <c r="D461" s="131"/>
    </row>
    <row r="462" spans="4:4" x14ac:dyDescent="0.2">
      <c r="D462" s="131"/>
    </row>
    <row r="463" spans="4:4" x14ac:dyDescent="0.2">
      <c r="D463" s="131"/>
    </row>
    <row r="464" spans="4:4" x14ac:dyDescent="0.2">
      <c r="D464" s="131"/>
    </row>
    <row r="465" spans="4:4" x14ac:dyDescent="0.2">
      <c r="D465" s="131"/>
    </row>
    <row r="466" spans="4:4" x14ac:dyDescent="0.2">
      <c r="D466" s="131"/>
    </row>
    <row r="467" spans="4:4" x14ac:dyDescent="0.2">
      <c r="D467" s="131"/>
    </row>
    <row r="468" spans="4:4" x14ac:dyDescent="0.2">
      <c r="D468" s="131"/>
    </row>
    <row r="469" spans="4:4" x14ac:dyDescent="0.2">
      <c r="D469" s="131"/>
    </row>
    <row r="470" spans="4:4" x14ac:dyDescent="0.2">
      <c r="D470" s="131"/>
    </row>
    <row r="471" spans="4:4" x14ac:dyDescent="0.2">
      <c r="D471" s="131"/>
    </row>
    <row r="472" spans="4:4" x14ac:dyDescent="0.2">
      <c r="D472" s="131"/>
    </row>
    <row r="473" spans="4:4" x14ac:dyDescent="0.2">
      <c r="D473" s="131"/>
    </row>
    <row r="474" spans="4:4" x14ac:dyDescent="0.2">
      <c r="D474" s="131"/>
    </row>
    <row r="475" spans="4:4" x14ac:dyDescent="0.2">
      <c r="D475" s="131"/>
    </row>
    <row r="476" spans="4:4" x14ac:dyDescent="0.2">
      <c r="D476" s="131"/>
    </row>
    <row r="477" spans="4:4" x14ac:dyDescent="0.2">
      <c r="D477" s="131"/>
    </row>
    <row r="478" spans="4:4" x14ac:dyDescent="0.2">
      <c r="D478" s="131"/>
    </row>
    <row r="479" spans="4:4" x14ac:dyDescent="0.2">
      <c r="D479" s="131"/>
    </row>
    <row r="480" spans="4:4" x14ac:dyDescent="0.2">
      <c r="D480" s="131"/>
    </row>
    <row r="481" spans="4:4" x14ac:dyDescent="0.2">
      <c r="D481" s="131"/>
    </row>
    <row r="482" spans="4:4" x14ac:dyDescent="0.2">
      <c r="D482" s="131"/>
    </row>
    <row r="483" spans="4:4" x14ac:dyDescent="0.2">
      <c r="D483" s="131"/>
    </row>
    <row r="484" spans="4:4" x14ac:dyDescent="0.2">
      <c r="D484" s="131"/>
    </row>
    <row r="485" spans="4:4" x14ac:dyDescent="0.2">
      <c r="D485" s="131"/>
    </row>
    <row r="486" spans="4:4" x14ac:dyDescent="0.2">
      <c r="D486" s="131"/>
    </row>
    <row r="487" spans="4:4" x14ac:dyDescent="0.2">
      <c r="D487" s="131"/>
    </row>
    <row r="488" spans="4:4" x14ac:dyDescent="0.2">
      <c r="D488" s="131"/>
    </row>
    <row r="489" spans="4:4" x14ac:dyDescent="0.2">
      <c r="D489" s="131"/>
    </row>
    <row r="490" spans="4:4" x14ac:dyDescent="0.2">
      <c r="D490" s="131"/>
    </row>
    <row r="491" spans="4:4" x14ac:dyDescent="0.2">
      <c r="D491" s="131"/>
    </row>
    <row r="492" spans="4:4" x14ac:dyDescent="0.2">
      <c r="D492" s="131"/>
    </row>
    <row r="493" spans="4:4" x14ac:dyDescent="0.2">
      <c r="D493" s="131"/>
    </row>
    <row r="494" spans="4:4" x14ac:dyDescent="0.2">
      <c r="D494" s="131"/>
    </row>
    <row r="495" spans="4:4" x14ac:dyDescent="0.2">
      <c r="D495" s="131"/>
    </row>
    <row r="496" spans="4:4" x14ac:dyDescent="0.2">
      <c r="D496" s="131"/>
    </row>
    <row r="497" spans="4:4" x14ac:dyDescent="0.2">
      <c r="D497" s="131"/>
    </row>
    <row r="498" spans="4:4" x14ac:dyDescent="0.2">
      <c r="D498" s="131"/>
    </row>
    <row r="499" spans="4:4" x14ac:dyDescent="0.2">
      <c r="D499" s="131"/>
    </row>
    <row r="500" spans="4:4" x14ac:dyDescent="0.2">
      <c r="D500" s="131"/>
    </row>
    <row r="501" spans="4:4" x14ac:dyDescent="0.2">
      <c r="D501" s="131"/>
    </row>
    <row r="502" spans="4:4" x14ac:dyDescent="0.2">
      <c r="D502" s="131"/>
    </row>
    <row r="503" spans="4:4" x14ac:dyDescent="0.2">
      <c r="D503" s="131"/>
    </row>
    <row r="504" spans="4:4" x14ac:dyDescent="0.2">
      <c r="D504" s="131"/>
    </row>
    <row r="505" spans="4:4" x14ac:dyDescent="0.2">
      <c r="D505" s="131"/>
    </row>
    <row r="506" spans="4:4" x14ac:dyDescent="0.2">
      <c r="D506" s="131"/>
    </row>
    <row r="507" spans="4:4" x14ac:dyDescent="0.2">
      <c r="D507" s="131"/>
    </row>
    <row r="508" spans="4:4" x14ac:dyDescent="0.2">
      <c r="D508" s="131"/>
    </row>
    <row r="509" spans="4:4" x14ac:dyDescent="0.2">
      <c r="D509" s="131"/>
    </row>
    <row r="510" spans="4:4" x14ac:dyDescent="0.2">
      <c r="D510" s="131"/>
    </row>
    <row r="511" spans="4:4" x14ac:dyDescent="0.2">
      <c r="D511" s="131"/>
    </row>
    <row r="512" spans="4:4" x14ac:dyDescent="0.2">
      <c r="D512" s="131"/>
    </row>
    <row r="513" spans="4:4" x14ac:dyDescent="0.2">
      <c r="D513" s="131"/>
    </row>
    <row r="514" spans="4:4" x14ac:dyDescent="0.2">
      <c r="D514" s="131"/>
    </row>
    <row r="515" spans="4:4" x14ac:dyDescent="0.2">
      <c r="D515" s="131"/>
    </row>
    <row r="516" spans="4:4" x14ac:dyDescent="0.2">
      <c r="D516" s="131"/>
    </row>
    <row r="517" spans="4:4" x14ac:dyDescent="0.2">
      <c r="D517" s="131"/>
    </row>
    <row r="518" spans="4:4" x14ac:dyDescent="0.2">
      <c r="D518" s="131"/>
    </row>
    <row r="519" spans="4:4" x14ac:dyDescent="0.2">
      <c r="D519" s="131"/>
    </row>
    <row r="520" spans="4:4" x14ac:dyDescent="0.2">
      <c r="D520" s="131"/>
    </row>
    <row r="521" spans="4:4" x14ac:dyDescent="0.2">
      <c r="D521" s="131"/>
    </row>
    <row r="522" spans="4:4" x14ac:dyDescent="0.2">
      <c r="D522" s="131"/>
    </row>
    <row r="523" spans="4:4" x14ac:dyDescent="0.2">
      <c r="D523" s="131"/>
    </row>
    <row r="524" spans="4:4" x14ac:dyDescent="0.2">
      <c r="D524" s="131"/>
    </row>
    <row r="525" spans="4:4" x14ac:dyDescent="0.2">
      <c r="D525" s="131"/>
    </row>
    <row r="526" spans="4:4" x14ac:dyDescent="0.2">
      <c r="D526" s="131"/>
    </row>
    <row r="527" spans="4:4" x14ac:dyDescent="0.2">
      <c r="D527" s="131"/>
    </row>
    <row r="528" spans="4:4" x14ac:dyDescent="0.2">
      <c r="D528" s="131"/>
    </row>
    <row r="529" spans="4:4" x14ac:dyDescent="0.2">
      <c r="D529" s="131"/>
    </row>
    <row r="530" spans="4:4" x14ac:dyDescent="0.2">
      <c r="D530" s="131"/>
    </row>
    <row r="531" spans="4:4" x14ac:dyDescent="0.2">
      <c r="D531" s="131"/>
    </row>
    <row r="532" spans="4:4" x14ac:dyDescent="0.2">
      <c r="D532" s="131"/>
    </row>
    <row r="533" spans="4:4" x14ac:dyDescent="0.2">
      <c r="D533" s="131"/>
    </row>
    <row r="534" spans="4:4" x14ac:dyDescent="0.2">
      <c r="D534" s="131"/>
    </row>
    <row r="535" spans="4:4" x14ac:dyDescent="0.2">
      <c r="D535" s="131"/>
    </row>
    <row r="536" spans="4:4" x14ac:dyDescent="0.2">
      <c r="D536" s="131"/>
    </row>
    <row r="537" spans="4:4" x14ac:dyDescent="0.2">
      <c r="D537" s="131"/>
    </row>
    <row r="538" spans="4:4" x14ac:dyDescent="0.2">
      <c r="D538" s="131"/>
    </row>
    <row r="539" spans="4:4" x14ac:dyDescent="0.2">
      <c r="D539" s="131"/>
    </row>
    <row r="540" spans="4:4" x14ac:dyDescent="0.2">
      <c r="D540" s="131"/>
    </row>
    <row r="541" spans="4:4" x14ac:dyDescent="0.2">
      <c r="D541" s="131"/>
    </row>
    <row r="542" spans="4:4" x14ac:dyDescent="0.2">
      <c r="D542" s="131"/>
    </row>
    <row r="543" spans="4:4" x14ac:dyDescent="0.2">
      <c r="D543" s="131"/>
    </row>
    <row r="544" spans="4:4" x14ac:dyDescent="0.2">
      <c r="D544" s="131"/>
    </row>
    <row r="545" spans="4:4" x14ac:dyDescent="0.2">
      <c r="D545" s="131"/>
    </row>
    <row r="546" spans="4:4" x14ac:dyDescent="0.2">
      <c r="D546" s="131"/>
    </row>
    <row r="547" spans="4:4" x14ac:dyDescent="0.2">
      <c r="D547" s="131"/>
    </row>
    <row r="548" spans="4:4" x14ac:dyDescent="0.2">
      <c r="D548" s="131"/>
    </row>
    <row r="549" spans="4:4" x14ac:dyDescent="0.2">
      <c r="D549" s="131"/>
    </row>
    <row r="550" spans="4:4" x14ac:dyDescent="0.2">
      <c r="D550" s="131"/>
    </row>
    <row r="551" spans="4:4" x14ac:dyDescent="0.2">
      <c r="D551" s="131"/>
    </row>
    <row r="552" spans="4:4" x14ac:dyDescent="0.2">
      <c r="D552" s="131"/>
    </row>
    <row r="553" spans="4:4" x14ac:dyDescent="0.2">
      <c r="D553" s="131"/>
    </row>
    <row r="554" spans="4:4" x14ac:dyDescent="0.2">
      <c r="D554" s="131"/>
    </row>
    <row r="555" spans="4:4" x14ac:dyDescent="0.2">
      <c r="D555" s="131"/>
    </row>
    <row r="556" spans="4:4" x14ac:dyDescent="0.2">
      <c r="D556" s="131"/>
    </row>
    <row r="557" spans="4:4" x14ac:dyDescent="0.2">
      <c r="D557" s="131"/>
    </row>
    <row r="558" spans="4:4" x14ac:dyDescent="0.2">
      <c r="D558" s="131"/>
    </row>
    <row r="559" spans="4:4" x14ac:dyDescent="0.2">
      <c r="D559" s="131"/>
    </row>
    <row r="560" spans="4:4" x14ac:dyDescent="0.2">
      <c r="D560" s="131"/>
    </row>
    <row r="561" spans="4:4" x14ac:dyDescent="0.2">
      <c r="D561" s="131"/>
    </row>
    <row r="562" spans="4:4" x14ac:dyDescent="0.2">
      <c r="D562" s="131"/>
    </row>
    <row r="563" spans="4:4" x14ac:dyDescent="0.2">
      <c r="D563" s="131"/>
    </row>
    <row r="564" spans="4:4" x14ac:dyDescent="0.2">
      <c r="D564" s="131"/>
    </row>
    <row r="565" spans="4:4" x14ac:dyDescent="0.2">
      <c r="D565" s="131"/>
    </row>
    <row r="566" spans="4:4" x14ac:dyDescent="0.2">
      <c r="D566" s="131"/>
    </row>
    <row r="567" spans="4:4" x14ac:dyDescent="0.2">
      <c r="D567" s="131"/>
    </row>
    <row r="568" spans="4:4" x14ac:dyDescent="0.2">
      <c r="D568" s="131"/>
    </row>
    <row r="569" spans="4:4" x14ac:dyDescent="0.2">
      <c r="D569" s="131"/>
    </row>
    <row r="570" spans="4:4" x14ac:dyDescent="0.2">
      <c r="D570" s="131"/>
    </row>
    <row r="571" spans="4:4" x14ac:dyDescent="0.2">
      <c r="D571" s="131"/>
    </row>
    <row r="572" spans="4:4" x14ac:dyDescent="0.2">
      <c r="D572" s="131"/>
    </row>
    <row r="573" spans="4:4" x14ac:dyDescent="0.2">
      <c r="D573" s="131"/>
    </row>
    <row r="574" spans="4:4" x14ac:dyDescent="0.2">
      <c r="D574" s="131"/>
    </row>
    <row r="575" spans="4:4" x14ac:dyDescent="0.2">
      <c r="D575" s="131"/>
    </row>
    <row r="576" spans="4:4" x14ac:dyDescent="0.2">
      <c r="D576" s="131"/>
    </row>
    <row r="577" spans="4:4" x14ac:dyDescent="0.2">
      <c r="D577" s="131"/>
    </row>
    <row r="578" spans="4:4" x14ac:dyDescent="0.2">
      <c r="D578" s="131"/>
    </row>
    <row r="579" spans="4:4" x14ac:dyDescent="0.2">
      <c r="D579" s="131"/>
    </row>
    <row r="580" spans="4:4" x14ac:dyDescent="0.2">
      <c r="D580" s="131"/>
    </row>
    <row r="581" spans="4:4" x14ac:dyDescent="0.2">
      <c r="D581" s="131"/>
    </row>
    <row r="582" spans="4:4" x14ac:dyDescent="0.2">
      <c r="D582" s="131"/>
    </row>
    <row r="583" spans="4:4" x14ac:dyDescent="0.2">
      <c r="D583" s="131"/>
    </row>
    <row r="584" spans="4:4" x14ac:dyDescent="0.2">
      <c r="D584" s="131"/>
    </row>
    <row r="585" spans="4:4" x14ac:dyDescent="0.2">
      <c r="D585" s="131"/>
    </row>
    <row r="586" spans="4:4" x14ac:dyDescent="0.2">
      <c r="D586" s="131"/>
    </row>
    <row r="587" spans="4:4" x14ac:dyDescent="0.2">
      <c r="D587" s="131"/>
    </row>
    <row r="588" spans="4:4" x14ac:dyDescent="0.2">
      <c r="D588" s="131"/>
    </row>
    <row r="589" spans="4:4" x14ac:dyDescent="0.2">
      <c r="D589" s="131"/>
    </row>
    <row r="590" spans="4:4" x14ac:dyDescent="0.2">
      <c r="D590" s="131"/>
    </row>
    <row r="591" spans="4:4" x14ac:dyDescent="0.2">
      <c r="D591" s="131"/>
    </row>
    <row r="592" spans="4:4" x14ac:dyDescent="0.2">
      <c r="D592" s="131"/>
    </row>
    <row r="593" spans="4:4" x14ac:dyDescent="0.2">
      <c r="D593" s="131"/>
    </row>
    <row r="594" spans="4:4" x14ac:dyDescent="0.2">
      <c r="D594" s="131"/>
    </row>
    <row r="595" spans="4:4" x14ac:dyDescent="0.2">
      <c r="D595" s="131"/>
    </row>
    <row r="596" spans="4:4" x14ac:dyDescent="0.2">
      <c r="D596" s="131"/>
    </row>
    <row r="597" spans="4:4" x14ac:dyDescent="0.2">
      <c r="D597" s="131"/>
    </row>
    <row r="598" spans="4:4" x14ac:dyDescent="0.2">
      <c r="D598" s="131"/>
    </row>
    <row r="599" spans="4:4" x14ac:dyDescent="0.2">
      <c r="D599" s="131"/>
    </row>
    <row r="600" spans="4:4" x14ac:dyDescent="0.2">
      <c r="D600" s="131"/>
    </row>
    <row r="601" spans="4:4" x14ac:dyDescent="0.2">
      <c r="D601" s="131"/>
    </row>
    <row r="602" spans="4:4" x14ac:dyDescent="0.2">
      <c r="D602" s="131"/>
    </row>
    <row r="603" spans="4:4" x14ac:dyDescent="0.2">
      <c r="D603" s="131"/>
    </row>
    <row r="604" spans="4:4" x14ac:dyDescent="0.2">
      <c r="D604" s="131"/>
    </row>
    <row r="605" spans="4:4" x14ac:dyDescent="0.2">
      <c r="D605" s="131"/>
    </row>
    <row r="606" spans="4:4" x14ac:dyDescent="0.2">
      <c r="D606" s="131"/>
    </row>
    <row r="607" spans="4:4" x14ac:dyDescent="0.2">
      <c r="D607" s="131"/>
    </row>
    <row r="608" spans="4:4" x14ac:dyDescent="0.2">
      <c r="D608" s="131"/>
    </row>
    <row r="609" spans="4:4" x14ac:dyDescent="0.2">
      <c r="D609" s="131"/>
    </row>
    <row r="610" spans="4:4" x14ac:dyDescent="0.2">
      <c r="D610" s="131"/>
    </row>
    <row r="611" spans="4:4" x14ac:dyDescent="0.2">
      <c r="D611" s="131"/>
    </row>
    <row r="612" spans="4:4" x14ac:dyDescent="0.2">
      <c r="D612" s="131"/>
    </row>
    <row r="613" spans="4:4" x14ac:dyDescent="0.2">
      <c r="D613" s="131"/>
    </row>
    <row r="614" spans="4:4" x14ac:dyDescent="0.2">
      <c r="D614" s="131"/>
    </row>
    <row r="615" spans="4:4" x14ac:dyDescent="0.2">
      <c r="D615" s="131"/>
    </row>
    <row r="616" spans="4:4" x14ac:dyDescent="0.2">
      <c r="D616" s="131"/>
    </row>
    <row r="617" spans="4:4" x14ac:dyDescent="0.2">
      <c r="D617" s="131"/>
    </row>
    <row r="618" spans="4:4" x14ac:dyDescent="0.2">
      <c r="D618" s="131"/>
    </row>
    <row r="619" spans="4:4" x14ac:dyDescent="0.2">
      <c r="D619" s="131"/>
    </row>
    <row r="620" spans="4:4" x14ac:dyDescent="0.2">
      <c r="D620" s="131"/>
    </row>
    <row r="621" spans="4:4" x14ac:dyDescent="0.2">
      <c r="D621" s="131"/>
    </row>
    <row r="622" spans="4:4" x14ac:dyDescent="0.2">
      <c r="D622" s="131"/>
    </row>
    <row r="623" spans="4:4" x14ac:dyDescent="0.2">
      <c r="D623" s="131"/>
    </row>
    <row r="624" spans="4:4" x14ac:dyDescent="0.2">
      <c r="D624" s="131"/>
    </row>
    <row r="625" spans="4:4" x14ac:dyDescent="0.2">
      <c r="D625" s="131"/>
    </row>
    <row r="626" spans="4:4" x14ac:dyDescent="0.2">
      <c r="D626" s="131"/>
    </row>
    <row r="627" spans="4:4" x14ac:dyDescent="0.2">
      <c r="D627" s="131"/>
    </row>
    <row r="628" spans="4:4" x14ac:dyDescent="0.2">
      <c r="D628" s="131"/>
    </row>
    <row r="629" spans="4:4" x14ac:dyDescent="0.2">
      <c r="D629" s="131"/>
    </row>
    <row r="630" spans="4:4" x14ac:dyDescent="0.2">
      <c r="D630" s="131"/>
    </row>
    <row r="631" spans="4:4" x14ac:dyDescent="0.2">
      <c r="D631" s="131"/>
    </row>
    <row r="632" spans="4:4" x14ac:dyDescent="0.2">
      <c r="D632" s="131"/>
    </row>
    <row r="633" spans="4:4" x14ac:dyDescent="0.2">
      <c r="D633" s="131"/>
    </row>
    <row r="634" spans="4:4" x14ac:dyDescent="0.2">
      <c r="D634" s="131"/>
    </row>
    <row r="635" spans="4:4" x14ac:dyDescent="0.2">
      <c r="D635" s="131"/>
    </row>
    <row r="636" spans="4:4" x14ac:dyDescent="0.2">
      <c r="D636" s="131"/>
    </row>
    <row r="637" spans="4:4" x14ac:dyDescent="0.2">
      <c r="D637" s="131"/>
    </row>
    <row r="638" spans="4:4" x14ac:dyDescent="0.2">
      <c r="D638" s="131"/>
    </row>
    <row r="639" spans="4:4" x14ac:dyDescent="0.2">
      <c r="D639" s="131"/>
    </row>
    <row r="640" spans="4:4" x14ac:dyDescent="0.2">
      <c r="D640" s="131"/>
    </row>
    <row r="641" spans="4:4" x14ac:dyDescent="0.2">
      <c r="D641" s="131"/>
    </row>
    <row r="642" spans="4:4" x14ac:dyDescent="0.2">
      <c r="D642" s="131"/>
    </row>
    <row r="643" spans="4:4" x14ac:dyDescent="0.2">
      <c r="D643" s="131"/>
    </row>
    <row r="644" spans="4:4" x14ac:dyDescent="0.2">
      <c r="D644" s="131"/>
    </row>
    <row r="645" spans="4:4" x14ac:dyDescent="0.2">
      <c r="D645" s="131"/>
    </row>
    <row r="646" spans="4:4" x14ac:dyDescent="0.2">
      <c r="D646" s="131"/>
    </row>
    <row r="647" spans="4:4" x14ac:dyDescent="0.2">
      <c r="D647" s="131"/>
    </row>
    <row r="648" spans="4:4" x14ac:dyDescent="0.2">
      <c r="D648" s="131"/>
    </row>
    <row r="649" spans="4:4" x14ac:dyDescent="0.2">
      <c r="D649" s="131"/>
    </row>
    <row r="650" spans="4:4" x14ac:dyDescent="0.2">
      <c r="D650" s="131"/>
    </row>
    <row r="651" spans="4:4" x14ac:dyDescent="0.2">
      <c r="D651" s="131"/>
    </row>
    <row r="652" spans="4:4" x14ac:dyDescent="0.2">
      <c r="D652" s="131"/>
    </row>
    <row r="653" spans="4:4" x14ac:dyDescent="0.2">
      <c r="D653" s="131"/>
    </row>
    <row r="654" spans="4:4" x14ac:dyDescent="0.2">
      <c r="D654" s="131"/>
    </row>
    <row r="655" spans="4:4" x14ac:dyDescent="0.2">
      <c r="D655" s="131"/>
    </row>
    <row r="656" spans="4:4" x14ac:dyDescent="0.2">
      <c r="D656" s="131"/>
    </row>
    <row r="657" spans="4:4" x14ac:dyDescent="0.2">
      <c r="D657" s="131"/>
    </row>
    <row r="658" spans="4:4" x14ac:dyDescent="0.2">
      <c r="D658" s="131"/>
    </row>
    <row r="659" spans="4:4" x14ac:dyDescent="0.2">
      <c r="D659" s="131"/>
    </row>
    <row r="660" spans="4:4" x14ac:dyDescent="0.2">
      <c r="D660" s="131"/>
    </row>
    <row r="661" spans="4:4" x14ac:dyDescent="0.2">
      <c r="D661" s="131"/>
    </row>
    <row r="662" spans="4:4" x14ac:dyDescent="0.2">
      <c r="D662" s="131"/>
    </row>
    <row r="663" spans="4:4" x14ac:dyDescent="0.2">
      <c r="D663" s="131"/>
    </row>
    <row r="664" spans="4:4" x14ac:dyDescent="0.2">
      <c r="D664" s="131"/>
    </row>
    <row r="665" spans="4:4" x14ac:dyDescent="0.2">
      <c r="D665" s="131"/>
    </row>
    <row r="666" spans="4:4" x14ac:dyDescent="0.2">
      <c r="D666" s="131"/>
    </row>
    <row r="667" spans="4:4" x14ac:dyDescent="0.2">
      <c r="D667" s="131"/>
    </row>
    <row r="668" spans="4:4" x14ac:dyDescent="0.2">
      <c r="D668" s="131"/>
    </row>
    <row r="669" spans="4:4" x14ac:dyDescent="0.2">
      <c r="D669" s="131"/>
    </row>
    <row r="670" spans="4:4" x14ac:dyDescent="0.2">
      <c r="D670" s="131"/>
    </row>
    <row r="671" spans="4:4" x14ac:dyDescent="0.2">
      <c r="D671" s="131"/>
    </row>
    <row r="672" spans="4:4" x14ac:dyDescent="0.2">
      <c r="D672" s="131"/>
    </row>
    <row r="673" spans="4:4" x14ac:dyDescent="0.2">
      <c r="D673" s="131"/>
    </row>
    <row r="674" spans="4:4" x14ac:dyDescent="0.2">
      <c r="D674" s="131"/>
    </row>
    <row r="675" spans="4:4" x14ac:dyDescent="0.2">
      <c r="D675" s="131"/>
    </row>
    <row r="676" spans="4:4" x14ac:dyDescent="0.2">
      <c r="D676" s="131"/>
    </row>
    <row r="677" spans="4:4" x14ac:dyDescent="0.2">
      <c r="D677" s="131"/>
    </row>
    <row r="678" spans="4:4" x14ac:dyDescent="0.2">
      <c r="D678" s="131"/>
    </row>
    <row r="679" spans="4:4" x14ac:dyDescent="0.2">
      <c r="D679" s="131"/>
    </row>
    <row r="680" spans="4:4" x14ac:dyDescent="0.2">
      <c r="D680" s="131"/>
    </row>
    <row r="681" spans="4:4" x14ac:dyDescent="0.2">
      <c r="D681" s="131"/>
    </row>
    <row r="682" spans="4:4" x14ac:dyDescent="0.2">
      <c r="D682" s="131"/>
    </row>
    <row r="683" spans="4:4" x14ac:dyDescent="0.2">
      <c r="D683" s="131"/>
    </row>
    <row r="684" spans="4:4" x14ac:dyDescent="0.2">
      <c r="D684" s="131"/>
    </row>
    <row r="685" spans="4:4" x14ac:dyDescent="0.2">
      <c r="D685" s="131"/>
    </row>
    <row r="686" spans="4:4" x14ac:dyDescent="0.2">
      <c r="D686" s="131"/>
    </row>
    <row r="687" spans="4:4" x14ac:dyDescent="0.2">
      <c r="D687" s="131"/>
    </row>
    <row r="688" spans="4:4" x14ac:dyDescent="0.2">
      <c r="D688" s="131"/>
    </row>
    <row r="689" spans="4:4" x14ac:dyDescent="0.2">
      <c r="D689" s="131"/>
    </row>
    <row r="690" spans="4:4" x14ac:dyDescent="0.2">
      <c r="D690" s="131"/>
    </row>
    <row r="691" spans="4:4" x14ac:dyDescent="0.2">
      <c r="D691" s="131"/>
    </row>
    <row r="692" spans="4:4" x14ac:dyDescent="0.2">
      <c r="D692" s="131"/>
    </row>
    <row r="693" spans="4:4" x14ac:dyDescent="0.2">
      <c r="D693" s="131"/>
    </row>
    <row r="694" spans="4:4" x14ac:dyDescent="0.2">
      <c r="D694" s="131"/>
    </row>
    <row r="695" spans="4:4" x14ac:dyDescent="0.2">
      <c r="D695" s="131"/>
    </row>
    <row r="696" spans="4:4" x14ac:dyDescent="0.2">
      <c r="D696" s="131"/>
    </row>
    <row r="697" spans="4:4" x14ac:dyDescent="0.2">
      <c r="D697" s="131"/>
    </row>
    <row r="698" spans="4:4" x14ac:dyDescent="0.2">
      <c r="D698" s="131"/>
    </row>
    <row r="699" spans="4:4" x14ac:dyDescent="0.2">
      <c r="D699" s="131"/>
    </row>
    <row r="700" spans="4:4" x14ac:dyDescent="0.2">
      <c r="D700" s="131"/>
    </row>
    <row r="701" spans="4:4" x14ac:dyDescent="0.2">
      <c r="D701" s="131"/>
    </row>
    <row r="702" spans="4:4" x14ac:dyDescent="0.2">
      <c r="D702" s="131"/>
    </row>
    <row r="703" spans="4:4" x14ac:dyDescent="0.2">
      <c r="D703" s="131"/>
    </row>
    <row r="704" spans="4:4" x14ac:dyDescent="0.2">
      <c r="D704" s="131"/>
    </row>
    <row r="705" spans="4:4" x14ac:dyDescent="0.2">
      <c r="D705" s="131"/>
    </row>
    <row r="706" spans="4:4" x14ac:dyDescent="0.2">
      <c r="D706" s="131"/>
    </row>
    <row r="707" spans="4:4" x14ac:dyDescent="0.2">
      <c r="D707" s="131"/>
    </row>
    <row r="708" spans="4:4" x14ac:dyDescent="0.2">
      <c r="D708" s="131"/>
    </row>
    <row r="709" spans="4:4" x14ac:dyDescent="0.2">
      <c r="D709" s="131"/>
    </row>
    <row r="710" spans="4:4" x14ac:dyDescent="0.2">
      <c r="D710" s="131"/>
    </row>
    <row r="711" spans="4:4" x14ac:dyDescent="0.2">
      <c r="D711" s="131"/>
    </row>
    <row r="712" spans="4:4" x14ac:dyDescent="0.2">
      <c r="D712" s="131"/>
    </row>
    <row r="713" spans="4:4" x14ac:dyDescent="0.2">
      <c r="D713" s="131"/>
    </row>
    <row r="714" spans="4:4" x14ac:dyDescent="0.2">
      <c r="D714" s="131"/>
    </row>
    <row r="715" spans="4:4" x14ac:dyDescent="0.2">
      <c r="D715" s="131"/>
    </row>
    <row r="716" spans="4:4" x14ac:dyDescent="0.2">
      <c r="D716" s="131"/>
    </row>
    <row r="717" spans="4:4" x14ac:dyDescent="0.2">
      <c r="D717" s="131"/>
    </row>
    <row r="718" spans="4:4" x14ac:dyDescent="0.2">
      <c r="D718" s="131"/>
    </row>
    <row r="719" spans="4:4" x14ac:dyDescent="0.2">
      <c r="D719" s="131"/>
    </row>
    <row r="720" spans="4:4" x14ac:dyDescent="0.2">
      <c r="D720" s="131"/>
    </row>
    <row r="721" spans="4:4" x14ac:dyDescent="0.2">
      <c r="D721" s="131"/>
    </row>
    <row r="722" spans="4:4" x14ac:dyDescent="0.2">
      <c r="D722" s="131"/>
    </row>
    <row r="723" spans="4:4" x14ac:dyDescent="0.2">
      <c r="D723" s="131"/>
    </row>
    <row r="724" spans="4:4" x14ac:dyDescent="0.2">
      <c r="D724" s="131"/>
    </row>
    <row r="725" spans="4:4" x14ac:dyDescent="0.2">
      <c r="D725" s="131"/>
    </row>
    <row r="726" spans="4:4" x14ac:dyDescent="0.2">
      <c r="D726" s="131"/>
    </row>
    <row r="727" spans="4:4" x14ac:dyDescent="0.2">
      <c r="D727" s="131"/>
    </row>
    <row r="728" spans="4:4" x14ac:dyDescent="0.2">
      <c r="D728" s="131"/>
    </row>
    <row r="729" spans="4:4" x14ac:dyDescent="0.2">
      <c r="D729" s="131"/>
    </row>
    <row r="730" spans="4:4" x14ac:dyDescent="0.2">
      <c r="D730" s="131"/>
    </row>
    <row r="731" spans="4:4" x14ac:dyDescent="0.2">
      <c r="D731" s="131"/>
    </row>
    <row r="732" spans="4:4" x14ac:dyDescent="0.2">
      <c r="D732" s="131"/>
    </row>
    <row r="733" spans="4:4" x14ac:dyDescent="0.2">
      <c r="D733" s="131"/>
    </row>
    <row r="734" spans="4:4" x14ac:dyDescent="0.2">
      <c r="D734" s="131"/>
    </row>
    <row r="735" spans="4:4" x14ac:dyDescent="0.2">
      <c r="D735" s="131"/>
    </row>
    <row r="736" spans="4:4" x14ac:dyDescent="0.2">
      <c r="D736" s="131"/>
    </row>
    <row r="737" spans="4:4" x14ac:dyDescent="0.2">
      <c r="D737" s="131"/>
    </row>
    <row r="738" spans="4:4" x14ac:dyDescent="0.2">
      <c r="D738" s="131"/>
    </row>
    <row r="739" spans="4:4" x14ac:dyDescent="0.2">
      <c r="D739" s="131"/>
    </row>
    <row r="740" spans="4:4" x14ac:dyDescent="0.2">
      <c r="D740" s="131"/>
    </row>
    <row r="741" spans="4:4" x14ac:dyDescent="0.2">
      <c r="D741" s="131"/>
    </row>
    <row r="742" spans="4:4" x14ac:dyDescent="0.2">
      <c r="D742" s="131"/>
    </row>
    <row r="743" spans="4:4" x14ac:dyDescent="0.2">
      <c r="D743" s="131"/>
    </row>
    <row r="744" spans="4:4" x14ac:dyDescent="0.2">
      <c r="D744" s="131"/>
    </row>
    <row r="745" spans="4:4" x14ac:dyDescent="0.2">
      <c r="D745" s="131"/>
    </row>
    <row r="746" spans="4:4" x14ac:dyDescent="0.2">
      <c r="D746" s="131"/>
    </row>
    <row r="747" spans="4:4" x14ac:dyDescent="0.2">
      <c r="D747" s="131"/>
    </row>
    <row r="748" spans="4:4" x14ac:dyDescent="0.2">
      <c r="D748" s="131"/>
    </row>
    <row r="749" spans="4:4" x14ac:dyDescent="0.2">
      <c r="D749" s="131"/>
    </row>
    <row r="750" spans="4:4" x14ac:dyDescent="0.2">
      <c r="D750" s="131"/>
    </row>
    <row r="751" spans="4:4" x14ac:dyDescent="0.2">
      <c r="D751" s="131"/>
    </row>
    <row r="752" spans="4:4" x14ac:dyDescent="0.2">
      <c r="D752" s="131"/>
    </row>
    <row r="753" spans="4:4" x14ac:dyDescent="0.2">
      <c r="D753" s="131"/>
    </row>
    <row r="754" spans="4:4" x14ac:dyDescent="0.2">
      <c r="D754" s="131"/>
    </row>
    <row r="755" spans="4:4" x14ac:dyDescent="0.2">
      <c r="D755" s="131"/>
    </row>
    <row r="756" spans="4:4" x14ac:dyDescent="0.2">
      <c r="D756" s="131"/>
    </row>
    <row r="757" spans="4:4" x14ac:dyDescent="0.2">
      <c r="D757" s="131"/>
    </row>
    <row r="758" spans="4:4" x14ac:dyDescent="0.2">
      <c r="D758" s="131"/>
    </row>
    <row r="759" spans="4:4" x14ac:dyDescent="0.2">
      <c r="D759" s="131"/>
    </row>
    <row r="760" spans="4:4" x14ac:dyDescent="0.2">
      <c r="D760" s="131"/>
    </row>
    <row r="761" spans="4:4" x14ac:dyDescent="0.2">
      <c r="D761" s="131"/>
    </row>
    <row r="762" spans="4:4" x14ac:dyDescent="0.2">
      <c r="D762" s="131"/>
    </row>
    <row r="763" spans="4:4" x14ac:dyDescent="0.2">
      <c r="D763" s="131"/>
    </row>
    <row r="764" spans="4:4" x14ac:dyDescent="0.2">
      <c r="D764" s="131"/>
    </row>
    <row r="765" spans="4:4" x14ac:dyDescent="0.2">
      <c r="D765" s="131"/>
    </row>
    <row r="766" spans="4:4" x14ac:dyDescent="0.2">
      <c r="D766" s="131"/>
    </row>
    <row r="767" spans="4:4" x14ac:dyDescent="0.2">
      <c r="D767" s="131"/>
    </row>
    <row r="768" spans="4:4" x14ac:dyDescent="0.2">
      <c r="D768" s="131"/>
    </row>
    <row r="769" spans="4:4" x14ac:dyDescent="0.2">
      <c r="D769" s="131"/>
    </row>
    <row r="770" spans="4:4" x14ac:dyDescent="0.2">
      <c r="D770" s="131"/>
    </row>
    <row r="771" spans="4:4" x14ac:dyDescent="0.2">
      <c r="D771" s="131"/>
    </row>
    <row r="772" spans="4:4" x14ac:dyDescent="0.2">
      <c r="D772" s="131"/>
    </row>
    <row r="773" spans="4:4" x14ac:dyDescent="0.2">
      <c r="D773" s="131"/>
    </row>
    <row r="774" spans="4:4" x14ac:dyDescent="0.2">
      <c r="D774" s="131"/>
    </row>
    <row r="775" spans="4:4" x14ac:dyDescent="0.2">
      <c r="D775" s="131"/>
    </row>
    <row r="776" spans="4:4" x14ac:dyDescent="0.2">
      <c r="D776" s="131"/>
    </row>
    <row r="777" spans="4:4" x14ac:dyDescent="0.2">
      <c r="D777" s="131"/>
    </row>
    <row r="778" spans="4:4" x14ac:dyDescent="0.2">
      <c r="D778" s="131"/>
    </row>
    <row r="779" spans="4:4" x14ac:dyDescent="0.2">
      <c r="D779" s="131"/>
    </row>
    <row r="780" spans="4:4" x14ac:dyDescent="0.2">
      <c r="D780" s="131"/>
    </row>
    <row r="781" spans="4:4" x14ac:dyDescent="0.2">
      <c r="D781" s="131"/>
    </row>
    <row r="782" spans="4:4" x14ac:dyDescent="0.2">
      <c r="D782" s="131"/>
    </row>
    <row r="783" spans="4:4" x14ac:dyDescent="0.2">
      <c r="D783" s="131"/>
    </row>
    <row r="784" spans="4:4" x14ac:dyDescent="0.2">
      <c r="D784" s="131"/>
    </row>
    <row r="785" spans="4:4" x14ac:dyDescent="0.2">
      <c r="D785" s="131"/>
    </row>
    <row r="786" spans="4:4" x14ac:dyDescent="0.2">
      <c r="D786" s="131"/>
    </row>
    <row r="787" spans="4:4" x14ac:dyDescent="0.2">
      <c r="D787" s="131"/>
    </row>
    <row r="788" spans="4:4" x14ac:dyDescent="0.2">
      <c r="D788" s="131"/>
    </row>
    <row r="789" spans="4:4" x14ac:dyDescent="0.2">
      <c r="D789" s="131"/>
    </row>
    <row r="790" spans="4:4" x14ac:dyDescent="0.2">
      <c r="D790" s="131"/>
    </row>
    <row r="791" spans="4:4" x14ac:dyDescent="0.2">
      <c r="D791" s="131"/>
    </row>
    <row r="792" spans="4:4" x14ac:dyDescent="0.2">
      <c r="D792" s="131"/>
    </row>
    <row r="793" spans="4:4" x14ac:dyDescent="0.2">
      <c r="D793" s="131"/>
    </row>
    <row r="794" spans="4:4" x14ac:dyDescent="0.2">
      <c r="D794" s="131"/>
    </row>
    <row r="795" spans="4:4" x14ac:dyDescent="0.2">
      <c r="D795" s="131"/>
    </row>
    <row r="796" spans="4:4" x14ac:dyDescent="0.2">
      <c r="D796" s="131"/>
    </row>
    <row r="797" spans="4:4" x14ac:dyDescent="0.2">
      <c r="D797" s="131"/>
    </row>
    <row r="798" spans="4:4" x14ac:dyDescent="0.2">
      <c r="D798" s="131"/>
    </row>
    <row r="799" spans="4:4" x14ac:dyDescent="0.2">
      <c r="D799" s="131"/>
    </row>
    <row r="800" spans="4:4" x14ac:dyDescent="0.2">
      <c r="D800" s="131"/>
    </row>
    <row r="801" spans="4:4" x14ac:dyDescent="0.2">
      <c r="D801" s="131"/>
    </row>
    <row r="802" spans="4:4" x14ac:dyDescent="0.2">
      <c r="D802" s="131"/>
    </row>
    <row r="803" spans="4:4" x14ac:dyDescent="0.2">
      <c r="D803" s="131"/>
    </row>
    <row r="804" spans="4:4" x14ac:dyDescent="0.2">
      <c r="D804" s="131"/>
    </row>
    <row r="805" spans="4:4" x14ac:dyDescent="0.2">
      <c r="D805" s="131"/>
    </row>
    <row r="806" spans="4:4" x14ac:dyDescent="0.2">
      <c r="D806" s="131"/>
    </row>
    <row r="807" spans="4:4" x14ac:dyDescent="0.2">
      <c r="D807" s="131"/>
    </row>
    <row r="808" spans="4:4" x14ac:dyDescent="0.2">
      <c r="D808" s="131"/>
    </row>
    <row r="809" spans="4:4" x14ac:dyDescent="0.2">
      <c r="D809" s="131"/>
    </row>
    <row r="810" spans="4:4" x14ac:dyDescent="0.2">
      <c r="D810" s="131"/>
    </row>
    <row r="811" spans="4:4" x14ac:dyDescent="0.2">
      <c r="D811" s="131"/>
    </row>
    <row r="812" spans="4:4" x14ac:dyDescent="0.2">
      <c r="D812" s="131"/>
    </row>
    <row r="813" spans="4:4" x14ac:dyDescent="0.2">
      <c r="D813" s="131"/>
    </row>
    <row r="814" spans="4:4" x14ac:dyDescent="0.2">
      <c r="D814" s="131"/>
    </row>
    <row r="815" spans="4:4" x14ac:dyDescent="0.2">
      <c r="D815" s="131"/>
    </row>
    <row r="816" spans="4:4" x14ac:dyDescent="0.2">
      <c r="D816" s="131"/>
    </row>
    <row r="817" spans="4:4" x14ac:dyDescent="0.2">
      <c r="D817" s="131"/>
    </row>
    <row r="818" spans="4:4" x14ac:dyDescent="0.2">
      <c r="D818" s="131"/>
    </row>
    <row r="819" spans="4:4" x14ac:dyDescent="0.2">
      <c r="D819" s="131"/>
    </row>
    <row r="820" spans="4:4" x14ac:dyDescent="0.2">
      <c r="D820" s="131"/>
    </row>
    <row r="821" spans="4:4" x14ac:dyDescent="0.2">
      <c r="D821" s="131"/>
    </row>
    <row r="822" spans="4:4" x14ac:dyDescent="0.2">
      <c r="D822" s="131"/>
    </row>
    <row r="823" spans="4:4" x14ac:dyDescent="0.2">
      <c r="D823" s="131"/>
    </row>
    <row r="824" spans="4:4" x14ac:dyDescent="0.2">
      <c r="D824" s="131"/>
    </row>
    <row r="825" spans="4:4" x14ac:dyDescent="0.2">
      <c r="D825" s="131"/>
    </row>
    <row r="826" spans="4:4" x14ac:dyDescent="0.2">
      <c r="D826" s="131"/>
    </row>
    <row r="827" spans="4:4" x14ac:dyDescent="0.2">
      <c r="D827" s="131"/>
    </row>
    <row r="828" spans="4:4" x14ac:dyDescent="0.2">
      <c r="D828" s="131"/>
    </row>
    <row r="829" spans="4:4" x14ac:dyDescent="0.2">
      <c r="D829" s="131"/>
    </row>
    <row r="830" spans="4:4" x14ac:dyDescent="0.2">
      <c r="D830" s="131"/>
    </row>
    <row r="831" spans="4:4" x14ac:dyDescent="0.2">
      <c r="D831" s="131"/>
    </row>
    <row r="832" spans="4:4" x14ac:dyDescent="0.2">
      <c r="D832" s="131"/>
    </row>
    <row r="833" spans="4:4" x14ac:dyDescent="0.2">
      <c r="D833" s="131"/>
    </row>
    <row r="834" spans="4:4" x14ac:dyDescent="0.2">
      <c r="D834" s="131"/>
    </row>
    <row r="835" spans="4:4" x14ac:dyDescent="0.2">
      <c r="D835" s="131"/>
    </row>
    <row r="836" spans="4:4" x14ac:dyDescent="0.2">
      <c r="D836" s="131"/>
    </row>
    <row r="837" spans="4:4" x14ac:dyDescent="0.2">
      <c r="D837" s="131"/>
    </row>
    <row r="838" spans="4:4" x14ac:dyDescent="0.2">
      <c r="D838" s="131"/>
    </row>
    <row r="839" spans="4:4" x14ac:dyDescent="0.2">
      <c r="D839" s="131"/>
    </row>
    <row r="840" spans="4:4" x14ac:dyDescent="0.2">
      <c r="D840" s="131"/>
    </row>
    <row r="841" spans="4:4" x14ac:dyDescent="0.2">
      <c r="D841" s="131"/>
    </row>
    <row r="842" spans="4:4" x14ac:dyDescent="0.2">
      <c r="D842" s="131"/>
    </row>
    <row r="843" spans="4:4" x14ac:dyDescent="0.2">
      <c r="D843" s="131"/>
    </row>
    <row r="844" spans="4:4" x14ac:dyDescent="0.2">
      <c r="D844" s="131"/>
    </row>
    <row r="845" spans="4:4" x14ac:dyDescent="0.2">
      <c r="D845" s="131"/>
    </row>
    <row r="846" spans="4:4" x14ac:dyDescent="0.2">
      <c r="D846" s="131"/>
    </row>
    <row r="847" spans="4:4" x14ac:dyDescent="0.2">
      <c r="D847" s="131"/>
    </row>
    <row r="848" spans="4:4" x14ac:dyDescent="0.2">
      <c r="D848" s="131"/>
    </row>
    <row r="849" spans="4:4" x14ac:dyDescent="0.2">
      <c r="D849" s="131"/>
    </row>
    <row r="850" spans="4:4" x14ac:dyDescent="0.2">
      <c r="D850" s="131"/>
    </row>
    <row r="851" spans="4:4" x14ac:dyDescent="0.2">
      <c r="D851" s="131"/>
    </row>
    <row r="852" spans="4:4" x14ac:dyDescent="0.2">
      <c r="D852" s="131"/>
    </row>
    <row r="853" spans="4:4" x14ac:dyDescent="0.2">
      <c r="D853" s="131"/>
    </row>
    <row r="854" spans="4:4" x14ac:dyDescent="0.2">
      <c r="D854" s="131"/>
    </row>
    <row r="855" spans="4:4" x14ac:dyDescent="0.2">
      <c r="D855" s="131"/>
    </row>
    <row r="856" spans="4:4" x14ac:dyDescent="0.2">
      <c r="D856" s="131"/>
    </row>
    <row r="857" spans="4:4" x14ac:dyDescent="0.2">
      <c r="D857" s="131"/>
    </row>
    <row r="858" spans="4:4" x14ac:dyDescent="0.2">
      <c r="D858" s="131"/>
    </row>
    <row r="859" spans="4:4" x14ac:dyDescent="0.2">
      <c r="D859" s="131"/>
    </row>
    <row r="860" spans="4:4" x14ac:dyDescent="0.2">
      <c r="D860" s="131"/>
    </row>
    <row r="861" spans="4:4" x14ac:dyDescent="0.2">
      <c r="D861" s="131"/>
    </row>
    <row r="862" spans="4:4" x14ac:dyDescent="0.2">
      <c r="D862" s="131"/>
    </row>
    <row r="863" spans="4:4" x14ac:dyDescent="0.2">
      <c r="D863" s="131"/>
    </row>
    <row r="864" spans="4:4" x14ac:dyDescent="0.2">
      <c r="D864" s="131"/>
    </row>
    <row r="865" spans="4:4" x14ac:dyDescent="0.2">
      <c r="D865" s="131"/>
    </row>
    <row r="866" spans="4:4" x14ac:dyDescent="0.2">
      <c r="D866" s="131"/>
    </row>
    <row r="867" spans="4:4" x14ac:dyDescent="0.2">
      <c r="D867" s="131"/>
    </row>
    <row r="868" spans="4:4" x14ac:dyDescent="0.2">
      <c r="D868" s="131"/>
    </row>
    <row r="869" spans="4:4" x14ac:dyDescent="0.2">
      <c r="D869" s="131"/>
    </row>
    <row r="870" spans="4:4" x14ac:dyDescent="0.2">
      <c r="D870" s="131"/>
    </row>
    <row r="871" spans="4:4" x14ac:dyDescent="0.2">
      <c r="D871" s="131"/>
    </row>
    <row r="872" spans="4:4" x14ac:dyDescent="0.2">
      <c r="D872" s="131"/>
    </row>
    <row r="873" spans="4:4" x14ac:dyDescent="0.2">
      <c r="D873" s="131"/>
    </row>
    <row r="874" spans="4:4" x14ac:dyDescent="0.2">
      <c r="D874" s="131"/>
    </row>
    <row r="875" spans="4:4" x14ac:dyDescent="0.2">
      <c r="D875" s="131"/>
    </row>
    <row r="876" spans="4:4" x14ac:dyDescent="0.2">
      <c r="D876" s="131"/>
    </row>
    <row r="877" spans="4:4" x14ac:dyDescent="0.2">
      <c r="D877" s="131"/>
    </row>
    <row r="878" spans="4:4" x14ac:dyDescent="0.2">
      <c r="D878" s="131"/>
    </row>
    <row r="879" spans="4:4" x14ac:dyDescent="0.2">
      <c r="D879" s="131"/>
    </row>
    <row r="880" spans="4:4" x14ac:dyDescent="0.2">
      <c r="D880" s="131"/>
    </row>
    <row r="881" spans="4:4" x14ac:dyDescent="0.2">
      <c r="D881" s="131"/>
    </row>
    <row r="882" spans="4:4" x14ac:dyDescent="0.2">
      <c r="D882" s="131"/>
    </row>
    <row r="883" spans="4:4" x14ac:dyDescent="0.2">
      <c r="D883" s="131"/>
    </row>
    <row r="884" spans="4:4" x14ac:dyDescent="0.2">
      <c r="D884" s="131"/>
    </row>
    <row r="885" spans="4:4" x14ac:dyDescent="0.2">
      <c r="D885" s="131"/>
    </row>
    <row r="886" spans="4:4" x14ac:dyDescent="0.2">
      <c r="D886" s="131"/>
    </row>
    <row r="887" spans="4:4" x14ac:dyDescent="0.2">
      <c r="D887" s="131"/>
    </row>
    <row r="888" spans="4:4" x14ac:dyDescent="0.2">
      <c r="D888" s="131"/>
    </row>
    <row r="889" spans="4:4" x14ac:dyDescent="0.2">
      <c r="D889" s="131"/>
    </row>
    <row r="890" spans="4:4" x14ac:dyDescent="0.2">
      <c r="D890" s="131"/>
    </row>
    <row r="891" spans="4:4" x14ac:dyDescent="0.2">
      <c r="D891" s="131"/>
    </row>
    <row r="892" spans="4:4" x14ac:dyDescent="0.2">
      <c r="D892" s="131"/>
    </row>
    <row r="893" spans="4:4" x14ac:dyDescent="0.2">
      <c r="D893" s="131"/>
    </row>
    <row r="894" spans="4:4" x14ac:dyDescent="0.2">
      <c r="D894" s="131"/>
    </row>
    <row r="895" spans="4:4" x14ac:dyDescent="0.2">
      <c r="D895" s="131"/>
    </row>
    <row r="896" spans="4:4" x14ac:dyDescent="0.2">
      <c r="D896" s="131"/>
    </row>
    <row r="897" spans="4:4" x14ac:dyDescent="0.2">
      <c r="D897" s="131"/>
    </row>
    <row r="898" spans="4:4" x14ac:dyDescent="0.2">
      <c r="D898" s="131"/>
    </row>
    <row r="899" spans="4:4" x14ac:dyDescent="0.2">
      <c r="D899" s="131"/>
    </row>
    <row r="900" spans="4:4" x14ac:dyDescent="0.2">
      <c r="D900" s="131"/>
    </row>
    <row r="901" spans="4:4" x14ac:dyDescent="0.2">
      <c r="D901" s="131"/>
    </row>
    <row r="902" spans="4:4" x14ac:dyDescent="0.2">
      <c r="D902" s="131"/>
    </row>
    <row r="903" spans="4:4" x14ac:dyDescent="0.2">
      <c r="D903" s="131"/>
    </row>
    <row r="904" spans="4:4" x14ac:dyDescent="0.2">
      <c r="D904" s="131"/>
    </row>
    <row r="905" spans="4:4" x14ac:dyDescent="0.2">
      <c r="D905" s="131"/>
    </row>
    <row r="906" spans="4:4" x14ac:dyDescent="0.2">
      <c r="D906" s="131"/>
    </row>
    <row r="907" spans="4:4" x14ac:dyDescent="0.2">
      <c r="D907" s="131"/>
    </row>
    <row r="908" spans="4:4" x14ac:dyDescent="0.2">
      <c r="D908" s="131"/>
    </row>
    <row r="909" spans="4:4" x14ac:dyDescent="0.2">
      <c r="D909" s="131"/>
    </row>
    <row r="910" spans="4:4" x14ac:dyDescent="0.2">
      <c r="D910" s="131"/>
    </row>
    <row r="911" spans="4:4" x14ac:dyDescent="0.2">
      <c r="D911" s="131"/>
    </row>
    <row r="912" spans="4:4" x14ac:dyDescent="0.2">
      <c r="D912" s="131"/>
    </row>
    <row r="913" spans="4:4" x14ac:dyDescent="0.2">
      <c r="D913" s="131"/>
    </row>
    <row r="914" spans="4:4" x14ac:dyDescent="0.2">
      <c r="D914" s="131"/>
    </row>
    <row r="915" spans="4:4" x14ac:dyDescent="0.2">
      <c r="D915" s="131"/>
    </row>
    <row r="916" spans="4:4" x14ac:dyDescent="0.2">
      <c r="D916" s="131"/>
    </row>
    <row r="917" spans="4:4" x14ac:dyDescent="0.2">
      <c r="D917" s="131"/>
    </row>
    <row r="918" spans="4:4" x14ac:dyDescent="0.2">
      <c r="D918" s="131"/>
    </row>
    <row r="919" spans="4:4" x14ac:dyDescent="0.2">
      <c r="D919" s="131"/>
    </row>
    <row r="920" spans="4:4" x14ac:dyDescent="0.2">
      <c r="D920" s="131"/>
    </row>
    <row r="921" spans="4:4" x14ac:dyDescent="0.2">
      <c r="D921" s="131"/>
    </row>
    <row r="922" spans="4:4" x14ac:dyDescent="0.2">
      <c r="D922" s="131"/>
    </row>
    <row r="923" spans="4:4" x14ac:dyDescent="0.2">
      <c r="D923" s="131"/>
    </row>
    <row r="924" spans="4:4" x14ac:dyDescent="0.2">
      <c r="D924" s="131"/>
    </row>
    <row r="925" spans="4:4" x14ac:dyDescent="0.2">
      <c r="D925" s="131"/>
    </row>
    <row r="926" spans="4:4" x14ac:dyDescent="0.2">
      <c r="D926" s="131"/>
    </row>
    <row r="927" spans="4:4" x14ac:dyDescent="0.2">
      <c r="D927" s="131"/>
    </row>
    <row r="928" spans="4:4" x14ac:dyDescent="0.2">
      <c r="D928" s="131"/>
    </row>
    <row r="929" spans="4:4" x14ac:dyDescent="0.2">
      <c r="D929" s="131"/>
    </row>
    <row r="930" spans="4:4" x14ac:dyDescent="0.2">
      <c r="D930" s="131"/>
    </row>
    <row r="931" spans="4:4" x14ac:dyDescent="0.2">
      <c r="D931" s="131"/>
    </row>
    <row r="932" spans="4:4" x14ac:dyDescent="0.2">
      <c r="D932" s="131"/>
    </row>
    <row r="933" spans="4:4" x14ac:dyDescent="0.2">
      <c r="D933" s="131"/>
    </row>
    <row r="934" spans="4:4" x14ac:dyDescent="0.2">
      <c r="D934" s="131"/>
    </row>
    <row r="935" spans="4:4" x14ac:dyDescent="0.2">
      <c r="D935" s="131"/>
    </row>
    <row r="936" spans="4:4" x14ac:dyDescent="0.2">
      <c r="D936" s="131"/>
    </row>
    <row r="937" spans="4:4" x14ac:dyDescent="0.2">
      <c r="D937" s="131"/>
    </row>
    <row r="938" spans="4:4" x14ac:dyDescent="0.2">
      <c r="D938" s="131"/>
    </row>
    <row r="939" spans="4:4" x14ac:dyDescent="0.2">
      <c r="D939" s="131"/>
    </row>
    <row r="940" spans="4:4" x14ac:dyDescent="0.2">
      <c r="D940" s="131"/>
    </row>
    <row r="941" spans="4:4" x14ac:dyDescent="0.2">
      <c r="D941" s="131"/>
    </row>
    <row r="942" spans="4:4" x14ac:dyDescent="0.2">
      <c r="D942" s="131"/>
    </row>
    <row r="943" spans="4:4" x14ac:dyDescent="0.2">
      <c r="D943" s="131"/>
    </row>
    <row r="944" spans="4:4" x14ac:dyDescent="0.2">
      <c r="D944" s="131"/>
    </row>
    <row r="945" spans="4:4" x14ac:dyDescent="0.2">
      <c r="D945" s="131"/>
    </row>
    <row r="946" spans="4:4" x14ac:dyDescent="0.2">
      <c r="D946" s="131"/>
    </row>
    <row r="947" spans="4:4" x14ac:dyDescent="0.2">
      <c r="D947" s="131"/>
    </row>
    <row r="948" spans="4:4" x14ac:dyDescent="0.2">
      <c r="D948" s="131"/>
    </row>
    <row r="949" spans="4:4" x14ac:dyDescent="0.2">
      <c r="D949" s="131"/>
    </row>
    <row r="950" spans="4:4" x14ac:dyDescent="0.2">
      <c r="D950" s="131"/>
    </row>
    <row r="951" spans="4:4" x14ac:dyDescent="0.2">
      <c r="D951" s="131"/>
    </row>
    <row r="952" spans="4:4" x14ac:dyDescent="0.2">
      <c r="D952" s="131"/>
    </row>
    <row r="953" spans="4:4" x14ac:dyDescent="0.2">
      <c r="D953" s="131"/>
    </row>
    <row r="954" spans="4:4" x14ac:dyDescent="0.2">
      <c r="D954" s="131"/>
    </row>
    <row r="955" spans="4:4" x14ac:dyDescent="0.2">
      <c r="D955" s="131"/>
    </row>
    <row r="956" spans="4:4" x14ac:dyDescent="0.2">
      <c r="D956" s="131"/>
    </row>
    <row r="957" spans="4:4" x14ac:dyDescent="0.2">
      <c r="D957" s="131"/>
    </row>
    <row r="958" spans="4:4" x14ac:dyDescent="0.2">
      <c r="D958" s="131"/>
    </row>
    <row r="959" spans="4:4" x14ac:dyDescent="0.2">
      <c r="D959" s="131"/>
    </row>
    <row r="960" spans="4:4" x14ac:dyDescent="0.2">
      <c r="D960" s="131"/>
    </row>
    <row r="961" spans="4:4" x14ac:dyDescent="0.2">
      <c r="D961" s="131"/>
    </row>
    <row r="962" spans="4:4" x14ac:dyDescent="0.2">
      <c r="D962" s="131"/>
    </row>
    <row r="963" spans="4:4" x14ac:dyDescent="0.2">
      <c r="D963" s="131"/>
    </row>
    <row r="964" spans="4:4" x14ac:dyDescent="0.2">
      <c r="D964" s="131"/>
    </row>
    <row r="965" spans="4:4" x14ac:dyDescent="0.2">
      <c r="D965" s="131"/>
    </row>
    <row r="966" spans="4:4" x14ac:dyDescent="0.2">
      <c r="D966" s="131"/>
    </row>
    <row r="967" spans="4:4" x14ac:dyDescent="0.2">
      <c r="D967" s="131"/>
    </row>
    <row r="968" spans="4:4" x14ac:dyDescent="0.2">
      <c r="D968" s="131"/>
    </row>
    <row r="969" spans="4:4" x14ac:dyDescent="0.2">
      <c r="D969" s="131"/>
    </row>
    <row r="970" spans="4:4" x14ac:dyDescent="0.2">
      <c r="D970" s="131"/>
    </row>
    <row r="971" spans="4:4" x14ac:dyDescent="0.2">
      <c r="D971" s="131"/>
    </row>
    <row r="972" spans="4:4" x14ac:dyDescent="0.2">
      <c r="D972" s="131"/>
    </row>
    <row r="973" spans="4:4" x14ac:dyDescent="0.2">
      <c r="D973" s="131"/>
    </row>
    <row r="974" spans="4:4" x14ac:dyDescent="0.2">
      <c r="D974" s="131"/>
    </row>
    <row r="975" spans="4:4" x14ac:dyDescent="0.2">
      <c r="D975" s="131"/>
    </row>
    <row r="976" spans="4:4" x14ac:dyDescent="0.2">
      <c r="D976" s="131"/>
    </row>
    <row r="977" spans="4:4" x14ac:dyDescent="0.2">
      <c r="D977" s="131"/>
    </row>
    <row r="978" spans="4:4" x14ac:dyDescent="0.2">
      <c r="D978" s="131"/>
    </row>
    <row r="979" spans="4:4" x14ac:dyDescent="0.2">
      <c r="D979" s="131"/>
    </row>
    <row r="980" spans="4:4" x14ac:dyDescent="0.2">
      <c r="D980" s="131"/>
    </row>
    <row r="981" spans="4:4" x14ac:dyDescent="0.2">
      <c r="D981" s="131"/>
    </row>
    <row r="982" spans="4:4" x14ac:dyDescent="0.2">
      <c r="D982" s="131"/>
    </row>
    <row r="983" spans="4:4" x14ac:dyDescent="0.2">
      <c r="D983" s="131"/>
    </row>
    <row r="984" spans="4:4" x14ac:dyDescent="0.2">
      <c r="D984" s="131"/>
    </row>
    <row r="985" spans="4:4" x14ac:dyDescent="0.2">
      <c r="D985" s="131"/>
    </row>
    <row r="986" spans="4:4" x14ac:dyDescent="0.2">
      <c r="D986" s="131"/>
    </row>
    <row r="987" spans="4:4" x14ac:dyDescent="0.2">
      <c r="D987" s="131"/>
    </row>
    <row r="988" spans="4:4" x14ac:dyDescent="0.2">
      <c r="D988" s="131"/>
    </row>
    <row r="989" spans="4:4" x14ac:dyDescent="0.2">
      <c r="D989" s="131"/>
    </row>
    <row r="990" spans="4:4" x14ac:dyDescent="0.2">
      <c r="D990" s="131"/>
    </row>
    <row r="991" spans="4:4" x14ac:dyDescent="0.2">
      <c r="D991" s="131"/>
    </row>
    <row r="992" spans="4:4" x14ac:dyDescent="0.2">
      <c r="D992" s="131"/>
    </row>
    <row r="993" spans="4:4" x14ac:dyDescent="0.2">
      <c r="D993" s="131"/>
    </row>
    <row r="994" spans="4:4" x14ac:dyDescent="0.2">
      <c r="D994" s="131"/>
    </row>
    <row r="995" spans="4:4" x14ac:dyDescent="0.2">
      <c r="D995" s="131"/>
    </row>
    <row r="996" spans="4:4" x14ac:dyDescent="0.2">
      <c r="D996" s="131"/>
    </row>
    <row r="997" spans="4:4" x14ac:dyDescent="0.2">
      <c r="D997" s="131"/>
    </row>
    <row r="998" spans="4:4" x14ac:dyDescent="0.2">
      <c r="D998" s="131"/>
    </row>
    <row r="999" spans="4:4" x14ac:dyDescent="0.2">
      <c r="D999" s="131"/>
    </row>
    <row r="1000" spans="4:4" x14ac:dyDescent="0.2">
      <c r="D1000" s="131"/>
    </row>
    <row r="1001" spans="4:4" x14ac:dyDescent="0.2">
      <c r="D1001" s="131"/>
    </row>
    <row r="1002" spans="4:4" x14ac:dyDescent="0.2">
      <c r="D1002" s="131"/>
    </row>
    <row r="1003" spans="4:4" x14ac:dyDescent="0.2">
      <c r="D1003" s="131"/>
    </row>
    <row r="1004" spans="4:4" x14ac:dyDescent="0.2">
      <c r="D1004" s="131"/>
    </row>
    <row r="1005" spans="4:4" x14ac:dyDescent="0.2">
      <c r="D1005" s="131"/>
    </row>
    <row r="1006" spans="4:4" x14ac:dyDescent="0.2">
      <c r="D1006" s="131"/>
    </row>
    <row r="1007" spans="4:4" x14ac:dyDescent="0.2">
      <c r="D1007" s="131"/>
    </row>
    <row r="1008" spans="4:4" x14ac:dyDescent="0.2">
      <c r="D1008" s="131"/>
    </row>
    <row r="1009" spans="4:4" x14ac:dyDescent="0.2">
      <c r="D1009" s="131"/>
    </row>
    <row r="1010" spans="4:4" x14ac:dyDescent="0.2">
      <c r="D1010" s="131"/>
    </row>
    <row r="1011" spans="4:4" x14ac:dyDescent="0.2">
      <c r="D1011" s="131"/>
    </row>
    <row r="1012" spans="4:4" x14ac:dyDescent="0.2">
      <c r="D1012" s="131"/>
    </row>
    <row r="1013" spans="4:4" x14ac:dyDescent="0.2">
      <c r="D1013" s="131"/>
    </row>
    <row r="1014" spans="4:4" x14ac:dyDescent="0.2">
      <c r="D1014" s="131"/>
    </row>
    <row r="1015" spans="4:4" x14ac:dyDescent="0.2">
      <c r="D1015" s="131"/>
    </row>
    <row r="1016" spans="4:4" x14ac:dyDescent="0.2">
      <c r="D1016" s="131"/>
    </row>
    <row r="1017" spans="4:4" x14ac:dyDescent="0.2">
      <c r="D1017" s="131"/>
    </row>
    <row r="1018" spans="4:4" x14ac:dyDescent="0.2">
      <c r="D1018" s="131"/>
    </row>
    <row r="1019" spans="4:4" x14ac:dyDescent="0.2">
      <c r="D1019" s="131"/>
    </row>
    <row r="1020" spans="4:4" x14ac:dyDescent="0.2">
      <c r="D1020" s="131"/>
    </row>
    <row r="1021" spans="4:4" x14ac:dyDescent="0.2">
      <c r="D1021" s="131"/>
    </row>
    <row r="1022" spans="4:4" x14ac:dyDescent="0.2">
      <c r="D1022" s="131"/>
    </row>
    <row r="1023" spans="4:4" x14ac:dyDescent="0.2">
      <c r="D1023" s="131"/>
    </row>
    <row r="1024" spans="4:4" x14ac:dyDescent="0.2">
      <c r="D1024" s="131"/>
    </row>
    <row r="1025" spans="4:4" x14ac:dyDescent="0.2">
      <c r="D1025" s="131"/>
    </row>
    <row r="1026" spans="4:4" x14ac:dyDescent="0.2">
      <c r="D1026" s="131"/>
    </row>
    <row r="1027" spans="4:4" x14ac:dyDescent="0.2">
      <c r="D1027" s="131"/>
    </row>
    <row r="1028" spans="4:4" x14ac:dyDescent="0.2">
      <c r="D1028" s="131"/>
    </row>
    <row r="1029" spans="4:4" x14ac:dyDescent="0.2">
      <c r="D1029" s="131"/>
    </row>
    <row r="1030" spans="4:4" x14ac:dyDescent="0.2">
      <c r="D1030" s="131"/>
    </row>
    <row r="1031" spans="4:4" x14ac:dyDescent="0.2">
      <c r="D1031" s="131"/>
    </row>
    <row r="1032" spans="4:4" x14ac:dyDescent="0.2">
      <c r="D1032" s="131"/>
    </row>
    <row r="1033" spans="4:4" x14ac:dyDescent="0.2">
      <c r="D1033" s="131"/>
    </row>
    <row r="1034" spans="4:4" x14ac:dyDescent="0.2">
      <c r="D1034" s="131"/>
    </row>
    <row r="1035" spans="4:4" x14ac:dyDescent="0.2">
      <c r="D1035" s="131"/>
    </row>
    <row r="1036" spans="4:4" x14ac:dyDescent="0.2">
      <c r="D1036" s="131"/>
    </row>
    <row r="1037" spans="4:4" x14ac:dyDescent="0.2">
      <c r="D1037" s="131"/>
    </row>
    <row r="1038" spans="4:4" x14ac:dyDescent="0.2">
      <c r="D1038" s="131"/>
    </row>
    <row r="1039" spans="4:4" x14ac:dyDescent="0.2">
      <c r="D1039" s="131"/>
    </row>
    <row r="1040" spans="4:4" x14ac:dyDescent="0.2">
      <c r="D1040" s="131"/>
    </row>
    <row r="1041" spans="4:4" x14ac:dyDescent="0.2">
      <c r="D1041" s="131"/>
    </row>
    <row r="1042" spans="4:4" x14ac:dyDescent="0.2">
      <c r="D1042" s="131"/>
    </row>
    <row r="1043" spans="4:4" x14ac:dyDescent="0.2">
      <c r="D1043" s="131"/>
    </row>
    <row r="1044" spans="4:4" x14ac:dyDescent="0.2">
      <c r="D1044" s="131"/>
    </row>
    <row r="1045" spans="4:4" x14ac:dyDescent="0.2">
      <c r="D1045" s="131"/>
    </row>
    <row r="1046" spans="4:4" x14ac:dyDescent="0.2">
      <c r="D1046" s="131"/>
    </row>
    <row r="1047" spans="4:4" x14ac:dyDescent="0.2">
      <c r="D1047" s="131"/>
    </row>
    <row r="1048" spans="4:4" x14ac:dyDescent="0.2">
      <c r="D1048" s="131"/>
    </row>
    <row r="1049" spans="4:4" x14ac:dyDescent="0.2">
      <c r="D1049" s="131"/>
    </row>
    <row r="1050" spans="4:4" x14ac:dyDescent="0.2">
      <c r="D1050" s="131"/>
    </row>
    <row r="1051" spans="4:4" x14ac:dyDescent="0.2">
      <c r="D1051" s="131"/>
    </row>
    <row r="1052" spans="4:4" x14ac:dyDescent="0.2">
      <c r="D1052" s="131"/>
    </row>
    <row r="1053" spans="4:4" x14ac:dyDescent="0.2">
      <c r="D1053" s="131"/>
    </row>
    <row r="1054" spans="4:4" x14ac:dyDescent="0.2">
      <c r="D1054" s="131"/>
    </row>
    <row r="1055" spans="4:4" x14ac:dyDescent="0.2">
      <c r="D1055" s="131"/>
    </row>
    <row r="1056" spans="4:4" x14ac:dyDescent="0.2">
      <c r="D1056" s="131"/>
    </row>
    <row r="1057" spans="4:4" x14ac:dyDescent="0.2">
      <c r="D1057" s="131"/>
    </row>
    <row r="1058" spans="4:4" x14ac:dyDescent="0.2">
      <c r="D1058" s="131"/>
    </row>
    <row r="1059" spans="4:4" x14ac:dyDescent="0.2">
      <c r="D1059" s="131"/>
    </row>
    <row r="1060" spans="4:4" x14ac:dyDescent="0.2">
      <c r="D1060" s="131"/>
    </row>
    <row r="1061" spans="4:4" x14ac:dyDescent="0.2">
      <c r="D1061" s="131"/>
    </row>
    <row r="1062" spans="4:4" x14ac:dyDescent="0.2">
      <c r="D1062" s="131"/>
    </row>
    <row r="1063" spans="4:4" x14ac:dyDescent="0.2">
      <c r="D1063" s="131"/>
    </row>
    <row r="1064" spans="4:4" x14ac:dyDescent="0.2">
      <c r="D1064" s="131"/>
    </row>
    <row r="1065" spans="4:4" x14ac:dyDescent="0.2">
      <c r="D1065" s="131"/>
    </row>
    <row r="1066" spans="4:4" x14ac:dyDescent="0.2">
      <c r="D1066" s="131"/>
    </row>
    <row r="1067" spans="4:4" x14ac:dyDescent="0.2">
      <c r="D1067" s="131"/>
    </row>
    <row r="1068" spans="4:4" x14ac:dyDescent="0.2">
      <c r="D1068" s="131"/>
    </row>
    <row r="1069" spans="4:4" x14ac:dyDescent="0.2">
      <c r="D1069" s="131"/>
    </row>
    <row r="1070" spans="4:4" x14ac:dyDescent="0.2">
      <c r="D1070" s="131"/>
    </row>
    <row r="1071" spans="4:4" x14ac:dyDescent="0.2">
      <c r="D1071" s="131"/>
    </row>
    <row r="1072" spans="4:4" x14ac:dyDescent="0.2">
      <c r="D1072" s="131"/>
    </row>
    <row r="1073" spans="4:4" x14ac:dyDescent="0.2">
      <c r="D1073" s="131"/>
    </row>
    <row r="1074" spans="4:4" x14ac:dyDescent="0.2">
      <c r="D1074" s="131"/>
    </row>
    <row r="1075" spans="4:4" x14ac:dyDescent="0.2">
      <c r="D1075" s="131"/>
    </row>
    <row r="1076" spans="4:4" x14ac:dyDescent="0.2">
      <c r="D1076" s="131"/>
    </row>
    <row r="1077" spans="4:4" x14ac:dyDescent="0.2">
      <c r="D1077" s="131"/>
    </row>
    <row r="1078" spans="4:4" x14ac:dyDescent="0.2">
      <c r="D1078" s="131"/>
    </row>
    <row r="1079" spans="4:4" x14ac:dyDescent="0.2">
      <c r="D1079" s="131"/>
    </row>
    <row r="1080" spans="4:4" x14ac:dyDescent="0.2">
      <c r="D1080" s="131"/>
    </row>
    <row r="1081" spans="4:4" x14ac:dyDescent="0.2">
      <c r="D1081" s="131"/>
    </row>
    <row r="1082" spans="4:4" x14ac:dyDescent="0.2">
      <c r="D1082" s="131"/>
    </row>
    <row r="1083" spans="4:4" x14ac:dyDescent="0.2">
      <c r="D1083" s="131"/>
    </row>
    <row r="1084" spans="4:4" x14ac:dyDescent="0.2">
      <c r="D1084" s="131"/>
    </row>
    <row r="1085" spans="4:4" x14ac:dyDescent="0.2">
      <c r="D1085" s="131"/>
    </row>
    <row r="1086" spans="4:4" x14ac:dyDescent="0.2">
      <c r="D1086" s="131"/>
    </row>
    <row r="1087" spans="4:4" x14ac:dyDescent="0.2">
      <c r="D1087" s="131"/>
    </row>
    <row r="1088" spans="4:4" x14ac:dyDescent="0.2">
      <c r="D1088" s="131"/>
    </row>
    <row r="1089" spans="4:4" x14ac:dyDescent="0.2">
      <c r="D1089" s="131"/>
    </row>
    <row r="1090" spans="4:4" x14ac:dyDescent="0.2">
      <c r="D1090" s="131"/>
    </row>
    <row r="1091" spans="4:4" x14ac:dyDescent="0.2">
      <c r="D1091" s="131"/>
    </row>
    <row r="1092" spans="4:4" x14ac:dyDescent="0.2">
      <c r="D1092" s="131"/>
    </row>
    <row r="1093" spans="4:4" x14ac:dyDescent="0.2">
      <c r="D1093" s="131"/>
    </row>
    <row r="1094" spans="4:4" x14ac:dyDescent="0.2">
      <c r="D1094" s="131"/>
    </row>
    <row r="1095" spans="4:4" x14ac:dyDescent="0.2">
      <c r="D1095" s="131"/>
    </row>
    <row r="1096" spans="4:4" x14ac:dyDescent="0.2">
      <c r="D1096" s="131"/>
    </row>
    <row r="1097" spans="4:4" x14ac:dyDescent="0.2">
      <c r="D1097" s="131"/>
    </row>
    <row r="1098" spans="4:4" x14ac:dyDescent="0.2">
      <c r="D1098" s="131"/>
    </row>
    <row r="1099" spans="4:4" x14ac:dyDescent="0.2">
      <c r="D1099" s="131"/>
    </row>
    <row r="1100" spans="4:4" x14ac:dyDescent="0.2">
      <c r="D1100" s="131"/>
    </row>
    <row r="1101" spans="4:4" x14ac:dyDescent="0.2">
      <c r="D1101" s="131"/>
    </row>
    <row r="1102" spans="4:4" x14ac:dyDescent="0.2">
      <c r="D1102" s="131"/>
    </row>
    <row r="1103" spans="4:4" x14ac:dyDescent="0.2">
      <c r="D1103" s="131"/>
    </row>
    <row r="1104" spans="4:4" x14ac:dyDescent="0.2">
      <c r="D1104" s="131"/>
    </row>
    <row r="1105" spans="4:4" x14ac:dyDescent="0.2">
      <c r="D1105" s="131"/>
    </row>
    <row r="1106" spans="4:4" x14ac:dyDescent="0.2">
      <c r="D1106" s="131"/>
    </row>
    <row r="1107" spans="4:4" x14ac:dyDescent="0.2">
      <c r="D1107" s="131"/>
    </row>
    <row r="1108" spans="4:4" x14ac:dyDescent="0.2">
      <c r="D1108" s="131"/>
    </row>
    <row r="1109" spans="4:4" x14ac:dyDescent="0.2">
      <c r="D1109" s="131"/>
    </row>
    <row r="1110" spans="4:4" x14ac:dyDescent="0.2">
      <c r="D1110" s="131"/>
    </row>
    <row r="1111" spans="4:4" x14ac:dyDescent="0.2">
      <c r="D1111" s="131"/>
    </row>
    <row r="1112" spans="4:4" x14ac:dyDescent="0.2">
      <c r="D1112" s="131"/>
    </row>
    <row r="1113" spans="4:4" x14ac:dyDescent="0.2">
      <c r="D1113" s="131"/>
    </row>
    <row r="1114" spans="4:4" x14ac:dyDescent="0.2">
      <c r="D1114" s="131"/>
    </row>
    <row r="1115" spans="4:4" x14ac:dyDescent="0.2">
      <c r="D1115" s="131"/>
    </row>
    <row r="1116" spans="4:4" x14ac:dyDescent="0.2">
      <c r="D1116" s="131"/>
    </row>
    <row r="1117" spans="4:4" x14ac:dyDescent="0.2">
      <c r="D1117" s="131"/>
    </row>
    <row r="1118" spans="4:4" x14ac:dyDescent="0.2">
      <c r="D1118" s="131"/>
    </row>
    <row r="1119" spans="4:4" x14ac:dyDescent="0.2">
      <c r="D1119" s="131"/>
    </row>
    <row r="1120" spans="4:4" x14ac:dyDescent="0.2">
      <c r="D1120" s="131"/>
    </row>
    <row r="1121" spans="4:4" x14ac:dyDescent="0.2">
      <c r="D1121" s="131"/>
    </row>
    <row r="1122" spans="4:4" x14ac:dyDescent="0.2">
      <c r="D1122" s="131"/>
    </row>
    <row r="1123" spans="4:4" x14ac:dyDescent="0.2">
      <c r="D1123" s="131"/>
    </row>
    <row r="1124" spans="4:4" x14ac:dyDescent="0.2">
      <c r="D1124" s="131"/>
    </row>
    <row r="1125" spans="4:4" x14ac:dyDescent="0.2">
      <c r="D1125" s="131"/>
    </row>
    <row r="1126" spans="4:4" x14ac:dyDescent="0.2">
      <c r="D1126" s="131"/>
    </row>
    <row r="1127" spans="4:4" x14ac:dyDescent="0.2">
      <c r="D1127" s="131"/>
    </row>
    <row r="1128" spans="4:4" x14ac:dyDescent="0.2">
      <c r="D1128" s="131"/>
    </row>
    <row r="1129" spans="4:4" x14ac:dyDescent="0.2">
      <c r="D1129" s="131"/>
    </row>
    <row r="1130" spans="4:4" x14ac:dyDescent="0.2">
      <c r="D1130" s="131"/>
    </row>
    <row r="1131" spans="4:4" x14ac:dyDescent="0.2">
      <c r="D1131" s="131"/>
    </row>
    <row r="1132" spans="4:4" x14ac:dyDescent="0.2">
      <c r="D1132" s="131"/>
    </row>
    <row r="1133" spans="4:4" x14ac:dyDescent="0.2">
      <c r="D1133" s="131"/>
    </row>
    <row r="1134" spans="4:4" x14ac:dyDescent="0.2">
      <c r="D1134" s="131"/>
    </row>
    <row r="1135" spans="4:4" x14ac:dyDescent="0.2">
      <c r="D1135" s="131"/>
    </row>
    <row r="1136" spans="4:4" x14ac:dyDescent="0.2">
      <c r="D1136" s="131"/>
    </row>
    <row r="1137" spans="4:4" x14ac:dyDescent="0.2">
      <c r="D1137" s="131"/>
    </row>
    <row r="1138" spans="4:4" x14ac:dyDescent="0.2">
      <c r="D1138" s="131"/>
    </row>
    <row r="1139" spans="4:4" x14ac:dyDescent="0.2">
      <c r="D1139" s="131"/>
    </row>
    <row r="1140" spans="4:4" x14ac:dyDescent="0.2">
      <c r="D1140" s="131"/>
    </row>
    <row r="1141" spans="4:4" x14ac:dyDescent="0.2">
      <c r="D1141" s="131"/>
    </row>
    <row r="1142" spans="4:4" x14ac:dyDescent="0.2">
      <c r="D1142" s="131"/>
    </row>
    <row r="1143" spans="4:4" x14ac:dyDescent="0.2">
      <c r="D1143" s="131"/>
    </row>
    <row r="1144" spans="4:4" x14ac:dyDescent="0.2">
      <c r="D1144" s="131"/>
    </row>
    <row r="1145" spans="4:4" x14ac:dyDescent="0.2">
      <c r="D1145" s="131"/>
    </row>
    <row r="1146" spans="4:4" x14ac:dyDescent="0.2">
      <c r="D1146" s="131"/>
    </row>
    <row r="1147" spans="4:4" x14ac:dyDescent="0.2">
      <c r="D1147" s="131"/>
    </row>
    <row r="1148" spans="4:4" x14ac:dyDescent="0.2">
      <c r="D1148" s="131"/>
    </row>
    <row r="1149" spans="4:4" x14ac:dyDescent="0.2">
      <c r="D1149" s="131"/>
    </row>
    <row r="1150" spans="4:4" x14ac:dyDescent="0.2">
      <c r="D1150" s="131"/>
    </row>
    <row r="1151" spans="4:4" x14ac:dyDescent="0.2">
      <c r="D1151" s="131"/>
    </row>
    <row r="1152" spans="4:4" x14ac:dyDescent="0.2">
      <c r="D1152" s="131"/>
    </row>
    <row r="1153" spans="4:4" x14ac:dyDescent="0.2">
      <c r="D1153" s="131"/>
    </row>
    <row r="1154" spans="4:4" x14ac:dyDescent="0.2">
      <c r="D1154" s="131"/>
    </row>
    <row r="1155" spans="4:4" x14ac:dyDescent="0.2">
      <c r="D1155" s="131"/>
    </row>
    <row r="1156" spans="4:4" x14ac:dyDescent="0.2">
      <c r="D1156" s="131"/>
    </row>
    <row r="1157" spans="4:4" x14ac:dyDescent="0.2">
      <c r="D1157" s="131"/>
    </row>
    <row r="1158" spans="4:4" x14ac:dyDescent="0.2">
      <c r="D1158" s="131"/>
    </row>
    <row r="1159" spans="4:4" x14ac:dyDescent="0.2">
      <c r="D1159" s="131"/>
    </row>
    <row r="1160" spans="4:4" x14ac:dyDescent="0.2">
      <c r="D1160" s="131"/>
    </row>
    <row r="1161" spans="4:4" x14ac:dyDescent="0.2">
      <c r="D1161" s="131"/>
    </row>
    <row r="1162" spans="4:4" x14ac:dyDescent="0.2">
      <c r="D1162" s="131"/>
    </row>
    <row r="1163" spans="4:4" x14ac:dyDescent="0.2">
      <c r="D1163" s="131"/>
    </row>
    <row r="1164" spans="4:4" x14ac:dyDescent="0.2">
      <c r="D1164" s="131"/>
    </row>
    <row r="1165" spans="4:4" x14ac:dyDescent="0.2">
      <c r="D1165" s="131"/>
    </row>
    <row r="1166" spans="4:4" x14ac:dyDescent="0.2">
      <c r="D1166" s="131"/>
    </row>
    <row r="1167" spans="4:4" x14ac:dyDescent="0.2">
      <c r="D1167" s="131"/>
    </row>
    <row r="1168" spans="4:4" x14ac:dyDescent="0.2">
      <c r="D1168" s="131"/>
    </row>
    <row r="1169" spans="4:4" x14ac:dyDescent="0.2">
      <c r="D1169" s="131"/>
    </row>
    <row r="1170" spans="4:4" x14ac:dyDescent="0.2">
      <c r="D1170" s="131"/>
    </row>
    <row r="1171" spans="4:4" x14ac:dyDescent="0.2">
      <c r="D1171" s="131"/>
    </row>
    <row r="1172" spans="4:4" x14ac:dyDescent="0.2">
      <c r="D1172" s="131"/>
    </row>
    <row r="1173" spans="4:4" x14ac:dyDescent="0.2">
      <c r="D1173" s="131"/>
    </row>
    <row r="1174" spans="4:4" x14ac:dyDescent="0.2">
      <c r="D1174" s="131"/>
    </row>
    <row r="1175" spans="4:4" x14ac:dyDescent="0.2">
      <c r="D1175" s="131"/>
    </row>
    <row r="1176" spans="4:4" x14ac:dyDescent="0.2">
      <c r="D1176" s="131"/>
    </row>
    <row r="1177" spans="4:4" x14ac:dyDescent="0.2">
      <c r="D1177" s="131"/>
    </row>
    <row r="1178" spans="4:4" x14ac:dyDescent="0.2">
      <c r="D1178" s="131"/>
    </row>
    <row r="1179" spans="4:4" x14ac:dyDescent="0.2">
      <c r="D1179" s="131"/>
    </row>
    <row r="1180" spans="4:4" x14ac:dyDescent="0.2">
      <c r="D1180" s="131"/>
    </row>
    <row r="1181" spans="4:4" x14ac:dyDescent="0.2">
      <c r="D1181" s="131"/>
    </row>
    <row r="1182" spans="4:4" x14ac:dyDescent="0.2">
      <c r="D1182" s="131"/>
    </row>
    <row r="1183" spans="4:4" x14ac:dyDescent="0.2">
      <c r="D1183" s="131"/>
    </row>
    <row r="1184" spans="4:4" x14ac:dyDescent="0.2">
      <c r="D1184" s="131"/>
    </row>
    <row r="1185" spans="4:4" x14ac:dyDescent="0.2">
      <c r="D1185" s="131"/>
    </row>
    <row r="1186" spans="4:4" x14ac:dyDescent="0.2">
      <c r="D1186" s="131"/>
    </row>
    <row r="1187" spans="4:4" x14ac:dyDescent="0.2">
      <c r="D1187" s="131"/>
    </row>
    <row r="1188" spans="4:4" x14ac:dyDescent="0.2">
      <c r="D1188" s="131"/>
    </row>
    <row r="1189" spans="4:4" x14ac:dyDescent="0.2">
      <c r="D1189" s="131"/>
    </row>
    <row r="1190" spans="4:4" x14ac:dyDescent="0.2">
      <c r="D1190" s="131"/>
    </row>
    <row r="1191" spans="4:4" x14ac:dyDescent="0.2">
      <c r="D1191" s="131"/>
    </row>
    <row r="1192" spans="4:4" x14ac:dyDescent="0.2">
      <c r="D1192" s="131"/>
    </row>
    <row r="1193" spans="4:4" x14ac:dyDescent="0.2">
      <c r="D1193" s="131"/>
    </row>
    <row r="1194" spans="4:4" x14ac:dyDescent="0.2">
      <c r="D1194" s="131"/>
    </row>
    <row r="1195" spans="4:4" x14ac:dyDescent="0.2">
      <c r="D1195" s="131"/>
    </row>
    <row r="1196" spans="4:4" x14ac:dyDescent="0.2">
      <c r="D1196" s="131"/>
    </row>
    <row r="1197" spans="4:4" x14ac:dyDescent="0.2">
      <c r="D1197" s="131"/>
    </row>
    <row r="1198" spans="4:4" x14ac:dyDescent="0.2">
      <c r="D1198" s="131"/>
    </row>
    <row r="1199" spans="4:4" x14ac:dyDescent="0.2">
      <c r="D1199" s="131"/>
    </row>
    <row r="1200" spans="4:4" x14ac:dyDescent="0.2">
      <c r="D1200" s="131"/>
    </row>
    <row r="1201" spans="4:4" x14ac:dyDescent="0.2">
      <c r="D1201" s="131"/>
    </row>
    <row r="1202" spans="4:4" x14ac:dyDescent="0.2">
      <c r="D1202" s="131"/>
    </row>
    <row r="1203" spans="4:4" x14ac:dyDescent="0.2">
      <c r="D1203" s="131"/>
    </row>
    <row r="1204" spans="4:4" x14ac:dyDescent="0.2">
      <c r="D1204" s="131"/>
    </row>
    <row r="1205" spans="4:4" x14ac:dyDescent="0.2">
      <c r="D1205" s="131"/>
    </row>
    <row r="1206" spans="4:4" x14ac:dyDescent="0.2">
      <c r="D1206" s="131"/>
    </row>
    <row r="1207" spans="4:4" x14ac:dyDescent="0.2">
      <c r="D1207" s="131"/>
    </row>
    <row r="1208" spans="4:4" x14ac:dyDescent="0.2">
      <c r="D1208" s="131"/>
    </row>
    <row r="1209" spans="4:4" x14ac:dyDescent="0.2">
      <c r="D1209" s="131"/>
    </row>
    <row r="1210" spans="4:4" x14ac:dyDescent="0.2">
      <c r="D1210" s="131"/>
    </row>
    <row r="1211" spans="4:4" x14ac:dyDescent="0.2">
      <c r="D1211" s="131"/>
    </row>
    <row r="1212" spans="4:4" x14ac:dyDescent="0.2">
      <c r="D1212" s="131"/>
    </row>
    <row r="1213" spans="4:4" x14ac:dyDescent="0.2">
      <c r="D1213" s="131"/>
    </row>
    <row r="1214" spans="4:4" x14ac:dyDescent="0.2">
      <c r="D1214" s="131"/>
    </row>
    <row r="1215" spans="4:4" x14ac:dyDescent="0.2">
      <c r="D1215" s="131"/>
    </row>
    <row r="1216" spans="4:4" x14ac:dyDescent="0.2">
      <c r="D1216" s="131"/>
    </row>
    <row r="1217" spans="4:4" x14ac:dyDescent="0.2">
      <c r="D1217" s="131"/>
    </row>
    <row r="1218" spans="4:4" x14ac:dyDescent="0.2">
      <c r="D1218" s="131"/>
    </row>
    <row r="1219" spans="4:4" x14ac:dyDescent="0.2">
      <c r="D1219" s="131"/>
    </row>
    <row r="1220" spans="4:4" x14ac:dyDescent="0.2">
      <c r="D1220" s="131"/>
    </row>
    <row r="1221" spans="4:4" x14ac:dyDescent="0.2">
      <c r="D1221" s="131"/>
    </row>
    <row r="1222" spans="4:4" x14ac:dyDescent="0.2">
      <c r="D1222" s="131"/>
    </row>
    <row r="1223" spans="4:4" x14ac:dyDescent="0.2">
      <c r="D1223" s="131"/>
    </row>
    <row r="1224" spans="4:4" x14ac:dyDescent="0.2">
      <c r="D1224" s="131"/>
    </row>
    <row r="1225" spans="4:4" x14ac:dyDescent="0.2">
      <c r="D1225" s="131"/>
    </row>
    <row r="1226" spans="4:4" x14ac:dyDescent="0.2">
      <c r="D1226" s="131"/>
    </row>
    <row r="1227" spans="4:4" x14ac:dyDescent="0.2">
      <c r="D1227" s="131"/>
    </row>
    <row r="1228" spans="4:4" x14ac:dyDescent="0.2">
      <c r="D1228" s="131"/>
    </row>
    <row r="1229" spans="4:4" x14ac:dyDescent="0.2">
      <c r="D1229" s="131"/>
    </row>
    <row r="1230" spans="4:4" x14ac:dyDescent="0.2">
      <c r="D1230" s="131"/>
    </row>
    <row r="1231" spans="4:4" x14ac:dyDescent="0.2">
      <c r="D1231" s="131"/>
    </row>
    <row r="1232" spans="4:4" x14ac:dyDescent="0.2">
      <c r="D1232" s="131"/>
    </row>
    <row r="1233" spans="4:4" x14ac:dyDescent="0.2">
      <c r="D1233" s="131"/>
    </row>
    <row r="1234" spans="4:4" x14ac:dyDescent="0.2">
      <c r="D1234" s="131"/>
    </row>
    <row r="1235" spans="4:4" x14ac:dyDescent="0.2">
      <c r="D1235" s="131"/>
    </row>
    <row r="1236" spans="4:4" x14ac:dyDescent="0.2">
      <c r="D1236" s="131"/>
    </row>
    <row r="1237" spans="4:4" x14ac:dyDescent="0.2">
      <c r="D1237" s="131"/>
    </row>
    <row r="1238" spans="4:4" x14ac:dyDescent="0.2">
      <c r="D1238" s="131"/>
    </row>
    <row r="1239" spans="4:4" x14ac:dyDescent="0.2">
      <c r="D1239" s="131"/>
    </row>
    <row r="1240" spans="4:4" x14ac:dyDescent="0.2">
      <c r="D1240" s="131"/>
    </row>
    <row r="1241" spans="4:4" x14ac:dyDescent="0.2">
      <c r="D1241" s="131"/>
    </row>
    <row r="1242" spans="4:4" x14ac:dyDescent="0.2">
      <c r="D1242" s="131"/>
    </row>
    <row r="1243" spans="4:4" x14ac:dyDescent="0.2">
      <c r="D1243" s="131"/>
    </row>
    <row r="1244" spans="4:4" x14ac:dyDescent="0.2">
      <c r="D1244" s="131"/>
    </row>
    <row r="1245" spans="4:4" x14ac:dyDescent="0.2">
      <c r="D1245" s="131"/>
    </row>
    <row r="1246" spans="4:4" x14ac:dyDescent="0.2">
      <c r="D1246" s="131"/>
    </row>
    <row r="1247" spans="4:4" x14ac:dyDescent="0.2">
      <c r="D1247" s="131"/>
    </row>
    <row r="1248" spans="4:4" x14ac:dyDescent="0.2">
      <c r="D1248" s="131"/>
    </row>
    <row r="1249" spans="4:4" x14ac:dyDescent="0.2">
      <c r="D1249" s="131"/>
    </row>
    <row r="1250" spans="4:4" x14ac:dyDescent="0.2">
      <c r="D1250" s="131"/>
    </row>
    <row r="1251" spans="4:4" x14ac:dyDescent="0.2">
      <c r="D1251" s="131"/>
    </row>
    <row r="1252" spans="4:4" x14ac:dyDescent="0.2">
      <c r="D1252" s="131"/>
    </row>
    <row r="1253" spans="4:4" x14ac:dyDescent="0.2">
      <c r="D1253" s="131"/>
    </row>
    <row r="1254" spans="4:4" x14ac:dyDescent="0.2">
      <c r="D1254" s="131"/>
    </row>
    <row r="1255" spans="4:4" x14ac:dyDescent="0.2">
      <c r="D1255" s="131"/>
    </row>
    <row r="1256" spans="4:4" x14ac:dyDescent="0.2">
      <c r="D1256" s="131"/>
    </row>
    <row r="1257" spans="4:4" x14ac:dyDescent="0.2">
      <c r="D1257" s="131"/>
    </row>
    <row r="1258" spans="4:4" x14ac:dyDescent="0.2">
      <c r="D1258" s="131"/>
    </row>
    <row r="1259" spans="4:4" x14ac:dyDescent="0.2">
      <c r="D1259" s="131"/>
    </row>
    <row r="1260" spans="4:4" x14ac:dyDescent="0.2">
      <c r="D1260" s="131"/>
    </row>
    <row r="1261" spans="4:4" x14ac:dyDescent="0.2">
      <c r="D1261" s="131"/>
    </row>
    <row r="1262" spans="4:4" x14ac:dyDescent="0.2">
      <c r="D1262" s="131"/>
    </row>
    <row r="1263" spans="4:4" x14ac:dyDescent="0.2">
      <c r="D1263" s="131"/>
    </row>
    <row r="1264" spans="4:4" x14ac:dyDescent="0.2">
      <c r="D1264" s="131"/>
    </row>
    <row r="1265" spans="4:4" x14ac:dyDescent="0.2">
      <c r="D1265" s="131"/>
    </row>
    <row r="1266" spans="4:4" x14ac:dyDescent="0.2">
      <c r="D1266" s="131"/>
    </row>
    <row r="1267" spans="4:4" x14ac:dyDescent="0.2">
      <c r="D1267" s="131"/>
    </row>
    <row r="1268" spans="4:4" x14ac:dyDescent="0.2">
      <c r="D1268" s="131"/>
    </row>
    <row r="1269" spans="4:4" x14ac:dyDescent="0.2">
      <c r="D1269" s="131"/>
    </row>
    <row r="1270" spans="4:4" x14ac:dyDescent="0.2">
      <c r="D1270" s="131"/>
    </row>
    <row r="1271" spans="4:4" x14ac:dyDescent="0.2">
      <c r="D1271" s="131"/>
    </row>
    <row r="1272" spans="4:4" x14ac:dyDescent="0.2">
      <c r="D1272" s="131"/>
    </row>
    <row r="1273" spans="4:4" x14ac:dyDescent="0.2">
      <c r="D1273" s="131"/>
    </row>
    <row r="1274" spans="4:4" x14ac:dyDescent="0.2">
      <c r="D1274" s="131"/>
    </row>
    <row r="1275" spans="4:4" x14ac:dyDescent="0.2">
      <c r="D1275" s="131"/>
    </row>
    <row r="1276" spans="4:4" x14ac:dyDescent="0.2">
      <c r="D1276" s="131"/>
    </row>
    <row r="1277" spans="4:4" x14ac:dyDescent="0.2">
      <c r="D1277" s="131"/>
    </row>
    <row r="1278" spans="4:4" x14ac:dyDescent="0.2">
      <c r="D1278" s="131"/>
    </row>
    <row r="1279" spans="4:4" x14ac:dyDescent="0.2">
      <c r="D1279" s="131"/>
    </row>
    <row r="1280" spans="4:4" x14ac:dyDescent="0.2">
      <c r="D1280" s="131"/>
    </row>
    <row r="1281" spans="4:4" x14ac:dyDescent="0.2">
      <c r="D1281" s="131"/>
    </row>
    <row r="1282" spans="4:4" x14ac:dyDescent="0.2">
      <c r="D1282" s="131"/>
    </row>
    <row r="1283" spans="4:4" x14ac:dyDescent="0.2">
      <c r="D1283" s="131"/>
    </row>
    <row r="1284" spans="4:4" x14ac:dyDescent="0.2">
      <c r="D1284" s="131"/>
    </row>
    <row r="1285" spans="4:4" x14ac:dyDescent="0.2">
      <c r="D1285" s="131"/>
    </row>
    <row r="1286" spans="4:4" x14ac:dyDescent="0.2">
      <c r="D1286" s="131"/>
    </row>
    <row r="1287" spans="4:4" x14ac:dyDescent="0.2">
      <c r="D1287" s="131"/>
    </row>
    <row r="1288" spans="4:4" x14ac:dyDescent="0.2">
      <c r="D1288" s="131"/>
    </row>
    <row r="1289" spans="4:4" x14ac:dyDescent="0.2">
      <c r="D1289" s="131"/>
    </row>
    <row r="1290" spans="4:4" x14ac:dyDescent="0.2">
      <c r="D1290" s="131"/>
    </row>
    <row r="1291" spans="4:4" x14ac:dyDescent="0.2">
      <c r="D1291" s="131"/>
    </row>
    <row r="1292" spans="4:4" x14ac:dyDescent="0.2">
      <c r="D1292" s="131"/>
    </row>
    <row r="1293" spans="4:4" x14ac:dyDescent="0.2">
      <c r="D1293" s="131"/>
    </row>
    <row r="1294" spans="4:4" x14ac:dyDescent="0.2">
      <c r="D1294" s="131"/>
    </row>
    <row r="1295" spans="4:4" x14ac:dyDescent="0.2">
      <c r="D1295" s="131"/>
    </row>
    <row r="1296" spans="4:4" x14ac:dyDescent="0.2">
      <c r="D1296" s="131"/>
    </row>
    <row r="1297" spans="4:4" x14ac:dyDescent="0.2">
      <c r="D1297" s="131"/>
    </row>
    <row r="1298" spans="4:4" x14ac:dyDescent="0.2">
      <c r="D1298" s="131"/>
    </row>
    <row r="1299" spans="4:4" x14ac:dyDescent="0.2">
      <c r="D1299" s="131"/>
    </row>
    <row r="1300" spans="4:4" x14ac:dyDescent="0.2">
      <c r="D1300" s="131"/>
    </row>
    <row r="1301" spans="4:4" x14ac:dyDescent="0.2">
      <c r="D1301" s="131"/>
    </row>
    <row r="1302" spans="4:4" x14ac:dyDescent="0.2">
      <c r="D1302" s="131"/>
    </row>
    <row r="1303" spans="4:4" x14ac:dyDescent="0.2">
      <c r="D1303" s="131"/>
    </row>
    <row r="1304" spans="4:4" x14ac:dyDescent="0.2">
      <c r="D1304" s="131"/>
    </row>
    <row r="1305" spans="4:4" x14ac:dyDescent="0.2">
      <c r="D1305" s="131"/>
    </row>
    <row r="1306" spans="4:4" x14ac:dyDescent="0.2">
      <c r="D1306" s="131"/>
    </row>
    <row r="1307" spans="4:4" x14ac:dyDescent="0.2">
      <c r="D1307" s="131"/>
    </row>
    <row r="1308" spans="4:4" x14ac:dyDescent="0.2">
      <c r="D1308" s="131"/>
    </row>
    <row r="1309" spans="4:4" x14ac:dyDescent="0.2">
      <c r="D1309" s="131"/>
    </row>
    <row r="1310" spans="4:4" x14ac:dyDescent="0.2">
      <c r="D1310" s="131"/>
    </row>
    <row r="1311" spans="4:4" x14ac:dyDescent="0.2">
      <c r="D1311" s="131"/>
    </row>
    <row r="1312" spans="4:4" x14ac:dyDescent="0.2">
      <c r="D1312" s="131"/>
    </row>
    <row r="1313" spans="4:4" x14ac:dyDescent="0.2">
      <c r="D1313" s="131"/>
    </row>
    <row r="1314" spans="4:4" x14ac:dyDescent="0.2">
      <c r="D1314" s="131"/>
    </row>
    <row r="1315" spans="4:4" x14ac:dyDescent="0.2">
      <c r="D1315" s="131"/>
    </row>
    <row r="1316" spans="4:4" x14ac:dyDescent="0.2">
      <c r="D1316" s="131"/>
    </row>
    <row r="1317" spans="4:4" x14ac:dyDescent="0.2">
      <c r="D1317" s="131"/>
    </row>
    <row r="1318" spans="4:4" x14ac:dyDescent="0.2">
      <c r="D1318" s="131"/>
    </row>
    <row r="1319" spans="4:4" x14ac:dyDescent="0.2">
      <c r="D1319" s="131"/>
    </row>
    <row r="1320" spans="4:4" x14ac:dyDescent="0.2">
      <c r="D1320" s="131"/>
    </row>
    <row r="1321" spans="4:4" x14ac:dyDescent="0.2">
      <c r="D1321" s="131"/>
    </row>
    <row r="1322" spans="4:4" x14ac:dyDescent="0.2">
      <c r="D1322" s="131"/>
    </row>
    <row r="1323" spans="4:4" x14ac:dyDescent="0.2">
      <c r="D1323" s="131"/>
    </row>
    <row r="1324" spans="4:4" x14ac:dyDescent="0.2">
      <c r="D1324" s="131"/>
    </row>
    <row r="1325" spans="4:4" x14ac:dyDescent="0.2">
      <c r="D1325" s="131"/>
    </row>
    <row r="1326" spans="4:4" x14ac:dyDescent="0.2">
      <c r="D1326" s="131"/>
    </row>
    <row r="1327" spans="4:4" x14ac:dyDescent="0.2">
      <c r="D1327" s="131"/>
    </row>
    <row r="1328" spans="4:4" x14ac:dyDescent="0.2">
      <c r="D1328" s="131"/>
    </row>
    <row r="1329" spans="4:4" x14ac:dyDescent="0.2">
      <c r="D1329" s="131"/>
    </row>
    <row r="1330" spans="4:4" x14ac:dyDescent="0.2">
      <c r="D1330" s="131"/>
    </row>
    <row r="1331" spans="4:4" x14ac:dyDescent="0.2">
      <c r="D1331" s="131"/>
    </row>
    <row r="1332" spans="4:4" x14ac:dyDescent="0.2">
      <c r="D1332" s="131"/>
    </row>
    <row r="1333" spans="4:4" x14ac:dyDescent="0.2">
      <c r="D1333" s="131"/>
    </row>
    <row r="1334" spans="4:4" x14ac:dyDescent="0.2">
      <c r="D1334" s="131"/>
    </row>
    <row r="1335" spans="4:4" x14ac:dyDescent="0.2">
      <c r="D1335" s="131"/>
    </row>
    <row r="1336" spans="4:4" x14ac:dyDescent="0.2">
      <c r="D1336" s="131"/>
    </row>
    <row r="1337" spans="4:4" x14ac:dyDescent="0.2">
      <c r="D1337" s="131"/>
    </row>
    <row r="1338" spans="4:4" x14ac:dyDescent="0.2">
      <c r="D1338" s="131"/>
    </row>
    <row r="1339" spans="4:4" x14ac:dyDescent="0.2">
      <c r="D1339" s="131"/>
    </row>
    <row r="1340" spans="4:4" x14ac:dyDescent="0.2">
      <c r="D1340" s="131"/>
    </row>
    <row r="1341" spans="4:4" x14ac:dyDescent="0.2">
      <c r="D1341" s="131"/>
    </row>
    <row r="1342" spans="4:4" x14ac:dyDescent="0.2">
      <c r="D1342" s="131"/>
    </row>
    <row r="1343" spans="4:4" x14ac:dyDescent="0.2">
      <c r="D1343" s="131"/>
    </row>
    <row r="1344" spans="4:4" x14ac:dyDescent="0.2">
      <c r="D1344" s="131"/>
    </row>
    <row r="1345" spans="4:4" x14ac:dyDescent="0.2">
      <c r="D1345" s="131"/>
    </row>
    <row r="1346" spans="4:4" x14ac:dyDescent="0.2">
      <c r="D1346" s="131"/>
    </row>
    <row r="1347" spans="4:4" x14ac:dyDescent="0.2">
      <c r="D1347" s="131"/>
    </row>
    <row r="1348" spans="4:4" x14ac:dyDescent="0.2">
      <c r="D1348" s="131"/>
    </row>
    <row r="1349" spans="4:4" x14ac:dyDescent="0.2">
      <c r="D1349" s="131"/>
    </row>
    <row r="1350" spans="4:4" x14ac:dyDescent="0.2">
      <c r="D1350" s="131"/>
    </row>
    <row r="1351" spans="4:4" x14ac:dyDescent="0.2">
      <c r="D1351" s="131"/>
    </row>
    <row r="1352" spans="4:4" x14ac:dyDescent="0.2">
      <c r="D1352" s="131"/>
    </row>
    <row r="1353" spans="4:4" x14ac:dyDescent="0.2">
      <c r="D1353" s="131"/>
    </row>
    <row r="1354" spans="4:4" x14ac:dyDescent="0.2">
      <c r="D1354" s="131"/>
    </row>
    <row r="1355" spans="4:4" x14ac:dyDescent="0.2">
      <c r="D1355" s="131"/>
    </row>
    <row r="1356" spans="4:4" x14ac:dyDescent="0.2">
      <c r="D1356" s="131"/>
    </row>
    <row r="1357" spans="4:4" x14ac:dyDescent="0.2">
      <c r="D1357" s="131"/>
    </row>
    <row r="1358" spans="4:4" x14ac:dyDescent="0.2">
      <c r="D1358" s="131"/>
    </row>
    <row r="1359" spans="4:4" x14ac:dyDescent="0.2">
      <c r="D1359" s="131"/>
    </row>
    <row r="1360" spans="4:4" x14ac:dyDescent="0.2">
      <c r="D1360" s="131"/>
    </row>
    <row r="1361" spans="4:4" x14ac:dyDescent="0.2">
      <c r="D1361" s="131"/>
    </row>
    <row r="1362" spans="4:4" x14ac:dyDescent="0.2">
      <c r="D1362" s="131"/>
    </row>
    <row r="1363" spans="4:4" x14ac:dyDescent="0.2">
      <c r="D1363" s="131"/>
    </row>
    <row r="1364" spans="4:4" x14ac:dyDescent="0.2">
      <c r="D1364" s="131"/>
    </row>
    <row r="1365" spans="4:4" x14ac:dyDescent="0.2">
      <c r="D1365" s="131"/>
    </row>
    <row r="1366" spans="4:4" x14ac:dyDescent="0.2">
      <c r="D1366" s="131"/>
    </row>
    <row r="1367" spans="4:4" x14ac:dyDescent="0.2">
      <c r="D1367" s="131"/>
    </row>
    <row r="1368" spans="4:4" x14ac:dyDescent="0.2">
      <c r="D1368" s="131"/>
    </row>
    <row r="1369" spans="4:4" x14ac:dyDescent="0.2">
      <c r="D1369" s="131"/>
    </row>
    <row r="1370" spans="4:4" x14ac:dyDescent="0.2">
      <c r="D1370" s="131"/>
    </row>
    <row r="1371" spans="4:4" x14ac:dyDescent="0.2">
      <c r="D1371" s="131"/>
    </row>
    <row r="1372" spans="4:4" x14ac:dyDescent="0.2">
      <c r="D1372" s="131"/>
    </row>
    <row r="1373" spans="4:4" x14ac:dyDescent="0.2">
      <c r="D1373" s="131"/>
    </row>
    <row r="1374" spans="4:4" x14ac:dyDescent="0.2">
      <c r="D1374" s="131"/>
    </row>
    <row r="1375" spans="4:4" x14ac:dyDescent="0.2">
      <c r="D1375" s="131"/>
    </row>
    <row r="1376" spans="4:4" x14ac:dyDescent="0.2">
      <c r="D1376" s="131"/>
    </row>
    <row r="1377" spans="4:4" x14ac:dyDescent="0.2">
      <c r="D1377" s="131"/>
    </row>
    <row r="1378" spans="4:4" x14ac:dyDescent="0.2">
      <c r="D1378" s="131"/>
    </row>
    <row r="1379" spans="4:4" x14ac:dyDescent="0.2">
      <c r="D1379" s="131"/>
    </row>
    <row r="1380" spans="4:4" x14ac:dyDescent="0.2">
      <c r="D1380" s="131"/>
    </row>
    <row r="1381" spans="4:4" x14ac:dyDescent="0.2">
      <c r="D1381" s="131"/>
    </row>
    <row r="1382" spans="4:4" x14ac:dyDescent="0.2">
      <c r="D1382" s="131"/>
    </row>
    <row r="1383" spans="4:4" x14ac:dyDescent="0.2">
      <c r="D1383" s="131"/>
    </row>
    <row r="1384" spans="4:4" x14ac:dyDescent="0.2">
      <c r="D1384" s="131"/>
    </row>
    <row r="1385" spans="4:4" x14ac:dyDescent="0.2">
      <c r="D1385" s="131"/>
    </row>
    <row r="1386" spans="4:4" x14ac:dyDescent="0.2">
      <c r="D1386" s="131"/>
    </row>
    <row r="1387" spans="4:4" x14ac:dyDescent="0.2">
      <c r="D1387" s="131"/>
    </row>
    <row r="1388" spans="4:4" x14ac:dyDescent="0.2">
      <c r="D1388" s="131"/>
    </row>
    <row r="1389" spans="4:4" x14ac:dyDescent="0.2">
      <c r="D1389" s="131"/>
    </row>
    <row r="1390" spans="4:4" x14ac:dyDescent="0.2">
      <c r="D1390" s="131"/>
    </row>
    <row r="1391" spans="4:4" x14ac:dyDescent="0.2">
      <c r="D1391" s="131"/>
    </row>
    <row r="1392" spans="4:4" x14ac:dyDescent="0.2">
      <c r="D1392" s="131"/>
    </row>
    <row r="1393" spans="4:4" x14ac:dyDescent="0.2">
      <c r="D1393" s="131"/>
    </row>
    <row r="1394" spans="4:4" x14ac:dyDescent="0.2">
      <c r="D1394" s="131"/>
    </row>
    <row r="1395" spans="4:4" x14ac:dyDescent="0.2">
      <c r="D1395" s="131"/>
    </row>
    <row r="1396" spans="4:4" x14ac:dyDescent="0.2">
      <c r="D1396" s="131"/>
    </row>
    <row r="1397" spans="4:4" x14ac:dyDescent="0.2">
      <c r="D1397" s="131"/>
    </row>
    <row r="1398" spans="4:4" x14ac:dyDescent="0.2">
      <c r="D1398" s="131"/>
    </row>
    <row r="1399" spans="4:4" x14ac:dyDescent="0.2">
      <c r="D1399" s="131"/>
    </row>
    <row r="1400" spans="4:4" x14ac:dyDescent="0.2">
      <c r="D1400" s="131"/>
    </row>
    <row r="1401" spans="4:4" x14ac:dyDescent="0.2">
      <c r="D1401" s="131"/>
    </row>
    <row r="1402" spans="4:4" x14ac:dyDescent="0.2">
      <c r="D1402" s="131"/>
    </row>
    <row r="1403" spans="4:4" x14ac:dyDescent="0.2">
      <c r="D1403" s="131"/>
    </row>
    <row r="1404" spans="4:4" x14ac:dyDescent="0.2">
      <c r="D1404" s="131"/>
    </row>
    <row r="1405" spans="4:4" x14ac:dyDescent="0.2">
      <c r="D1405" s="131"/>
    </row>
    <row r="1406" spans="4:4" x14ac:dyDescent="0.2">
      <c r="D1406" s="131"/>
    </row>
    <row r="1407" spans="4:4" x14ac:dyDescent="0.2">
      <c r="D1407" s="131"/>
    </row>
    <row r="1408" spans="4:4" x14ac:dyDescent="0.2">
      <c r="D1408" s="131"/>
    </row>
    <row r="1409" spans="4:4" x14ac:dyDescent="0.2">
      <c r="D1409" s="131"/>
    </row>
    <row r="1410" spans="4:4" x14ac:dyDescent="0.2">
      <c r="D1410" s="131"/>
    </row>
    <row r="1411" spans="4:4" x14ac:dyDescent="0.2">
      <c r="D1411" s="131"/>
    </row>
    <row r="1412" spans="4:4" x14ac:dyDescent="0.2">
      <c r="D1412" s="131"/>
    </row>
    <row r="1413" spans="4:4" x14ac:dyDescent="0.2">
      <c r="D1413" s="131"/>
    </row>
    <row r="1414" spans="4:4" x14ac:dyDescent="0.2">
      <c r="D1414" s="131"/>
    </row>
    <row r="1415" spans="4:4" x14ac:dyDescent="0.2">
      <c r="D1415" s="131"/>
    </row>
    <row r="1416" spans="4:4" x14ac:dyDescent="0.2">
      <c r="D1416" s="131"/>
    </row>
    <row r="1417" spans="4:4" x14ac:dyDescent="0.2">
      <c r="D1417" s="131"/>
    </row>
    <row r="1418" spans="4:4" x14ac:dyDescent="0.2">
      <c r="D1418" s="131"/>
    </row>
    <row r="1419" spans="4:4" x14ac:dyDescent="0.2">
      <c r="D1419" s="131"/>
    </row>
    <row r="1420" spans="4:4" x14ac:dyDescent="0.2">
      <c r="D1420" s="131"/>
    </row>
    <row r="1421" spans="4:4" x14ac:dyDescent="0.2">
      <c r="D1421" s="131"/>
    </row>
    <row r="1422" spans="4:4" x14ac:dyDescent="0.2">
      <c r="D1422" s="131"/>
    </row>
    <row r="1423" spans="4:4" x14ac:dyDescent="0.2">
      <c r="D1423" s="131"/>
    </row>
    <row r="1424" spans="4:4" x14ac:dyDescent="0.2">
      <c r="D1424" s="131"/>
    </row>
    <row r="1425" spans="4:4" x14ac:dyDescent="0.2">
      <c r="D1425" s="131"/>
    </row>
    <row r="1426" spans="4:4" x14ac:dyDescent="0.2">
      <c r="D1426" s="131"/>
    </row>
    <row r="1427" spans="4:4" x14ac:dyDescent="0.2">
      <c r="D1427" s="131"/>
    </row>
    <row r="1428" spans="4:4" x14ac:dyDescent="0.2">
      <c r="D1428" s="131"/>
    </row>
    <row r="1429" spans="4:4" x14ac:dyDescent="0.2">
      <c r="D1429" s="131"/>
    </row>
    <row r="1430" spans="4:4" x14ac:dyDescent="0.2">
      <c r="D1430" s="131"/>
    </row>
    <row r="1431" spans="4:4" x14ac:dyDescent="0.2">
      <c r="D1431" s="131"/>
    </row>
    <row r="1432" spans="4:4" x14ac:dyDescent="0.2">
      <c r="D1432" s="131"/>
    </row>
    <row r="1433" spans="4:4" x14ac:dyDescent="0.2">
      <c r="D1433" s="131"/>
    </row>
    <row r="1434" spans="4:4" x14ac:dyDescent="0.2">
      <c r="D1434" s="131"/>
    </row>
    <row r="1435" spans="4:4" x14ac:dyDescent="0.2">
      <c r="D1435" s="131"/>
    </row>
    <row r="1436" spans="4:4" x14ac:dyDescent="0.2">
      <c r="D1436" s="131"/>
    </row>
    <row r="1437" spans="4:4" x14ac:dyDescent="0.2">
      <c r="D1437" s="131"/>
    </row>
    <row r="1438" spans="4:4" x14ac:dyDescent="0.2">
      <c r="D1438" s="131"/>
    </row>
    <row r="1439" spans="4:4" x14ac:dyDescent="0.2">
      <c r="D1439" s="131"/>
    </row>
    <row r="1440" spans="4:4" x14ac:dyDescent="0.2">
      <c r="D1440" s="131"/>
    </row>
    <row r="1441" spans="4:4" x14ac:dyDescent="0.2">
      <c r="D1441" s="131"/>
    </row>
    <row r="1442" spans="4:4" x14ac:dyDescent="0.2">
      <c r="D1442" s="131"/>
    </row>
    <row r="1443" spans="4:4" x14ac:dyDescent="0.2">
      <c r="D1443" s="131"/>
    </row>
    <row r="1444" spans="4:4" x14ac:dyDescent="0.2">
      <c r="D1444" s="131"/>
    </row>
    <row r="1445" spans="4:4" x14ac:dyDescent="0.2">
      <c r="D1445" s="131"/>
    </row>
    <row r="1446" spans="4:4" x14ac:dyDescent="0.2">
      <c r="D1446" s="131"/>
    </row>
    <row r="1447" spans="4:4" x14ac:dyDescent="0.2">
      <c r="D1447" s="131"/>
    </row>
    <row r="1448" spans="4:4" x14ac:dyDescent="0.2">
      <c r="D1448" s="131"/>
    </row>
    <row r="1449" spans="4:4" x14ac:dyDescent="0.2">
      <c r="D1449" s="131"/>
    </row>
    <row r="1450" spans="4:4" x14ac:dyDescent="0.2">
      <c r="D1450" s="131"/>
    </row>
    <row r="1451" spans="4:4" x14ac:dyDescent="0.2">
      <c r="D1451" s="131"/>
    </row>
    <row r="1452" spans="4:4" x14ac:dyDescent="0.2">
      <c r="D1452" s="131"/>
    </row>
    <row r="1453" spans="4:4" x14ac:dyDescent="0.2">
      <c r="D1453" s="131"/>
    </row>
    <row r="1454" spans="4:4" x14ac:dyDescent="0.2">
      <c r="D1454" s="131"/>
    </row>
    <row r="1455" spans="4:4" x14ac:dyDescent="0.2">
      <c r="D1455" s="131"/>
    </row>
    <row r="1456" spans="4:4" x14ac:dyDescent="0.2">
      <c r="D1456" s="131"/>
    </row>
    <row r="1457" spans="4:4" x14ac:dyDescent="0.2">
      <c r="D1457" s="131"/>
    </row>
    <row r="1458" spans="4:4" x14ac:dyDescent="0.2">
      <c r="D1458" s="131"/>
    </row>
    <row r="1459" spans="4:4" x14ac:dyDescent="0.2">
      <c r="D1459" s="131"/>
    </row>
    <row r="1460" spans="4:4" x14ac:dyDescent="0.2">
      <c r="D1460" s="131"/>
    </row>
    <row r="1461" spans="4:4" x14ac:dyDescent="0.2">
      <c r="D1461" s="131"/>
    </row>
    <row r="1462" spans="4:4" x14ac:dyDescent="0.2">
      <c r="D1462" s="131"/>
    </row>
    <row r="1463" spans="4:4" x14ac:dyDescent="0.2">
      <c r="D1463" s="131"/>
    </row>
    <row r="1464" spans="4:4" x14ac:dyDescent="0.2">
      <c r="D1464" s="131"/>
    </row>
    <row r="1465" spans="4:4" x14ac:dyDescent="0.2">
      <c r="D1465" s="131"/>
    </row>
    <row r="1466" spans="4:4" x14ac:dyDescent="0.2">
      <c r="D1466" s="131"/>
    </row>
    <row r="1467" spans="4:4" x14ac:dyDescent="0.2">
      <c r="D1467" s="131"/>
    </row>
    <row r="1468" spans="4:4" x14ac:dyDescent="0.2">
      <c r="D1468" s="131"/>
    </row>
    <row r="1469" spans="4:4" x14ac:dyDescent="0.2">
      <c r="D1469" s="131"/>
    </row>
    <row r="1470" spans="4:4" x14ac:dyDescent="0.2">
      <c r="D1470" s="131"/>
    </row>
    <row r="1471" spans="4:4" x14ac:dyDescent="0.2">
      <c r="D1471" s="131"/>
    </row>
    <row r="1472" spans="4:4" x14ac:dyDescent="0.2">
      <c r="D1472" s="131"/>
    </row>
    <row r="1473" spans="4:4" x14ac:dyDescent="0.2">
      <c r="D1473" s="131"/>
    </row>
    <row r="1474" spans="4:4" x14ac:dyDescent="0.2">
      <c r="D1474" s="131"/>
    </row>
    <row r="1475" spans="4:4" x14ac:dyDescent="0.2">
      <c r="D1475" s="131"/>
    </row>
    <row r="1476" spans="4:4" x14ac:dyDescent="0.2">
      <c r="D1476" s="131"/>
    </row>
    <row r="1477" spans="4:4" x14ac:dyDescent="0.2">
      <c r="D1477" s="131"/>
    </row>
    <row r="1478" spans="4:4" x14ac:dyDescent="0.2">
      <c r="D1478" s="131"/>
    </row>
    <row r="1479" spans="4:4" x14ac:dyDescent="0.2">
      <c r="D1479" s="131"/>
    </row>
    <row r="1480" spans="4:4" x14ac:dyDescent="0.2">
      <c r="D1480" s="131"/>
    </row>
    <row r="1481" spans="4:4" x14ac:dyDescent="0.2">
      <c r="D1481" s="131"/>
    </row>
    <row r="1482" spans="4:4" x14ac:dyDescent="0.2">
      <c r="D1482" s="131"/>
    </row>
    <row r="1483" spans="4:4" x14ac:dyDescent="0.2">
      <c r="D1483" s="131"/>
    </row>
    <row r="1484" spans="4:4" x14ac:dyDescent="0.2">
      <c r="D1484" s="131"/>
    </row>
    <row r="1485" spans="4:4" x14ac:dyDescent="0.2">
      <c r="D1485" s="131"/>
    </row>
    <row r="1486" spans="4:4" x14ac:dyDescent="0.2">
      <c r="D1486" s="131"/>
    </row>
    <row r="1487" spans="4:4" x14ac:dyDescent="0.2">
      <c r="D1487" s="131"/>
    </row>
    <row r="1488" spans="4:4" x14ac:dyDescent="0.2">
      <c r="D1488" s="131"/>
    </row>
    <row r="1489" spans="4:4" x14ac:dyDescent="0.2">
      <c r="D1489" s="131"/>
    </row>
    <row r="1490" spans="4:4" x14ac:dyDescent="0.2">
      <c r="D1490" s="131"/>
    </row>
    <row r="1491" spans="4:4" x14ac:dyDescent="0.2">
      <c r="D1491" s="131"/>
    </row>
    <row r="1492" spans="4:4" x14ac:dyDescent="0.2">
      <c r="D1492" s="131"/>
    </row>
    <row r="1493" spans="4:4" x14ac:dyDescent="0.2">
      <c r="D1493" s="131"/>
    </row>
    <row r="1494" spans="4:4" x14ac:dyDescent="0.2">
      <c r="D1494" s="131"/>
    </row>
    <row r="1495" spans="4:4" x14ac:dyDescent="0.2">
      <c r="D1495" s="131"/>
    </row>
    <row r="1496" spans="4:4" x14ac:dyDescent="0.2">
      <c r="D1496" s="131"/>
    </row>
    <row r="1497" spans="4:4" x14ac:dyDescent="0.2">
      <c r="D1497" s="131"/>
    </row>
    <row r="1498" spans="4:4" x14ac:dyDescent="0.2">
      <c r="D1498" s="131"/>
    </row>
    <row r="1499" spans="4:4" x14ac:dyDescent="0.2">
      <c r="D1499" s="131"/>
    </row>
    <row r="1500" spans="4:4" x14ac:dyDescent="0.2">
      <c r="D1500" s="131"/>
    </row>
    <row r="1501" spans="4:4" x14ac:dyDescent="0.2">
      <c r="D1501" s="131"/>
    </row>
    <row r="1502" spans="4:4" x14ac:dyDescent="0.2">
      <c r="D1502" s="131"/>
    </row>
    <row r="1503" spans="4:4" x14ac:dyDescent="0.2">
      <c r="D1503" s="131"/>
    </row>
    <row r="1504" spans="4:4" x14ac:dyDescent="0.2">
      <c r="D1504" s="131"/>
    </row>
    <row r="1505" spans="4:4" x14ac:dyDescent="0.2">
      <c r="D1505" s="131"/>
    </row>
    <row r="1506" spans="4:4" x14ac:dyDescent="0.2">
      <c r="D1506" s="131"/>
    </row>
    <row r="1507" spans="4:4" x14ac:dyDescent="0.2">
      <c r="D1507" s="131"/>
    </row>
    <row r="1508" spans="4:4" x14ac:dyDescent="0.2">
      <c r="D1508" s="131"/>
    </row>
    <row r="1509" spans="4:4" x14ac:dyDescent="0.2">
      <c r="D1509" s="131"/>
    </row>
    <row r="1510" spans="4:4" x14ac:dyDescent="0.2">
      <c r="D1510" s="131"/>
    </row>
    <row r="1511" spans="4:4" x14ac:dyDescent="0.2">
      <c r="D1511" s="131"/>
    </row>
    <row r="1512" spans="4:4" x14ac:dyDescent="0.2">
      <c r="D1512" s="131"/>
    </row>
    <row r="1513" spans="4:4" x14ac:dyDescent="0.2">
      <c r="D1513" s="131"/>
    </row>
    <row r="1514" spans="4:4" x14ac:dyDescent="0.2">
      <c r="D1514" s="131"/>
    </row>
    <row r="1515" spans="4:4" x14ac:dyDescent="0.2">
      <c r="D1515" s="131"/>
    </row>
    <row r="1516" spans="4:4" x14ac:dyDescent="0.2">
      <c r="D1516" s="131"/>
    </row>
    <row r="1517" spans="4:4" x14ac:dyDescent="0.2">
      <c r="D1517" s="131"/>
    </row>
    <row r="1518" spans="4:4" x14ac:dyDescent="0.2">
      <c r="D1518" s="131"/>
    </row>
    <row r="1519" spans="4:4" x14ac:dyDescent="0.2">
      <c r="D1519" s="131"/>
    </row>
    <row r="1520" spans="4:4" x14ac:dyDescent="0.2">
      <c r="D1520" s="131"/>
    </row>
    <row r="1521" spans="4:4" x14ac:dyDescent="0.2">
      <c r="D1521" s="131"/>
    </row>
    <row r="1522" spans="4:4" x14ac:dyDescent="0.2">
      <c r="D1522" s="131"/>
    </row>
    <row r="1523" spans="4:4" x14ac:dyDescent="0.2">
      <c r="D1523" s="131"/>
    </row>
    <row r="1524" spans="4:4" x14ac:dyDescent="0.2">
      <c r="D1524" s="131"/>
    </row>
    <row r="1525" spans="4:4" x14ac:dyDescent="0.2">
      <c r="D1525" s="131"/>
    </row>
    <row r="1526" spans="4:4" x14ac:dyDescent="0.2">
      <c r="D1526" s="131"/>
    </row>
    <row r="1527" spans="4:4" x14ac:dyDescent="0.2">
      <c r="D1527" s="131"/>
    </row>
    <row r="1528" spans="4:4" x14ac:dyDescent="0.2">
      <c r="D1528" s="131"/>
    </row>
    <row r="1529" spans="4:4" x14ac:dyDescent="0.2">
      <c r="D1529" s="131"/>
    </row>
    <row r="1530" spans="4:4" x14ac:dyDescent="0.2">
      <c r="D1530" s="131"/>
    </row>
    <row r="1531" spans="4:4" x14ac:dyDescent="0.2">
      <c r="D1531" s="131"/>
    </row>
    <row r="1532" spans="4:4" x14ac:dyDescent="0.2">
      <c r="D1532" s="131"/>
    </row>
    <row r="1533" spans="4:4" x14ac:dyDescent="0.2">
      <c r="D1533" s="131"/>
    </row>
    <row r="1534" spans="4:4" x14ac:dyDescent="0.2">
      <c r="D1534" s="131"/>
    </row>
    <row r="1535" spans="4:4" x14ac:dyDescent="0.2">
      <c r="D1535" s="131"/>
    </row>
    <row r="1536" spans="4:4" x14ac:dyDescent="0.2">
      <c r="D1536" s="131"/>
    </row>
    <row r="1537" spans="4:4" x14ac:dyDescent="0.2">
      <c r="D1537" s="131"/>
    </row>
    <row r="1538" spans="4:4" x14ac:dyDescent="0.2">
      <c r="D1538" s="131"/>
    </row>
    <row r="1539" spans="4:4" x14ac:dyDescent="0.2">
      <c r="D1539" s="131"/>
    </row>
    <row r="1540" spans="4:4" x14ac:dyDescent="0.2">
      <c r="D1540" s="131"/>
    </row>
    <row r="1541" spans="4:4" x14ac:dyDescent="0.2">
      <c r="D1541" s="131"/>
    </row>
    <row r="1542" spans="4:4" x14ac:dyDescent="0.2">
      <c r="D1542" s="131"/>
    </row>
    <row r="1543" spans="4:4" x14ac:dyDescent="0.2">
      <c r="D1543" s="131"/>
    </row>
    <row r="1544" spans="4:4" x14ac:dyDescent="0.2">
      <c r="D1544" s="131"/>
    </row>
    <row r="1545" spans="4:4" x14ac:dyDescent="0.2">
      <c r="D1545" s="131"/>
    </row>
    <row r="1546" spans="4:4" x14ac:dyDescent="0.2">
      <c r="D1546" s="131"/>
    </row>
    <row r="1547" spans="4:4" x14ac:dyDescent="0.2">
      <c r="D1547" s="131"/>
    </row>
    <row r="1548" spans="4:4" x14ac:dyDescent="0.2">
      <c r="D1548" s="131"/>
    </row>
    <row r="1549" spans="4:4" x14ac:dyDescent="0.2">
      <c r="D1549" s="131"/>
    </row>
    <row r="1550" spans="4:4" x14ac:dyDescent="0.2">
      <c r="D1550" s="131"/>
    </row>
    <row r="1551" spans="4:4" x14ac:dyDescent="0.2">
      <c r="D1551" s="131"/>
    </row>
    <row r="1552" spans="4:4" x14ac:dyDescent="0.2">
      <c r="D1552" s="131"/>
    </row>
    <row r="1553" spans="4:4" x14ac:dyDescent="0.2">
      <c r="D1553" s="131"/>
    </row>
    <row r="1554" spans="4:4" x14ac:dyDescent="0.2">
      <c r="D1554" s="131"/>
    </row>
    <row r="1555" spans="4:4" x14ac:dyDescent="0.2">
      <c r="D1555" s="131"/>
    </row>
    <row r="1556" spans="4:4" x14ac:dyDescent="0.2">
      <c r="D1556" s="131"/>
    </row>
    <row r="1557" spans="4:4" x14ac:dyDescent="0.2">
      <c r="D1557" s="131"/>
    </row>
    <row r="1558" spans="4:4" x14ac:dyDescent="0.2">
      <c r="D1558" s="131"/>
    </row>
    <row r="1559" spans="4:4" x14ac:dyDescent="0.2">
      <c r="D1559" s="131"/>
    </row>
    <row r="1560" spans="4:4" x14ac:dyDescent="0.2">
      <c r="D1560" s="131"/>
    </row>
    <row r="1561" spans="4:4" x14ac:dyDescent="0.2">
      <c r="D1561" s="131"/>
    </row>
    <row r="1562" spans="4:4" x14ac:dyDescent="0.2">
      <c r="D1562" s="131"/>
    </row>
    <row r="1563" spans="4:4" x14ac:dyDescent="0.2">
      <c r="D1563" s="131"/>
    </row>
    <row r="1564" spans="4:4" x14ac:dyDescent="0.2">
      <c r="D1564" s="131"/>
    </row>
    <row r="1565" spans="4:4" x14ac:dyDescent="0.2">
      <c r="D1565" s="131"/>
    </row>
    <row r="1566" spans="4:4" x14ac:dyDescent="0.2">
      <c r="D1566" s="131"/>
    </row>
    <row r="1567" spans="4:4" x14ac:dyDescent="0.2">
      <c r="D1567" s="131"/>
    </row>
    <row r="1568" spans="4:4" x14ac:dyDescent="0.2">
      <c r="D1568" s="131"/>
    </row>
    <row r="1569" spans="4:4" x14ac:dyDescent="0.2">
      <c r="D1569" s="131"/>
    </row>
    <row r="1570" spans="4:4" x14ac:dyDescent="0.2">
      <c r="D1570" s="131"/>
    </row>
    <row r="1571" spans="4:4" x14ac:dyDescent="0.2">
      <c r="D1571" s="131"/>
    </row>
    <row r="1572" spans="4:4" x14ac:dyDescent="0.2">
      <c r="D1572" s="131"/>
    </row>
    <row r="1573" spans="4:4" x14ac:dyDescent="0.2">
      <c r="D1573" s="131"/>
    </row>
    <row r="1574" spans="4:4" x14ac:dyDescent="0.2">
      <c r="D1574" s="131"/>
    </row>
    <row r="1575" spans="4:4" x14ac:dyDescent="0.2">
      <c r="D1575" s="131"/>
    </row>
    <row r="1576" spans="4:4" x14ac:dyDescent="0.2">
      <c r="D1576" s="131"/>
    </row>
    <row r="1577" spans="4:4" x14ac:dyDescent="0.2">
      <c r="D1577" s="131"/>
    </row>
    <row r="1578" spans="4:4" x14ac:dyDescent="0.2">
      <c r="D1578" s="131"/>
    </row>
    <row r="1579" spans="4:4" x14ac:dyDescent="0.2">
      <c r="D1579" s="131"/>
    </row>
    <row r="1580" spans="4:4" x14ac:dyDescent="0.2">
      <c r="D1580" s="131"/>
    </row>
    <row r="1581" spans="4:4" x14ac:dyDescent="0.2">
      <c r="D1581" s="131"/>
    </row>
    <row r="1582" spans="4:4" x14ac:dyDescent="0.2">
      <c r="D1582" s="131"/>
    </row>
    <row r="1583" spans="4:4" x14ac:dyDescent="0.2">
      <c r="D1583" s="131"/>
    </row>
    <row r="1584" spans="4:4" x14ac:dyDescent="0.2">
      <c r="D1584" s="131"/>
    </row>
    <row r="1585" spans="4:4" x14ac:dyDescent="0.2">
      <c r="D1585" s="131"/>
    </row>
    <row r="1586" spans="4:4" x14ac:dyDescent="0.2">
      <c r="D1586" s="131"/>
    </row>
    <row r="1587" spans="4:4" x14ac:dyDescent="0.2">
      <c r="D1587" s="131"/>
    </row>
    <row r="1588" spans="4:4" x14ac:dyDescent="0.2">
      <c r="D1588" s="131"/>
    </row>
    <row r="1589" spans="4:4" x14ac:dyDescent="0.2">
      <c r="D1589" s="131"/>
    </row>
    <row r="1590" spans="4:4" x14ac:dyDescent="0.2">
      <c r="D1590" s="131"/>
    </row>
    <row r="1591" spans="4:4" x14ac:dyDescent="0.2">
      <c r="D1591" s="131"/>
    </row>
    <row r="1592" spans="4:4" x14ac:dyDescent="0.2">
      <c r="D1592" s="131"/>
    </row>
    <row r="1593" spans="4:4" x14ac:dyDescent="0.2">
      <c r="D1593" s="131"/>
    </row>
    <row r="1594" spans="4:4" x14ac:dyDescent="0.2">
      <c r="D1594" s="131"/>
    </row>
    <row r="1595" spans="4:4" x14ac:dyDescent="0.2">
      <c r="D1595" s="131"/>
    </row>
    <row r="1596" spans="4:4" x14ac:dyDescent="0.2">
      <c r="D1596" s="131"/>
    </row>
    <row r="1597" spans="4:4" x14ac:dyDescent="0.2">
      <c r="D1597" s="131"/>
    </row>
    <row r="1598" spans="4:4" x14ac:dyDescent="0.2">
      <c r="D1598" s="131"/>
    </row>
    <row r="1599" spans="4:4" x14ac:dyDescent="0.2">
      <c r="D1599" s="131"/>
    </row>
    <row r="1600" spans="4:4" x14ac:dyDescent="0.2">
      <c r="D1600" s="131"/>
    </row>
    <row r="1601" spans="4:4" x14ac:dyDescent="0.2">
      <c r="D1601" s="131"/>
    </row>
    <row r="1602" spans="4:4" x14ac:dyDescent="0.2">
      <c r="D1602" s="131"/>
    </row>
    <row r="1603" spans="4:4" x14ac:dyDescent="0.2">
      <c r="D1603" s="131"/>
    </row>
    <row r="1604" spans="4:4" x14ac:dyDescent="0.2">
      <c r="D1604" s="131"/>
    </row>
    <row r="1605" spans="4:4" x14ac:dyDescent="0.2">
      <c r="D1605" s="131"/>
    </row>
    <row r="1606" spans="4:4" x14ac:dyDescent="0.2">
      <c r="D1606" s="131"/>
    </row>
    <row r="1607" spans="4:4" x14ac:dyDescent="0.2">
      <c r="D1607" s="131"/>
    </row>
    <row r="1608" spans="4:4" x14ac:dyDescent="0.2">
      <c r="D1608" s="131"/>
    </row>
    <row r="1609" spans="4:4" x14ac:dyDescent="0.2">
      <c r="D1609" s="131"/>
    </row>
    <row r="1610" spans="4:4" x14ac:dyDescent="0.2">
      <c r="D1610" s="131"/>
    </row>
    <row r="1611" spans="4:4" x14ac:dyDescent="0.2">
      <c r="D1611" s="131"/>
    </row>
    <row r="1612" spans="4:4" x14ac:dyDescent="0.2">
      <c r="D1612" s="131"/>
    </row>
    <row r="1613" spans="4:4" x14ac:dyDescent="0.2">
      <c r="D1613" s="131"/>
    </row>
    <row r="1614" spans="4:4" x14ac:dyDescent="0.2">
      <c r="D1614" s="131"/>
    </row>
    <row r="1615" spans="4:4" x14ac:dyDescent="0.2">
      <c r="D1615" s="131"/>
    </row>
    <row r="1616" spans="4:4" x14ac:dyDescent="0.2">
      <c r="D1616" s="131"/>
    </row>
    <row r="1617" spans="4:4" x14ac:dyDescent="0.2">
      <c r="D1617" s="131"/>
    </row>
    <row r="1618" spans="4:4" x14ac:dyDescent="0.2">
      <c r="D1618" s="131"/>
    </row>
    <row r="1619" spans="4:4" x14ac:dyDescent="0.2">
      <c r="D1619" s="131"/>
    </row>
    <row r="1620" spans="4:4" x14ac:dyDescent="0.2">
      <c r="D1620" s="131"/>
    </row>
    <row r="1621" spans="4:4" x14ac:dyDescent="0.2">
      <c r="D1621" s="131"/>
    </row>
    <row r="1622" spans="4:4" x14ac:dyDescent="0.2">
      <c r="D1622" s="131"/>
    </row>
    <row r="1623" spans="4:4" x14ac:dyDescent="0.2">
      <c r="D1623" s="131"/>
    </row>
    <row r="1624" spans="4:4" x14ac:dyDescent="0.2">
      <c r="D1624" s="131"/>
    </row>
    <row r="1625" spans="4:4" x14ac:dyDescent="0.2">
      <c r="D1625" s="131"/>
    </row>
    <row r="1626" spans="4:4" x14ac:dyDescent="0.2">
      <c r="D1626" s="131"/>
    </row>
    <row r="1627" spans="4:4" x14ac:dyDescent="0.2">
      <c r="D1627" s="131"/>
    </row>
    <row r="1628" spans="4:4" x14ac:dyDescent="0.2">
      <c r="D1628" s="131"/>
    </row>
    <row r="1629" spans="4:4" x14ac:dyDescent="0.2">
      <c r="D1629" s="131"/>
    </row>
    <row r="1630" spans="4:4" x14ac:dyDescent="0.2">
      <c r="D1630" s="131"/>
    </row>
    <row r="1631" spans="4:4" x14ac:dyDescent="0.2">
      <c r="D1631" s="131"/>
    </row>
    <row r="1632" spans="4:4" x14ac:dyDescent="0.2">
      <c r="D1632" s="131"/>
    </row>
    <row r="1633" spans="4:4" x14ac:dyDescent="0.2">
      <c r="D1633" s="131"/>
    </row>
    <row r="1634" spans="4:4" x14ac:dyDescent="0.2">
      <c r="D1634" s="131"/>
    </row>
    <row r="1635" spans="4:4" x14ac:dyDescent="0.2">
      <c r="D1635" s="131"/>
    </row>
    <row r="1636" spans="4:4" x14ac:dyDescent="0.2">
      <c r="D1636" s="131"/>
    </row>
    <row r="1637" spans="4:4" x14ac:dyDescent="0.2">
      <c r="D1637" s="131"/>
    </row>
    <row r="1638" spans="4:4" x14ac:dyDescent="0.2">
      <c r="D1638" s="131"/>
    </row>
    <row r="1639" spans="4:4" x14ac:dyDescent="0.2">
      <c r="D1639" s="131"/>
    </row>
    <row r="1640" spans="4:4" x14ac:dyDescent="0.2">
      <c r="D1640" s="131"/>
    </row>
    <row r="1641" spans="4:4" x14ac:dyDescent="0.2">
      <c r="D1641" s="131"/>
    </row>
    <row r="1642" spans="4:4" x14ac:dyDescent="0.2">
      <c r="D1642" s="131"/>
    </row>
    <row r="1643" spans="4:4" x14ac:dyDescent="0.2">
      <c r="D1643" s="131"/>
    </row>
    <row r="1644" spans="4:4" x14ac:dyDescent="0.2">
      <c r="D1644" s="131"/>
    </row>
    <row r="1645" spans="4:4" x14ac:dyDescent="0.2">
      <c r="D1645" s="131"/>
    </row>
    <row r="1646" spans="4:4" x14ac:dyDescent="0.2">
      <c r="D1646" s="131"/>
    </row>
    <row r="1647" spans="4:4" x14ac:dyDescent="0.2">
      <c r="D1647" s="131"/>
    </row>
    <row r="1648" spans="4:4" x14ac:dyDescent="0.2">
      <c r="D1648" s="131"/>
    </row>
    <row r="1649" spans="4:4" x14ac:dyDescent="0.2">
      <c r="D1649" s="131"/>
    </row>
    <row r="1650" spans="4:4" x14ac:dyDescent="0.2">
      <c r="D1650" s="131"/>
    </row>
    <row r="1651" spans="4:4" x14ac:dyDescent="0.2">
      <c r="D1651" s="131"/>
    </row>
    <row r="1652" spans="4:4" x14ac:dyDescent="0.2">
      <c r="D1652" s="131"/>
    </row>
    <row r="1653" spans="4:4" x14ac:dyDescent="0.2">
      <c r="D1653" s="131"/>
    </row>
    <row r="1654" spans="4:4" x14ac:dyDescent="0.2">
      <c r="D1654" s="131"/>
    </row>
    <row r="1655" spans="4:4" x14ac:dyDescent="0.2">
      <c r="D1655" s="131"/>
    </row>
    <row r="1656" spans="4:4" x14ac:dyDescent="0.2">
      <c r="D1656" s="131"/>
    </row>
    <row r="1657" spans="4:4" x14ac:dyDescent="0.2">
      <c r="D1657" s="131"/>
    </row>
    <row r="1658" spans="4:4" x14ac:dyDescent="0.2">
      <c r="D1658" s="131"/>
    </row>
    <row r="1659" spans="4:4" x14ac:dyDescent="0.2">
      <c r="D1659" s="131"/>
    </row>
    <row r="1660" spans="4:4" x14ac:dyDescent="0.2">
      <c r="D1660" s="131"/>
    </row>
    <row r="1661" spans="4:4" x14ac:dyDescent="0.2">
      <c r="D1661" s="131"/>
    </row>
    <row r="1662" spans="4:4" x14ac:dyDescent="0.2">
      <c r="D1662" s="131"/>
    </row>
    <row r="1663" spans="4:4" x14ac:dyDescent="0.2">
      <c r="D1663" s="131"/>
    </row>
    <row r="1664" spans="4:4" x14ac:dyDescent="0.2">
      <c r="D1664" s="131"/>
    </row>
    <row r="1665" spans="4:4" x14ac:dyDescent="0.2">
      <c r="D1665" s="131"/>
    </row>
    <row r="1666" spans="4:4" x14ac:dyDescent="0.2">
      <c r="D1666" s="131"/>
    </row>
    <row r="1667" spans="4:4" x14ac:dyDescent="0.2">
      <c r="D1667" s="131"/>
    </row>
    <row r="1668" spans="4:4" x14ac:dyDescent="0.2">
      <c r="D1668" s="131"/>
    </row>
    <row r="1669" spans="4:4" x14ac:dyDescent="0.2">
      <c r="D1669" s="131"/>
    </row>
    <row r="1670" spans="4:4" x14ac:dyDescent="0.2">
      <c r="D1670" s="131"/>
    </row>
    <row r="1671" spans="4:4" x14ac:dyDescent="0.2">
      <c r="D1671" s="131"/>
    </row>
    <row r="1672" spans="4:4" x14ac:dyDescent="0.2">
      <c r="D1672" s="131"/>
    </row>
    <row r="1673" spans="4:4" x14ac:dyDescent="0.2">
      <c r="D1673" s="131"/>
    </row>
    <row r="1674" spans="4:4" x14ac:dyDescent="0.2">
      <c r="D1674" s="131"/>
    </row>
    <row r="1675" spans="4:4" x14ac:dyDescent="0.2">
      <c r="D1675" s="131"/>
    </row>
    <row r="1676" spans="4:4" x14ac:dyDescent="0.2">
      <c r="D1676" s="131"/>
    </row>
    <row r="1677" spans="4:4" x14ac:dyDescent="0.2">
      <c r="D1677" s="131"/>
    </row>
    <row r="1678" spans="4:4" x14ac:dyDescent="0.2">
      <c r="D1678" s="131"/>
    </row>
    <row r="1679" spans="4:4" x14ac:dyDescent="0.2">
      <c r="D1679" s="131"/>
    </row>
    <row r="1680" spans="4:4" x14ac:dyDescent="0.2">
      <c r="D1680" s="131"/>
    </row>
    <row r="1681" spans="4:4" x14ac:dyDescent="0.2">
      <c r="D1681" s="131"/>
    </row>
    <row r="1682" spans="4:4" x14ac:dyDescent="0.2">
      <c r="D1682" s="131"/>
    </row>
    <row r="1683" spans="4:4" x14ac:dyDescent="0.2">
      <c r="D1683" s="131"/>
    </row>
    <row r="1684" spans="4:4" x14ac:dyDescent="0.2">
      <c r="D1684" s="131"/>
    </row>
    <row r="1685" spans="4:4" x14ac:dyDescent="0.2">
      <c r="D1685" s="131"/>
    </row>
    <row r="1686" spans="4:4" x14ac:dyDescent="0.2">
      <c r="D1686" s="131"/>
    </row>
    <row r="1687" spans="4:4" x14ac:dyDescent="0.2">
      <c r="D1687" s="131"/>
    </row>
    <row r="1688" spans="4:4" x14ac:dyDescent="0.2">
      <c r="D1688" s="131"/>
    </row>
    <row r="1689" spans="4:4" x14ac:dyDescent="0.2">
      <c r="D1689" s="131"/>
    </row>
    <row r="1690" spans="4:4" x14ac:dyDescent="0.2">
      <c r="D1690" s="131"/>
    </row>
    <row r="1691" spans="4:4" x14ac:dyDescent="0.2">
      <c r="D1691" s="131"/>
    </row>
    <row r="1692" spans="4:4" x14ac:dyDescent="0.2">
      <c r="D1692" s="131"/>
    </row>
    <row r="1693" spans="4:4" x14ac:dyDescent="0.2">
      <c r="D1693" s="131"/>
    </row>
    <row r="1694" spans="4:4" x14ac:dyDescent="0.2">
      <c r="D1694" s="131"/>
    </row>
    <row r="1695" spans="4:4" x14ac:dyDescent="0.2">
      <c r="D1695" s="131"/>
    </row>
    <row r="1696" spans="4:4" x14ac:dyDescent="0.2">
      <c r="D1696" s="131"/>
    </row>
    <row r="1697" spans="4:4" x14ac:dyDescent="0.2">
      <c r="D1697" s="131"/>
    </row>
    <row r="1698" spans="4:4" x14ac:dyDescent="0.2">
      <c r="D1698" s="131"/>
    </row>
    <row r="1699" spans="4:4" x14ac:dyDescent="0.2">
      <c r="D1699" s="131"/>
    </row>
    <row r="1700" spans="4:4" x14ac:dyDescent="0.2">
      <c r="D1700" s="131"/>
    </row>
    <row r="1701" spans="4:4" x14ac:dyDescent="0.2">
      <c r="D1701" s="131"/>
    </row>
    <row r="1702" spans="4:4" x14ac:dyDescent="0.2">
      <c r="D1702" s="131"/>
    </row>
    <row r="1703" spans="4:4" x14ac:dyDescent="0.2">
      <c r="D1703" s="131"/>
    </row>
    <row r="1704" spans="4:4" x14ac:dyDescent="0.2">
      <c r="D1704" s="131"/>
    </row>
    <row r="1705" spans="4:4" x14ac:dyDescent="0.2">
      <c r="D1705" s="131"/>
    </row>
    <row r="1706" spans="4:4" x14ac:dyDescent="0.2">
      <c r="D1706" s="131"/>
    </row>
    <row r="1707" spans="4:4" x14ac:dyDescent="0.2">
      <c r="D1707" s="131"/>
    </row>
    <row r="1708" spans="4:4" x14ac:dyDescent="0.2">
      <c r="D1708" s="131"/>
    </row>
    <row r="1709" spans="4:4" x14ac:dyDescent="0.2">
      <c r="D1709" s="131"/>
    </row>
    <row r="1710" spans="4:4" x14ac:dyDescent="0.2">
      <c r="D1710" s="131"/>
    </row>
    <row r="1711" spans="4:4" x14ac:dyDescent="0.2">
      <c r="D1711" s="131"/>
    </row>
    <row r="1712" spans="4:4" x14ac:dyDescent="0.2">
      <c r="D1712" s="131"/>
    </row>
    <row r="1713" spans="4:4" x14ac:dyDescent="0.2">
      <c r="D1713" s="131"/>
    </row>
    <row r="1714" spans="4:4" x14ac:dyDescent="0.2">
      <c r="D1714" s="131"/>
    </row>
    <row r="1715" spans="4:4" x14ac:dyDescent="0.2">
      <c r="D1715" s="131"/>
    </row>
    <row r="1716" spans="4:4" x14ac:dyDescent="0.2">
      <c r="D1716" s="131"/>
    </row>
    <row r="1717" spans="4:4" x14ac:dyDescent="0.2">
      <c r="D1717" s="131"/>
    </row>
    <row r="1718" spans="4:4" x14ac:dyDescent="0.2">
      <c r="D1718" s="131"/>
    </row>
    <row r="1719" spans="4:4" x14ac:dyDescent="0.2">
      <c r="D1719" s="131"/>
    </row>
    <row r="1720" spans="4:4" x14ac:dyDescent="0.2">
      <c r="D1720" s="131"/>
    </row>
    <row r="1721" spans="4:4" x14ac:dyDescent="0.2">
      <c r="D1721" s="131"/>
    </row>
    <row r="1722" spans="4:4" x14ac:dyDescent="0.2">
      <c r="D1722" s="131"/>
    </row>
    <row r="1723" spans="4:4" x14ac:dyDescent="0.2">
      <c r="D1723" s="131"/>
    </row>
    <row r="1724" spans="4:4" x14ac:dyDescent="0.2">
      <c r="D1724" s="131"/>
    </row>
    <row r="1725" spans="4:4" x14ac:dyDescent="0.2">
      <c r="D1725" s="131"/>
    </row>
    <row r="1726" spans="4:4" x14ac:dyDescent="0.2">
      <c r="D1726" s="131"/>
    </row>
    <row r="1727" spans="4:4" x14ac:dyDescent="0.2">
      <c r="D1727" s="131"/>
    </row>
    <row r="1728" spans="4:4" x14ac:dyDescent="0.2">
      <c r="D1728" s="131"/>
    </row>
    <row r="1729" spans="4:4" x14ac:dyDescent="0.2">
      <c r="D1729" s="131"/>
    </row>
    <row r="1730" spans="4:4" x14ac:dyDescent="0.2">
      <c r="D1730" s="131"/>
    </row>
    <row r="1731" spans="4:4" x14ac:dyDescent="0.2">
      <c r="D1731" s="131"/>
    </row>
    <row r="1732" spans="4:4" x14ac:dyDescent="0.2">
      <c r="D1732" s="131"/>
    </row>
    <row r="1733" spans="4:4" x14ac:dyDescent="0.2">
      <c r="D1733" s="131"/>
    </row>
    <row r="1734" spans="4:4" x14ac:dyDescent="0.2">
      <c r="D1734" s="131"/>
    </row>
    <row r="1735" spans="4:4" x14ac:dyDescent="0.2">
      <c r="D1735" s="131"/>
    </row>
    <row r="1736" spans="4:4" x14ac:dyDescent="0.2">
      <c r="D1736" s="131"/>
    </row>
    <row r="1737" spans="4:4" x14ac:dyDescent="0.2">
      <c r="D1737" s="131"/>
    </row>
    <row r="1738" spans="4:4" x14ac:dyDescent="0.2">
      <c r="D1738" s="131"/>
    </row>
    <row r="1739" spans="4:4" x14ac:dyDescent="0.2">
      <c r="D1739" s="131"/>
    </row>
    <row r="1740" spans="4:4" x14ac:dyDescent="0.2">
      <c r="D1740" s="131"/>
    </row>
    <row r="1741" spans="4:4" x14ac:dyDescent="0.2">
      <c r="D1741" s="131"/>
    </row>
    <row r="1742" spans="4:4" x14ac:dyDescent="0.2">
      <c r="D1742" s="131"/>
    </row>
    <row r="1743" spans="4:4" x14ac:dyDescent="0.2">
      <c r="D1743" s="131"/>
    </row>
    <row r="1744" spans="4:4" x14ac:dyDescent="0.2">
      <c r="D1744" s="131"/>
    </row>
    <row r="1745" spans="4:4" x14ac:dyDescent="0.2">
      <c r="D1745" s="131"/>
    </row>
    <row r="1746" spans="4:4" x14ac:dyDescent="0.2">
      <c r="D1746" s="131"/>
    </row>
    <row r="1747" spans="4:4" x14ac:dyDescent="0.2">
      <c r="D1747" s="131"/>
    </row>
    <row r="1748" spans="4:4" x14ac:dyDescent="0.2">
      <c r="D1748" s="131"/>
    </row>
    <row r="1749" spans="4:4" x14ac:dyDescent="0.2">
      <c r="D1749" s="131"/>
    </row>
    <row r="1750" spans="4:4" x14ac:dyDescent="0.2">
      <c r="D1750" s="131"/>
    </row>
    <row r="1751" spans="4:4" x14ac:dyDescent="0.2">
      <c r="D1751" s="131"/>
    </row>
    <row r="1752" spans="4:4" x14ac:dyDescent="0.2">
      <c r="D1752" s="131"/>
    </row>
    <row r="1753" spans="4:4" x14ac:dyDescent="0.2">
      <c r="D1753" s="131"/>
    </row>
    <row r="1754" spans="4:4" x14ac:dyDescent="0.2">
      <c r="D1754" s="131"/>
    </row>
    <row r="1755" spans="4:4" x14ac:dyDescent="0.2">
      <c r="D1755" s="131"/>
    </row>
    <row r="1756" spans="4:4" x14ac:dyDescent="0.2">
      <c r="D1756" s="131"/>
    </row>
    <row r="1757" spans="4:4" x14ac:dyDescent="0.2">
      <c r="D1757" s="131"/>
    </row>
    <row r="1758" spans="4:4" x14ac:dyDescent="0.2">
      <c r="D1758" s="131"/>
    </row>
    <row r="1759" spans="4:4" x14ac:dyDescent="0.2">
      <c r="D1759" s="131"/>
    </row>
    <row r="1760" spans="4:4" x14ac:dyDescent="0.2">
      <c r="D1760" s="131"/>
    </row>
    <row r="1761" spans="4:4" x14ac:dyDescent="0.2">
      <c r="D1761" s="131"/>
    </row>
    <row r="1762" spans="4:4" x14ac:dyDescent="0.2">
      <c r="D1762" s="131"/>
    </row>
    <row r="1763" spans="4:4" x14ac:dyDescent="0.2">
      <c r="D1763" s="131"/>
    </row>
    <row r="1764" spans="4:4" x14ac:dyDescent="0.2">
      <c r="D1764" s="131"/>
    </row>
    <row r="1765" spans="4:4" x14ac:dyDescent="0.2">
      <c r="D1765" s="131"/>
    </row>
    <row r="1766" spans="4:4" x14ac:dyDescent="0.2">
      <c r="D1766" s="131"/>
    </row>
    <row r="1767" spans="4:4" x14ac:dyDescent="0.2">
      <c r="D1767" s="131"/>
    </row>
    <row r="1768" spans="4:4" x14ac:dyDescent="0.2">
      <c r="D1768" s="131"/>
    </row>
    <row r="1769" spans="4:4" x14ac:dyDescent="0.2">
      <c r="D1769" s="131"/>
    </row>
    <row r="1770" spans="4:4" x14ac:dyDescent="0.2">
      <c r="D1770" s="131"/>
    </row>
    <row r="1771" spans="4:4" x14ac:dyDescent="0.2">
      <c r="D1771" s="131"/>
    </row>
    <row r="1772" spans="4:4" x14ac:dyDescent="0.2">
      <c r="D1772" s="131"/>
    </row>
    <row r="1773" spans="4:4" x14ac:dyDescent="0.2">
      <c r="D1773" s="131"/>
    </row>
    <row r="1774" spans="4:4" x14ac:dyDescent="0.2">
      <c r="D1774" s="131"/>
    </row>
    <row r="1775" spans="4:4" x14ac:dyDescent="0.2">
      <c r="D1775" s="131"/>
    </row>
    <row r="1776" spans="4:4" x14ac:dyDescent="0.2">
      <c r="D1776" s="131"/>
    </row>
    <row r="1777" spans="4:4" x14ac:dyDescent="0.2">
      <c r="D1777" s="131"/>
    </row>
    <row r="1778" spans="4:4" x14ac:dyDescent="0.2">
      <c r="D1778" s="131"/>
    </row>
    <row r="1779" spans="4:4" x14ac:dyDescent="0.2">
      <c r="D1779" s="131"/>
    </row>
    <row r="1780" spans="4:4" x14ac:dyDescent="0.2">
      <c r="D1780" s="131"/>
    </row>
    <row r="1781" spans="4:4" x14ac:dyDescent="0.2">
      <c r="D1781" s="131"/>
    </row>
    <row r="1782" spans="4:4" x14ac:dyDescent="0.2">
      <c r="D1782" s="131"/>
    </row>
    <row r="1783" spans="4:4" x14ac:dyDescent="0.2">
      <c r="D1783" s="131"/>
    </row>
    <row r="1784" spans="4:4" x14ac:dyDescent="0.2">
      <c r="D1784" s="131"/>
    </row>
    <row r="1785" spans="4:4" x14ac:dyDescent="0.2">
      <c r="D1785" s="131"/>
    </row>
    <row r="1786" spans="4:4" x14ac:dyDescent="0.2">
      <c r="D1786" s="131"/>
    </row>
    <row r="1787" spans="4:4" x14ac:dyDescent="0.2">
      <c r="D1787" s="131"/>
    </row>
    <row r="1788" spans="4:4" x14ac:dyDescent="0.2">
      <c r="D1788" s="131"/>
    </row>
    <row r="1789" spans="4:4" x14ac:dyDescent="0.2">
      <c r="D1789" s="131"/>
    </row>
    <row r="1790" spans="4:4" x14ac:dyDescent="0.2">
      <c r="D1790" s="131"/>
    </row>
    <row r="1791" spans="4:4" x14ac:dyDescent="0.2">
      <c r="D1791" s="131"/>
    </row>
    <row r="1792" spans="4:4" x14ac:dyDescent="0.2">
      <c r="D1792" s="131"/>
    </row>
    <row r="1793" spans="4:4" x14ac:dyDescent="0.2">
      <c r="D1793" s="131"/>
    </row>
    <row r="1794" spans="4:4" x14ac:dyDescent="0.2">
      <c r="D1794" s="131"/>
    </row>
    <row r="1795" spans="4:4" x14ac:dyDescent="0.2">
      <c r="D1795" s="131"/>
    </row>
    <row r="1796" spans="4:4" x14ac:dyDescent="0.2">
      <c r="D1796" s="131"/>
    </row>
    <row r="1797" spans="4:4" x14ac:dyDescent="0.2">
      <c r="D1797" s="131"/>
    </row>
    <row r="1798" spans="4:4" x14ac:dyDescent="0.2">
      <c r="D1798" s="131"/>
    </row>
    <row r="1799" spans="4:4" x14ac:dyDescent="0.2">
      <c r="D1799" s="131"/>
    </row>
    <row r="1800" spans="4:4" x14ac:dyDescent="0.2">
      <c r="D1800" s="131"/>
    </row>
    <row r="1801" spans="4:4" x14ac:dyDescent="0.2">
      <c r="D1801" s="131"/>
    </row>
    <row r="1802" spans="4:4" x14ac:dyDescent="0.2">
      <c r="D1802" s="131"/>
    </row>
    <row r="1803" spans="4:4" x14ac:dyDescent="0.2">
      <c r="D1803" s="131"/>
    </row>
    <row r="1804" spans="4:4" x14ac:dyDescent="0.2">
      <c r="D1804" s="131"/>
    </row>
    <row r="1805" spans="4:4" x14ac:dyDescent="0.2">
      <c r="D1805" s="131"/>
    </row>
    <row r="1806" spans="4:4" x14ac:dyDescent="0.2">
      <c r="D1806" s="131"/>
    </row>
    <row r="1807" spans="4:4" x14ac:dyDescent="0.2">
      <c r="D1807" s="131"/>
    </row>
    <row r="1808" spans="4:4" x14ac:dyDescent="0.2">
      <c r="D1808" s="131"/>
    </row>
    <row r="1809" spans="4:4" x14ac:dyDescent="0.2">
      <c r="D1809" s="131"/>
    </row>
    <row r="1810" spans="4:4" x14ac:dyDescent="0.2">
      <c r="D1810" s="131"/>
    </row>
    <row r="1811" spans="4:4" x14ac:dyDescent="0.2">
      <c r="D1811" s="131"/>
    </row>
    <row r="1812" spans="4:4" x14ac:dyDescent="0.2">
      <c r="D1812" s="131"/>
    </row>
    <row r="1813" spans="4:4" x14ac:dyDescent="0.2">
      <c r="D1813" s="131"/>
    </row>
    <row r="1814" spans="4:4" x14ac:dyDescent="0.2">
      <c r="D1814" s="131"/>
    </row>
    <row r="1815" spans="4:4" x14ac:dyDescent="0.2">
      <c r="D1815" s="131"/>
    </row>
    <row r="1816" spans="4:4" x14ac:dyDescent="0.2">
      <c r="D1816" s="131"/>
    </row>
    <row r="1817" spans="4:4" x14ac:dyDescent="0.2">
      <c r="D1817" s="131"/>
    </row>
    <row r="1818" spans="4:4" x14ac:dyDescent="0.2">
      <c r="D1818" s="131"/>
    </row>
    <row r="1819" spans="4:4" x14ac:dyDescent="0.2">
      <c r="D1819" s="131"/>
    </row>
    <row r="1820" spans="4:4" x14ac:dyDescent="0.2">
      <c r="D1820" s="131"/>
    </row>
    <row r="1821" spans="4:4" x14ac:dyDescent="0.2">
      <c r="D1821" s="131"/>
    </row>
    <row r="1822" spans="4:4" x14ac:dyDescent="0.2">
      <c r="D1822" s="131"/>
    </row>
    <row r="1823" spans="4:4" x14ac:dyDescent="0.2">
      <c r="D1823" s="131"/>
    </row>
    <row r="1824" spans="4:4" x14ac:dyDescent="0.2">
      <c r="D1824" s="131"/>
    </row>
    <row r="1825" spans="4:4" x14ac:dyDescent="0.2">
      <c r="D1825" s="131"/>
    </row>
    <row r="1826" spans="4:4" x14ac:dyDescent="0.2">
      <c r="D1826" s="131"/>
    </row>
    <row r="1827" spans="4:4" x14ac:dyDescent="0.2">
      <c r="D1827" s="131"/>
    </row>
    <row r="1828" spans="4:4" x14ac:dyDescent="0.2">
      <c r="D1828" s="131"/>
    </row>
    <row r="1829" spans="4:4" x14ac:dyDescent="0.2">
      <c r="D1829" s="131"/>
    </row>
    <row r="1830" spans="4:4" x14ac:dyDescent="0.2">
      <c r="D1830" s="131"/>
    </row>
    <row r="1831" spans="4:4" x14ac:dyDescent="0.2">
      <c r="D1831" s="131"/>
    </row>
    <row r="1832" spans="4:4" x14ac:dyDescent="0.2">
      <c r="D1832" s="131"/>
    </row>
    <row r="1833" spans="4:4" x14ac:dyDescent="0.2">
      <c r="D1833" s="131"/>
    </row>
    <row r="1834" spans="4:4" x14ac:dyDescent="0.2">
      <c r="D1834" s="131"/>
    </row>
    <row r="1835" spans="4:4" x14ac:dyDescent="0.2">
      <c r="D1835" s="131"/>
    </row>
    <row r="1836" spans="4:4" x14ac:dyDescent="0.2">
      <c r="D1836" s="131"/>
    </row>
    <row r="1837" spans="4:4" x14ac:dyDescent="0.2">
      <c r="D1837" s="131"/>
    </row>
    <row r="1838" spans="4:4" x14ac:dyDescent="0.2">
      <c r="D1838" s="131"/>
    </row>
    <row r="1839" spans="4:4" x14ac:dyDescent="0.2">
      <c r="D1839" s="131"/>
    </row>
    <row r="1840" spans="4:4" x14ac:dyDescent="0.2">
      <c r="D1840" s="131"/>
    </row>
    <row r="1841" spans="4:4" x14ac:dyDescent="0.2">
      <c r="D1841" s="131"/>
    </row>
    <row r="1842" spans="4:4" x14ac:dyDescent="0.2">
      <c r="D1842" s="131"/>
    </row>
    <row r="1843" spans="4:4" x14ac:dyDescent="0.2">
      <c r="D1843" s="131"/>
    </row>
    <row r="1844" spans="4:4" x14ac:dyDescent="0.2">
      <c r="D1844" s="131"/>
    </row>
    <row r="1845" spans="4:4" x14ac:dyDescent="0.2">
      <c r="D1845" s="131"/>
    </row>
    <row r="1846" spans="4:4" x14ac:dyDescent="0.2">
      <c r="D1846" s="131"/>
    </row>
    <row r="1847" spans="4:4" x14ac:dyDescent="0.2">
      <c r="D1847" s="131"/>
    </row>
    <row r="1848" spans="4:4" x14ac:dyDescent="0.2">
      <c r="D1848" s="131"/>
    </row>
    <row r="1849" spans="4:4" x14ac:dyDescent="0.2">
      <c r="D1849" s="131"/>
    </row>
    <row r="1850" spans="4:4" x14ac:dyDescent="0.2">
      <c r="D1850" s="131"/>
    </row>
    <row r="1851" spans="4:4" x14ac:dyDescent="0.2">
      <c r="D1851" s="131"/>
    </row>
    <row r="1852" spans="4:4" x14ac:dyDescent="0.2">
      <c r="D1852" s="131"/>
    </row>
    <row r="1853" spans="4:4" x14ac:dyDescent="0.2">
      <c r="D1853" s="131"/>
    </row>
    <row r="1854" spans="4:4" x14ac:dyDescent="0.2">
      <c r="D1854" s="131"/>
    </row>
    <row r="1855" spans="4:4" x14ac:dyDescent="0.2">
      <c r="D1855" s="131"/>
    </row>
    <row r="1856" spans="4:4" x14ac:dyDescent="0.2">
      <c r="D1856" s="131"/>
    </row>
    <row r="1857" spans="4:4" x14ac:dyDescent="0.2">
      <c r="D1857" s="131"/>
    </row>
    <row r="1858" spans="4:4" x14ac:dyDescent="0.2">
      <c r="D1858" s="131"/>
    </row>
    <row r="1859" spans="4:4" x14ac:dyDescent="0.2">
      <c r="D1859" s="131"/>
    </row>
    <row r="1860" spans="4:4" x14ac:dyDescent="0.2">
      <c r="D1860" s="131"/>
    </row>
    <row r="1861" spans="4:4" x14ac:dyDescent="0.2">
      <c r="D1861" s="131"/>
    </row>
    <row r="1862" spans="4:4" x14ac:dyDescent="0.2">
      <c r="D1862" s="131"/>
    </row>
    <row r="1863" spans="4:4" x14ac:dyDescent="0.2">
      <c r="D1863" s="131"/>
    </row>
    <row r="1864" spans="4:4" x14ac:dyDescent="0.2">
      <c r="D1864" s="131"/>
    </row>
    <row r="1865" spans="4:4" x14ac:dyDescent="0.2">
      <c r="D1865" s="131"/>
    </row>
    <row r="1866" spans="4:4" x14ac:dyDescent="0.2">
      <c r="D1866" s="131"/>
    </row>
    <row r="1867" spans="4:4" x14ac:dyDescent="0.2">
      <c r="D1867" s="131"/>
    </row>
    <row r="1868" spans="4:4" x14ac:dyDescent="0.2">
      <c r="D1868" s="131"/>
    </row>
    <row r="1869" spans="4:4" x14ac:dyDescent="0.2">
      <c r="D1869" s="131"/>
    </row>
    <row r="1870" spans="4:4" x14ac:dyDescent="0.2">
      <c r="D1870" s="131"/>
    </row>
    <row r="1871" spans="4:4" x14ac:dyDescent="0.2">
      <c r="D1871" s="131"/>
    </row>
    <row r="1872" spans="4:4" x14ac:dyDescent="0.2">
      <c r="D1872" s="131"/>
    </row>
    <row r="1873" spans="4:4" x14ac:dyDescent="0.2">
      <c r="D1873" s="131"/>
    </row>
    <row r="1874" spans="4:4" x14ac:dyDescent="0.2">
      <c r="D1874" s="131"/>
    </row>
    <row r="1875" spans="4:4" x14ac:dyDescent="0.2">
      <c r="D1875" s="131"/>
    </row>
    <row r="1876" spans="4:4" x14ac:dyDescent="0.2">
      <c r="D1876" s="131"/>
    </row>
    <row r="1877" spans="4:4" x14ac:dyDescent="0.2">
      <c r="D1877" s="131"/>
    </row>
    <row r="1878" spans="4:4" x14ac:dyDescent="0.2">
      <c r="D1878" s="131"/>
    </row>
    <row r="1879" spans="4:4" x14ac:dyDescent="0.2">
      <c r="D1879" s="131"/>
    </row>
    <row r="1880" spans="4:4" x14ac:dyDescent="0.2">
      <c r="D1880" s="131"/>
    </row>
    <row r="1881" spans="4:4" x14ac:dyDescent="0.2">
      <c r="D1881" s="131"/>
    </row>
    <row r="1882" spans="4:4" x14ac:dyDescent="0.2">
      <c r="D1882" s="131"/>
    </row>
    <row r="1883" spans="4:4" x14ac:dyDescent="0.2">
      <c r="D1883" s="131"/>
    </row>
    <row r="1884" spans="4:4" x14ac:dyDescent="0.2">
      <c r="D1884" s="131"/>
    </row>
    <row r="1885" spans="4:4" x14ac:dyDescent="0.2">
      <c r="D1885" s="131"/>
    </row>
    <row r="1886" spans="4:4" x14ac:dyDescent="0.2">
      <c r="D1886" s="131"/>
    </row>
    <row r="1887" spans="4:4" x14ac:dyDescent="0.2">
      <c r="D1887" s="131"/>
    </row>
    <row r="1888" spans="4:4" x14ac:dyDescent="0.2">
      <c r="D1888" s="131"/>
    </row>
    <row r="1889" spans="4:4" x14ac:dyDescent="0.2">
      <c r="D1889" s="131"/>
    </row>
    <row r="1890" spans="4:4" x14ac:dyDescent="0.2">
      <c r="D1890" s="131"/>
    </row>
    <row r="1891" spans="4:4" x14ac:dyDescent="0.2">
      <c r="D1891" s="131"/>
    </row>
    <row r="1892" spans="4:4" x14ac:dyDescent="0.2">
      <c r="D1892" s="131"/>
    </row>
    <row r="1893" spans="4:4" x14ac:dyDescent="0.2">
      <c r="D1893" s="131"/>
    </row>
    <row r="1894" spans="4:4" x14ac:dyDescent="0.2">
      <c r="D1894" s="131"/>
    </row>
    <row r="1895" spans="4:4" x14ac:dyDescent="0.2">
      <c r="D1895" s="131"/>
    </row>
    <row r="1896" spans="4:4" x14ac:dyDescent="0.2">
      <c r="D1896" s="131"/>
    </row>
    <row r="1897" spans="4:4" x14ac:dyDescent="0.2">
      <c r="D1897" s="131"/>
    </row>
    <row r="1898" spans="4:4" x14ac:dyDescent="0.2">
      <c r="D1898" s="131"/>
    </row>
    <row r="1899" spans="4:4" x14ac:dyDescent="0.2">
      <c r="D1899" s="131"/>
    </row>
    <row r="1900" spans="4:4" x14ac:dyDescent="0.2">
      <c r="D1900" s="131"/>
    </row>
    <row r="1901" spans="4:4" x14ac:dyDescent="0.2">
      <c r="D1901" s="131"/>
    </row>
    <row r="1902" spans="4:4" x14ac:dyDescent="0.2">
      <c r="D1902" s="131"/>
    </row>
    <row r="1903" spans="4:4" x14ac:dyDescent="0.2">
      <c r="D1903" s="131"/>
    </row>
    <row r="1904" spans="4:4" x14ac:dyDescent="0.2">
      <c r="D1904" s="131"/>
    </row>
    <row r="1905" spans="4:4" x14ac:dyDescent="0.2">
      <c r="D1905" s="131"/>
    </row>
    <row r="1906" spans="4:4" x14ac:dyDescent="0.2">
      <c r="D1906" s="131"/>
    </row>
    <row r="1907" spans="4:4" x14ac:dyDescent="0.2">
      <c r="D1907" s="131"/>
    </row>
    <row r="1908" spans="4:4" x14ac:dyDescent="0.2">
      <c r="D1908" s="131"/>
    </row>
    <row r="1909" spans="4:4" x14ac:dyDescent="0.2">
      <c r="D1909" s="131"/>
    </row>
    <row r="1910" spans="4:4" x14ac:dyDescent="0.2">
      <c r="D1910" s="131"/>
    </row>
    <row r="1911" spans="4:4" x14ac:dyDescent="0.2">
      <c r="D1911" s="131"/>
    </row>
    <row r="1912" spans="4:4" x14ac:dyDescent="0.2">
      <c r="D1912" s="131"/>
    </row>
    <row r="1913" spans="4:4" x14ac:dyDescent="0.2">
      <c r="D1913" s="131"/>
    </row>
    <row r="1914" spans="4:4" x14ac:dyDescent="0.2">
      <c r="D1914" s="131"/>
    </row>
    <row r="1915" spans="4:4" x14ac:dyDescent="0.2">
      <c r="D1915" s="131"/>
    </row>
    <row r="1916" spans="4:4" x14ac:dyDescent="0.2">
      <c r="D1916" s="131"/>
    </row>
    <row r="1917" spans="4:4" x14ac:dyDescent="0.2">
      <c r="D1917" s="131"/>
    </row>
    <row r="1918" spans="4:4" x14ac:dyDescent="0.2">
      <c r="D1918" s="131"/>
    </row>
    <row r="1919" spans="4:4" x14ac:dyDescent="0.2">
      <c r="D1919" s="131"/>
    </row>
    <row r="1920" spans="4:4" x14ac:dyDescent="0.2">
      <c r="D1920" s="131"/>
    </row>
    <row r="1921" spans="4:4" x14ac:dyDescent="0.2">
      <c r="D1921" s="131"/>
    </row>
    <row r="1922" spans="4:4" x14ac:dyDescent="0.2">
      <c r="D1922" s="131"/>
    </row>
    <row r="1923" spans="4:4" x14ac:dyDescent="0.2">
      <c r="D1923" s="131"/>
    </row>
    <row r="1924" spans="4:4" x14ac:dyDescent="0.2">
      <c r="D1924" s="131"/>
    </row>
    <row r="1925" spans="4:4" x14ac:dyDescent="0.2">
      <c r="D1925" s="131"/>
    </row>
    <row r="1926" spans="4:4" x14ac:dyDescent="0.2">
      <c r="D1926" s="131"/>
    </row>
    <row r="1927" spans="4:4" x14ac:dyDescent="0.2">
      <c r="D1927" s="131"/>
    </row>
    <row r="1928" spans="4:4" x14ac:dyDescent="0.2">
      <c r="D1928" s="131"/>
    </row>
    <row r="1929" spans="4:4" x14ac:dyDescent="0.2">
      <c r="D1929" s="131"/>
    </row>
    <row r="1930" spans="4:4" x14ac:dyDescent="0.2">
      <c r="D1930" s="131"/>
    </row>
    <row r="1931" spans="4:4" x14ac:dyDescent="0.2">
      <c r="D1931" s="131"/>
    </row>
    <row r="1932" spans="4:4" x14ac:dyDescent="0.2">
      <c r="D1932" s="131"/>
    </row>
    <row r="1933" spans="4:4" x14ac:dyDescent="0.2">
      <c r="D1933" s="131"/>
    </row>
    <row r="1934" spans="4:4" x14ac:dyDescent="0.2">
      <c r="D1934" s="131"/>
    </row>
    <row r="1935" spans="4:4" x14ac:dyDescent="0.2">
      <c r="D1935" s="131"/>
    </row>
    <row r="1936" spans="4:4" x14ac:dyDescent="0.2">
      <c r="D1936" s="131"/>
    </row>
    <row r="1937" spans="4:4" x14ac:dyDescent="0.2">
      <c r="D1937" s="131"/>
    </row>
    <row r="1938" spans="4:4" x14ac:dyDescent="0.2">
      <c r="D1938" s="131"/>
    </row>
    <row r="1939" spans="4:4" x14ac:dyDescent="0.2">
      <c r="D1939" s="131"/>
    </row>
    <row r="1940" spans="4:4" x14ac:dyDescent="0.2">
      <c r="D1940" s="131"/>
    </row>
    <row r="1941" spans="4:4" x14ac:dyDescent="0.2">
      <c r="D1941" s="131"/>
    </row>
    <row r="1942" spans="4:4" x14ac:dyDescent="0.2">
      <c r="D1942" s="131"/>
    </row>
    <row r="1943" spans="4:4" x14ac:dyDescent="0.2">
      <c r="D1943" s="131"/>
    </row>
    <row r="1944" spans="4:4" x14ac:dyDescent="0.2">
      <c r="D1944" s="131"/>
    </row>
    <row r="1945" spans="4:4" x14ac:dyDescent="0.2">
      <c r="D1945" s="131"/>
    </row>
    <row r="1946" spans="4:4" x14ac:dyDescent="0.2">
      <c r="D1946" s="131"/>
    </row>
    <row r="1947" spans="4:4" x14ac:dyDescent="0.2">
      <c r="D1947" s="131"/>
    </row>
    <row r="1948" spans="4:4" x14ac:dyDescent="0.2">
      <c r="D1948" s="131"/>
    </row>
    <row r="1949" spans="4:4" x14ac:dyDescent="0.2">
      <c r="D1949" s="131"/>
    </row>
    <row r="1950" spans="4:4" x14ac:dyDescent="0.2">
      <c r="D1950" s="131"/>
    </row>
    <row r="1951" spans="4:4" x14ac:dyDescent="0.2">
      <c r="D1951" s="131"/>
    </row>
    <row r="1952" spans="4:4" x14ac:dyDescent="0.2">
      <c r="D1952" s="131"/>
    </row>
    <row r="1953" spans="4:4" x14ac:dyDescent="0.2">
      <c r="D1953" s="131"/>
    </row>
    <row r="1954" spans="4:4" x14ac:dyDescent="0.2">
      <c r="D1954" s="131"/>
    </row>
    <row r="1955" spans="4:4" x14ac:dyDescent="0.2">
      <c r="D1955" s="131"/>
    </row>
    <row r="1956" spans="4:4" x14ac:dyDescent="0.2">
      <c r="D1956" s="131"/>
    </row>
    <row r="1957" spans="4:4" x14ac:dyDescent="0.2">
      <c r="D1957" s="131"/>
    </row>
    <row r="1958" spans="4:4" x14ac:dyDescent="0.2">
      <c r="D1958" s="131"/>
    </row>
    <row r="1959" spans="4:4" x14ac:dyDescent="0.2">
      <c r="D1959" s="131"/>
    </row>
    <row r="1960" spans="4:4" x14ac:dyDescent="0.2">
      <c r="D1960" s="131"/>
    </row>
    <row r="1961" spans="4:4" x14ac:dyDescent="0.2">
      <c r="D1961" s="131"/>
    </row>
    <row r="1962" spans="4:4" x14ac:dyDescent="0.2">
      <c r="D1962" s="131"/>
    </row>
    <row r="1963" spans="4:4" x14ac:dyDescent="0.2">
      <c r="D1963" s="131"/>
    </row>
    <row r="1964" spans="4:4" x14ac:dyDescent="0.2">
      <c r="D1964" s="131"/>
    </row>
    <row r="1965" spans="4:4" x14ac:dyDescent="0.2">
      <c r="D1965" s="131"/>
    </row>
    <row r="1966" spans="4:4" x14ac:dyDescent="0.2">
      <c r="D1966" s="131"/>
    </row>
    <row r="1967" spans="4:4" x14ac:dyDescent="0.2">
      <c r="D1967" s="131"/>
    </row>
    <row r="1968" spans="4:4" x14ac:dyDescent="0.2">
      <c r="D1968" s="131"/>
    </row>
    <row r="1969" spans="4:4" x14ac:dyDescent="0.2">
      <c r="D1969" s="131"/>
    </row>
    <row r="1970" spans="4:4" x14ac:dyDescent="0.2">
      <c r="D1970" s="131"/>
    </row>
    <row r="1971" spans="4:4" x14ac:dyDescent="0.2">
      <c r="D1971" s="131"/>
    </row>
    <row r="1972" spans="4:4" x14ac:dyDescent="0.2">
      <c r="D1972" s="131"/>
    </row>
    <row r="1973" spans="4:4" x14ac:dyDescent="0.2">
      <c r="D1973" s="131"/>
    </row>
    <row r="1974" spans="4:4" x14ac:dyDescent="0.2">
      <c r="D1974" s="131"/>
    </row>
    <row r="1975" spans="4:4" x14ac:dyDescent="0.2">
      <c r="D1975" s="131"/>
    </row>
    <row r="1976" spans="4:4" x14ac:dyDescent="0.2">
      <c r="D1976" s="131"/>
    </row>
    <row r="1977" spans="4:4" x14ac:dyDescent="0.2">
      <c r="D1977" s="131"/>
    </row>
    <row r="1978" spans="4:4" x14ac:dyDescent="0.2">
      <c r="D1978" s="131"/>
    </row>
    <row r="1979" spans="4:4" x14ac:dyDescent="0.2">
      <c r="D1979" s="131"/>
    </row>
    <row r="1980" spans="4:4" x14ac:dyDescent="0.2">
      <c r="D1980" s="131"/>
    </row>
    <row r="1981" spans="4:4" x14ac:dyDescent="0.2">
      <c r="D1981" s="131"/>
    </row>
    <row r="1982" spans="4:4" x14ac:dyDescent="0.2">
      <c r="D1982" s="131"/>
    </row>
    <row r="1983" spans="4:4" x14ac:dyDescent="0.2">
      <c r="D1983" s="131"/>
    </row>
    <row r="1984" spans="4:4" x14ac:dyDescent="0.2">
      <c r="D1984" s="131"/>
    </row>
    <row r="1985" spans="4:4" x14ac:dyDescent="0.2">
      <c r="D1985" s="131"/>
    </row>
    <row r="1986" spans="4:4" x14ac:dyDescent="0.2">
      <c r="D1986" s="131"/>
    </row>
    <row r="1987" spans="4:4" x14ac:dyDescent="0.2">
      <c r="D1987" s="131"/>
    </row>
    <row r="1988" spans="4:4" x14ac:dyDescent="0.2">
      <c r="D1988" s="131"/>
    </row>
    <row r="1989" spans="4:4" x14ac:dyDescent="0.2">
      <c r="D1989" s="131"/>
    </row>
    <row r="1990" spans="4:4" x14ac:dyDescent="0.2">
      <c r="D1990" s="131"/>
    </row>
    <row r="1991" spans="4:4" x14ac:dyDescent="0.2">
      <c r="D1991" s="131"/>
    </row>
    <row r="1992" spans="4:4" x14ac:dyDescent="0.2">
      <c r="D1992" s="131"/>
    </row>
    <row r="1993" spans="4:4" x14ac:dyDescent="0.2">
      <c r="D1993" s="131"/>
    </row>
    <row r="1994" spans="4:4" x14ac:dyDescent="0.2">
      <c r="D1994" s="131"/>
    </row>
    <row r="1995" spans="4:4" x14ac:dyDescent="0.2">
      <c r="D1995" s="131"/>
    </row>
    <row r="1996" spans="4:4" x14ac:dyDescent="0.2">
      <c r="D1996" s="131"/>
    </row>
    <row r="1997" spans="4:4" x14ac:dyDescent="0.2">
      <c r="D1997" s="131"/>
    </row>
    <row r="1998" spans="4:4" x14ac:dyDescent="0.2">
      <c r="D1998" s="131"/>
    </row>
    <row r="1999" spans="4:4" x14ac:dyDescent="0.2">
      <c r="D1999" s="131"/>
    </row>
    <row r="2000" spans="4:4" x14ac:dyDescent="0.2">
      <c r="D2000" s="131"/>
    </row>
    <row r="2001" spans="4:4" x14ac:dyDescent="0.2">
      <c r="D2001" s="131"/>
    </row>
    <row r="2002" spans="4:4" x14ac:dyDescent="0.2">
      <c r="D2002" s="131"/>
    </row>
    <row r="2003" spans="4:4" x14ac:dyDescent="0.2">
      <c r="D2003" s="131"/>
    </row>
    <row r="2004" spans="4:4" x14ac:dyDescent="0.2">
      <c r="D2004" s="131"/>
    </row>
    <row r="2005" spans="4:4" x14ac:dyDescent="0.2">
      <c r="D2005" s="131"/>
    </row>
    <row r="2006" spans="4:4" x14ac:dyDescent="0.2">
      <c r="D2006" s="131"/>
    </row>
    <row r="2007" spans="4:4" x14ac:dyDescent="0.2">
      <c r="D2007" s="131"/>
    </row>
    <row r="2008" spans="4:4" x14ac:dyDescent="0.2">
      <c r="D2008" s="131"/>
    </row>
    <row r="2009" spans="4:4" x14ac:dyDescent="0.2">
      <c r="D2009" s="131"/>
    </row>
    <row r="2010" spans="4:4" x14ac:dyDescent="0.2">
      <c r="D2010" s="131"/>
    </row>
    <row r="2011" spans="4:4" x14ac:dyDescent="0.2">
      <c r="D2011" s="131"/>
    </row>
    <row r="2012" spans="4:4" x14ac:dyDescent="0.2">
      <c r="D2012" s="131"/>
    </row>
    <row r="2013" spans="4:4" x14ac:dyDescent="0.2">
      <c r="D2013" s="131"/>
    </row>
    <row r="2014" spans="4:4" x14ac:dyDescent="0.2">
      <c r="D2014" s="131"/>
    </row>
    <row r="2015" spans="4:4" x14ac:dyDescent="0.2">
      <c r="D2015" s="131"/>
    </row>
    <row r="2016" spans="4:4" x14ac:dyDescent="0.2">
      <c r="D2016" s="131"/>
    </row>
    <row r="2017" spans="4:4" x14ac:dyDescent="0.2">
      <c r="D2017" s="131"/>
    </row>
    <row r="2018" spans="4:4" x14ac:dyDescent="0.2">
      <c r="D2018" s="131"/>
    </row>
    <row r="2019" spans="4:4" x14ac:dyDescent="0.2">
      <c r="D2019" s="131"/>
    </row>
    <row r="2020" spans="4:4" x14ac:dyDescent="0.2">
      <c r="D2020" s="131"/>
    </row>
    <row r="2021" spans="4:4" x14ac:dyDescent="0.2">
      <c r="D2021" s="131"/>
    </row>
    <row r="2022" spans="4:4" x14ac:dyDescent="0.2">
      <c r="D2022" s="131"/>
    </row>
    <row r="2023" spans="4:4" x14ac:dyDescent="0.2">
      <c r="D2023" s="131"/>
    </row>
    <row r="2024" spans="4:4" x14ac:dyDescent="0.2">
      <c r="D2024" s="131"/>
    </row>
    <row r="2025" spans="4:4" x14ac:dyDescent="0.2">
      <c r="D2025" s="131"/>
    </row>
    <row r="2026" spans="4:4" x14ac:dyDescent="0.2">
      <c r="D2026" s="131"/>
    </row>
    <row r="2027" spans="4:4" x14ac:dyDescent="0.2">
      <c r="D2027" s="131"/>
    </row>
    <row r="2028" spans="4:4" x14ac:dyDescent="0.2">
      <c r="D2028" s="131"/>
    </row>
    <row r="2029" spans="4:4" x14ac:dyDescent="0.2">
      <c r="D2029" s="131"/>
    </row>
    <row r="2030" spans="4:4" x14ac:dyDescent="0.2">
      <c r="D2030" s="131"/>
    </row>
    <row r="2031" spans="4:4" x14ac:dyDescent="0.2">
      <c r="D2031" s="131"/>
    </row>
    <row r="2032" spans="4:4" x14ac:dyDescent="0.2">
      <c r="D2032" s="131"/>
    </row>
    <row r="2033" spans="4:4" x14ac:dyDescent="0.2">
      <c r="D2033" s="131"/>
    </row>
    <row r="2034" spans="4:4" x14ac:dyDescent="0.2">
      <c r="D2034" s="131"/>
    </row>
    <row r="2035" spans="4:4" x14ac:dyDescent="0.2">
      <c r="D2035" s="131"/>
    </row>
    <row r="2036" spans="4:4" x14ac:dyDescent="0.2">
      <c r="D2036" s="131"/>
    </row>
    <row r="2037" spans="4:4" x14ac:dyDescent="0.2">
      <c r="D2037" s="131"/>
    </row>
    <row r="2038" spans="4:4" x14ac:dyDescent="0.2">
      <c r="D2038" s="131"/>
    </row>
    <row r="2039" spans="4:4" x14ac:dyDescent="0.2">
      <c r="D2039" s="131"/>
    </row>
    <row r="2040" spans="4:4" x14ac:dyDescent="0.2">
      <c r="D2040" s="131"/>
    </row>
    <row r="2041" spans="4:4" x14ac:dyDescent="0.2">
      <c r="D2041" s="131"/>
    </row>
    <row r="2042" spans="4:4" x14ac:dyDescent="0.2">
      <c r="D2042" s="131"/>
    </row>
    <row r="2043" spans="4:4" x14ac:dyDescent="0.2">
      <c r="D2043" s="131"/>
    </row>
    <row r="2044" spans="4:4" x14ac:dyDescent="0.2">
      <c r="D2044" s="131"/>
    </row>
    <row r="2045" spans="4:4" x14ac:dyDescent="0.2">
      <c r="D2045" s="131"/>
    </row>
    <row r="2046" spans="4:4" x14ac:dyDescent="0.2">
      <c r="D2046" s="131"/>
    </row>
    <row r="2047" spans="4:4" x14ac:dyDescent="0.2">
      <c r="D2047" s="131"/>
    </row>
    <row r="2048" spans="4:4" x14ac:dyDescent="0.2">
      <c r="D2048" s="131"/>
    </row>
    <row r="2049" spans="4:4" x14ac:dyDescent="0.2">
      <c r="D2049" s="131"/>
    </row>
    <row r="2050" spans="4:4" x14ac:dyDescent="0.2">
      <c r="D2050" s="131"/>
    </row>
    <row r="2051" spans="4:4" x14ac:dyDescent="0.2">
      <c r="D2051" s="131"/>
    </row>
    <row r="2052" spans="4:4" x14ac:dyDescent="0.2">
      <c r="D2052" s="131"/>
    </row>
    <row r="2053" spans="4:4" x14ac:dyDescent="0.2">
      <c r="D2053" s="131"/>
    </row>
    <row r="2054" spans="4:4" x14ac:dyDescent="0.2">
      <c r="D2054" s="131"/>
    </row>
    <row r="2055" spans="4:4" x14ac:dyDescent="0.2">
      <c r="D2055" s="131"/>
    </row>
    <row r="2056" spans="4:4" x14ac:dyDescent="0.2">
      <c r="D2056" s="131"/>
    </row>
    <row r="2057" spans="4:4" x14ac:dyDescent="0.2">
      <c r="D2057" s="131"/>
    </row>
    <row r="2058" spans="4:4" x14ac:dyDescent="0.2">
      <c r="D2058" s="131"/>
    </row>
    <row r="2059" spans="4:4" x14ac:dyDescent="0.2">
      <c r="D2059" s="131"/>
    </row>
    <row r="2060" spans="4:4" x14ac:dyDescent="0.2">
      <c r="D2060" s="131"/>
    </row>
    <row r="2061" spans="4:4" x14ac:dyDescent="0.2">
      <c r="D2061" s="131"/>
    </row>
    <row r="2062" spans="4:4" x14ac:dyDescent="0.2">
      <c r="D2062" s="131"/>
    </row>
    <row r="2063" spans="4:4" x14ac:dyDescent="0.2">
      <c r="D2063" s="131"/>
    </row>
    <row r="2064" spans="4:4" x14ac:dyDescent="0.2">
      <c r="D2064" s="131"/>
    </row>
    <row r="2065" spans="4:4" x14ac:dyDescent="0.2">
      <c r="D2065" s="131"/>
    </row>
    <row r="2066" spans="4:4" x14ac:dyDescent="0.2">
      <c r="D2066" s="131"/>
    </row>
    <row r="2067" spans="4:4" x14ac:dyDescent="0.2">
      <c r="D2067" s="131"/>
    </row>
    <row r="2068" spans="4:4" x14ac:dyDescent="0.2">
      <c r="D2068" s="131"/>
    </row>
    <row r="2069" spans="4:4" x14ac:dyDescent="0.2">
      <c r="D2069" s="131"/>
    </row>
    <row r="2070" spans="4:4" x14ac:dyDescent="0.2">
      <c r="D2070" s="131"/>
    </row>
    <row r="2071" spans="4:4" x14ac:dyDescent="0.2">
      <c r="D2071" s="131"/>
    </row>
    <row r="2072" spans="4:4" x14ac:dyDescent="0.2">
      <c r="D2072" s="131"/>
    </row>
    <row r="2073" spans="4:4" x14ac:dyDescent="0.2">
      <c r="D2073" s="131"/>
    </row>
    <row r="2074" spans="4:4" x14ac:dyDescent="0.2">
      <c r="D2074" s="131"/>
    </row>
    <row r="2075" spans="4:4" x14ac:dyDescent="0.2">
      <c r="D2075" s="131"/>
    </row>
    <row r="2076" spans="4:4" x14ac:dyDescent="0.2">
      <c r="D2076" s="131"/>
    </row>
    <row r="2077" spans="4:4" x14ac:dyDescent="0.2">
      <c r="D2077" s="131"/>
    </row>
    <row r="2078" spans="4:4" x14ac:dyDescent="0.2">
      <c r="D2078" s="131"/>
    </row>
    <row r="2079" spans="4:4" x14ac:dyDescent="0.2">
      <c r="D2079" s="131"/>
    </row>
    <row r="2080" spans="4:4" x14ac:dyDescent="0.2">
      <c r="D2080" s="131"/>
    </row>
    <row r="2081" spans="4:4" x14ac:dyDescent="0.2">
      <c r="D2081" s="131"/>
    </row>
    <row r="2082" spans="4:4" x14ac:dyDescent="0.2">
      <c r="D2082" s="131"/>
    </row>
    <row r="2083" spans="4:4" x14ac:dyDescent="0.2">
      <c r="D2083" s="131"/>
    </row>
    <row r="2084" spans="4:4" x14ac:dyDescent="0.2">
      <c r="D2084" s="131"/>
    </row>
    <row r="2085" spans="4:4" x14ac:dyDescent="0.2">
      <c r="D2085" s="131"/>
    </row>
    <row r="2086" spans="4:4" x14ac:dyDescent="0.2">
      <c r="D2086" s="131"/>
    </row>
    <row r="2087" spans="4:4" x14ac:dyDescent="0.2">
      <c r="D2087" s="131"/>
    </row>
    <row r="2088" spans="4:4" x14ac:dyDescent="0.2">
      <c r="D2088" s="131"/>
    </row>
    <row r="2089" spans="4:4" x14ac:dyDescent="0.2">
      <c r="D2089" s="131"/>
    </row>
    <row r="2090" spans="4:4" x14ac:dyDescent="0.2">
      <c r="D2090" s="131"/>
    </row>
    <row r="2091" spans="4:4" x14ac:dyDescent="0.2">
      <c r="D2091" s="131"/>
    </row>
    <row r="2092" spans="4:4" x14ac:dyDescent="0.2">
      <c r="D2092" s="131"/>
    </row>
    <row r="2093" spans="4:4" x14ac:dyDescent="0.2">
      <c r="D2093" s="131"/>
    </row>
    <row r="2094" spans="4:4" x14ac:dyDescent="0.2">
      <c r="D2094" s="131"/>
    </row>
    <row r="2095" spans="4:4" x14ac:dyDescent="0.2">
      <c r="D2095" s="131"/>
    </row>
    <row r="2096" spans="4:4" x14ac:dyDescent="0.2">
      <c r="D2096" s="131"/>
    </row>
    <row r="2097" spans="4:4" x14ac:dyDescent="0.2">
      <c r="D2097" s="131"/>
    </row>
    <row r="2098" spans="4:4" x14ac:dyDescent="0.2">
      <c r="D2098" s="131"/>
    </row>
    <row r="2099" spans="4:4" x14ac:dyDescent="0.2">
      <c r="D2099" s="131"/>
    </row>
    <row r="2100" spans="4:4" x14ac:dyDescent="0.2">
      <c r="D2100" s="131"/>
    </row>
    <row r="2101" spans="4:4" x14ac:dyDescent="0.2">
      <c r="D2101" s="131"/>
    </row>
    <row r="2102" spans="4:4" x14ac:dyDescent="0.2">
      <c r="D2102" s="131"/>
    </row>
    <row r="2103" spans="4:4" x14ac:dyDescent="0.2">
      <c r="D2103" s="131"/>
    </row>
    <row r="2104" spans="4:4" x14ac:dyDescent="0.2">
      <c r="D2104" s="131"/>
    </row>
    <row r="2105" spans="4:4" x14ac:dyDescent="0.2">
      <c r="D2105" s="131"/>
    </row>
    <row r="2106" spans="4:4" x14ac:dyDescent="0.2">
      <c r="D2106" s="131"/>
    </row>
    <row r="2107" spans="4:4" x14ac:dyDescent="0.2">
      <c r="D2107" s="131"/>
    </row>
    <row r="2108" spans="4:4" x14ac:dyDescent="0.2">
      <c r="D2108" s="131"/>
    </row>
    <row r="2109" spans="4:4" x14ac:dyDescent="0.2">
      <c r="D2109" s="131"/>
    </row>
    <row r="2110" spans="4:4" x14ac:dyDescent="0.2">
      <c r="D2110" s="131"/>
    </row>
    <row r="2111" spans="4:4" x14ac:dyDescent="0.2">
      <c r="D2111" s="131"/>
    </row>
    <row r="2112" spans="4:4" x14ac:dyDescent="0.2">
      <c r="D2112" s="131"/>
    </row>
    <row r="2113" spans="4:4" x14ac:dyDescent="0.2">
      <c r="D2113" s="131"/>
    </row>
    <row r="2114" spans="4:4" x14ac:dyDescent="0.2">
      <c r="D2114" s="131"/>
    </row>
    <row r="2115" spans="4:4" x14ac:dyDescent="0.2">
      <c r="D2115" s="131"/>
    </row>
    <row r="2116" spans="4:4" x14ac:dyDescent="0.2">
      <c r="D2116" s="131"/>
    </row>
    <row r="2117" spans="4:4" x14ac:dyDescent="0.2">
      <c r="D2117" s="131"/>
    </row>
    <row r="2118" spans="4:4" x14ac:dyDescent="0.2">
      <c r="D2118" s="131"/>
    </row>
    <row r="2119" spans="4:4" x14ac:dyDescent="0.2">
      <c r="D2119" s="131"/>
    </row>
    <row r="2120" spans="4:4" x14ac:dyDescent="0.2">
      <c r="D2120" s="131"/>
    </row>
    <row r="2121" spans="4:4" x14ac:dyDescent="0.2">
      <c r="D2121" s="131"/>
    </row>
    <row r="2122" spans="4:4" x14ac:dyDescent="0.2">
      <c r="D2122" s="131"/>
    </row>
    <row r="2123" spans="4:4" x14ac:dyDescent="0.2">
      <c r="D2123" s="131"/>
    </row>
    <row r="2124" spans="4:4" x14ac:dyDescent="0.2">
      <c r="D2124" s="131"/>
    </row>
    <row r="2125" spans="4:4" x14ac:dyDescent="0.2">
      <c r="D2125" s="131"/>
    </row>
    <row r="2126" spans="4:4" x14ac:dyDescent="0.2">
      <c r="D2126" s="131"/>
    </row>
    <row r="2127" spans="4:4" x14ac:dyDescent="0.2">
      <c r="D2127" s="131"/>
    </row>
    <row r="2128" spans="4:4" x14ac:dyDescent="0.2">
      <c r="D2128" s="131"/>
    </row>
    <row r="2129" spans="4:4" x14ac:dyDescent="0.2">
      <c r="D2129" s="131"/>
    </row>
    <row r="2130" spans="4:4" x14ac:dyDescent="0.2">
      <c r="D2130" s="131"/>
    </row>
    <row r="2131" spans="4:4" x14ac:dyDescent="0.2">
      <c r="D2131" s="131"/>
    </row>
    <row r="2132" spans="4:4" x14ac:dyDescent="0.2">
      <c r="D2132" s="131"/>
    </row>
    <row r="2133" spans="4:4" x14ac:dyDescent="0.2">
      <c r="D2133" s="131"/>
    </row>
    <row r="2134" spans="4:4" x14ac:dyDescent="0.2">
      <c r="D2134" s="131"/>
    </row>
    <row r="2135" spans="4:4" x14ac:dyDescent="0.2">
      <c r="D2135" s="131"/>
    </row>
    <row r="2136" spans="4:4" x14ac:dyDescent="0.2">
      <c r="D2136" s="131"/>
    </row>
    <row r="2137" spans="4:4" x14ac:dyDescent="0.2">
      <c r="D2137" s="131"/>
    </row>
    <row r="2138" spans="4:4" x14ac:dyDescent="0.2">
      <c r="D2138" s="131"/>
    </row>
    <row r="2139" spans="4:4" x14ac:dyDescent="0.2">
      <c r="D2139" s="131"/>
    </row>
    <row r="2140" spans="4:4" x14ac:dyDescent="0.2">
      <c r="D2140" s="131"/>
    </row>
    <row r="2141" spans="4:4" x14ac:dyDescent="0.2">
      <c r="D2141" s="131"/>
    </row>
    <row r="2142" spans="4:4" x14ac:dyDescent="0.2">
      <c r="D2142" s="131"/>
    </row>
    <row r="2143" spans="4:4" x14ac:dyDescent="0.2">
      <c r="D2143" s="131"/>
    </row>
    <row r="2144" spans="4:4" x14ac:dyDescent="0.2">
      <c r="D2144" s="131"/>
    </row>
    <row r="2145" spans="4:4" x14ac:dyDescent="0.2">
      <c r="D2145" s="131"/>
    </row>
    <row r="2146" spans="4:4" x14ac:dyDescent="0.2">
      <c r="D2146" s="131"/>
    </row>
    <row r="2147" spans="4:4" x14ac:dyDescent="0.2">
      <c r="D2147" s="131"/>
    </row>
    <row r="2148" spans="4:4" x14ac:dyDescent="0.2">
      <c r="D2148" s="131"/>
    </row>
    <row r="2149" spans="4:4" x14ac:dyDescent="0.2">
      <c r="D2149" s="131"/>
    </row>
    <row r="2150" spans="4:4" x14ac:dyDescent="0.2">
      <c r="D2150" s="131"/>
    </row>
    <row r="2151" spans="4:4" x14ac:dyDescent="0.2">
      <c r="D2151" s="131"/>
    </row>
    <row r="2152" spans="4:4" x14ac:dyDescent="0.2">
      <c r="D2152" s="131"/>
    </row>
    <row r="2153" spans="4:4" x14ac:dyDescent="0.2">
      <c r="D2153" s="131"/>
    </row>
    <row r="2154" spans="4:4" x14ac:dyDescent="0.2">
      <c r="D2154" s="131"/>
    </row>
    <row r="2155" spans="4:4" x14ac:dyDescent="0.2">
      <c r="D2155" s="131"/>
    </row>
    <row r="2156" spans="4:4" x14ac:dyDescent="0.2">
      <c r="D2156" s="131"/>
    </row>
    <row r="2157" spans="4:4" x14ac:dyDescent="0.2">
      <c r="D2157" s="131"/>
    </row>
    <row r="2158" spans="4:4" x14ac:dyDescent="0.2">
      <c r="D2158" s="131"/>
    </row>
    <row r="2159" spans="4:4" x14ac:dyDescent="0.2">
      <c r="D2159" s="131"/>
    </row>
    <row r="2160" spans="4:4" x14ac:dyDescent="0.2">
      <c r="D2160" s="131"/>
    </row>
    <row r="2161" spans="4:4" x14ac:dyDescent="0.2">
      <c r="D2161" s="131"/>
    </row>
    <row r="2162" spans="4:4" x14ac:dyDescent="0.2">
      <c r="D2162" s="131"/>
    </row>
    <row r="2163" spans="4:4" x14ac:dyDescent="0.2">
      <c r="D2163" s="131"/>
    </row>
    <row r="2164" spans="4:4" x14ac:dyDescent="0.2">
      <c r="D2164" s="131"/>
    </row>
    <row r="2165" spans="4:4" x14ac:dyDescent="0.2">
      <c r="D2165" s="131"/>
    </row>
    <row r="2166" spans="4:4" x14ac:dyDescent="0.2">
      <c r="D2166" s="131"/>
    </row>
    <row r="2167" spans="4:4" x14ac:dyDescent="0.2">
      <c r="D2167" s="131"/>
    </row>
    <row r="2168" spans="4:4" x14ac:dyDescent="0.2">
      <c r="D2168" s="131"/>
    </row>
    <row r="2169" spans="4:4" x14ac:dyDescent="0.2">
      <c r="D2169" s="131"/>
    </row>
    <row r="2170" spans="4:4" x14ac:dyDescent="0.2">
      <c r="D2170" s="131"/>
    </row>
    <row r="2171" spans="4:4" x14ac:dyDescent="0.2">
      <c r="D2171" s="131"/>
    </row>
    <row r="2172" spans="4:4" x14ac:dyDescent="0.2">
      <c r="D2172" s="131"/>
    </row>
    <row r="2173" spans="4:4" x14ac:dyDescent="0.2">
      <c r="D2173" s="131"/>
    </row>
    <row r="2174" spans="4:4" x14ac:dyDescent="0.2">
      <c r="D2174" s="131"/>
    </row>
    <row r="2175" spans="4:4" x14ac:dyDescent="0.2">
      <c r="D2175" s="131"/>
    </row>
    <row r="2176" spans="4:4" x14ac:dyDescent="0.2">
      <c r="D2176" s="131"/>
    </row>
    <row r="2177" spans="4:4" x14ac:dyDescent="0.2">
      <c r="D2177" s="131"/>
    </row>
    <row r="2178" spans="4:4" x14ac:dyDescent="0.2">
      <c r="D2178" s="131"/>
    </row>
    <row r="2179" spans="4:4" x14ac:dyDescent="0.2">
      <c r="D2179" s="131"/>
    </row>
    <row r="2180" spans="4:4" x14ac:dyDescent="0.2">
      <c r="D2180" s="131"/>
    </row>
    <row r="2181" spans="4:4" x14ac:dyDescent="0.2">
      <c r="D2181" s="131"/>
    </row>
    <row r="2182" spans="4:4" x14ac:dyDescent="0.2">
      <c r="D2182" s="131"/>
    </row>
    <row r="2183" spans="4:4" x14ac:dyDescent="0.2">
      <c r="D2183" s="131"/>
    </row>
    <row r="2184" spans="4:4" x14ac:dyDescent="0.2">
      <c r="D2184" s="131"/>
    </row>
    <row r="2185" spans="4:4" x14ac:dyDescent="0.2">
      <c r="D2185" s="131"/>
    </row>
    <row r="2186" spans="4:4" x14ac:dyDescent="0.2">
      <c r="D2186" s="131"/>
    </row>
    <row r="2187" spans="4:4" x14ac:dyDescent="0.2">
      <c r="D2187" s="131"/>
    </row>
    <row r="2188" spans="4:4" x14ac:dyDescent="0.2">
      <c r="D2188" s="131"/>
    </row>
    <row r="2189" spans="4:4" x14ac:dyDescent="0.2">
      <c r="D2189" s="131"/>
    </row>
    <row r="2190" spans="4:4" x14ac:dyDescent="0.2">
      <c r="D2190" s="131"/>
    </row>
    <row r="2191" spans="4:4" x14ac:dyDescent="0.2">
      <c r="D2191" s="131"/>
    </row>
    <row r="2192" spans="4:4" x14ac:dyDescent="0.2">
      <c r="D2192" s="131"/>
    </row>
    <row r="2193" spans="4:4" x14ac:dyDescent="0.2">
      <c r="D2193" s="131"/>
    </row>
    <row r="2194" spans="4:4" x14ac:dyDescent="0.2">
      <c r="D2194" s="131"/>
    </row>
    <row r="2195" spans="4:4" x14ac:dyDescent="0.2">
      <c r="D2195" s="131"/>
    </row>
    <row r="2196" spans="4:4" x14ac:dyDescent="0.2">
      <c r="D2196" s="131"/>
    </row>
    <row r="2197" spans="4:4" x14ac:dyDescent="0.2">
      <c r="D2197" s="131"/>
    </row>
    <row r="2198" spans="4:4" x14ac:dyDescent="0.2">
      <c r="D2198" s="131"/>
    </row>
    <row r="2199" spans="4:4" x14ac:dyDescent="0.2">
      <c r="D2199" s="131"/>
    </row>
    <row r="2200" spans="4:4" x14ac:dyDescent="0.2">
      <c r="D2200" s="131"/>
    </row>
    <row r="2201" spans="4:4" x14ac:dyDescent="0.2">
      <c r="D2201" s="131"/>
    </row>
    <row r="2202" spans="4:4" x14ac:dyDescent="0.2">
      <c r="D2202" s="131"/>
    </row>
    <row r="2203" spans="4:4" x14ac:dyDescent="0.2">
      <c r="D2203" s="131"/>
    </row>
    <row r="2204" spans="4:4" x14ac:dyDescent="0.2">
      <c r="D2204" s="131"/>
    </row>
    <row r="2205" spans="4:4" x14ac:dyDescent="0.2">
      <c r="D2205" s="131"/>
    </row>
    <row r="2206" spans="4:4" x14ac:dyDescent="0.2">
      <c r="D2206" s="131"/>
    </row>
    <row r="2207" spans="4:4" x14ac:dyDescent="0.2">
      <c r="D2207" s="131"/>
    </row>
    <row r="2208" spans="4:4" x14ac:dyDescent="0.2">
      <c r="D2208" s="131"/>
    </row>
    <row r="2209" spans="4:4" x14ac:dyDescent="0.2">
      <c r="D2209" s="131"/>
    </row>
    <row r="2210" spans="4:4" x14ac:dyDescent="0.2">
      <c r="D2210" s="131"/>
    </row>
    <row r="2211" spans="4:4" x14ac:dyDescent="0.2">
      <c r="D2211" s="131"/>
    </row>
    <row r="2212" spans="4:4" x14ac:dyDescent="0.2">
      <c r="D2212" s="131"/>
    </row>
    <row r="2213" spans="4:4" x14ac:dyDescent="0.2">
      <c r="D2213" s="131"/>
    </row>
    <row r="2214" spans="4:4" x14ac:dyDescent="0.2">
      <c r="D2214" s="131"/>
    </row>
    <row r="2215" spans="4:4" x14ac:dyDescent="0.2">
      <c r="D2215" s="131"/>
    </row>
    <row r="2216" spans="4:4" x14ac:dyDescent="0.2">
      <c r="D2216" s="131"/>
    </row>
    <row r="2217" spans="4:4" x14ac:dyDescent="0.2">
      <c r="D2217" s="131"/>
    </row>
    <row r="2218" spans="4:4" x14ac:dyDescent="0.2">
      <c r="D2218" s="131"/>
    </row>
    <row r="2219" spans="4:4" x14ac:dyDescent="0.2">
      <c r="D2219" s="131"/>
    </row>
    <row r="2220" spans="4:4" x14ac:dyDescent="0.2">
      <c r="D2220" s="131"/>
    </row>
    <row r="2221" spans="4:4" x14ac:dyDescent="0.2">
      <c r="D2221" s="131"/>
    </row>
    <row r="2222" spans="4:4" x14ac:dyDescent="0.2">
      <c r="D2222" s="131"/>
    </row>
    <row r="2223" spans="4:4" x14ac:dyDescent="0.2">
      <c r="D2223" s="131"/>
    </row>
    <row r="2224" spans="4:4" x14ac:dyDescent="0.2">
      <c r="D2224" s="131"/>
    </row>
    <row r="2225" spans="4:4" x14ac:dyDescent="0.2">
      <c r="D2225" s="131"/>
    </row>
    <row r="2226" spans="4:4" x14ac:dyDescent="0.2">
      <c r="D2226" s="131"/>
    </row>
    <row r="2227" spans="4:4" x14ac:dyDescent="0.2">
      <c r="D2227" s="131"/>
    </row>
    <row r="2228" spans="4:4" x14ac:dyDescent="0.2">
      <c r="D2228" s="131"/>
    </row>
    <row r="2229" spans="4:4" x14ac:dyDescent="0.2">
      <c r="D2229" s="131"/>
    </row>
    <row r="2230" spans="4:4" x14ac:dyDescent="0.2">
      <c r="D2230" s="131"/>
    </row>
    <row r="2231" spans="4:4" x14ac:dyDescent="0.2">
      <c r="D2231" s="131"/>
    </row>
    <row r="2232" spans="4:4" x14ac:dyDescent="0.2">
      <c r="D2232" s="131"/>
    </row>
    <row r="2233" spans="4:4" x14ac:dyDescent="0.2">
      <c r="D2233" s="131"/>
    </row>
    <row r="2234" spans="4:4" x14ac:dyDescent="0.2">
      <c r="D2234" s="131"/>
    </row>
    <row r="2235" spans="4:4" x14ac:dyDescent="0.2">
      <c r="D2235" s="131"/>
    </row>
    <row r="2236" spans="4:4" x14ac:dyDescent="0.2">
      <c r="D2236" s="131"/>
    </row>
    <row r="2237" spans="4:4" x14ac:dyDescent="0.2">
      <c r="D2237" s="131"/>
    </row>
    <row r="2238" spans="4:4" x14ac:dyDescent="0.2">
      <c r="D2238" s="131"/>
    </row>
    <row r="2239" spans="4:4" x14ac:dyDescent="0.2">
      <c r="D2239" s="131"/>
    </row>
    <row r="2240" spans="4:4" x14ac:dyDescent="0.2">
      <c r="D2240" s="131"/>
    </row>
    <row r="2241" spans="4:4" x14ac:dyDescent="0.2">
      <c r="D2241" s="131"/>
    </row>
    <row r="2242" spans="4:4" x14ac:dyDescent="0.2">
      <c r="D2242" s="131"/>
    </row>
    <row r="2243" spans="4:4" x14ac:dyDescent="0.2">
      <c r="D2243" s="131"/>
    </row>
    <row r="2244" spans="4:4" x14ac:dyDescent="0.2">
      <c r="D2244" s="131"/>
    </row>
    <row r="2245" spans="4:4" x14ac:dyDescent="0.2">
      <c r="D2245" s="131"/>
    </row>
    <row r="2246" spans="4:4" x14ac:dyDescent="0.2">
      <c r="D2246" s="131"/>
    </row>
    <row r="2247" spans="4:4" x14ac:dyDescent="0.2">
      <c r="D2247" s="131"/>
    </row>
    <row r="2248" spans="4:4" x14ac:dyDescent="0.2">
      <c r="D2248" s="131"/>
    </row>
    <row r="2249" spans="4:4" x14ac:dyDescent="0.2">
      <c r="D2249" s="131"/>
    </row>
    <row r="2250" spans="4:4" x14ac:dyDescent="0.2">
      <c r="D2250" s="131"/>
    </row>
    <row r="2251" spans="4:4" x14ac:dyDescent="0.2">
      <c r="D2251" s="131"/>
    </row>
    <row r="2252" spans="4:4" x14ac:dyDescent="0.2">
      <c r="D2252" s="131"/>
    </row>
    <row r="2253" spans="4:4" x14ac:dyDescent="0.2">
      <c r="D2253" s="131"/>
    </row>
    <row r="2254" spans="4:4" x14ac:dyDescent="0.2">
      <c r="D2254" s="131"/>
    </row>
    <row r="2255" spans="4:4" x14ac:dyDescent="0.2">
      <c r="D2255" s="131"/>
    </row>
    <row r="2256" spans="4:4" x14ac:dyDescent="0.2">
      <c r="D2256" s="131"/>
    </row>
    <row r="2257" spans="4:4" x14ac:dyDescent="0.2">
      <c r="D2257" s="131"/>
    </row>
    <row r="2258" spans="4:4" x14ac:dyDescent="0.2">
      <c r="D2258" s="131"/>
    </row>
    <row r="2259" spans="4:4" x14ac:dyDescent="0.2">
      <c r="D2259" s="131"/>
    </row>
    <row r="2260" spans="4:4" x14ac:dyDescent="0.2">
      <c r="D2260" s="131"/>
    </row>
    <row r="2261" spans="4:4" x14ac:dyDescent="0.2">
      <c r="D2261" s="131"/>
    </row>
    <row r="2262" spans="4:4" x14ac:dyDescent="0.2">
      <c r="D2262" s="131"/>
    </row>
    <row r="2263" spans="4:4" x14ac:dyDescent="0.2">
      <c r="D2263" s="131"/>
    </row>
    <row r="2264" spans="4:4" x14ac:dyDescent="0.2">
      <c r="D2264" s="131"/>
    </row>
    <row r="2265" spans="4:4" x14ac:dyDescent="0.2">
      <c r="D2265" s="131"/>
    </row>
    <row r="2266" spans="4:4" x14ac:dyDescent="0.2">
      <c r="D2266" s="131"/>
    </row>
    <row r="2267" spans="4:4" x14ac:dyDescent="0.2">
      <c r="D2267" s="131"/>
    </row>
    <row r="2268" spans="4:4" x14ac:dyDescent="0.2">
      <c r="D2268" s="131"/>
    </row>
    <row r="2269" spans="4:4" x14ac:dyDescent="0.2">
      <c r="D2269" s="131"/>
    </row>
    <row r="2270" spans="4:4" x14ac:dyDescent="0.2">
      <c r="D2270" s="131"/>
    </row>
    <row r="2271" spans="4:4" x14ac:dyDescent="0.2">
      <c r="D2271" s="131"/>
    </row>
    <row r="2272" spans="4:4" x14ac:dyDescent="0.2">
      <c r="D2272" s="131"/>
    </row>
    <row r="2273" spans="4:4" x14ac:dyDescent="0.2">
      <c r="D2273" s="131"/>
    </row>
    <row r="2274" spans="4:4" x14ac:dyDescent="0.2">
      <c r="D2274" s="131"/>
    </row>
    <row r="2275" spans="4:4" x14ac:dyDescent="0.2">
      <c r="D2275" s="131"/>
    </row>
    <row r="2276" spans="4:4" x14ac:dyDescent="0.2">
      <c r="D2276" s="131"/>
    </row>
    <row r="2277" spans="4:4" x14ac:dyDescent="0.2">
      <c r="D2277" s="131"/>
    </row>
    <row r="2278" spans="4:4" x14ac:dyDescent="0.2">
      <c r="D2278" s="131"/>
    </row>
    <row r="2279" spans="4:4" x14ac:dyDescent="0.2">
      <c r="D2279" s="131"/>
    </row>
    <row r="2280" spans="4:4" x14ac:dyDescent="0.2">
      <c r="D2280" s="131"/>
    </row>
    <row r="2281" spans="4:4" x14ac:dyDescent="0.2">
      <c r="D2281" s="131"/>
    </row>
    <row r="2282" spans="4:4" x14ac:dyDescent="0.2">
      <c r="D2282" s="131"/>
    </row>
    <row r="2283" spans="4:4" x14ac:dyDescent="0.2">
      <c r="D2283" s="131"/>
    </row>
    <row r="2284" spans="4:4" x14ac:dyDescent="0.2">
      <c r="D2284" s="131"/>
    </row>
    <row r="2285" spans="4:4" x14ac:dyDescent="0.2">
      <c r="D2285" s="131"/>
    </row>
    <row r="2286" spans="4:4" x14ac:dyDescent="0.2">
      <c r="D2286" s="131"/>
    </row>
    <row r="2287" spans="4:4" x14ac:dyDescent="0.2">
      <c r="D2287" s="131"/>
    </row>
    <row r="2288" spans="4:4" x14ac:dyDescent="0.2">
      <c r="D2288" s="131"/>
    </row>
    <row r="2289" spans="4:4" x14ac:dyDescent="0.2">
      <c r="D2289" s="131"/>
    </row>
    <row r="2290" spans="4:4" x14ac:dyDescent="0.2">
      <c r="D2290" s="131"/>
    </row>
    <row r="2291" spans="4:4" x14ac:dyDescent="0.2">
      <c r="D2291" s="131"/>
    </row>
    <row r="2292" spans="4:4" x14ac:dyDescent="0.2">
      <c r="D2292" s="131"/>
    </row>
    <row r="2293" spans="4:4" x14ac:dyDescent="0.2">
      <c r="D2293" s="131"/>
    </row>
    <row r="2294" spans="4:4" x14ac:dyDescent="0.2">
      <c r="D2294" s="131"/>
    </row>
    <row r="2295" spans="4:4" x14ac:dyDescent="0.2">
      <c r="D2295" s="131"/>
    </row>
    <row r="2296" spans="4:4" x14ac:dyDescent="0.2">
      <c r="D2296" s="131"/>
    </row>
    <row r="2297" spans="4:4" x14ac:dyDescent="0.2">
      <c r="D2297" s="131"/>
    </row>
    <row r="2298" spans="4:4" x14ac:dyDescent="0.2">
      <c r="D2298" s="131"/>
    </row>
    <row r="2299" spans="4:4" x14ac:dyDescent="0.2">
      <c r="D2299" s="131"/>
    </row>
    <row r="2300" spans="4:4" x14ac:dyDescent="0.2">
      <c r="D2300" s="131"/>
    </row>
    <row r="2301" spans="4:4" x14ac:dyDescent="0.2">
      <c r="D2301" s="131"/>
    </row>
    <row r="2302" spans="4:4" x14ac:dyDescent="0.2">
      <c r="D2302" s="131"/>
    </row>
    <row r="2303" spans="4:4" x14ac:dyDescent="0.2">
      <c r="D2303" s="131"/>
    </row>
    <row r="2304" spans="4:4" x14ac:dyDescent="0.2">
      <c r="D2304" s="131"/>
    </row>
    <row r="2305" spans="4:4" x14ac:dyDescent="0.2">
      <c r="D2305" s="131"/>
    </row>
    <row r="2306" spans="4:4" x14ac:dyDescent="0.2">
      <c r="D2306" s="131"/>
    </row>
    <row r="2307" spans="4:4" x14ac:dyDescent="0.2">
      <c r="D2307" s="131"/>
    </row>
    <row r="2308" spans="4:4" x14ac:dyDescent="0.2">
      <c r="D2308" s="131"/>
    </row>
    <row r="2309" spans="4:4" x14ac:dyDescent="0.2">
      <c r="D2309" s="131"/>
    </row>
    <row r="2310" spans="4:4" x14ac:dyDescent="0.2">
      <c r="D2310" s="131"/>
    </row>
    <row r="2311" spans="4:4" x14ac:dyDescent="0.2">
      <c r="D2311" s="131"/>
    </row>
    <row r="2312" spans="4:4" x14ac:dyDescent="0.2">
      <c r="D2312" s="131"/>
    </row>
    <row r="2313" spans="4:4" x14ac:dyDescent="0.2">
      <c r="D2313" s="131"/>
    </row>
    <row r="2314" spans="4:4" x14ac:dyDescent="0.2">
      <c r="D2314" s="131"/>
    </row>
    <row r="2315" spans="4:4" x14ac:dyDescent="0.2">
      <c r="D2315" s="131"/>
    </row>
    <row r="2316" spans="4:4" x14ac:dyDescent="0.2">
      <c r="D2316" s="131"/>
    </row>
    <row r="2317" spans="4:4" x14ac:dyDescent="0.2">
      <c r="D2317" s="131"/>
    </row>
    <row r="2318" spans="4:4" x14ac:dyDescent="0.2">
      <c r="D2318" s="131"/>
    </row>
    <row r="2319" spans="4:4" x14ac:dyDescent="0.2">
      <c r="D2319" s="131"/>
    </row>
    <row r="2320" spans="4:4" x14ac:dyDescent="0.2">
      <c r="D2320" s="131"/>
    </row>
    <row r="2321" spans="4:4" x14ac:dyDescent="0.2">
      <c r="D2321" s="131"/>
    </row>
    <row r="2322" spans="4:4" x14ac:dyDescent="0.2">
      <c r="D2322" s="131"/>
    </row>
    <row r="2323" spans="4:4" x14ac:dyDescent="0.2">
      <c r="D2323" s="131"/>
    </row>
    <row r="2324" spans="4:4" x14ac:dyDescent="0.2">
      <c r="D2324" s="131"/>
    </row>
    <row r="2325" spans="4:4" x14ac:dyDescent="0.2">
      <c r="D2325" s="131"/>
    </row>
    <row r="2326" spans="4:4" x14ac:dyDescent="0.2">
      <c r="D2326" s="131"/>
    </row>
    <row r="2327" spans="4:4" x14ac:dyDescent="0.2">
      <c r="D2327" s="131"/>
    </row>
    <row r="2328" spans="4:4" x14ac:dyDescent="0.2">
      <c r="D2328" s="131"/>
    </row>
    <row r="2329" spans="4:4" x14ac:dyDescent="0.2">
      <c r="D2329" s="131"/>
    </row>
    <row r="2330" spans="4:4" x14ac:dyDescent="0.2">
      <c r="D2330" s="131"/>
    </row>
    <row r="2331" spans="4:4" x14ac:dyDescent="0.2">
      <c r="D2331" s="131"/>
    </row>
    <row r="2332" spans="4:4" x14ac:dyDescent="0.2">
      <c r="D2332" s="131"/>
    </row>
    <row r="2333" spans="4:4" x14ac:dyDescent="0.2">
      <c r="D2333" s="131"/>
    </row>
    <row r="2334" spans="4:4" x14ac:dyDescent="0.2">
      <c r="D2334" s="131"/>
    </row>
    <row r="2335" spans="4:4" x14ac:dyDescent="0.2">
      <c r="D2335" s="131"/>
    </row>
    <row r="2336" spans="4:4" x14ac:dyDescent="0.2">
      <c r="D2336" s="131"/>
    </row>
    <row r="2337" spans="4:4" x14ac:dyDescent="0.2">
      <c r="D2337" s="131"/>
    </row>
    <row r="2338" spans="4:4" x14ac:dyDescent="0.2">
      <c r="D2338" s="131"/>
    </row>
    <row r="2339" spans="4:4" x14ac:dyDescent="0.2">
      <c r="D2339" s="131"/>
    </row>
    <row r="2340" spans="4:4" x14ac:dyDescent="0.2">
      <c r="D2340" s="131"/>
    </row>
    <row r="2341" spans="4:4" x14ac:dyDescent="0.2">
      <c r="D2341" s="131"/>
    </row>
    <row r="2342" spans="4:4" x14ac:dyDescent="0.2">
      <c r="D2342" s="131"/>
    </row>
    <row r="2343" spans="4:4" x14ac:dyDescent="0.2">
      <c r="D2343" s="131"/>
    </row>
    <row r="2344" spans="4:4" x14ac:dyDescent="0.2">
      <c r="D2344" s="131"/>
    </row>
    <row r="2345" spans="4:4" x14ac:dyDescent="0.2">
      <c r="D2345" s="131"/>
    </row>
    <row r="2346" spans="4:4" x14ac:dyDescent="0.2">
      <c r="D2346" s="131"/>
    </row>
    <row r="2347" spans="4:4" x14ac:dyDescent="0.2">
      <c r="D2347" s="131"/>
    </row>
    <row r="2348" spans="4:4" x14ac:dyDescent="0.2">
      <c r="D2348" s="131"/>
    </row>
    <row r="2349" spans="4:4" x14ac:dyDescent="0.2">
      <c r="D2349" s="131"/>
    </row>
    <row r="2350" spans="4:4" x14ac:dyDescent="0.2">
      <c r="D2350" s="131"/>
    </row>
    <row r="2351" spans="4:4" x14ac:dyDescent="0.2">
      <c r="D2351" s="131"/>
    </row>
    <row r="2352" spans="4:4" x14ac:dyDescent="0.2">
      <c r="D2352" s="131"/>
    </row>
    <row r="2353" spans="4:4" x14ac:dyDescent="0.2">
      <c r="D2353" s="131"/>
    </row>
    <row r="2354" spans="4:4" x14ac:dyDescent="0.2">
      <c r="D2354" s="131"/>
    </row>
    <row r="2355" spans="4:4" x14ac:dyDescent="0.2">
      <c r="D2355" s="131"/>
    </row>
    <row r="2356" spans="4:4" x14ac:dyDescent="0.2">
      <c r="D2356" s="131"/>
    </row>
    <row r="2357" spans="4:4" x14ac:dyDescent="0.2">
      <c r="D2357" s="131"/>
    </row>
    <row r="2358" spans="4:4" x14ac:dyDescent="0.2">
      <c r="D2358" s="131"/>
    </row>
    <row r="2359" spans="4:4" x14ac:dyDescent="0.2">
      <c r="D2359" s="131"/>
    </row>
    <row r="2360" spans="4:4" x14ac:dyDescent="0.2">
      <c r="D2360" s="131"/>
    </row>
    <row r="2361" spans="4:4" x14ac:dyDescent="0.2">
      <c r="D2361" s="131"/>
    </row>
    <row r="2362" spans="4:4" x14ac:dyDescent="0.2">
      <c r="D2362" s="131"/>
    </row>
    <row r="2363" spans="4:4" x14ac:dyDescent="0.2">
      <c r="D2363" s="131"/>
    </row>
    <row r="2364" spans="4:4" x14ac:dyDescent="0.2">
      <c r="D2364" s="131"/>
    </row>
    <row r="2365" spans="4:4" x14ac:dyDescent="0.2">
      <c r="D2365" s="131"/>
    </row>
    <row r="2366" spans="4:4" x14ac:dyDescent="0.2">
      <c r="D2366" s="131"/>
    </row>
    <row r="2367" spans="4:4" x14ac:dyDescent="0.2">
      <c r="D2367" s="131"/>
    </row>
    <row r="2368" spans="4:4" x14ac:dyDescent="0.2">
      <c r="D2368" s="131"/>
    </row>
    <row r="2369" spans="4:4" x14ac:dyDescent="0.2">
      <c r="D2369" s="131"/>
    </row>
    <row r="2370" spans="4:4" x14ac:dyDescent="0.2">
      <c r="D2370" s="131"/>
    </row>
    <row r="2371" spans="4:4" x14ac:dyDescent="0.2">
      <c r="D2371" s="131"/>
    </row>
    <row r="2372" spans="4:4" x14ac:dyDescent="0.2">
      <c r="D2372" s="131"/>
    </row>
    <row r="2373" spans="4:4" x14ac:dyDescent="0.2">
      <c r="D2373" s="131"/>
    </row>
    <row r="2374" spans="4:4" x14ac:dyDescent="0.2">
      <c r="D2374" s="131"/>
    </row>
    <row r="2375" spans="4:4" x14ac:dyDescent="0.2">
      <c r="D2375" s="131"/>
    </row>
    <row r="2376" spans="4:4" x14ac:dyDescent="0.2">
      <c r="D2376" s="131"/>
    </row>
    <row r="2377" spans="4:4" x14ac:dyDescent="0.2">
      <c r="D2377" s="131"/>
    </row>
    <row r="2378" spans="4:4" x14ac:dyDescent="0.2">
      <c r="D2378" s="131"/>
    </row>
    <row r="2379" spans="4:4" x14ac:dyDescent="0.2">
      <c r="D2379" s="131"/>
    </row>
    <row r="2380" spans="4:4" x14ac:dyDescent="0.2">
      <c r="D2380" s="131"/>
    </row>
    <row r="2381" spans="4:4" x14ac:dyDescent="0.2">
      <c r="D2381" s="131"/>
    </row>
    <row r="2382" spans="4:4" x14ac:dyDescent="0.2">
      <c r="D2382" s="131"/>
    </row>
    <row r="2383" spans="4:4" x14ac:dyDescent="0.2">
      <c r="D2383" s="131"/>
    </row>
    <row r="2384" spans="4:4" x14ac:dyDescent="0.2">
      <c r="D2384" s="131"/>
    </row>
    <row r="2385" spans="4:4" x14ac:dyDescent="0.2">
      <c r="D2385" s="131"/>
    </row>
    <row r="2386" spans="4:4" x14ac:dyDescent="0.2">
      <c r="D2386" s="131"/>
    </row>
    <row r="2387" spans="4:4" x14ac:dyDescent="0.2">
      <c r="D2387" s="131"/>
    </row>
    <row r="2388" spans="4:4" x14ac:dyDescent="0.2">
      <c r="D2388" s="131"/>
    </row>
    <row r="2389" spans="4:4" x14ac:dyDescent="0.2">
      <c r="D2389" s="131"/>
    </row>
    <row r="2390" spans="4:4" x14ac:dyDescent="0.2">
      <c r="D2390" s="131"/>
    </row>
    <row r="2391" spans="4:4" x14ac:dyDescent="0.2">
      <c r="D2391" s="131"/>
    </row>
    <row r="2392" spans="4:4" x14ac:dyDescent="0.2">
      <c r="D2392" s="131"/>
    </row>
    <row r="2393" spans="4:4" x14ac:dyDescent="0.2">
      <c r="D2393" s="131"/>
    </row>
    <row r="2394" spans="4:4" x14ac:dyDescent="0.2">
      <c r="D2394" s="131"/>
    </row>
    <row r="2395" spans="4:4" x14ac:dyDescent="0.2">
      <c r="D2395" s="131"/>
    </row>
    <row r="2396" spans="4:4" x14ac:dyDescent="0.2">
      <c r="D2396" s="131"/>
    </row>
    <row r="2397" spans="4:4" x14ac:dyDescent="0.2">
      <c r="D2397" s="131"/>
    </row>
    <row r="2398" spans="4:4" x14ac:dyDescent="0.2">
      <c r="D2398" s="131"/>
    </row>
    <row r="2399" spans="4:4" x14ac:dyDescent="0.2">
      <c r="D2399" s="131"/>
    </row>
    <row r="2400" spans="4:4" x14ac:dyDescent="0.2">
      <c r="D2400" s="131"/>
    </row>
    <row r="2401" spans="4:4" x14ac:dyDescent="0.2">
      <c r="D2401" s="131"/>
    </row>
    <row r="2402" spans="4:4" x14ac:dyDescent="0.2">
      <c r="D2402" s="131"/>
    </row>
    <row r="2403" spans="4:4" x14ac:dyDescent="0.2">
      <c r="D2403" s="131"/>
    </row>
    <row r="2404" spans="4:4" x14ac:dyDescent="0.2">
      <c r="D2404" s="131"/>
    </row>
    <row r="2405" spans="4:4" x14ac:dyDescent="0.2">
      <c r="D2405" s="131"/>
    </row>
    <row r="2406" spans="4:4" x14ac:dyDescent="0.2">
      <c r="D2406" s="131"/>
    </row>
    <row r="2407" spans="4:4" x14ac:dyDescent="0.2">
      <c r="D2407" s="131"/>
    </row>
    <row r="2408" spans="4:4" x14ac:dyDescent="0.2">
      <c r="D2408" s="131"/>
    </row>
    <row r="2409" spans="4:4" x14ac:dyDescent="0.2">
      <c r="D2409" s="131"/>
    </row>
    <row r="2410" spans="4:4" x14ac:dyDescent="0.2">
      <c r="D2410" s="131"/>
    </row>
    <row r="2411" spans="4:4" x14ac:dyDescent="0.2">
      <c r="D2411" s="131"/>
    </row>
    <row r="2412" spans="4:4" x14ac:dyDescent="0.2">
      <c r="D2412" s="131"/>
    </row>
    <row r="2413" spans="4:4" x14ac:dyDescent="0.2">
      <c r="D2413" s="131"/>
    </row>
    <row r="2414" spans="4:4" x14ac:dyDescent="0.2">
      <c r="D2414" s="131"/>
    </row>
    <row r="2415" spans="4:4" x14ac:dyDescent="0.2">
      <c r="D2415" s="131"/>
    </row>
    <row r="2416" spans="4:4" x14ac:dyDescent="0.2">
      <c r="D2416" s="131"/>
    </row>
    <row r="2417" spans="4:4" x14ac:dyDescent="0.2">
      <c r="D2417" s="131"/>
    </row>
    <row r="2418" spans="4:4" x14ac:dyDescent="0.2">
      <c r="D2418" s="131"/>
    </row>
    <row r="2419" spans="4:4" x14ac:dyDescent="0.2">
      <c r="D2419" s="131"/>
    </row>
    <row r="2420" spans="4:4" x14ac:dyDescent="0.2">
      <c r="D2420" s="131"/>
    </row>
    <row r="2421" spans="4:4" x14ac:dyDescent="0.2">
      <c r="D2421" s="131"/>
    </row>
    <row r="2422" spans="4:4" x14ac:dyDescent="0.2">
      <c r="D2422" s="131"/>
    </row>
    <row r="2423" spans="4:4" x14ac:dyDescent="0.2">
      <c r="D2423" s="131"/>
    </row>
    <row r="2424" spans="4:4" x14ac:dyDescent="0.2">
      <c r="D2424" s="131"/>
    </row>
    <row r="2425" spans="4:4" x14ac:dyDescent="0.2">
      <c r="D2425" s="131"/>
    </row>
    <row r="2426" spans="4:4" x14ac:dyDescent="0.2">
      <c r="D2426" s="131"/>
    </row>
    <row r="2427" spans="4:4" x14ac:dyDescent="0.2">
      <c r="D2427" s="131"/>
    </row>
    <row r="2428" spans="4:4" x14ac:dyDescent="0.2">
      <c r="D2428" s="131"/>
    </row>
    <row r="2429" spans="4:4" x14ac:dyDescent="0.2">
      <c r="D2429" s="131"/>
    </row>
    <row r="2430" spans="4:4" x14ac:dyDescent="0.2">
      <c r="D2430" s="131"/>
    </row>
    <row r="2431" spans="4:4" x14ac:dyDescent="0.2">
      <c r="D2431" s="131"/>
    </row>
    <row r="2432" spans="4:4" x14ac:dyDescent="0.2">
      <c r="D2432" s="131"/>
    </row>
    <row r="2433" spans="4:4" x14ac:dyDescent="0.2">
      <c r="D2433" s="131"/>
    </row>
    <row r="2434" spans="4:4" x14ac:dyDescent="0.2">
      <c r="D2434" s="131"/>
    </row>
    <row r="2435" spans="4:4" x14ac:dyDescent="0.2">
      <c r="D2435" s="131"/>
    </row>
    <row r="2436" spans="4:4" x14ac:dyDescent="0.2">
      <c r="D2436" s="131"/>
    </row>
    <row r="2437" spans="4:4" x14ac:dyDescent="0.2">
      <c r="D2437" s="131"/>
    </row>
    <row r="2438" spans="4:4" x14ac:dyDescent="0.2">
      <c r="D2438" s="131"/>
    </row>
    <row r="2439" spans="4:4" x14ac:dyDescent="0.2">
      <c r="D2439" s="131"/>
    </row>
    <row r="2440" spans="4:4" x14ac:dyDescent="0.2">
      <c r="D2440" s="131"/>
    </row>
    <row r="2441" spans="4:4" x14ac:dyDescent="0.2">
      <c r="D2441" s="131"/>
    </row>
    <row r="2442" spans="4:4" x14ac:dyDescent="0.2">
      <c r="D2442" s="131"/>
    </row>
    <row r="2443" spans="4:4" x14ac:dyDescent="0.2">
      <c r="D2443" s="131"/>
    </row>
    <row r="2444" spans="4:4" x14ac:dyDescent="0.2">
      <c r="D2444" s="131"/>
    </row>
    <row r="2445" spans="4:4" x14ac:dyDescent="0.2">
      <c r="D2445" s="131"/>
    </row>
    <row r="2446" spans="4:4" x14ac:dyDescent="0.2">
      <c r="D2446" s="131"/>
    </row>
    <row r="2447" spans="4:4" x14ac:dyDescent="0.2">
      <c r="D2447" s="131"/>
    </row>
    <row r="2448" spans="4:4" x14ac:dyDescent="0.2">
      <c r="D2448" s="131"/>
    </row>
    <row r="2449" spans="4:4" x14ac:dyDescent="0.2">
      <c r="D2449" s="131"/>
    </row>
    <row r="2450" spans="4:4" x14ac:dyDescent="0.2">
      <c r="D2450" s="131"/>
    </row>
    <row r="2451" spans="4:4" x14ac:dyDescent="0.2">
      <c r="D2451" s="131"/>
    </row>
    <row r="2452" spans="4:4" x14ac:dyDescent="0.2">
      <c r="D2452" s="131"/>
    </row>
    <row r="2453" spans="4:4" x14ac:dyDescent="0.2">
      <c r="D2453" s="131"/>
    </row>
    <row r="2454" spans="4:4" x14ac:dyDescent="0.2">
      <c r="D2454" s="131"/>
    </row>
    <row r="2455" spans="4:4" x14ac:dyDescent="0.2">
      <c r="D2455" s="131"/>
    </row>
    <row r="2456" spans="4:4" x14ac:dyDescent="0.2">
      <c r="D2456" s="131"/>
    </row>
    <row r="2457" spans="4:4" x14ac:dyDescent="0.2">
      <c r="D2457" s="131"/>
    </row>
    <row r="2458" spans="4:4" x14ac:dyDescent="0.2">
      <c r="D2458" s="131"/>
    </row>
    <row r="2459" spans="4:4" x14ac:dyDescent="0.2">
      <c r="D2459" s="131"/>
    </row>
    <row r="2460" spans="4:4" x14ac:dyDescent="0.2">
      <c r="D2460" s="131"/>
    </row>
    <row r="2461" spans="4:4" x14ac:dyDescent="0.2">
      <c r="D2461" s="131"/>
    </row>
    <row r="2462" spans="4:4" x14ac:dyDescent="0.2">
      <c r="D2462" s="131"/>
    </row>
    <row r="2463" spans="4:4" x14ac:dyDescent="0.2">
      <c r="D2463" s="131"/>
    </row>
    <row r="2464" spans="4:4" x14ac:dyDescent="0.2">
      <c r="D2464" s="131"/>
    </row>
    <row r="2465" spans="4:4" x14ac:dyDescent="0.2">
      <c r="D2465" s="131"/>
    </row>
    <row r="2466" spans="4:4" x14ac:dyDescent="0.2">
      <c r="D2466" s="131"/>
    </row>
    <row r="2467" spans="4:4" x14ac:dyDescent="0.2">
      <c r="D2467" s="131"/>
    </row>
    <row r="2468" spans="4:4" x14ac:dyDescent="0.2">
      <c r="D2468" s="131"/>
    </row>
    <row r="2469" spans="4:4" x14ac:dyDescent="0.2">
      <c r="D2469" s="131"/>
    </row>
    <row r="2470" spans="4:4" x14ac:dyDescent="0.2">
      <c r="D2470" s="131"/>
    </row>
    <row r="2471" spans="4:4" x14ac:dyDescent="0.2">
      <c r="D2471" s="131"/>
    </row>
    <row r="2472" spans="4:4" x14ac:dyDescent="0.2">
      <c r="D2472" s="131"/>
    </row>
    <row r="2473" spans="4:4" x14ac:dyDescent="0.2">
      <c r="D2473" s="131"/>
    </row>
    <row r="2474" spans="4:4" x14ac:dyDescent="0.2">
      <c r="D2474" s="131"/>
    </row>
    <row r="2475" spans="4:4" x14ac:dyDescent="0.2">
      <c r="D2475" s="131"/>
    </row>
    <row r="2476" spans="4:4" x14ac:dyDescent="0.2">
      <c r="D2476" s="131"/>
    </row>
    <row r="2477" spans="4:4" x14ac:dyDescent="0.2">
      <c r="D2477" s="131"/>
    </row>
    <row r="2478" spans="4:4" x14ac:dyDescent="0.2">
      <c r="D2478" s="131"/>
    </row>
    <row r="2479" spans="4:4" x14ac:dyDescent="0.2">
      <c r="D2479" s="131"/>
    </row>
    <row r="2480" spans="4:4" x14ac:dyDescent="0.2">
      <c r="D2480" s="131"/>
    </row>
    <row r="2481" spans="4:4" x14ac:dyDescent="0.2">
      <c r="D2481" s="131"/>
    </row>
    <row r="2482" spans="4:4" x14ac:dyDescent="0.2">
      <c r="D2482" s="131"/>
    </row>
    <row r="2483" spans="4:4" x14ac:dyDescent="0.2">
      <c r="D2483" s="131"/>
    </row>
    <row r="2484" spans="4:4" x14ac:dyDescent="0.2">
      <c r="D2484" s="131"/>
    </row>
    <row r="2485" spans="4:4" x14ac:dyDescent="0.2">
      <c r="D2485" s="131"/>
    </row>
    <row r="2486" spans="4:4" x14ac:dyDescent="0.2">
      <c r="D2486" s="131"/>
    </row>
    <row r="2487" spans="4:4" x14ac:dyDescent="0.2">
      <c r="D2487" s="131"/>
    </row>
    <row r="2488" spans="4:4" x14ac:dyDescent="0.2">
      <c r="D2488" s="131"/>
    </row>
    <row r="2489" spans="4:4" x14ac:dyDescent="0.2">
      <c r="D2489" s="131"/>
    </row>
    <row r="2490" spans="4:4" x14ac:dyDescent="0.2">
      <c r="D2490" s="131"/>
    </row>
    <row r="2491" spans="4:4" x14ac:dyDescent="0.2">
      <c r="D2491" s="131"/>
    </row>
    <row r="2492" spans="4:4" x14ac:dyDescent="0.2">
      <c r="D2492" s="131"/>
    </row>
    <row r="2493" spans="4:4" x14ac:dyDescent="0.2">
      <c r="D2493" s="131"/>
    </row>
    <row r="2494" spans="4:4" x14ac:dyDescent="0.2">
      <c r="D2494" s="131"/>
    </row>
    <row r="2495" spans="4:4" x14ac:dyDescent="0.2">
      <c r="D2495" s="131"/>
    </row>
    <row r="2496" spans="4:4" x14ac:dyDescent="0.2">
      <c r="D2496" s="131"/>
    </row>
    <row r="2497" spans="4:4" x14ac:dyDescent="0.2">
      <c r="D2497" s="131"/>
    </row>
    <row r="2498" spans="4:4" x14ac:dyDescent="0.2">
      <c r="D2498" s="131"/>
    </row>
    <row r="2499" spans="4:4" x14ac:dyDescent="0.2">
      <c r="D2499" s="131"/>
    </row>
    <row r="2500" spans="4:4" x14ac:dyDescent="0.2">
      <c r="D2500" s="131"/>
    </row>
    <row r="2501" spans="4:4" x14ac:dyDescent="0.2">
      <c r="D2501" s="131"/>
    </row>
    <row r="2502" spans="4:4" x14ac:dyDescent="0.2">
      <c r="D2502" s="131"/>
    </row>
    <row r="2503" spans="4:4" x14ac:dyDescent="0.2">
      <c r="D2503" s="131"/>
    </row>
    <row r="2504" spans="4:4" x14ac:dyDescent="0.2">
      <c r="D2504" s="131"/>
    </row>
    <row r="2505" spans="4:4" x14ac:dyDescent="0.2">
      <c r="D2505" s="131"/>
    </row>
    <row r="2506" spans="4:4" x14ac:dyDescent="0.2">
      <c r="D2506" s="131"/>
    </row>
    <row r="2507" spans="4:4" x14ac:dyDescent="0.2">
      <c r="D2507" s="131"/>
    </row>
    <row r="2508" spans="4:4" x14ac:dyDescent="0.2">
      <c r="D2508" s="131"/>
    </row>
    <row r="2509" spans="4:4" x14ac:dyDescent="0.2">
      <c r="D2509" s="131"/>
    </row>
    <row r="2510" spans="4:4" x14ac:dyDescent="0.2">
      <c r="D2510" s="131"/>
    </row>
    <row r="2511" spans="4:4" x14ac:dyDescent="0.2">
      <c r="D2511" s="131"/>
    </row>
    <row r="2512" spans="4:4" x14ac:dyDescent="0.2">
      <c r="D2512" s="131"/>
    </row>
    <row r="2513" spans="4:4" x14ac:dyDescent="0.2">
      <c r="D2513" s="131"/>
    </row>
    <row r="2514" spans="4:4" x14ac:dyDescent="0.2">
      <c r="D2514" s="131"/>
    </row>
    <row r="2515" spans="4:4" x14ac:dyDescent="0.2">
      <c r="D2515" s="131"/>
    </row>
    <row r="2516" spans="4:4" x14ac:dyDescent="0.2">
      <c r="D2516" s="131"/>
    </row>
    <row r="2517" spans="4:4" x14ac:dyDescent="0.2">
      <c r="D2517" s="131"/>
    </row>
    <row r="2518" spans="4:4" x14ac:dyDescent="0.2">
      <c r="D2518" s="131"/>
    </row>
    <row r="2519" spans="4:4" x14ac:dyDescent="0.2">
      <c r="D2519" s="131"/>
    </row>
    <row r="2520" spans="4:4" x14ac:dyDescent="0.2">
      <c r="D2520" s="131"/>
    </row>
    <row r="2521" spans="4:4" x14ac:dyDescent="0.2">
      <c r="D2521" s="131"/>
    </row>
    <row r="2522" spans="4:4" x14ac:dyDescent="0.2">
      <c r="D2522" s="131"/>
    </row>
    <row r="2523" spans="4:4" x14ac:dyDescent="0.2">
      <c r="D2523" s="131"/>
    </row>
    <row r="2524" spans="4:4" x14ac:dyDescent="0.2">
      <c r="D2524" s="131"/>
    </row>
    <row r="2525" spans="4:4" x14ac:dyDescent="0.2">
      <c r="D2525" s="131"/>
    </row>
    <row r="2526" spans="4:4" x14ac:dyDescent="0.2">
      <c r="D2526" s="131"/>
    </row>
    <row r="2527" spans="4:4" x14ac:dyDescent="0.2">
      <c r="D2527" s="131"/>
    </row>
    <row r="2528" spans="4:4" x14ac:dyDescent="0.2">
      <c r="D2528" s="131"/>
    </row>
    <row r="2529" spans="4:4" x14ac:dyDescent="0.2">
      <c r="D2529" s="131"/>
    </row>
    <row r="2530" spans="4:4" x14ac:dyDescent="0.2">
      <c r="D2530" s="131"/>
    </row>
    <row r="2531" spans="4:4" x14ac:dyDescent="0.2">
      <c r="D2531" s="131"/>
    </row>
    <row r="2532" spans="4:4" x14ac:dyDescent="0.2">
      <c r="D2532" s="131"/>
    </row>
    <row r="2533" spans="4:4" x14ac:dyDescent="0.2">
      <c r="D2533" s="131"/>
    </row>
    <row r="2534" spans="4:4" x14ac:dyDescent="0.2">
      <c r="D2534" s="131"/>
    </row>
    <row r="2535" spans="4:4" x14ac:dyDescent="0.2">
      <c r="D2535" s="131"/>
    </row>
    <row r="2536" spans="4:4" x14ac:dyDescent="0.2">
      <c r="D2536" s="131"/>
    </row>
    <row r="2537" spans="4:4" x14ac:dyDescent="0.2">
      <c r="D2537" s="131"/>
    </row>
    <row r="2538" spans="4:4" x14ac:dyDescent="0.2">
      <c r="D2538" s="131"/>
    </row>
    <row r="2539" spans="4:4" x14ac:dyDescent="0.2">
      <c r="D2539" s="131"/>
    </row>
    <row r="2540" spans="4:4" x14ac:dyDescent="0.2">
      <c r="D2540" s="131"/>
    </row>
    <row r="2541" spans="4:4" x14ac:dyDescent="0.2">
      <c r="D2541" s="131"/>
    </row>
    <row r="2542" spans="4:4" x14ac:dyDescent="0.2">
      <c r="D2542" s="131"/>
    </row>
    <row r="2543" spans="4:4" x14ac:dyDescent="0.2">
      <c r="D2543" s="131"/>
    </row>
    <row r="2544" spans="4:4" x14ac:dyDescent="0.2">
      <c r="D2544" s="131"/>
    </row>
    <row r="2545" spans="4:4" x14ac:dyDescent="0.2">
      <c r="D2545" s="131"/>
    </row>
    <row r="2546" spans="4:4" x14ac:dyDescent="0.2">
      <c r="D2546" s="131"/>
    </row>
    <row r="2547" spans="4:4" x14ac:dyDescent="0.2">
      <c r="D2547" s="131"/>
    </row>
    <row r="2548" spans="4:4" x14ac:dyDescent="0.2">
      <c r="D2548" s="131"/>
    </row>
    <row r="2549" spans="4:4" x14ac:dyDescent="0.2">
      <c r="D2549" s="131"/>
    </row>
    <row r="2550" spans="4:4" x14ac:dyDescent="0.2">
      <c r="D2550" s="131"/>
    </row>
    <row r="2551" spans="4:4" x14ac:dyDescent="0.2">
      <c r="D2551" s="131"/>
    </row>
    <row r="2552" spans="4:4" x14ac:dyDescent="0.2">
      <c r="D2552" s="131"/>
    </row>
    <row r="2553" spans="4:4" x14ac:dyDescent="0.2">
      <c r="D2553" s="131"/>
    </row>
    <row r="2554" spans="4:4" x14ac:dyDescent="0.2">
      <c r="D2554" s="131"/>
    </row>
    <row r="2555" spans="4:4" x14ac:dyDescent="0.2">
      <c r="D2555" s="131"/>
    </row>
    <row r="2556" spans="4:4" x14ac:dyDescent="0.2">
      <c r="D2556" s="131"/>
    </row>
    <row r="2557" spans="4:4" x14ac:dyDescent="0.2">
      <c r="D2557" s="131"/>
    </row>
    <row r="2558" spans="4:4" x14ac:dyDescent="0.2">
      <c r="D2558" s="131"/>
    </row>
    <row r="2559" spans="4:4" x14ac:dyDescent="0.2">
      <c r="D2559" s="131"/>
    </row>
    <row r="2560" spans="4:4" x14ac:dyDescent="0.2">
      <c r="D2560" s="131"/>
    </row>
    <row r="2561" spans="4:4" x14ac:dyDescent="0.2">
      <c r="D2561" s="131"/>
    </row>
    <row r="2562" spans="4:4" x14ac:dyDescent="0.2">
      <c r="D2562" s="131"/>
    </row>
    <row r="2563" spans="4:4" x14ac:dyDescent="0.2">
      <c r="D2563" s="131"/>
    </row>
    <row r="2564" spans="4:4" x14ac:dyDescent="0.2">
      <c r="D2564" s="131"/>
    </row>
    <row r="2565" spans="4:4" x14ac:dyDescent="0.2">
      <c r="D2565" s="131"/>
    </row>
    <row r="2566" spans="4:4" x14ac:dyDescent="0.2">
      <c r="D2566" s="131"/>
    </row>
    <row r="2567" spans="4:4" x14ac:dyDescent="0.2">
      <c r="D2567" s="131"/>
    </row>
    <row r="2568" spans="4:4" x14ac:dyDescent="0.2">
      <c r="D2568" s="131"/>
    </row>
    <row r="2569" spans="4:4" x14ac:dyDescent="0.2">
      <c r="D2569" s="131"/>
    </row>
    <row r="2570" spans="4:4" x14ac:dyDescent="0.2">
      <c r="D2570" s="131"/>
    </row>
    <row r="2571" spans="4:4" x14ac:dyDescent="0.2">
      <c r="D2571" s="131"/>
    </row>
    <row r="2572" spans="4:4" x14ac:dyDescent="0.2">
      <c r="D2572" s="131"/>
    </row>
    <row r="2573" spans="4:4" x14ac:dyDescent="0.2">
      <c r="D2573" s="131"/>
    </row>
    <row r="2574" spans="4:4" x14ac:dyDescent="0.2">
      <c r="D2574" s="131"/>
    </row>
    <row r="2575" spans="4:4" x14ac:dyDescent="0.2">
      <c r="D2575" s="131"/>
    </row>
    <row r="2576" spans="4:4" x14ac:dyDescent="0.2">
      <c r="D2576" s="131"/>
    </row>
    <row r="2577" spans="4:4" x14ac:dyDescent="0.2">
      <c r="D2577" s="131"/>
    </row>
    <row r="2578" spans="4:4" x14ac:dyDescent="0.2">
      <c r="D2578" s="131"/>
    </row>
    <row r="2579" spans="4:4" x14ac:dyDescent="0.2">
      <c r="D2579" s="131"/>
    </row>
    <row r="2580" spans="4:4" x14ac:dyDescent="0.2">
      <c r="D2580" s="131"/>
    </row>
    <row r="2581" spans="4:4" x14ac:dyDescent="0.2">
      <c r="D2581" s="131"/>
    </row>
    <row r="2582" spans="4:4" x14ac:dyDescent="0.2">
      <c r="D2582" s="131"/>
    </row>
    <row r="2583" spans="4:4" x14ac:dyDescent="0.2">
      <c r="D2583" s="131"/>
    </row>
    <row r="2584" spans="4:4" x14ac:dyDescent="0.2">
      <c r="D2584" s="131"/>
    </row>
    <row r="2585" spans="4:4" x14ac:dyDescent="0.2">
      <c r="D2585" s="131"/>
    </row>
    <row r="2586" spans="4:4" x14ac:dyDescent="0.2">
      <c r="D2586" s="131"/>
    </row>
    <row r="2587" spans="4:4" x14ac:dyDescent="0.2">
      <c r="D2587" s="131"/>
    </row>
    <row r="2588" spans="4:4" x14ac:dyDescent="0.2">
      <c r="D2588" s="131"/>
    </row>
    <row r="2589" spans="4:4" x14ac:dyDescent="0.2">
      <c r="D2589" s="131"/>
    </row>
    <row r="2590" spans="4:4" x14ac:dyDescent="0.2">
      <c r="D2590" s="131"/>
    </row>
    <row r="2591" spans="4:4" x14ac:dyDescent="0.2">
      <c r="D2591" s="131"/>
    </row>
    <row r="2592" spans="4:4" x14ac:dyDescent="0.2">
      <c r="D2592" s="131"/>
    </row>
    <row r="2593" spans="4:4" x14ac:dyDescent="0.2">
      <c r="D2593" s="131"/>
    </row>
    <row r="2594" spans="4:4" x14ac:dyDescent="0.2">
      <c r="D2594" s="131"/>
    </row>
    <row r="2595" spans="4:4" x14ac:dyDescent="0.2">
      <c r="D2595" s="131"/>
    </row>
    <row r="2596" spans="4:4" x14ac:dyDescent="0.2">
      <c r="D2596" s="131"/>
    </row>
    <row r="2597" spans="4:4" x14ac:dyDescent="0.2">
      <c r="D2597" s="131"/>
    </row>
    <row r="2598" spans="4:4" x14ac:dyDescent="0.2">
      <c r="D2598" s="131"/>
    </row>
    <row r="2599" spans="4:4" x14ac:dyDescent="0.2">
      <c r="D2599" s="131"/>
    </row>
    <row r="2600" spans="4:4" x14ac:dyDescent="0.2">
      <c r="D2600" s="131"/>
    </row>
    <row r="2601" spans="4:4" x14ac:dyDescent="0.2">
      <c r="D2601" s="131"/>
    </row>
    <row r="2602" spans="4:4" x14ac:dyDescent="0.2">
      <c r="D2602" s="131"/>
    </row>
    <row r="2603" spans="4:4" x14ac:dyDescent="0.2">
      <c r="D2603" s="131"/>
    </row>
    <row r="2604" spans="4:4" x14ac:dyDescent="0.2">
      <c r="D2604" s="131"/>
    </row>
    <row r="2605" spans="4:4" x14ac:dyDescent="0.2">
      <c r="D2605" s="131"/>
    </row>
    <row r="2606" spans="4:4" x14ac:dyDescent="0.2">
      <c r="D2606" s="131"/>
    </row>
    <row r="2607" spans="4:4" x14ac:dyDescent="0.2">
      <c r="D2607" s="131"/>
    </row>
    <row r="2608" spans="4:4" x14ac:dyDescent="0.2">
      <c r="D2608" s="131"/>
    </row>
    <row r="2609" spans="4:4" x14ac:dyDescent="0.2">
      <c r="D2609" s="131"/>
    </row>
    <row r="2610" spans="4:4" x14ac:dyDescent="0.2">
      <c r="D2610" s="131"/>
    </row>
    <row r="2611" spans="4:4" x14ac:dyDescent="0.2">
      <c r="D2611" s="131"/>
    </row>
    <row r="2612" spans="4:4" x14ac:dyDescent="0.2">
      <c r="D2612" s="131"/>
    </row>
    <row r="2613" spans="4:4" x14ac:dyDescent="0.2">
      <c r="D2613" s="131"/>
    </row>
    <row r="2614" spans="4:4" x14ac:dyDescent="0.2">
      <c r="D2614" s="131"/>
    </row>
    <row r="2615" spans="4:4" x14ac:dyDescent="0.2">
      <c r="D2615" s="131"/>
    </row>
    <row r="2616" spans="4:4" x14ac:dyDescent="0.2">
      <c r="D2616" s="131"/>
    </row>
    <row r="2617" spans="4:4" x14ac:dyDescent="0.2">
      <c r="D2617" s="131"/>
    </row>
    <row r="2618" spans="4:4" x14ac:dyDescent="0.2">
      <c r="D2618" s="131"/>
    </row>
    <row r="2619" spans="4:4" x14ac:dyDescent="0.2">
      <c r="D2619" s="131"/>
    </row>
    <row r="2620" spans="4:4" x14ac:dyDescent="0.2">
      <c r="D2620" s="131"/>
    </row>
    <row r="2621" spans="4:4" x14ac:dyDescent="0.2">
      <c r="D2621" s="131"/>
    </row>
    <row r="2622" spans="4:4" x14ac:dyDescent="0.2">
      <c r="D2622" s="131"/>
    </row>
    <row r="2623" spans="4:4" x14ac:dyDescent="0.2">
      <c r="D2623" s="131"/>
    </row>
    <row r="2624" spans="4:4" x14ac:dyDescent="0.2">
      <c r="D2624" s="131"/>
    </row>
    <row r="2625" spans="4:4" x14ac:dyDescent="0.2">
      <c r="D2625" s="131"/>
    </row>
    <row r="2626" spans="4:4" x14ac:dyDescent="0.2">
      <c r="D2626" s="131"/>
    </row>
    <row r="2627" spans="4:4" x14ac:dyDescent="0.2">
      <c r="D2627" s="131"/>
    </row>
    <row r="2628" spans="4:4" x14ac:dyDescent="0.2">
      <c r="D2628" s="131"/>
    </row>
    <row r="2629" spans="4:4" x14ac:dyDescent="0.2">
      <c r="D2629" s="131"/>
    </row>
    <row r="2630" spans="4:4" x14ac:dyDescent="0.2">
      <c r="D2630" s="131"/>
    </row>
    <row r="2631" spans="4:4" x14ac:dyDescent="0.2">
      <c r="D2631" s="131"/>
    </row>
    <row r="2632" spans="4:4" x14ac:dyDescent="0.2">
      <c r="D2632" s="131"/>
    </row>
    <row r="2633" spans="4:4" x14ac:dyDescent="0.2">
      <c r="D2633" s="131"/>
    </row>
    <row r="2634" spans="4:4" x14ac:dyDescent="0.2">
      <c r="D2634" s="131"/>
    </row>
    <row r="2635" spans="4:4" x14ac:dyDescent="0.2">
      <c r="D2635" s="131"/>
    </row>
    <row r="2636" spans="4:4" x14ac:dyDescent="0.2">
      <c r="D2636" s="131"/>
    </row>
    <row r="2637" spans="4:4" x14ac:dyDescent="0.2">
      <c r="D2637" s="131"/>
    </row>
    <row r="2638" spans="4:4" x14ac:dyDescent="0.2">
      <c r="D2638" s="131"/>
    </row>
    <row r="2639" spans="4:4" x14ac:dyDescent="0.2">
      <c r="D2639" s="131"/>
    </row>
    <row r="2640" spans="4:4" x14ac:dyDescent="0.2">
      <c r="D2640" s="131"/>
    </row>
    <row r="2641" spans="4:4" x14ac:dyDescent="0.2">
      <c r="D2641" s="131"/>
    </row>
    <row r="2642" spans="4:4" x14ac:dyDescent="0.2">
      <c r="D2642" s="131"/>
    </row>
    <row r="2643" spans="4:4" x14ac:dyDescent="0.2">
      <c r="D2643" s="131"/>
    </row>
    <row r="2644" spans="4:4" x14ac:dyDescent="0.2">
      <c r="D2644" s="131"/>
    </row>
    <row r="2645" spans="4:4" x14ac:dyDescent="0.2">
      <c r="D2645" s="131"/>
    </row>
    <row r="2646" spans="4:4" x14ac:dyDescent="0.2">
      <c r="D2646" s="131"/>
    </row>
    <row r="2647" spans="4:4" x14ac:dyDescent="0.2">
      <c r="D2647" s="131"/>
    </row>
    <row r="2648" spans="4:4" x14ac:dyDescent="0.2">
      <c r="D2648" s="131"/>
    </row>
    <row r="2649" spans="4:4" x14ac:dyDescent="0.2">
      <c r="D2649" s="131"/>
    </row>
    <row r="2650" spans="4:4" x14ac:dyDescent="0.2">
      <c r="D2650" s="131"/>
    </row>
    <row r="2651" spans="4:4" x14ac:dyDescent="0.2">
      <c r="D2651" s="131"/>
    </row>
    <row r="2652" spans="4:4" x14ac:dyDescent="0.2">
      <c r="D2652" s="131"/>
    </row>
    <row r="2653" spans="4:4" x14ac:dyDescent="0.2">
      <c r="D2653" s="131"/>
    </row>
    <row r="2654" spans="4:4" x14ac:dyDescent="0.2">
      <c r="D2654" s="131"/>
    </row>
    <row r="2655" spans="4:4" x14ac:dyDescent="0.2">
      <c r="D2655" s="131"/>
    </row>
    <row r="2656" spans="4:4" x14ac:dyDescent="0.2">
      <c r="D2656" s="131"/>
    </row>
    <row r="2657" spans="4:4" x14ac:dyDescent="0.2">
      <c r="D2657" s="131"/>
    </row>
    <row r="2658" spans="4:4" x14ac:dyDescent="0.2">
      <c r="D2658" s="131"/>
    </row>
    <row r="2659" spans="4:4" x14ac:dyDescent="0.2">
      <c r="D2659" s="131"/>
    </row>
    <row r="2660" spans="4:4" x14ac:dyDescent="0.2">
      <c r="D2660" s="131"/>
    </row>
    <row r="2661" spans="4:4" x14ac:dyDescent="0.2">
      <c r="D2661" s="131"/>
    </row>
    <row r="2662" spans="4:4" x14ac:dyDescent="0.2">
      <c r="D2662" s="131"/>
    </row>
    <row r="2663" spans="4:4" x14ac:dyDescent="0.2">
      <c r="D2663" s="131"/>
    </row>
    <row r="2664" spans="4:4" x14ac:dyDescent="0.2">
      <c r="D2664" s="131"/>
    </row>
    <row r="2665" spans="4:4" x14ac:dyDescent="0.2">
      <c r="D2665" s="131"/>
    </row>
    <row r="2666" spans="4:4" x14ac:dyDescent="0.2">
      <c r="D2666" s="131"/>
    </row>
    <row r="2667" spans="4:4" x14ac:dyDescent="0.2">
      <c r="D2667" s="131"/>
    </row>
    <row r="2668" spans="4:4" x14ac:dyDescent="0.2">
      <c r="D2668" s="131"/>
    </row>
    <row r="2669" spans="4:4" x14ac:dyDescent="0.2">
      <c r="D2669" s="131"/>
    </row>
    <row r="2670" spans="4:4" x14ac:dyDescent="0.2">
      <c r="D2670" s="131"/>
    </row>
    <row r="2671" spans="4:4" x14ac:dyDescent="0.2">
      <c r="D2671" s="131"/>
    </row>
    <row r="2672" spans="4:4" x14ac:dyDescent="0.2">
      <c r="D2672" s="131"/>
    </row>
    <row r="2673" spans="4:4" x14ac:dyDescent="0.2">
      <c r="D2673" s="131"/>
    </row>
    <row r="2674" spans="4:4" x14ac:dyDescent="0.2">
      <c r="D2674" s="131"/>
    </row>
    <row r="2675" spans="4:4" x14ac:dyDescent="0.2">
      <c r="D2675" s="131"/>
    </row>
    <row r="2676" spans="4:4" x14ac:dyDescent="0.2">
      <c r="D2676" s="131"/>
    </row>
    <row r="2677" spans="4:4" x14ac:dyDescent="0.2">
      <c r="D2677" s="131"/>
    </row>
    <row r="2678" spans="4:4" x14ac:dyDescent="0.2">
      <c r="D2678" s="131"/>
    </row>
    <row r="2679" spans="4:4" x14ac:dyDescent="0.2">
      <c r="D2679" s="131"/>
    </row>
    <row r="2680" spans="4:4" x14ac:dyDescent="0.2">
      <c r="D2680" s="131"/>
    </row>
    <row r="2681" spans="4:4" x14ac:dyDescent="0.2">
      <c r="D2681" s="131"/>
    </row>
    <row r="2682" spans="4:4" x14ac:dyDescent="0.2">
      <c r="D2682" s="131"/>
    </row>
    <row r="2683" spans="4:4" x14ac:dyDescent="0.2">
      <c r="D2683" s="131"/>
    </row>
    <row r="2684" spans="4:4" x14ac:dyDescent="0.2">
      <c r="D2684" s="131"/>
    </row>
    <row r="2685" spans="4:4" x14ac:dyDescent="0.2">
      <c r="D2685" s="131"/>
    </row>
    <row r="2686" spans="4:4" x14ac:dyDescent="0.2">
      <c r="D2686" s="131"/>
    </row>
    <row r="2687" spans="4:4" x14ac:dyDescent="0.2">
      <c r="D2687" s="131"/>
    </row>
    <row r="2688" spans="4:4" x14ac:dyDescent="0.2">
      <c r="D2688" s="131"/>
    </row>
    <row r="2689" spans="4:4" x14ac:dyDescent="0.2">
      <c r="D2689" s="131"/>
    </row>
    <row r="2690" spans="4:4" x14ac:dyDescent="0.2">
      <c r="D2690" s="131"/>
    </row>
    <row r="2691" spans="4:4" x14ac:dyDescent="0.2">
      <c r="D2691" s="131"/>
    </row>
    <row r="2692" spans="4:4" x14ac:dyDescent="0.2">
      <c r="D2692" s="131"/>
    </row>
    <row r="2693" spans="4:4" x14ac:dyDescent="0.2">
      <c r="D2693" s="131"/>
    </row>
    <row r="2694" spans="4:4" x14ac:dyDescent="0.2">
      <c r="D2694" s="131"/>
    </row>
    <row r="2695" spans="4:4" x14ac:dyDescent="0.2">
      <c r="D2695" s="131"/>
    </row>
    <row r="2696" spans="4:4" x14ac:dyDescent="0.2">
      <c r="D2696" s="131"/>
    </row>
    <row r="2697" spans="4:4" x14ac:dyDescent="0.2">
      <c r="D2697" s="131"/>
    </row>
    <row r="2698" spans="4:4" x14ac:dyDescent="0.2">
      <c r="D2698" s="131"/>
    </row>
    <row r="2699" spans="4:4" x14ac:dyDescent="0.2">
      <c r="D2699" s="131"/>
    </row>
    <row r="2700" spans="4:4" x14ac:dyDescent="0.2">
      <c r="D2700" s="131"/>
    </row>
    <row r="2701" spans="4:4" x14ac:dyDescent="0.2">
      <c r="D2701" s="131"/>
    </row>
    <row r="2702" spans="4:4" x14ac:dyDescent="0.2">
      <c r="D2702" s="131"/>
    </row>
    <row r="2703" spans="4:4" x14ac:dyDescent="0.2">
      <c r="D2703" s="131"/>
    </row>
    <row r="2704" spans="4:4" x14ac:dyDescent="0.2">
      <c r="D2704" s="131"/>
    </row>
    <row r="2705" spans="4:4" x14ac:dyDescent="0.2">
      <c r="D2705" s="131"/>
    </row>
    <row r="2706" spans="4:4" x14ac:dyDescent="0.2">
      <c r="D2706" s="131"/>
    </row>
    <row r="2707" spans="4:4" x14ac:dyDescent="0.2">
      <c r="D2707" s="131"/>
    </row>
    <row r="2708" spans="4:4" x14ac:dyDescent="0.2">
      <c r="D2708" s="131"/>
    </row>
    <row r="2709" spans="4:4" x14ac:dyDescent="0.2">
      <c r="D2709" s="131"/>
    </row>
    <row r="2710" spans="4:4" x14ac:dyDescent="0.2">
      <c r="D2710" s="131"/>
    </row>
    <row r="2711" spans="4:4" x14ac:dyDescent="0.2">
      <c r="D2711" s="131"/>
    </row>
    <row r="2712" spans="4:4" x14ac:dyDescent="0.2">
      <c r="D2712" s="131"/>
    </row>
    <row r="2713" spans="4:4" x14ac:dyDescent="0.2">
      <c r="D2713" s="131"/>
    </row>
    <row r="2714" spans="4:4" x14ac:dyDescent="0.2">
      <c r="D2714" s="131"/>
    </row>
    <row r="2715" spans="4:4" x14ac:dyDescent="0.2">
      <c r="D2715" s="131"/>
    </row>
    <row r="2716" spans="4:4" x14ac:dyDescent="0.2">
      <c r="D2716" s="131"/>
    </row>
    <row r="2717" spans="4:4" x14ac:dyDescent="0.2">
      <c r="D2717" s="131"/>
    </row>
    <row r="2718" spans="4:4" x14ac:dyDescent="0.2">
      <c r="D2718" s="131"/>
    </row>
    <row r="2719" spans="4:4" x14ac:dyDescent="0.2">
      <c r="D2719" s="131"/>
    </row>
    <row r="2720" spans="4:4" x14ac:dyDescent="0.2">
      <c r="D2720" s="131"/>
    </row>
    <row r="2721" spans="4:4" x14ac:dyDescent="0.2">
      <c r="D2721" s="131"/>
    </row>
    <row r="2722" spans="4:4" x14ac:dyDescent="0.2">
      <c r="D2722" s="131"/>
    </row>
    <row r="2723" spans="4:4" x14ac:dyDescent="0.2">
      <c r="D2723" s="131"/>
    </row>
    <row r="2724" spans="4:4" x14ac:dyDescent="0.2">
      <c r="D2724" s="131"/>
    </row>
    <row r="2725" spans="4:4" x14ac:dyDescent="0.2">
      <c r="D2725" s="131"/>
    </row>
    <row r="2726" spans="4:4" x14ac:dyDescent="0.2">
      <c r="D2726" s="131"/>
    </row>
    <row r="2727" spans="4:4" x14ac:dyDescent="0.2">
      <c r="D2727" s="131"/>
    </row>
    <row r="2728" spans="4:4" x14ac:dyDescent="0.2">
      <c r="D2728" s="131"/>
    </row>
    <row r="2729" spans="4:4" x14ac:dyDescent="0.2">
      <c r="D2729" s="131"/>
    </row>
    <row r="2730" spans="4:4" x14ac:dyDescent="0.2">
      <c r="D2730" s="131"/>
    </row>
    <row r="2731" spans="4:4" x14ac:dyDescent="0.2">
      <c r="D2731" s="131"/>
    </row>
    <row r="2732" spans="4:4" x14ac:dyDescent="0.2">
      <c r="D2732" s="131"/>
    </row>
    <row r="2733" spans="4:4" x14ac:dyDescent="0.2">
      <c r="D2733" s="131"/>
    </row>
    <row r="2734" spans="4:4" x14ac:dyDescent="0.2">
      <c r="D2734" s="131"/>
    </row>
    <row r="2735" spans="4:4" x14ac:dyDescent="0.2">
      <c r="D2735" s="131"/>
    </row>
    <row r="2736" spans="4:4" x14ac:dyDescent="0.2">
      <c r="D2736" s="131"/>
    </row>
    <row r="2737" spans="4:4" x14ac:dyDescent="0.2">
      <c r="D2737" s="131"/>
    </row>
    <row r="2738" spans="4:4" x14ac:dyDescent="0.2">
      <c r="D2738" s="131"/>
    </row>
    <row r="2739" spans="4:4" x14ac:dyDescent="0.2">
      <c r="D2739" s="131"/>
    </row>
    <row r="2740" spans="4:4" x14ac:dyDescent="0.2">
      <c r="D2740" s="131"/>
    </row>
    <row r="2741" spans="4:4" x14ac:dyDescent="0.2">
      <c r="D2741" s="131"/>
    </row>
    <row r="2742" spans="4:4" x14ac:dyDescent="0.2">
      <c r="D2742" s="131"/>
    </row>
    <row r="2743" spans="4:4" x14ac:dyDescent="0.2">
      <c r="D2743" s="131"/>
    </row>
    <row r="2744" spans="4:4" x14ac:dyDescent="0.2">
      <c r="D2744" s="131"/>
    </row>
    <row r="2745" spans="4:4" x14ac:dyDescent="0.2">
      <c r="D2745" s="131"/>
    </row>
    <row r="2746" spans="4:4" x14ac:dyDescent="0.2">
      <c r="D2746" s="131"/>
    </row>
    <row r="2747" spans="4:4" x14ac:dyDescent="0.2">
      <c r="D2747" s="131"/>
    </row>
    <row r="2748" spans="4:4" x14ac:dyDescent="0.2">
      <c r="D2748" s="131"/>
    </row>
    <row r="2749" spans="4:4" x14ac:dyDescent="0.2">
      <c r="D2749" s="131"/>
    </row>
    <row r="2750" spans="4:4" x14ac:dyDescent="0.2">
      <c r="D2750" s="131"/>
    </row>
    <row r="2751" spans="4:4" x14ac:dyDescent="0.2">
      <c r="D2751" s="131"/>
    </row>
    <row r="2752" spans="4:4" x14ac:dyDescent="0.2">
      <c r="D2752" s="131"/>
    </row>
    <row r="2753" spans="4:4" x14ac:dyDescent="0.2">
      <c r="D2753" s="131"/>
    </row>
    <row r="2754" spans="4:4" x14ac:dyDescent="0.2">
      <c r="D2754" s="131"/>
    </row>
    <row r="2755" spans="4:4" x14ac:dyDescent="0.2">
      <c r="D2755" s="131"/>
    </row>
    <row r="2756" spans="4:4" x14ac:dyDescent="0.2">
      <c r="D2756" s="131"/>
    </row>
    <row r="2757" spans="4:4" x14ac:dyDescent="0.2">
      <c r="D2757" s="131"/>
    </row>
    <row r="2758" spans="4:4" x14ac:dyDescent="0.2">
      <c r="D2758" s="131"/>
    </row>
    <row r="2759" spans="4:4" x14ac:dyDescent="0.2">
      <c r="D2759" s="131"/>
    </row>
    <row r="2760" spans="4:4" x14ac:dyDescent="0.2">
      <c r="D2760" s="131"/>
    </row>
    <row r="2761" spans="4:4" x14ac:dyDescent="0.2">
      <c r="D2761" s="131"/>
    </row>
    <row r="2762" spans="4:4" x14ac:dyDescent="0.2">
      <c r="D2762" s="131"/>
    </row>
    <row r="2763" spans="4:4" x14ac:dyDescent="0.2">
      <c r="D2763" s="131"/>
    </row>
    <row r="2764" spans="4:4" x14ac:dyDescent="0.2">
      <c r="D2764" s="131"/>
    </row>
    <row r="2765" spans="4:4" x14ac:dyDescent="0.2">
      <c r="D2765" s="131"/>
    </row>
    <row r="2766" spans="4:4" x14ac:dyDescent="0.2">
      <c r="D2766" s="131"/>
    </row>
    <row r="2767" spans="4:4" x14ac:dyDescent="0.2">
      <c r="D2767" s="131"/>
    </row>
    <row r="2768" spans="4:4" x14ac:dyDescent="0.2">
      <c r="D2768" s="131"/>
    </row>
    <row r="2769" spans="4:4" x14ac:dyDescent="0.2">
      <c r="D2769" s="131"/>
    </row>
    <row r="2770" spans="4:4" x14ac:dyDescent="0.2">
      <c r="D2770" s="131"/>
    </row>
    <row r="2771" spans="4:4" x14ac:dyDescent="0.2">
      <c r="D2771" s="131"/>
    </row>
    <row r="2772" spans="4:4" x14ac:dyDescent="0.2">
      <c r="D2772" s="131"/>
    </row>
    <row r="2773" spans="4:4" x14ac:dyDescent="0.2">
      <c r="D2773" s="131"/>
    </row>
    <row r="2774" spans="4:4" x14ac:dyDescent="0.2">
      <c r="D2774" s="131"/>
    </row>
    <row r="2775" spans="4:4" x14ac:dyDescent="0.2">
      <c r="D2775" s="131"/>
    </row>
    <row r="2776" spans="4:4" x14ac:dyDescent="0.2">
      <c r="D2776" s="131"/>
    </row>
    <row r="2777" spans="4:4" x14ac:dyDescent="0.2">
      <c r="D2777" s="131"/>
    </row>
    <row r="2778" spans="4:4" x14ac:dyDescent="0.2">
      <c r="D2778" s="131"/>
    </row>
    <row r="2779" spans="4:4" x14ac:dyDescent="0.2">
      <c r="D2779" s="131"/>
    </row>
    <row r="2780" spans="4:4" x14ac:dyDescent="0.2">
      <c r="D2780" s="131"/>
    </row>
    <row r="2781" spans="4:4" x14ac:dyDescent="0.2">
      <c r="D2781" s="131"/>
    </row>
    <row r="2782" spans="4:4" x14ac:dyDescent="0.2">
      <c r="D2782" s="131"/>
    </row>
    <row r="2783" spans="4:4" x14ac:dyDescent="0.2">
      <c r="D2783" s="131"/>
    </row>
    <row r="2784" spans="4:4" x14ac:dyDescent="0.2">
      <c r="D2784" s="131"/>
    </row>
    <row r="2785" spans="4:4" x14ac:dyDescent="0.2">
      <c r="D2785" s="131"/>
    </row>
    <row r="2786" spans="4:4" x14ac:dyDescent="0.2">
      <c r="D2786" s="131"/>
    </row>
    <row r="2787" spans="4:4" x14ac:dyDescent="0.2">
      <c r="D2787" s="131"/>
    </row>
    <row r="2788" spans="4:4" x14ac:dyDescent="0.2">
      <c r="D2788" s="131"/>
    </row>
    <row r="2789" spans="4:4" x14ac:dyDescent="0.2">
      <c r="D2789" s="131"/>
    </row>
    <row r="2790" spans="4:4" x14ac:dyDescent="0.2">
      <c r="D2790" s="131"/>
    </row>
    <row r="2791" spans="4:4" x14ac:dyDescent="0.2">
      <c r="D2791" s="131"/>
    </row>
    <row r="2792" spans="4:4" x14ac:dyDescent="0.2">
      <c r="D2792" s="131"/>
    </row>
    <row r="2793" spans="4:4" x14ac:dyDescent="0.2">
      <c r="D2793" s="131"/>
    </row>
    <row r="2794" spans="4:4" x14ac:dyDescent="0.2">
      <c r="D2794" s="131"/>
    </row>
    <row r="2795" spans="4:4" x14ac:dyDescent="0.2">
      <c r="D2795" s="131"/>
    </row>
    <row r="2796" spans="4:4" x14ac:dyDescent="0.2">
      <c r="D2796" s="131"/>
    </row>
    <row r="2797" spans="4:4" x14ac:dyDescent="0.2">
      <c r="D2797" s="131"/>
    </row>
    <row r="2798" spans="4:4" x14ac:dyDescent="0.2">
      <c r="D2798" s="131"/>
    </row>
    <row r="2799" spans="4:4" x14ac:dyDescent="0.2">
      <c r="D2799" s="131"/>
    </row>
    <row r="2800" spans="4:4" x14ac:dyDescent="0.2">
      <c r="D2800" s="131"/>
    </row>
    <row r="2801" spans="4:4" x14ac:dyDescent="0.2">
      <c r="D2801" s="131"/>
    </row>
    <row r="2802" spans="4:4" x14ac:dyDescent="0.2">
      <c r="D2802" s="131"/>
    </row>
    <row r="2803" spans="4:4" x14ac:dyDescent="0.2">
      <c r="D2803" s="131"/>
    </row>
    <row r="2804" spans="4:4" x14ac:dyDescent="0.2">
      <c r="D2804" s="131"/>
    </row>
    <row r="2805" spans="4:4" x14ac:dyDescent="0.2">
      <c r="D2805" s="131"/>
    </row>
    <row r="2806" spans="4:4" x14ac:dyDescent="0.2">
      <c r="D2806" s="131"/>
    </row>
    <row r="2807" spans="4:4" x14ac:dyDescent="0.2">
      <c r="D2807" s="131"/>
    </row>
    <row r="2808" spans="4:4" x14ac:dyDescent="0.2">
      <c r="D2808" s="131"/>
    </row>
    <row r="2809" spans="4:4" x14ac:dyDescent="0.2">
      <c r="D2809" s="131"/>
    </row>
    <row r="2810" spans="4:4" x14ac:dyDescent="0.2">
      <c r="D2810" s="131"/>
    </row>
    <row r="2811" spans="4:4" x14ac:dyDescent="0.2">
      <c r="D2811" s="131"/>
    </row>
    <row r="2812" spans="4:4" x14ac:dyDescent="0.2">
      <c r="D2812" s="131"/>
    </row>
    <row r="2813" spans="4:4" x14ac:dyDescent="0.2">
      <c r="D2813" s="131"/>
    </row>
    <row r="2814" spans="4:4" x14ac:dyDescent="0.2">
      <c r="D2814" s="131"/>
    </row>
    <row r="2815" spans="4:4" x14ac:dyDescent="0.2">
      <c r="D2815" s="131"/>
    </row>
    <row r="2816" spans="4:4" x14ac:dyDescent="0.2">
      <c r="D2816" s="131"/>
    </row>
    <row r="2817" spans="4:4" x14ac:dyDescent="0.2">
      <c r="D2817" s="131"/>
    </row>
    <row r="2818" spans="4:4" x14ac:dyDescent="0.2">
      <c r="D2818" s="131"/>
    </row>
    <row r="2819" spans="4:4" x14ac:dyDescent="0.2">
      <c r="D2819" s="131"/>
    </row>
    <row r="2820" spans="4:4" x14ac:dyDescent="0.2">
      <c r="D2820" s="131"/>
    </row>
    <row r="2821" spans="4:4" x14ac:dyDescent="0.2">
      <c r="D2821" s="131"/>
    </row>
    <row r="2822" spans="4:4" x14ac:dyDescent="0.2">
      <c r="D2822" s="131"/>
    </row>
    <row r="2823" spans="4:4" x14ac:dyDescent="0.2">
      <c r="D2823" s="131"/>
    </row>
    <row r="2824" spans="4:4" x14ac:dyDescent="0.2">
      <c r="D2824" s="131"/>
    </row>
    <row r="2825" spans="4:4" x14ac:dyDescent="0.2">
      <c r="D2825" s="131"/>
    </row>
    <row r="2826" spans="4:4" x14ac:dyDescent="0.2">
      <c r="D2826" s="131"/>
    </row>
    <row r="2827" spans="4:4" x14ac:dyDescent="0.2">
      <c r="D2827" s="131"/>
    </row>
    <row r="2828" spans="4:4" x14ac:dyDescent="0.2">
      <c r="D2828" s="131"/>
    </row>
    <row r="2829" spans="4:4" x14ac:dyDescent="0.2">
      <c r="D2829" s="131"/>
    </row>
    <row r="2830" spans="4:4" x14ac:dyDescent="0.2">
      <c r="D2830" s="131"/>
    </row>
    <row r="2831" spans="4:4" x14ac:dyDescent="0.2">
      <c r="D2831" s="131"/>
    </row>
    <row r="2832" spans="4:4" x14ac:dyDescent="0.2">
      <c r="D2832" s="131"/>
    </row>
    <row r="2833" spans="4:4" x14ac:dyDescent="0.2">
      <c r="D2833" s="131"/>
    </row>
    <row r="2834" spans="4:4" x14ac:dyDescent="0.2">
      <c r="D2834" s="131"/>
    </row>
    <row r="2835" spans="4:4" x14ac:dyDescent="0.2">
      <c r="D2835" s="131"/>
    </row>
    <row r="2836" spans="4:4" x14ac:dyDescent="0.2">
      <c r="D2836" s="131"/>
    </row>
    <row r="2837" spans="4:4" x14ac:dyDescent="0.2">
      <c r="D2837" s="131"/>
    </row>
    <row r="2838" spans="4:4" x14ac:dyDescent="0.2">
      <c r="D2838" s="131"/>
    </row>
    <row r="2839" spans="4:4" x14ac:dyDescent="0.2">
      <c r="D2839" s="131"/>
    </row>
    <row r="2840" spans="4:4" x14ac:dyDescent="0.2">
      <c r="D2840" s="131"/>
    </row>
    <row r="2841" spans="4:4" x14ac:dyDescent="0.2">
      <c r="D2841" s="131"/>
    </row>
    <row r="2842" spans="4:4" x14ac:dyDescent="0.2">
      <c r="D2842" s="131"/>
    </row>
    <row r="2843" spans="4:4" x14ac:dyDescent="0.2">
      <c r="D2843" s="131"/>
    </row>
    <row r="2844" spans="4:4" x14ac:dyDescent="0.2">
      <c r="D2844" s="131"/>
    </row>
    <row r="2845" spans="4:4" x14ac:dyDescent="0.2">
      <c r="D2845" s="131"/>
    </row>
    <row r="2846" spans="4:4" x14ac:dyDescent="0.2">
      <c r="D2846" s="131"/>
    </row>
    <row r="2847" spans="4:4" x14ac:dyDescent="0.2">
      <c r="D2847" s="131"/>
    </row>
    <row r="2848" spans="4:4" x14ac:dyDescent="0.2">
      <c r="D2848" s="131"/>
    </row>
    <row r="2849" spans="4:4" x14ac:dyDescent="0.2">
      <c r="D2849" s="131"/>
    </row>
    <row r="2850" spans="4:4" x14ac:dyDescent="0.2">
      <c r="D2850" s="131"/>
    </row>
    <row r="2851" spans="4:4" x14ac:dyDescent="0.2">
      <c r="D2851" s="131"/>
    </row>
    <row r="2852" spans="4:4" x14ac:dyDescent="0.2">
      <c r="D2852" s="131"/>
    </row>
    <row r="2853" spans="4:4" x14ac:dyDescent="0.2">
      <c r="D2853" s="131"/>
    </row>
    <row r="2854" spans="4:4" x14ac:dyDescent="0.2">
      <c r="D2854" s="131"/>
    </row>
    <row r="2855" spans="4:4" x14ac:dyDescent="0.2">
      <c r="D2855" s="131"/>
    </row>
    <row r="2856" spans="4:4" x14ac:dyDescent="0.2">
      <c r="D2856" s="131"/>
    </row>
    <row r="2857" spans="4:4" x14ac:dyDescent="0.2">
      <c r="D2857" s="131"/>
    </row>
    <row r="2858" spans="4:4" x14ac:dyDescent="0.2">
      <c r="D2858" s="131"/>
    </row>
    <row r="2859" spans="4:4" x14ac:dyDescent="0.2">
      <c r="D2859" s="131"/>
    </row>
    <row r="2860" spans="4:4" x14ac:dyDescent="0.2">
      <c r="D2860" s="131"/>
    </row>
    <row r="2861" spans="4:4" x14ac:dyDescent="0.2">
      <c r="D2861" s="131"/>
    </row>
    <row r="2862" spans="4:4" x14ac:dyDescent="0.2">
      <c r="D2862" s="131"/>
    </row>
    <row r="2863" spans="4:4" x14ac:dyDescent="0.2">
      <c r="D2863" s="131"/>
    </row>
    <row r="2864" spans="4:4" x14ac:dyDescent="0.2">
      <c r="D2864" s="131"/>
    </row>
    <row r="2865" spans="4:4" x14ac:dyDescent="0.2">
      <c r="D2865" s="131"/>
    </row>
    <row r="2866" spans="4:4" x14ac:dyDescent="0.2">
      <c r="D2866" s="131"/>
    </row>
    <row r="2867" spans="4:4" x14ac:dyDescent="0.2">
      <c r="D2867" s="131"/>
    </row>
    <row r="2868" spans="4:4" x14ac:dyDescent="0.2">
      <c r="D2868" s="131"/>
    </row>
    <row r="2869" spans="4:4" x14ac:dyDescent="0.2">
      <c r="D2869" s="131"/>
    </row>
    <row r="2870" spans="4:4" x14ac:dyDescent="0.2">
      <c r="D2870" s="131"/>
    </row>
    <row r="2871" spans="4:4" x14ac:dyDescent="0.2">
      <c r="D2871" s="131"/>
    </row>
    <row r="2872" spans="4:4" x14ac:dyDescent="0.2">
      <c r="D2872" s="131"/>
    </row>
    <row r="2873" spans="4:4" x14ac:dyDescent="0.2">
      <c r="D2873" s="131"/>
    </row>
    <row r="2874" spans="4:4" x14ac:dyDescent="0.2">
      <c r="D2874" s="131"/>
    </row>
    <row r="2875" spans="4:4" x14ac:dyDescent="0.2">
      <c r="D2875" s="131"/>
    </row>
    <row r="2876" spans="4:4" x14ac:dyDescent="0.2">
      <c r="D2876" s="131"/>
    </row>
    <row r="2877" spans="4:4" x14ac:dyDescent="0.2">
      <c r="D2877" s="131"/>
    </row>
    <row r="2878" spans="4:4" x14ac:dyDescent="0.2">
      <c r="D2878" s="131"/>
    </row>
    <row r="2879" spans="4:4" x14ac:dyDescent="0.2">
      <c r="D2879" s="131"/>
    </row>
    <row r="2880" spans="4:4" x14ac:dyDescent="0.2">
      <c r="D2880" s="131"/>
    </row>
    <row r="2881" spans="4:4" x14ac:dyDescent="0.2">
      <c r="D2881" s="131"/>
    </row>
    <row r="2882" spans="4:4" x14ac:dyDescent="0.2">
      <c r="D2882" s="131"/>
    </row>
    <row r="2883" spans="4:4" x14ac:dyDescent="0.2">
      <c r="D2883" s="131"/>
    </row>
    <row r="2884" spans="4:4" x14ac:dyDescent="0.2">
      <c r="D2884" s="131"/>
    </row>
    <row r="2885" spans="4:4" x14ac:dyDescent="0.2">
      <c r="D2885" s="131"/>
    </row>
    <row r="2886" spans="4:4" x14ac:dyDescent="0.2">
      <c r="D2886" s="131"/>
    </row>
    <row r="2887" spans="4:4" x14ac:dyDescent="0.2">
      <c r="D2887" s="131"/>
    </row>
    <row r="2888" spans="4:4" x14ac:dyDescent="0.2">
      <c r="D2888" s="131"/>
    </row>
    <row r="2889" spans="4:4" x14ac:dyDescent="0.2">
      <c r="D2889" s="131"/>
    </row>
    <row r="2890" spans="4:4" x14ac:dyDescent="0.2">
      <c r="D2890" s="131"/>
    </row>
    <row r="2891" spans="4:4" x14ac:dyDescent="0.2">
      <c r="D2891" s="131"/>
    </row>
    <row r="2892" spans="4:4" x14ac:dyDescent="0.2">
      <c r="D2892" s="131"/>
    </row>
    <row r="2893" spans="4:4" x14ac:dyDescent="0.2">
      <c r="D2893" s="131"/>
    </row>
    <row r="2894" spans="4:4" x14ac:dyDescent="0.2">
      <c r="D2894" s="131"/>
    </row>
    <row r="2895" spans="4:4" x14ac:dyDescent="0.2">
      <c r="D2895" s="131"/>
    </row>
    <row r="2896" spans="4:4" x14ac:dyDescent="0.2">
      <c r="D2896" s="131"/>
    </row>
    <row r="2897" spans="4:4" x14ac:dyDescent="0.2">
      <c r="D2897" s="131"/>
    </row>
    <row r="2898" spans="4:4" x14ac:dyDescent="0.2">
      <c r="D2898" s="131"/>
    </row>
    <row r="2899" spans="4:4" x14ac:dyDescent="0.2">
      <c r="D2899" s="131"/>
    </row>
    <row r="2900" spans="4:4" x14ac:dyDescent="0.2">
      <c r="D2900" s="131"/>
    </row>
    <row r="2901" spans="4:4" x14ac:dyDescent="0.2">
      <c r="D2901" s="131"/>
    </row>
    <row r="2902" spans="4:4" x14ac:dyDescent="0.2">
      <c r="D2902" s="131"/>
    </row>
    <row r="2903" spans="4:4" x14ac:dyDescent="0.2">
      <c r="D2903" s="131"/>
    </row>
    <row r="2904" spans="4:4" x14ac:dyDescent="0.2">
      <c r="D2904" s="131"/>
    </row>
    <row r="2905" spans="4:4" x14ac:dyDescent="0.2">
      <c r="D2905" s="131"/>
    </row>
    <row r="2906" spans="4:4" x14ac:dyDescent="0.2">
      <c r="D2906" s="131"/>
    </row>
    <row r="2907" spans="4:4" x14ac:dyDescent="0.2">
      <c r="D2907" s="131"/>
    </row>
    <row r="2908" spans="4:4" x14ac:dyDescent="0.2">
      <c r="D2908" s="131"/>
    </row>
    <row r="2909" spans="4:4" x14ac:dyDescent="0.2">
      <c r="D2909" s="131"/>
    </row>
    <row r="2910" spans="4:4" x14ac:dyDescent="0.2">
      <c r="D2910" s="131"/>
    </row>
    <row r="2911" spans="4:4" x14ac:dyDescent="0.2">
      <c r="D2911" s="131"/>
    </row>
    <row r="2912" spans="4:4" x14ac:dyDescent="0.2">
      <c r="D2912" s="131"/>
    </row>
    <row r="2913" spans="4:4" x14ac:dyDescent="0.2">
      <c r="D2913" s="131"/>
    </row>
    <row r="2914" spans="4:4" x14ac:dyDescent="0.2">
      <c r="D2914" s="131"/>
    </row>
    <row r="2915" spans="4:4" x14ac:dyDescent="0.2">
      <c r="D2915" s="131"/>
    </row>
    <row r="2916" spans="4:4" x14ac:dyDescent="0.2">
      <c r="D2916" s="131"/>
    </row>
    <row r="2917" spans="4:4" x14ac:dyDescent="0.2">
      <c r="D2917" s="131"/>
    </row>
    <row r="2918" spans="4:4" x14ac:dyDescent="0.2">
      <c r="D2918" s="131"/>
    </row>
    <row r="2919" spans="4:4" x14ac:dyDescent="0.2">
      <c r="D2919" s="131"/>
    </row>
    <row r="2920" spans="4:4" x14ac:dyDescent="0.2">
      <c r="D2920" s="131"/>
    </row>
    <row r="2921" spans="4:4" x14ac:dyDescent="0.2">
      <c r="D2921" s="131"/>
    </row>
    <row r="2922" spans="4:4" x14ac:dyDescent="0.2">
      <c r="D2922" s="131"/>
    </row>
    <row r="2923" spans="4:4" x14ac:dyDescent="0.2">
      <c r="D2923" s="131"/>
    </row>
    <row r="2924" spans="4:4" x14ac:dyDescent="0.2">
      <c r="D2924" s="131"/>
    </row>
    <row r="2925" spans="4:4" x14ac:dyDescent="0.2">
      <c r="D2925" s="131"/>
    </row>
    <row r="2926" spans="4:4" x14ac:dyDescent="0.2">
      <c r="D2926" s="131"/>
    </row>
    <row r="2927" spans="4:4" x14ac:dyDescent="0.2">
      <c r="D2927" s="131"/>
    </row>
    <row r="2928" spans="4:4" x14ac:dyDescent="0.2">
      <c r="D2928" s="131"/>
    </row>
    <row r="2929" spans="4:4" x14ac:dyDescent="0.2">
      <c r="D2929" s="131"/>
    </row>
    <row r="2930" spans="4:4" x14ac:dyDescent="0.2">
      <c r="D2930" s="131"/>
    </row>
    <row r="2931" spans="4:4" x14ac:dyDescent="0.2">
      <c r="D2931" s="131"/>
    </row>
    <row r="2932" spans="4:4" x14ac:dyDescent="0.2">
      <c r="D2932" s="131"/>
    </row>
    <row r="2933" spans="4:4" x14ac:dyDescent="0.2">
      <c r="D2933" s="131"/>
    </row>
    <row r="2934" spans="4:4" x14ac:dyDescent="0.2">
      <c r="D2934" s="131"/>
    </row>
    <row r="2935" spans="4:4" x14ac:dyDescent="0.2">
      <c r="D2935" s="131"/>
    </row>
    <row r="2936" spans="4:4" x14ac:dyDescent="0.2">
      <c r="D2936" s="131"/>
    </row>
    <row r="2937" spans="4:4" x14ac:dyDescent="0.2">
      <c r="D2937" s="131"/>
    </row>
    <row r="2938" spans="4:4" x14ac:dyDescent="0.2">
      <c r="D2938" s="131"/>
    </row>
    <row r="2939" spans="4:4" x14ac:dyDescent="0.2">
      <c r="D2939" s="131"/>
    </row>
    <row r="2940" spans="4:4" x14ac:dyDescent="0.2">
      <c r="D2940" s="131"/>
    </row>
    <row r="2941" spans="4:4" x14ac:dyDescent="0.2">
      <c r="D2941" s="131"/>
    </row>
    <row r="2942" spans="4:4" x14ac:dyDescent="0.2">
      <c r="D2942" s="131"/>
    </row>
    <row r="2943" spans="4:4" x14ac:dyDescent="0.2">
      <c r="D2943" s="131"/>
    </row>
    <row r="2944" spans="4:4" x14ac:dyDescent="0.2">
      <c r="D2944" s="131"/>
    </row>
    <row r="2945" spans="4:4" x14ac:dyDescent="0.2">
      <c r="D2945" s="131"/>
    </row>
    <row r="2946" spans="4:4" x14ac:dyDescent="0.2">
      <c r="D2946" s="131"/>
    </row>
    <row r="2947" spans="4:4" x14ac:dyDescent="0.2">
      <c r="D2947" s="131"/>
    </row>
    <row r="2948" spans="4:4" x14ac:dyDescent="0.2">
      <c r="D2948" s="131"/>
    </row>
    <row r="2949" spans="4:4" x14ac:dyDescent="0.2">
      <c r="D2949" s="131"/>
    </row>
    <row r="2950" spans="4:4" x14ac:dyDescent="0.2">
      <c r="D2950" s="131"/>
    </row>
    <row r="2951" spans="4:4" x14ac:dyDescent="0.2">
      <c r="D2951" s="131"/>
    </row>
    <row r="2952" spans="4:4" x14ac:dyDescent="0.2">
      <c r="D2952" s="131"/>
    </row>
    <row r="2953" spans="4:4" x14ac:dyDescent="0.2">
      <c r="D2953" s="131"/>
    </row>
    <row r="2954" spans="4:4" x14ac:dyDescent="0.2">
      <c r="D2954" s="131"/>
    </row>
    <row r="2955" spans="4:4" x14ac:dyDescent="0.2">
      <c r="D2955" s="131"/>
    </row>
    <row r="2956" spans="4:4" x14ac:dyDescent="0.2">
      <c r="D2956" s="131"/>
    </row>
    <row r="2957" spans="4:4" x14ac:dyDescent="0.2">
      <c r="D2957" s="131"/>
    </row>
    <row r="2958" spans="4:4" x14ac:dyDescent="0.2">
      <c r="D2958" s="131"/>
    </row>
    <row r="2959" spans="4:4" x14ac:dyDescent="0.2">
      <c r="D2959" s="131"/>
    </row>
    <row r="2960" spans="4:4" x14ac:dyDescent="0.2">
      <c r="D2960" s="131"/>
    </row>
    <row r="2961" spans="4:4" x14ac:dyDescent="0.2">
      <c r="D2961" s="131"/>
    </row>
    <row r="2962" spans="4:4" x14ac:dyDescent="0.2">
      <c r="D2962" s="131"/>
    </row>
    <row r="2963" spans="4:4" x14ac:dyDescent="0.2">
      <c r="D2963" s="131"/>
    </row>
    <row r="2964" spans="4:4" x14ac:dyDescent="0.2">
      <c r="D2964" s="131"/>
    </row>
    <row r="2965" spans="4:4" x14ac:dyDescent="0.2">
      <c r="D2965" s="131"/>
    </row>
    <row r="2966" spans="4:4" x14ac:dyDescent="0.2">
      <c r="D2966" s="131"/>
    </row>
    <row r="2967" spans="4:4" x14ac:dyDescent="0.2">
      <c r="D2967" s="131"/>
    </row>
    <row r="2968" spans="4:4" x14ac:dyDescent="0.2">
      <c r="D2968" s="131"/>
    </row>
    <row r="2969" spans="4:4" x14ac:dyDescent="0.2">
      <c r="D2969" s="131"/>
    </row>
    <row r="2970" spans="4:4" x14ac:dyDescent="0.2">
      <c r="D2970" s="131"/>
    </row>
    <row r="2971" spans="4:4" x14ac:dyDescent="0.2">
      <c r="D2971" s="131"/>
    </row>
    <row r="2972" spans="4:4" x14ac:dyDescent="0.2">
      <c r="D2972" s="131"/>
    </row>
    <row r="2973" spans="4:4" x14ac:dyDescent="0.2">
      <c r="D2973" s="131"/>
    </row>
    <row r="2974" spans="4:4" x14ac:dyDescent="0.2">
      <c r="D2974" s="131"/>
    </row>
    <row r="2975" spans="4:4" x14ac:dyDescent="0.2">
      <c r="D2975" s="131"/>
    </row>
    <row r="2976" spans="4:4" x14ac:dyDescent="0.2">
      <c r="D2976" s="131"/>
    </row>
    <row r="2977" spans="4:4" x14ac:dyDescent="0.2">
      <c r="D2977" s="131"/>
    </row>
    <row r="2978" spans="4:4" x14ac:dyDescent="0.2">
      <c r="D2978" s="131"/>
    </row>
    <row r="2979" spans="4:4" x14ac:dyDescent="0.2">
      <c r="D2979" s="131"/>
    </row>
    <row r="2980" spans="4:4" x14ac:dyDescent="0.2">
      <c r="D2980" s="131"/>
    </row>
    <row r="2981" spans="4:4" x14ac:dyDescent="0.2">
      <c r="D2981" s="131"/>
    </row>
    <row r="2982" spans="4:4" x14ac:dyDescent="0.2">
      <c r="D2982" s="131"/>
    </row>
    <row r="2983" spans="4:4" x14ac:dyDescent="0.2">
      <c r="D2983" s="131"/>
    </row>
    <row r="2984" spans="4:4" x14ac:dyDescent="0.2">
      <c r="D2984" s="131"/>
    </row>
    <row r="2985" spans="4:4" x14ac:dyDescent="0.2">
      <c r="D2985" s="131"/>
    </row>
    <row r="2986" spans="4:4" x14ac:dyDescent="0.2">
      <c r="D2986" s="131"/>
    </row>
    <row r="2987" spans="4:4" x14ac:dyDescent="0.2">
      <c r="D2987" s="131"/>
    </row>
    <row r="2988" spans="4:4" x14ac:dyDescent="0.2">
      <c r="D2988" s="131"/>
    </row>
    <row r="2989" spans="4:4" x14ac:dyDescent="0.2">
      <c r="D2989" s="131"/>
    </row>
    <row r="2990" spans="4:4" x14ac:dyDescent="0.2">
      <c r="D2990" s="131"/>
    </row>
    <row r="2991" spans="4:4" x14ac:dyDescent="0.2">
      <c r="D2991" s="131"/>
    </row>
    <row r="2992" spans="4:4" x14ac:dyDescent="0.2">
      <c r="D2992" s="131"/>
    </row>
    <row r="2993" spans="4:4" x14ac:dyDescent="0.2">
      <c r="D2993" s="131"/>
    </row>
    <row r="2994" spans="4:4" x14ac:dyDescent="0.2">
      <c r="D2994" s="131"/>
    </row>
    <row r="2995" spans="4:4" x14ac:dyDescent="0.2">
      <c r="D2995" s="131"/>
    </row>
    <row r="2996" spans="4:4" x14ac:dyDescent="0.2">
      <c r="D2996" s="131"/>
    </row>
    <row r="2997" spans="4:4" x14ac:dyDescent="0.2">
      <c r="D2997" s="131"/>
    </row>
    <row r="2998" spans="4:4" x14ac:dyDescent="0.2">
      <c r="D2998" s="131"/>
    </row>
    <row r="2999" spans="4:4" x14ac:dyDescent="0.2">
      <c r="D2999" s="131"/>
    </row>
    <row r="3000" spans="4:4" x14ac:dyDescent="0.2">
      <c r="D3000" s="131"/>
    </row>
    <row r="3001" spans="4:4" x14ac:dyDescent="0.2">
      <c r="D3001" s="131"/>
    </row>
    <row r="3002" spans="4:4" x14ac:dyDescent="0.2">
      <c r="D3002" s="131"/>
    </row>
    <row r="3003" spans="4:4" x14ac:dyDescent="0.2">
      <c r="D3003" s="131"/>
    </row>
    <row r="3004" spans="4:4" x14ac:dyDescent="0.2">
      <c r="D3004" s="131"/>
    </row>
    <row r="3005" spans="4:4" x14ac:dyDescent="0.2">
      <c r="D3005" s="131"/>
    </row>
    <row r="3006" spans="4:4" x14ac:dyDescent="0.2">
      <c r="D3006" s="131"/>
    </row>
    <row r="3007" spans="4:4" x14ac:dyDescent="0.2">
      <c r="D3007" s="131"/>
    </row>
    <row r="3008" spans="4:4" x14ac:dyDescent="0.2">
      <c r="D3008" s="131"/>
    </row>
    <row r="3009" spans="4:4" x14ac:dyDescent="0.2">
      <c r="D3009" s="131"/>
    </row>
    <row r="3010" spans="4:4" x14ac:dyDescent="0.2">
      <c r="D3010" s="131"/>
    </row>
    <row r="3011" spans="4:4" x14ac:dyDescent="0.2">
      <c r="D3011" s="131"/>
    </row>
    <row r="3012" spans="4:4" x14ac:dyDescent="0.2">
      <c r="D3012" s="131"/>
    </row>
    <row r="3013" spans="4:4" x14ac:dyDescent="0.2">
      <c r="D3013" s="131"/>
    </row>
    <row r="3014" spans="4:4" x14ac:dyDescent="0.2">
      <c r="D3014" s="131"/>
    </row>
    <row r="3015" spans="4:4" x14ac:dyDescent="0.2">
      <c r="D3015" s="131"/>
    </row>
    <row r="3016" spans="4:4" x14ac:dyDescent="0.2">
      <c r="D3016" s="131"/>
    </row>
    <row r="3017" spans="4:4" x14ac:dyDescent="0.2">
      <c r="D3017" s="131"/>
    </row>
    <row r="3018" spans="4:4" x14ac:dyDescent="0.2">
      <c r="D3018" s="131"/>
    </row>
    <row r="3019" spans="4:4" x14ac:dyDescent="0.2">
      <c r="D3019" s="131"/>
    </row>
    <row r="3020" spans="4:4" x14ac:dyDescent="0.2">
      <c r="D3020" s="131"/>
    </row>
    <row r="3021" spans="4:4" x14ac:dyDescent="0.2">
      <c r="D3021" s="131"/>
    </row>
    <row r="3022" spans="4:4" x14ac:dyDescent="0.2">
      <c r="D3022" s="131"/>
    </row>
    <row r="3023" spans="4:4" x14ac:dyDescent="0.2">
      <c r="D3023" s="131"/>
    </row>
    <row r="3024" spans="4:4" x14ac:dyDescent="0.2">
      <c r="D3024" s="131"/>
    </row>
    <row r="3025" spans="4:4" x14ac:dyDescent="0.2">
      <c r="D3025" s="131"/>
    </row>
    <row r="3026" spans="4:4" x14ac:dyDescent="0.2">
      <c r="D3026" s="131"/>
    </row>
    <row r="3027" spans="4:4" x14ac:dyDescent="0.2">
      <c r="D3027" s="131"/>
    </row>
    <row r="3028" spans="4:4" x14ac:dyDescent="0.2">
      <c r="D3028" s="131"/>
    </row>
    <row r="3029" spans="4:4" x14ac:dyDescent="0.2">
      <c r="D3029" s="131"/>
    </row>
    <row r="3030" spans="4:4" x14ac:dyDescent="0.2">
      <c r="D3030" s="131"/>
    </row>
    <row r="3031" spans="4:4" x14ac:dyDescent="0.2">
      <c r="D3031" s="131"/>
    </row>
    <row r="3032" spans="4:4" x14ac:dyDescent="0.2">
      <c r="D3032" s="131"/>
    </row>
    <row r="3033" spans="4:4" x14ac:dyDescent="0.2">
      <c r="D3033" s="131"/>
    </row>
    <row r="3034" spans="4:4" x14ac:dyDescent="0.2">
      <c r="D3034" s="131"/>
    </row>
    <row r="3035" spans="4:4" x14ac:dyDescent="0.2">
      <c r="D3035" s="131"/>
    </row>
    <row r="3036" spans="4:4" x14ac:dyDescent="0.2">
      <c r="D3036" s="131"/>
    </row>
    <row r="3037" spans="4:4" x14ac:dyDescent="0.2">
      <c r="D3037" s="131"/>
    </row>
    <row r="3038" spans="4:4" x14ac:dyDescent="0.2">
      <c r="D3038" s="131"/>
    </row>
    <row r="3039" spans="4:4" x14ac:dyDescent="0.2">
      <c r="D3039" s="131"/>
    </row>
    <row r="3040" spans="4:4" x14ac:dyDescent="0.2">
      <c r="D3040" s="131"/>
    </row>
    <row r="3041" spans="4:4" x14ac:dyDescent="0.2">
      <c r="D3041" s="131"/>
    </row>
    <row r="3042" spans="4:4" x14ac:dyDescent="0.2">
      <c r="D3042" s="131"/>
    </row>
    <row r="3043" spans="4:4" x14ac:dyDescent="0.2">
      <c r="D3043" s="131"/>
    </row>
    <row r="3044" spans="4:4" x14ac:dyDescent="0.2">
      <c r="D3044" s="131"/>
    </row>
    <row r="3045" spans="4:4" x14ac:dyDescent="0.2">
      <c r="D3045" s="131"/>
    </row>
    <row r="3046" spans="4:4" x14ac:dyDescent="0.2">
      <c r="D3046" s="131"/>
    </row>
    <row r="3047" spans="4:4" x14ac:dyDescent="0.2">
      <c r="D3047" s="131"/>
    </row>
    <row r="3048" spans="4:4" x14ac:dyDescent="0.2">
      <c r="D3048" s="131"/>
    </row>
    <row r="3049" spans="4:4" x14ac:dyDescent="0.2">
      <c r="D3049" s="131"/>
    </row>
    <row r="3050" spans="4:4" x14ac:dyDescent="0.2">
      <c r="D3050" s="131"/>
    </row>
    <row r="3051" spans="4:4" x14ac:dyDescent="0.2">
      <c r="D3051" s="131"/>
    </row>
    <row r="3052" spans="4:4" x14ac:dyDescent="0.2">
      <c r="D3052" s="131"/>
    </row>
    <row r="3053" spans="4:4" x14ac:dyDescent="0.2">
      <c r="D3053" s="131"/>
    </row>
    <row r="3054" spans="4:4" x14ac:dyDescent="0.2">
      <c r="D3054" s="131"/>
    </row>
    <row r="3055" spans="4:4" x14ac:dyDescent="0.2">
      <c r="D3055" s="131"/>
    </row>
    <row r="3056" spans="4:4" x14ac:dyDescent="0.2">
      <c r="D3056" s="131"/>
    </row>
    <row r="3057" spans="4:4" x14ac:dyDescent="0.2">
      <c r="D3057" s="131"/>
    </row>
    <row r="3058" spans="4:4" x14ac:dyDescent="0.2">
      <c r="D3058" s="131"/>
    </row>
    <row r="3059" spans="4:4" x14ac:dyDescent="0.2">
      <c r="D3059" s="131"/>
    </row>
    <row r="3060" spans="4:4" x14ac:dyDescent="0.2">
      <c r="D3060" s="131"/>
    </row>
    <row r="3061" spans="4:4" x14ac:dyDescent="0.2">
      <c r="D3061" s="131"/>
    </row>
    <row r="3062" spans="4:4" x14ac:dyDescent="0.2">
      <c r="D3062" s="131"/>
    </row>
    <row r="3063" spans="4:4" x14ac:dyDescent="0.2">
      <c r="D3063" s="131"/>
    </row>
    <row r="3064" spans="4:4" x14ac:dyDescent="0.2">
      <c r="D3064" s="131"/>
    </row>
    <row r="3065" spans="4:4" x14ac:dyDescent="0.2">
      <c r="D3065" s="131"/>
    </row>
    <row r="3066" spans="4:4" x14ac:dyDescent="0.2">
      <c r="D3066" s="131"/>
    </row>
    <row r="3067" spans="4:4" x14ac:dyDescent="0.2">
      <c r="D3067" s="131"/>
    </row>
    <row r="3068" spans="4:4" x14ac:dyDescent="0.2">
      <c r="D3068" s="131"/>
    </row>
    <row r="3069" spans="4:4" x14ac:dyDescent="0.2">
      <c r="D3069" s="131"/>
    </row>
    <row r="3070" spans="4:4" x14ac:dyDescent="0.2">
      <c r="D3070" s="131"/>
    </row>
    <row r="3071" spans="4:4" x14ac:dyDescent="0.2">
      <c r="D3071" s="131"/>
    </row>
    <row r="3072" spans="4:4" x14ac:dyDescent="0.2">
      <c r="D3072" s="131"/>
    </row>
    <row r="3073" spans="4:4" x14ac:dyDescent="0.2">
      <c r="D3073" s="131"/>
    </row>
    <row r="3074" spans="4:4" x14ac:dyDescent="0.2">
      <c r="D3074" s="131"/>
    </row>
    <row r="3075" spans="4:4" x14ac:dyDescent="0.2">
      <c r="D3075" s="131"/>
    </row>
    <row r="3076" spans="4:4" x14ac:dyDescent="0.2">
      <c r="D3076" s="131"/>
    </row>
    <row r="3077" spans="4:4" x14ac:dyDescent="0.2">
      <c r="D3077" s="131"/>
    </row>
    <row r="3078" spans="4:4" x14ac:dyDescent="0.2">
      <c r="D3078" s="131"/>
    </row>
    <row r="3079" spans="4:4" x14ac:dyDescent="0.2">
      <c r="D3079" s="131"/>
    </row>
    <row r="3080" spans="4:4" x14ac:dyDescent="0.2">
      <c r="D3080" s="131"/>
    </row>
    <row r="3081" spans="4:4" x14ac:dyDescent="0.2">
      <c r="D3081" s="131"/>
    </row>
    <row r="3082" spans="4:4" x14ac:dyDescent="0.2">
      <c r="D3082" s="131"/>
    </row>
    <row r="3083" spans="4:4" x14ac:dyDescent="0.2">
      <c r="D3083" s="131"/>
    </row>
    <row r="3084" spans="4:4" x14ac:dyDescent="0.2">
      <c r="D3084" s="131"/>
    </row>
    <row r="3085" spans="4:4" x14ac:dyDescent="0.2">
      <c r="D3085" s="131"/>
    </row>
    <row r="3086" spans="4:4" x14ac:dyDescent="0.2">
      <c r="D3086" s="131"/>
    </row>
    <row r="3087" spans="4:4" x14ac:dyDescent="0.2">
      <c r="D3087" s="131"/>
    </row>
    <row r="3088" spans="4:4" x14ac:dyDescent="0.2">
      <c r="D3088" s="131"/>
    </row>
    <row r="3089" spans="4:4" x14ac:dyDescent="0.2">
      <c r="D3089" s="131"/>
    </row>
    <row r="3090" spans="4:4" x14ac:dyDescent="0.2">
      <c r="D3090" s="131"/>
    </row>
    <row r="3091" spans="4:4" x14ac:dyDescent="0.2">
      <c r="D3091" s="131"/>
    </row>
    <row r="3092" spans="4:4" x14ac:dyDescent="0.2">
      <c r="D3092" s="131"/>
    </row>
    <row r="3093" spans="4:4" x14ac:dyDescent="0.2">
      <c r="D3093" s="131"/>
    </row>
    <row r="3094" spans="4:4" x14ac:dyDescent="0.2">
      <c r="D3094" s="131"/>
    </row>
    <row r="3095" spans="4:4" x14ac:dyDescent="0.2">
      <c r="D3095" s="131"/>
    </row>
    <row r="3096" spans="4:4" x14ac:dyDescent="0.2">
      <c r="D3096" s="131"/>
    </row>
    <row r="3097" spans="4:4" x14ac:dyDescent="0.2">
      <c r="D3097" s="131"/>
    </row>
    <row r="3098" spans="4:4" x14ac:dyDescent="0.2">
      <c r="D3098" s="131"/>
    </row>
    <row r="3099" spans="4:4" x14ac:dyDescent="0.2">
      <c r="D3099" s="131"/>
    </row>
    <row r="3100" spans="4:4" x14ac:dyDescent="0.2">
      <c r="D3100" s="131"/>
    </row>
    <row r="3101" spans="4:4" x14ac:dyDescent="0.2">
      <c r="D3101" s="131"/>
    </row>
    <row r="3102" spans="4:4" x14ac:dyDescent="0.2">
      <c r="D3102" s="131"/>
    </row>
    <row r="3103" spans="4:4" x14ac:dyDescent="0.2">
      <c r="D3103" s="131"/>
    </row>
    <row r="3104" spans="4:4" x14ac:dyDescent="0.2">
      <c r="D3104" s="131"/>
    </row>
    <row r="3105" spans="4:4" x14ac:dyDescent="0.2">
      <c r="D3105" s="131"/>
    </row>
    <row r="3106" spans="4:4" x14ac:dyDescent="0.2">
      <c r="D3106" s="131"/>
    </row>
    <row r="3107" spans="4:4" x14ac:dyDescent="0.2">
      <c r="D3107" s="131"/>
    </row>
    <row r="3108" spans="4:4" x14ac:dyDescent="0.2">
      <c r="D3108" s="131"/>
    </row>
    <row r="3109" spans="4:4" x14ac:dyDescent="0.2">
      <c r="D3109" s="131"/>
    </row>
    <row r="3110" spans="4:4" x14ac:dyDescent="0.2">
      <c r="D3110" s="131"/>
    </row>
    <row r="3111" spans="4:4" x14ac:dyDescent="0.2">
      <c r="D3111" s="131"/>
    </row>
    <row r="3112" spans="4:4" x14ac:dyDescent="0.2">
      <c r="D3112" s="131"/>
    </row>
    <row r="3113" spans="4:4" x14ac:dyDescent="0.2">
      <c r="D3113" s="131"/>
    </row>
    <row r="3114" spans="4:4" x14ac:dyDescent="0.2">
      <c r="D3114" s="131"/>
    </row>
    <row r="3115" spans="4:4" x14ac:dyDescent="0.2">
      <c r="D3115" s="131"/>
    </row>
    <row r="3116" spans="4:4" x14ac:dyDescent="0.2">
      <c r="D3116" s="131"/>
    </row>
    <row r="3117" spans="4:4" x14ac:dyDescent="0.2">
      <c r="D3117" s="131"/>
    </row>
    <row r="3118" spans="4:4" x14ac:dyDescent="0.2">
      <c r="D3118" s="131"/>
    </row>
    <row r="3119" spans="4:4" x14ac:dyDescent="0.2">
      <c r="D3119" s="131"/>
    </row>
    <row r="3120" spans="4:4" x14ac:dyDescent="0.2">
      <c r="D3120" s="131"/>
    </row>
    <row r="3121" spans="4:4" x14ac:dyDescent="0.2">
      <c r="D3121" s="131"/>
    </row>
    <row r="3122" spans="4:4" x14ac:dyDescent="0.2">
      <c r="D3122" s="131"/>
    </row>
    <row r="3123" spans="4:4" x14ac:dyDescent="0.2">
      <c r="D3123" s="131"/>
    </row>
    <row r="3124" spans="4:4" x14ac:dyDescent="0.2">
      <c r="D3124" s="131"/>
    </row>
    <row r="3125" spans="4:4" x14ac:dyDescent="0.2">
      <c r="D3125" s="131"/>
    </row>
    <row r="3126" spans="4:4" x14ac:dyDescent="0.2">
      <c r="D3126" s="131"/>
    </row>
    <row r="3127" spans="4:4" x14ac:dyDescent="0.2">
      <c r="D3127" s="131"/>
    </row>
    <row r="3128" spans="4:4" x14ac:dyDescent="0.2">
      <c r="D3128" s="131"/>
    </row>
    <row r="3129" spans="4:4" x14ac:dyDescent="0.2">
      <c r="D3129" s="131"/>
    </row>
    <row r="3130" spans="4:4" x14ac:dyDescent="0.2">
      <c r="D3130" s="131"/>
    </row>
    <row r="3131" spans="4:4" x14ac:dyDescent="0.2">
      <c r="D3131" s="131"/>
    </row>
    <row r="3132" spans="4:4" x14ac:dyDescent="0.2">
      <c r="D3132" s="131"/>
    </row>
    <row r="3133" spans="4:4" x14ac:dyDescent="0.2">
      <c r="D3133" s="131"/>
    </row>
    <row r="3134" spans="4:4" x14ac:dyDescent="0.2">
      <c r="D3134" s="131"/>
    </row>
    <row r="3135" spans="4:4" x14ac:dyDescent="0.2">
      <c r="D3135" s="131"/>
    </row>
    <row r="3136" spans="4:4" x14ac:dyDescent="0.2">
      <c r="D3136" s="131"/>
    </row>
    <row r="3137" spans="4:4" x14ac:dyDescent="0.2">
      <c r="D3137" s="131"/>
    </row>
    <row r="3138" spans="4:4" x14ac:dyDescent="0.2">
      <c r="D3138" s="131"/>
    </row>
    <row r="3139" spans="4:4" x14ac:dyDescent="0.2">
      <c r="D3139" s="131"/>
    </row>
    <row r="3140" spans="4:4" x14ac:dyDescent="0.2">
      <c r="D3140" s="131"/>
    </row>
    <row r="3141" spans="4:4" x14ac:dyDescent="0.2">
      <c r="D3141" s="131"/>
    </row>
    <row r="3142" spans="4:4" x14ac:dyDescent="0.2">
      <c r="D3142" s="131"/>
    </row>
    <row r="3143" spans="4:4" x14ac:dyDescent="0.2">
      <c r="D3143" s="131"/>
    </row>
    <row r="3144" spans="4:4" x14ac:dyDescent="0.2">
      <c r="D3144" s="131"/>
    </row>
    <row r="3145" spans="4:4" x14ac:dyDescent="0.2">
      <c r="D3145" s="131"/>
    </row>
    <row r="3146" spans="4:4" x14ac:dyDescent="0.2">
      <c r="D3146" s="131"/>
    </row>
    <row r="3147" spans="4:4" x14ac:dyDescent="0.2">
      <c r="D3147" s="131"/>
    </row>
    <row r="3148" spans="4:4" x14ac:dyDescent="0.2">
      <c r="D3148" s="131"/>
    </row>
    <row r="3149" spans="4:4" x14ac:dyDescent="0.2">
      <c r="D3149" s="131"/>
    </row>
    <row r="3150" spans="4:4" x14ac:dyDescent="0.2">
      <c r="D3150" s="131"/>
    </row>
    <row r="3151" spans="4:4" x14ac:dyDescent="0.2">
      <c r="D3151" s="131"/>
    </row>
    <row r="3152" spans="4:4" x14ac:dyDescent="0.2">
      <c r="D3152" s="131"/>
    </row>
    <row r="3153" spans="4:4" x14ac:dyDescent="0.2">
      <c r="D3153" s="131"/>
    </row>
    <row r="3154" spans="4:4" x14ac:dyDescent="0.2">
      <c r="D3154" s="131"/>
    </row>
    <row r="3155" spans="4:4" x14ac:dyDescent="0.2">
      <c r="D3155" s="131"/>
    </row>
    <row r="3156" spans="4:4" x14ac:dyDescent="0.2">
      <c r="D3156" s="131"/>
    </row>
    <row r="3157" spans="4:4" x14ac:dyDescent="0.2">
      <c r="D3157" s="131"/>
    </row>
    <row r="3158" spans="4:4" x14ac:dyDescent="0.2">
      <c r="D3158" s="131"/>
    </row>
    <row r="3159" spans="4:4" x14ac:dyDescent="0.2">
      <c r="D3159" s="131"/>
    </row>
    <row r="3160" spans="4:4" x14ac:dyDescent="0.2">
      <c r="D3160" s="131"/>
    </row>
    <row r="3161" spans="4:4" x14ac:dyDescent="0.2">
      <c r="D3161" s="131"/>
    </row>
    <row r="3162" spans="4:4" x14ac:dyDescent="0.2">
      <c r="D3162" s="131"/>
    </row>
    <row r="3163" spans="4:4" x14ac:dyDescent="0.2">
      <c r="D3163" s="131"/>
    </row>
    <row r="3164" spans="4:4" x14ac:dyDescent="0.2">
      <c r="D3164" s="131"/>
    </row>
    <row r="3165" spans="4:4" x14ac:dyDescent="0.2">
      <c r="D3165" s="131"/>
    </row>
    <row r="3166" spans="4:4" x14ac:dyDescent="0.2">
      <c r="D3166" s="131"/>
    </row>
    <row r="3167" spans="4:4" x14ac:dyDescent="0.2">
      <c r="D3167" s="131"/>
    </row>
    <row r="3168" spans="4:4" x14ac:dyDescent="0.2">
      <c r="D3168" s="131"/>
    </row>
    <row r="3169" spans="4:4" x14ac:dyDescent="0.2">
      <c r="D3169" s="131"/>
    </row>
    <row r="3170" spans="4:4" x14ac:dyDescent="0.2">
      <c r="D3170" s="131"/>
    </row>
    <row r="3171" spans="4:4" x14ac:dyDescent="0.2">
      <c r="D3171" s="131"/>
    </row>
    <row r="3172" spans="4:4" x14ac:dyDescent="0.2">
      <c r="D3172" s="131"/>
    </row>
    <row r="3173" spans="4:4" x14ac:dyDescent="0.2">
      <c r="D3173" s="131"/>
    </row>
    <row r="3174" spans="4:4" x14ac:dyDescent="0.2">
      <c r="D3174" s="131"/>
    </row>
    <row r="3175" spans="4:4" x14ac:dyDescent="0.2">
      <c r="D3175" s="131"/>
    </row>
    <row r="3176" spans="4:4" x14ac:dyDescent="0.2">
      <c r="D3176" s="131"/>
    </row>
    <row r="3177" spans="4:4" x14ac:dyDescent="0.2">
      <c r="D3177" s="131"/>
    </row>
    <row r="3178" spans="4:4" x14ac:dyDescent="0.2">
      <c r="D3178" s="131"/>
    </row>
    <row r="3179" spans="4:4" x14ac:dyDescent="0.2">
      <c r="D3179" s="131"/>
    </row>
    <row r="3180" spans="4:4" x14ac:dyDescent="0.2">
      <c r="D3180" s="131"/>
    </row>
    <row r="3181" spans="4:4" x14ac:dyDescent="0.2">
      <c r="D3181" s="131"/>
    </row>
    <row r="3182" spans="4:4" x14ac:dyDescent="0.2">
      <c r="D3182" s="131"/>
    </row>
    <row r="3183" spans="4:4" x14ac:dyDescent="0.2">
      <c r="D3183" s="131"/>
    </row>
    <row r="3184" spans="4:4" x14ac:dyDescent="0.2">
      <c r="D3184" s="131"/>
    </row>
    <row r="3185" spans="4:4" x14ac:dyDescent="0.2">
      <c r="D3185" s="131"/>
    </row>
    <row r="3186" spans="4:4" x14ac:dyDescent="0.2">
      <c r="D3186" s="131"/>
    </row>
    <row r="3187" spans="4:4" x14ac:dyDescent="0.2">
      <c r="D3187" s="131"/>
    </row>
    <row r="3188" spans="4:4" x14ac:dyDescent="0.2">
      <c r="D3188" s="131"/>
    </row>
    <row r="3189" spans="4:4" x14ac:dyDescent="0.2">
      <c r="D3189" s="131"/>
    </row>
    <row r="3190" spans="4:4" x14ac:dyDescent="0.2">
      <c r="D3190" s="131"/>
    </row>
    <row r="3191" spans="4:4" x14ac:dyDescent="0.2">
      <c r="D3191" s="131"/>
    </row>
    <row r="3192" spans="4:4" x14ac:dyDescent="0.2">
      <c r="D3192" s="131"/>
    </row>
    <row r="3193" spans="4:4" x14ac:dyDescent="0.2">
      <c r="D3193" s="131"/>
    </row>
    <row r="3194" spans="4:4" x14ac:dyDescent="0.2">
      <c r="D3194" s="131"/>
    </row>
    <row r="3195" spans="4:4" x14ac:dyDescent="0.2">
      <c r="D3195" s="131"/>
    </row>
    <row r="3196" spans="4:4" x14ac:dyDescent="0.2">
      <c r="D3196" s="131"/>
    </row>
    <row r="3197" spans="4:4" x14ac:dyDescent="0.2">
      <c r="D3197" s="131"/>
    </row>
    <row r="3198" spans="4:4" x14ac:dyDescent="0.2">
      <c r="D3198" s="131"/>
    </row>
    <row r="3199" spans="4:4" x14ac:dyDescent="0.2">
      <c r="D3199" s="131"/>
    </row>
    <row r="3200" spans="4:4" x14ac:dyDescent="0.2">
      <c r="D3200" s="131"/>
    </row>
    <row r="3201" spans="4:4" x14ac:dyDescent="0.2">
      <c r="D3201" s="131"/>
    </row>
    <row r="3202" spans="4:4" x14ac:dyDescent="0.2">
      <c r="D3202" s="131"/>
    </row>
    <row r="3203" spans="4:4" x14ac:dyDescent="0.2">
      <c r="D3203" s="131"/>
    </row>
    <row r="3204" spans="4:4" x14ac:dyDescent="0.2">
      <c r="D3204" s="131"/>
    </row>
    <row r="3205" spans="4:4" x14ac:dyDescent="0.2">
      <c r="D3205" s="131"/>
    </row>
    <row r="3206" spans="4:4" x14ac:dyDescent="0.2">
      <c r="D3206" s="131"/>
    </row>
    <row r="3207" spans="4:4" x14ac:dyDescent="0.2">
      <c r="D3207" s="131"/>
    </row>
    <row r="3208" spans="4:4" x14ac:dyDescent="0.2">
      <c r="D3208" s="131"/>
    </row>
    <row r="3209" spans="4:4" x14ac:dyDescent="0.2">
      <c r="D3209" s="131"/>
    </row>
    <row r="3210" spans="4:4" x14ac:dyDescent="0.2">
      <c r="D3210" s="131"/>
    </row>
    <row r="3211" spans="4:4" x14ac:dyDescent="0.2">
      <c r="D3211" s="131"/>
    </row>
    <row r="3212" spans="4:4" x14ac:dyDescent="0.2">
      <c r="D3212" s="131"/>
    </row>
    <row r="3213" spans="4:4" x14ac:dyDescent="0.2">
      <c r="D3213" s="131"/>
    </row>
    <row r="3214" spans="4:4" x14ac:dyDescent="0.2">
      <c r="D3214" s="131"/>
    </row>
    <row r="3215" spans="4:4" x14ac:dyDescent="0.2">
      <c r="D3215" s="131"/>
    </row>
    <row r="3216" spans="4:4" x14ac:dyDescent="0.2">
      <c r="D3216" s="131"/>
    </row>
    <row r="3217" spans="4:4" x14ac:dyDescent="0.2">
      <c r="D3217" s="131"/>
    </row>
    <row r="3218" spans="4:4" x14ac:dyDescent="0.2">
      <c r="D3218" s="131"/>
    </row>
    <row r="3219" spans="4:4" x14ac:dyDescent="0.2">
      <c r="D3219" s="131"/>
    </row>
    <row r="3220" spans="4:4" x14ac:dyDescent="0.2">
      <c r="D3220" s="131"/>
    </row>
    <row r="3221" spans="4:4" x14ac:dyDescent="0.2">
      <c r="D3221" s="131"/>
    </row>
    <row r="3222" spans="4:4" x14ac:dyDescent="0.2">
      <c r="D3222" s="131"/>
    </row>
    <row r="3223" spans="4:4" x14ac:dyDescent="0.2">
      <c r="D3223" s="131"/>
    </row>
    <row r="3224" spans="4:4" x14ac:dyDescent="0.2">
      <c r="D3224" s="131"/>
    </row>
    <row r="3225" spans="4:4" x14ac:dyDescent="0.2">
      <c r="D3225" s="131"/>
    </row>
    <row r="3226" spans="4:4" x14ac:dyDescent="0.2">
      <c r="D3226" s="131"/>
    </row>
    <row r="3227" spans="4:4" x14ac:dyDescent="0.2">
      <c r="D3227" s="131"/>
    </row>
    <row r="3228" spans="4:4" x14ac:dyDescent="0.2">
      <c r="D3228" s="131"/>
    </row>
    <row r="3229" spans="4:4" x14ac:dyDescent="0.2">
      <c r="D3229" s="131"/>
    </row>
    <row r="3230" spans="4:4" x14ac:dyDescent="0.2">
      <c r="D3230" s="131"/>
    </row>
    <row r="3231" spans="4:4" x14ac:dyDescent="0.2">
      <c r="D3231" s="131"/>
    </row>
    <row r="3232" spans="4:4" x14ac:dyDescent="0.2">
      <c r="D3232" s="131"/>
    </row>
    <row r="3233" spans="4:4" x14ac:dyDescent="0.2">
      <c r="D3233" s="131"/>
    </row>
    <row r="3234" spans="4:4" x14ac:dyDescent="0.2">
      <c r="D3234" s="131"/>
    </row>
    <row r="3235" spans="4:4" x14ac:dyDescent="0.2">
      <c r="D3235" s="131"/>
    </row>
    <row r="3236" spans="4:4" x14ac:dyDescent="0.2">
      <c r="D3236" s="131"/>
    </row>
    <row r="3237" spans="4:4" x14ac:dyDescent="0.2">
      <c r="D3237" s="131"/>
    </row>
    <row r="3238" spans="4:4" x14ac:dyDescent="0.2">
      <c r="D3238" s="131"/>
    </row>
    <row r="3239" spans="4:4" x14ac:dyDescent="0.2">
      <c r="D3239" s="131"/>
    </row>
    <row r="3240" spans="4:4" x14ac:dyDescent="0.2">
      <c r="D3240" s="131"/>
    </row>
    <row r="3241" spans="4:4" x14ac:dyDescent="0.2">
      <c r="D3241" s="131"/>
    </row>
    <row r="3242" spans="4:4" x14ac:dyDescent="0.2">
      <c r="D3242" s="131"/>
    </row>
    <row r="3243" spans="4:4" x14ac:dyDescent="0.2">
      <c r="D3243" s="131"/>
    </row>
    <row r="3244" spans="4:4" x14ac:dyDescent="0.2">
      <c r="D3244" s="131"/>
    </row>
    <row r="3245" spans="4:4" x14ac:dyDescent="0.2">
      <c r="D3245" s="131"/>
    </row>
    <row r="3246" spans="4:4" x14ac:dyDescent="0.2">
      <c r="D3246" s="131"/>
    </row>
    <row r="3247" spans="4:4" x14ac:dyDescent="0.2">
      <c r="D3247" s="131"/>
    </row>
    <row r="3248" spans="4:4" x14ac:dyDescent="0.2">
      <c r="D3248" s="131"/>
    </row>
    <row r="3249" spans="4:4" x14ac:dyDescent="0.2">
      <c r="D3249" s="131"/>
    </row>
    <row r="3250" spans="4:4" x14ac:dyDescent="0.2">
      <c r="D3250" s="131"/>
    </row>
    <row r="3251" spans="4:4" x14ac:dyDescent="0.2">
      <c r="D3251" s="131"/>
    </row>
    <row r="3252" spans="4:4" x14ac:dyDescent="0.2">
      <c r="D3252" s="131"/>
    </row>
    <row r="3253" spans="4:4" x14ac:dyDescent="0.2">
      <c r="D3253" s="131"/>
    </row>
    <row r="3254" spans="4:4" x14ac:dyDescent="0.2">
      <c r="D3254" s="131"/>
    </row>
    <row r="3255" spans="4:4" x14ac:dyDescent="0.2">
      <c r="D3255" s="131"/>
    </row>
    <row r="3256" spans="4:4" x14ac:dyDescent="0.2">
      <c r="D3256" s="131"/>
    </row>
    <row r="3257" spans="4:4" x14ac:dyDescent="0.2">
      <c r="D3257" s="131"/>
    </row>
    <row r="3258" spans="4:4" x14ac:dyDescent="0.2">
      <c r="D3258" s="131"/>
    </row>
    <row r="3259" spans="4:4" x14ac:dyDescent="0.2">
      <c r="D3259" s="131"/>
    </row>
    <row r="3260" spans="4:4" x14ac:dyDescent="0.2">
      <c r="D3260" s="131"/>
    </row>
    <row r="3261" spans="4:4" x14ac:dyDescent="0.2">
      <c r="D3261" s="131"/>
    </row>
    <row r="3262" spans="4:4" x14ac:dyDescent="0.2">
      <c r="D3262" s="131"/>
    </row>
    <row r="3263" spans="4:4" x14ac:dyDescent="0.2">
      <c r="D3263" s="131"/>
    </row>
    <row r="3264" spans="4:4" x14ac:dyDescent="0.2">
      <c r="D3264" s="131"/>
    </row>
    <row r="3265" spans="4:4" x14ac:dyDescent="0.2">
      <c r="D3265" s="131"/>
    </row>
    <row r="3266" spans="4:4" x14ac:dyDescent="0.2">
      <c r="D3266" s="131"/>
    </row>
    <row r="3267" spans="4:4" x14ac:dyDescent="0.2">
      <c r="D3267" s="131"/>
    </row>
    <row r="3268" spans="4:4" x14ac:dyDescent="0.2">
      <c r="D3268" s="131"/>
    </row>
    <row r="3269" spans="4:4" x14ac:dyDescent="0.2">
      <c r="D3269" s="131"/>
    </row>
    <row r="3270" spans="4:4" x14ac:dyDescent="0.2">
      <c r="D3270" s="131"/>
    </row>
    <row r="3271" spans="4:4" x14ac:dyDescent="0.2">
      <c r="D3271" s="131"/>
    </row>
    <row r="3272" spans="4:4" x14ac:dyDescent="0.2">
      <c r="D3272" s="131"/>
    </row>
    <row r="3273" spans="4:4" x14ac:dyDescent="0.2">
      <c r="D3273" s="131"/>
    </row>
    <row r="3274" spans="4:4" x14ac:dyDescent="0.2">
      <c r="D3274" s="131"/>
    </row>
    <row r="3275" spans="4:4" x14ac:dyDescent="0.2">
      <c r="D3275" s="131"/>
    </row>
    <row r="3276" spans="4:4" x14ac:dyDescent="0.2">
      <c r="D3276" s="131"/>
    </row>
    <row r="3277" spans="4:4" x14ac:dyDescent="0.2">
      <c r="D3277" s="131"/>
    </row>
    <row r="3278" spans="4:4" x14ac:dyDescent="0.2">
      <c r="D3278" s="131"/>
    </row>
    <row r="3279" spans="4:4" x14ac:dyDescent="0.2">
      <c r="D3279" s="131"/>
    </row>
    <row r="3280" spans="4:4" x14ac:dyDescent="0.2">
      <c r="D3280" s="131"/>
    </row>
    <row r="3281" spans="4:4" x14ac:dyDescent="0.2">
      <c r="D3281" s="131"/>
    </row>
    <row r="3282" spans="4:4" x14ac:dyDescent="0.2">
      <c r="D3282" s="131"/>
    </row>
    <row r="3283" spans="4:4" x14ac:dyDescent="0.2">
      <c r="D3283" s="131"/>
    </row>
    <row r="3284" spans="4:4" x14ac:dyDescent="0.2">
      <c r="D3284" s="131"/>
    </row>
    <row r="3285" spans="4:4" x14ac:dyDescent="0.2">
      <c r="D3285" s="131"/>
    </row>
    <row r="3286" spans="4:4" x14ac:dyDescent="0.2">
      <c r="D3286" s="131"/>
    </row>
    <row r="3287" spans="4:4" x14ac:dyDescent="0.2">
      <c r="D3287" s="131"/>
    </row>
    <row r="3288" spans="4:4" x14ac:dyDescent="0.2">
      <c r="D3288" s="131"/>
    </row>
    <row r="3289" spans="4:4" x14ac:dyDescent="0.2">
      <c r="D3289" s="131"/>
    </row>
    <row r="3290" spans="4:4" x14ac:dyDescent="0.2">
      <c r="D3290" s="131"/>
    </row>
    <row r="3291" spans="4:4" x14ac:dyDescent="0.2">
      <c r="D3291" s="131"/>
    </row>
    <row r="3292" spans="4:4" x14ac:dyDescent="0.2">
      <c r="D3292" s="131"/>
    </row>
    <row r="3293" spans="4:4" x14ac:dyDescent="0.2">
      <c r="D3293" s="131"/>
    </row>
    <row r="3294" spans="4:4" x14ac:dyDescent="0.2">
      <c r="D3294" s="131"/>
    </row>
    <row r="3295" spans="4:4" x14ac:dyDescent="0.2">
      <c r="D3295" s="131"/>
    </row>
    <row r="3296" spans="4:4" x14ac:dyDescent="0.2">
      <c r="D3296" s="131"/>
    </row>
    <row r="3297" spans="4:4" x14ac:dyDescent="0.2">
      <c r="D3297" s="131"/>
    </row>
    <row r="3298" spans="4:4" x14ac:dyDescent="0.2">
      <c r="D3298" s="131"/>
    </row>
    <row r="3299" spans="4:4" x14ac:dyDescent="0.2">
      <c r="D3299" s="131"/>
    </row>
    <row r="3300" spans="4:4" x14ac:dyDescent="0.2">
      <c r="D3300" s="131"/>
    </row>
    <row r="3301" spans="4:4" x14ac:dyDescent="0.2">
      <c r="D3301" s="131"/>
    </row>
    <row r="3302" spans="4:4" x14ac:dyDescent="0.2">
      <c r="D3302" s="131"/>
    </row>
    <row r="3303" spans="4:4" x14ac:dyDescent="0.2">
      <c r="D3303" s="131"/>
    </row>
    <row r="3304" spans="4:4" x14ac:dyDescent="0.2">
      <c r="D3304" s="131"/>
    </row>
    <row r="3305" spans="4:4" x14ac:dyDescent="0.2">
      <c r="D3305" s="131"/>
    </row>
    <row r="3306" spans="4:4" x14ac:dyDescent="0.2">
      <c r="D3306" s="131"/>
    </row>
    <row r="3307" spans="4:4" x14ac:dyDescent="0.2">
      <c r="D3307" s="131"/>
    </row>
    <row r="3308" spans="4:4" x14ac:dyDescent="0.2">
      <c r="D3308" s="131"/>
    </row>
    <row r="3309" spans="4:4" x14ac:dyDescent="0.2">
      <c r="D3309" s="131"/>
    </row>
    <row r="3310" spans="4:4" x14ac:dyDescent="0.2">
      <c r="D3310" s="131"/>
    </row>
    <row r="3311" spans="4:4" x14ac:dyDescent="0.2">
      <c r="D3311" s="131"/>
    </row>
    <row r="3312" spans="4:4" x14ac:dyDescent="0.2">
      <c r="D3312" s="131"/>
    </row>
    <row r="3313" spans="4:4" x14ac:dyDescent="0.2">
      <c r="D3313" s="131"/>
    </row>
    <row r="3314" spans="4:4" x14ac:dyDescent="0.2">
      <c r="D3314" s="131"/>
    </row>
    <row r="3315" spans="4:4" x14ac:dyDescent="0.2">
      <c r="D3315" s="131"/>
    </row>
    <row r="3316" spans="4:4" x14ac:dyDescent="0.2">
      <c r="D3316" s="131"/>
    </row>
    <row r="3317" spans="4:4" x14ac:dyDescent="0.2">
      <c r="D3317" s="131"/>
    </row>
    <row r="3318" spans="4:4" x14ac:dyDescent="0.2">
      <c r="D3318" s="131"/>
    </row>
    <row r="3319" spans="4:4" x14ac:dyDescent="0.2">
      <c r="D3319" s="131"/>
    </row>
    <row r="3320" spans="4:4" x14ac:dyDescent="0.2">
      <c r="D3320" s="131"/>
    </row>
    <row r="3321" spans="4:4" x14ac:dyDescent="0.2">
      <c r="D3321" s="131"/>
    </row>
    <row r="3322" spans="4:4" x14ac:dyDescent="0.2">
      <c r="D3322" s="131"/>
    </row>
    <row r="3323" spans="4:4" x14ac:dyDescent="0.2">
      <c r="D3323" s="131"/>
    </row>
    <row r="3324" spans="4:4" x14ac:dyDescent="0.2">
      <c r="D3324" s="131"/>
    </row>
    <row r="3325" spans="4:4" x14ac:dyDescent="0.2">
      <c r="D3325" s="131"/>
    </row>
    <row r="3326" spans="4:4" x14ac:dyDescent="0.2">
      <c r="D3326" s="131"/>
    </row>
    <row r="3327" spans="4:4" x14ac:dyDescent="0.2">
      <c r="D3327" s="131"/>
    </row>
    <row r="3328" spans="4:4" x14ac:dyDescent="0.2">
      <c r="D3328" s="131"/>
    </row>
    <row r="3329" spans="4:4" x14ac:dyDescent="0.2">
      <c r="D3329" s="131"/>
    </row>
    <row r="3330" spans="4:4" x14ac:dyDescent="0.2">
      <c r="D3330" s="131"/>
    </row>
    <row r="3331" spans="4:4" x14ac:dyDescent="0.2">
      <c r="D3331" s="131"/>
    </row>
    <row r="3332" spans="4:4" x14ac:dyDescent="0.2">
      <c r="D3332" s="131"/>
    </row>
    <row r="3333" spans="4:4" x14ac:dyDescent="0.2">
      <c r="D3333" s="131"/>
    </row>
    <row r="3334" spans="4:4" x14ac:dyDescent="0.2">
      <c r="D3334" s="131"/>
    </row>
    <row r="3335" spans="4:4" x14ac:dyDescent="0.2">
      <c r="D3335" s="131"/>
    </row>
    <row r="3336" spans="4:4" x14ac:dyDescent="0.2">
      <c r="D3336" s="131"/>
    </row>
    <row r="3337" spans="4:4" x14ac:dyDescent="0.2">
      <c r="D3337" s="131"/>
    </row>
    <row r="3338" spans="4:4" x14ac:dyDescent="0.2">
      <c r="D3338" s="131"/>
    </row>
    <row r="3339" spans="4:4" x14ac:dyDescent="0.2">
      <c r="D3339" s="131"/>
    </row>
    <row r="3340" spans="4:4" x14ac:dyDescent="0.2">
      <c r="D3340" s="131"/>
    </row>
    <row r="3341" spans="4:4" x14ac:dyDescent="0.2">
      <c r="D3341" s="131"/>
    </row>
    <row r="3342" spans="4:4" x14ac:dyDescent="0.2">
      <c r="D3342" s="131"/>
    </row>
    <row r="3343" spans="4:4" x14ac:dyDescent="0.2">
      <c r="D3343" s="131"/>
    </row>
    <row r="3344" spans="4:4" x14ac:dyDescent="0.2">
      <c r="D3344" s="131"/>
    </row>
    <row r="3345" spans="4:4" x14ac:dyDescent="0.2">
      <c r="D3345" s="131"/>
    </row>
    <row r="3346" spans="4:4" x14ac:dyDescent="0.2">
      <c r="D3346" s="131"/>
    </row>
    <row r="3347" spans="4:4" x14ac:dyDescent="0.2">
      <c r="D3347" s="131"/>
    </row>
    <row r="3348" spans="4:4" x14ac:dyDescent="0.2">
      <c r="D3348" s="131"/>
    </row>
    <row r="3349" spans="4:4" x14ac:dyDescent="0.2">
      <c r="D3349" s="131"/>
    </row>
    <row r="3350" spans="4:4" x14ac:dyDescent="0.2">
      <c r="D3350" s="131"/>
    </row>
    <row r="3351" spans="4:4" x14ac:dyDescent="0.2">
      <c r="D3351" s="131"/>
    </row>
    <row r="3352" spans="4:4" x14ac:dyDescent="0.2">
      <c r="D3352" s="131"/>
    </row>
    <row r="3353" spans="4:4" x14ac:dyDescent="0.2">
      <c r="D3353" s="131"/>
    </row>
    <row r="3354" spans="4:4" x14ac:dyDescent="0.2">
      <c r="D3354" s="131"/>
    </row>
    <row r="3355" spans="4:4" x14ac:dyDescent="0.2">
      <c r="D3355" s="131"/>
    </row>
    <row r="3356" spans="4:4" x14ac:dyDescent="0.2">
      <c r="D3356" s="131"/>
    </row>
    <row r="3357" spans="4:4" x14ac:dyDescent="0.2">
      <c r="D3357" s="131"/>
    </row>
    <row r="3358" spans="4:4" x14ac:dyDescent="0.2">
      <c r="D3358" s="131"/>
    </row>
    <row r="3359" spans="4:4" x14ac:dyDescent="0.2">
      <c r="D3359" s="131"/>
    </row>
    <row r="3360" spans="4:4" x14ac:dyDescent="0.2">
      <c r="D3360" s="131"/>
    </row>
    <row r="3361" spans="4:4" x14ac:dyDescent="0.2">
      <c r="D3361" s="131"/>
    </row>
    <row r="3362" spans="4:4" x14ac:dyDescent="0.2">
      <c r="D3362" s="131"/>
    </row>
    <row r="3363" spans="4:4" x14ac:dyDescent="0.2">
      <c r="D3363" s="131"/>
    </row>
    <row r="3364" spans="4:4" x14ac:dyDescent="0.2">
      <c r="D3364" s="131"/>
    </row>
    <row r="3365" spans="4:4" x14ac:dyDescent="0.2">
      <c r="D3365" s="131"/>
    </row>
    <row r="3366" spans="4:4" x14ac:dyDescent="0.2">
      <c r="D3366" s="131"/>
    </row>
    <row r="3367" spans="4:4" x14ac:dyDescent="0.2">
      <c r="D3367" s="131"/>
    </row>
    <row r="3368" spans="4:4" x14ac:dyDescent="0.2">
      <c r="D3368" s="131"/>
    </row>
    <row r="3369" spans="4:4" x14ac:dyDescent="0.2">
      <c r="D3369" s="131"/>
    </row>
    <row r="3370" spans="4:4" x14ac:dyDescent="0.2">
      <c r="D3370" s="131"/>
    </row>
    <row r="3371" spans="4:4" x14ac:dyDescent="0.2">
      <c r="D3371" s="131"/>
    </row>
    <row r="3372" spans="4:4" x14ac:dyDescent="0.2">
      <c r="D3372" s="131"/>
    </row>
    <row r="3373" spans="4:4" x14ac:dyDescent="0.2">
      <c r="D3373" s="131"/>
    </row>
    <row r="3374" spans="4:4" x14ac:dyDescent="0.2">
      <c r="D3374" s="131"/>
    </row>
    <row r="3375" spans="4:4" x14ac:dyDescent="0.2">
      <c r="D3375" s="131"/>
    </row>
    <row r="3376" spans="4:4" x14ac:dyDescent="0.2">
      <c r="D3376" s="131"/>
    </row>
    <row r="3377" spans="4:4" x14ac:dyDescent="0.2">
      <c r="D3377" s="131"/>
    </row>
    <row r="3378" spans="4:4" x14ac:dyDescent="0.2">
      <c r="D3378" s="131"/>
    </row>
    <row r="3379" spans="4:4" x14ac:dyDescent="0.2">
      <c r="D3379" s="131"/>
    </row>
    <row r="3380" spans="4:4" x14ac:dyDescent="0.2">
      <c r="D3380" s="131"/>
    </row>
    <row r="3381" spans="4:4" x14ac:dyDescent="0.2">
      <c r="D3381" s="131"/>
    </row>
    <row r="3382" spans="4:4" x14ac:dyDescent="0.2">
      <c r="D3382" s="131"/>
    </row>
    <row r="3383" spans="4:4" x14ac:dyDescent="0.2">
      <c r="D3383" s="131"/>
    </row>
    <row r="3384" spans="4:4" x14ac:dyDescent="0.2">
      <c r="D3384" s="131"/>
    </row>
    <row r="3385" spans="4:4" x14ac:dyDescent="0.2">
      <c r="D3385" s="131"/>
    </row>
    <row r="3386" spans="4:4" x14ac:dyDescent="0.2">
      <c r="D3386" s="131"/>
    </row>
    <row r="3387" spans="4:4" x14ac:dyDescent="0.2">
      <c r="D3387" s="131"/>
    </row>
    <row r="3388" spans="4:4" x14ac:dyDescent="0.2">
      <c r="D3388" s="131"/>
    </row>
    <row r="3389" spans="4:4" x14ac:dyDescent="0.2">
      <c r="D3389" s="131"/>
    </row>
    <row r="3390" spans="4:4" x14ac:dyDescent="0.2">
      <c r="D3390" s="131"/>
    </row>
    <row r="3391" spans="4:4" x14ac:dyDescent="0.2">
      <c r="D3391" s="131"/>
    </row>
    <row r="3392" spans="4:4" x14ac:dyDescent="0.2">
      <c r="D3392" s="131"/>
    </row>
    <row r="3393" spans="4:4" x14ac:dyDescent="0.2">
      <c r="D3393" s="131"/>
    </row>
    <row r="3394" spans="4:4" x14ac:dyDescent="0.2">
      <c r="D3394" s="131"/>
    </row>
    <row r="3395" spans="4:4" x14ac:dyDescent="0.2">
      <c r="D3395" s="131"/>
    </row>
    <row r="3396" spans="4:4" x14ac:dyDescent="0.2">
      <c r="D3396" s="131"/>
    </row>
    <row r="3397" spans="4:4" x14ac:dyDescent="0.2">
      <c r="D3397" s="131"/>
    </row>
    <row r="3398" spans="4:4" x14ac:dyDescent="0.2">
      <c r="D3398" s="131"/>
    </row>
    <row r="3399" spans="4:4" x14ac:dyDescent="0.2">
      <c r="D3399" s="131"/>
    </row>
    <row r="3400" spans="4:4" x14ac:dyDescent="0.2">
      <c r="D3400" s="131"/>
    </row>
    <row r="3401" spans="4:4" x14ac:dyDescent="0.2">
      <c r="D3401" s="131"/>
    </row>
    <row r="3402" spans="4:4" x14ac:dyDescent="0.2">
      <c r="D3402" s="131"/>
    </row>
    <row r="3403" spans="4:4" x14ac:dyDescent="0.2">
      <c r="D3403" s="131"/>
    </row>
    <row r="3404" spans="4:4" x14ac:dyDescent="0.2">
      <c r="D3404" s="131"/>
    </row>
    <row r="3405" spans="4:4" x14ac:dyDescent="0.2">
      <c r="D3405" s="131"/>
    </row>
    <row r="3406" spans="4:4" x14ac:dyDescent="0.2">
      <c r="D3406" s="131"/>
    </row>
    <row r="3407" spans="4:4" x14ac:dyDescent="0.2">
      <c r="D3407" s="131"/>
    </row>
    <row r="3408" spans="4:4" x14ac:dyDescent="0.2">
      <c r="D3408" s="131"/>
    </row>
    <row r="3409" spans="4:4" x14ac:dyDescent="0.2">
      <c r="D3409" s="131"/>
    </row>
    <row r="3410" spans="4:4" x14ac:dyDescent="0.2">
      <c r="D3410" s="131"/>
    </row>
    <row r="3411" spans="4:4" x14ac:dyDescent="0.2">
      <c r="D3411" s="131"/>
    </row>
    <row r="3412" spans="4:4" x14ac:dyDescent="0.2">
      <c r="D3412" s="131"/>
    </row>
    <row r="3413" spans="4:4" x14ac:dyDescent="0.2">
      <c r="D3413" s="131"/>
    </row>
    <row r="3414" spans="4:4" x14ac:dyDescent="0.2">
      <c r="D3414" s="131"/>
    </row>
    <row r="3415" spans="4:4" x14ac:dyDescent="0.2">
      <c r="D3415" s="131"/>
    </row>
    <row r="3416" spans="4:4" x14ac:dyDescent="0.2">
      <c r="D3416" s="131"/>
    </row>
    <row r="3417" spans="4:4" x14ac:dyDescent="0.2">
      <c r="D3417" s="131"/>
    </row>
    <row r="3418" spans="4:4" x14ac:dyDescent="0.2">
      <c r="D3418" s="131"/>
    </row>
    <row r="3419" spans="4:4" x14ac:dyDescent="0.2">
      <c r="D3419" s="131"/>
    </row>
    <row r="3420" spans="4:4" x14ac:dyDescent="0.2">
      <c r="D3420" s="131"/>
    </row>
    <row r="3421" spans="4:4" x14ac:dyDescent="0.2">
      <c r="D3421" s="131"/>
    </row>
    <row r="3422" spans="4:4" x14ac:dyDescent="0.2">
      <c r="D3422" s="131"/>
    </row>
    <row r="3423" spans="4:4" x14ac:dyDescent="0.2">
      <c r="D3423" s="131"/>
    </row>
    <row r="3424" spans="4:4" x14ac:dyDescent="0.2">
      <c r="D3424" s="131"/>
    </row>
    <row r="3425" spans="4:4" x14ac:dyDescent="0.2">
      <c r="D3425" s="131"/>
    </row>
    <row r="3426" spans="4:4" x14ac:dyDescent="0.2">
      <c r="D3426" s="131"/>
    </row>
    <row r="3427" spans="4:4" x14ac:dyDescent="0.2">
      <c r="D3427" s="131"/>
    </row>
    <row r="3428" spans="4:4" x14ac:dyDescent="0.2">
      <c r="D3428" s="131"/>
    </row>
    <row r="3429" spans="4:4" x14ac:dyDescent="0.2">
      <c r="D3429" s="131"/>
    </row>
    <row r="3430" spans="4:4" x14ac:dyDescent="0.2">
      <c r="D3430" s="131"/>
    </row>
    <row r="3431" spans="4:4" x14ac:dyDescent="0.2">
      <c r="D3431" s="131"/>
    </row>
    <row r="3432" spans="4:4" x14ac:dyDescent="0.2">
      <c r="D3432" s="131"/>
    </row>
    <row r="3433" spans="4:4" x14ac:dyDescent="0.2">
      <c r="D3433" s="131"/>
    </row>
    <row r="3434" spans="4:4" x14ac:dyDescent="0.2">
      <c r="D3434" s="131"/>
    </row>
    <row r="3435" spans="4:4" x14ac:dyDescent="0.2">
      <c r="D3435" s="131"/>
    </row>
    <row r="3436" spans="4:4" x14ac:dyDescent="0.2">
      <c r="D3436" s="131"/>
    </row>
    <row r="3437" spans="4:4" x14ac:dyDescent="0.2">
      <c r="D3437" s="131"/>
    </row>
    <row r="3438" spans="4:4" x14ac:dyDescent="0.2">
      <c r="D3438" s="131"/>
    </row>
    <row r="3439" spans="4:4" x14ac:dyDescent="0.2">
      <c r="D3439" s="131"/>
    </row>
    <row r="3440" spans="4:4" x14ac:dyDescent="0.2">
      <c r="D3440" s="131"/>
    </row>
    <row r="3441" spans="4:4" x14ac:dyDescent="0.2">
      <c r="D3441" s="131"/>
    </row>
    <row r="3442" spans="4:4" x14ac:dyDescent="0.2">
      <c r="D3442" s="131"/>
    </row>
    <row r="3443" spans="4:4" x14ac:dyDescent="0.2">
      <c r="D3443" s="131"/>
    </row>
    <row r="3444" spans="4:4" x14ac:dyDescent="0.2">
      <c r="D3444" s="131"/>
    </row>
    <row r="3445" spans="4:4" x14ac:dyDescent="0.2">
      <c r="D3445" s="131"/>
    </row>
    <row r="3446" spans="4:4" x14ac:dyDescent="0.2">
      <c r="D3446" s="131"/>
    </row>
    <row r="3447" spans="4:4" x14ac:dyDescent="0.2">
      <c r="D3447" s="131"/>
    </row>
    <row r="3448" spans="4:4" x14ac:dyDescent="0.2">
      <c r="D3448" s="131"/>
    </row>
    <row r="3449" spans="4:4" x14ac:dyDescent="0.2">
      <c r="D3449" s="131"/>
    </row>
    <row r="3450" spans="4:4" x14ac:dyDescent="0.2">
      <c r="D3450" s="131"/>
    </row>
    <row r="3451" spans="4:4" x14ac:dyDescent="0.2">
      <c r="D3451" s="131"/>
    </row>
    <row r="3452" spans="4:4" x14ac:dyDescent="0.2">
      <c r="D3452" s="131"/>
    </row>
    <row r="3453" spans="4:4" x14ac:dyDescent="0.2">
      <c r="D3453" s="131"/>
    </row>
    <row r="3454" spans="4:4" x14ac:dyDescent="0.2">
      <c r="D3454" s="131"/>
    </row>
    <row r="3455" spans="4:4" x14ac:dyDescent="0.2">
      <c r="D3455" s="131"/>
    </row>
    <row r="3456" spans="4:4" x14ac:dyDescent="0.2">
      <c r="D3456" s="131"/>
    </row>
    <row r="3457" spans="4:4" x14ac:dyDescent="0.2">
      <c r="D3457" s="131"/>
    </row>
    <row r="3458" spans="4:4" x14ac:dyDescent="0.2">
      <c r="D3458" s="131"/>
    </row>
    <row r="3459" spans="4:4" x14ac:dyDescent="0.2">
      <c r="D3459" s="131"/>
    </row>
    <row r="3460" spans="4:4" x14ac:dyDescent="0.2">
      <c r="D3460" s="131"/>
    </row>
    <row r="3461" spans="4:4" x14ac:dyDescent="0.2">
      <c r="D3461" s="131"/>
    </row>
    <row r="3462" spans="4:4" x14ac:dyDescent="0.2">
      <c r="D3462" s="131"/>
    </row>
    <row r="3463" spans="4:4" x14ac:dyDescent="0.2">
      <c r="D3463" s="131"/>
    </row>
    <row r="3464" spans="4:4" x14ac:dyDescent="0.2">
      <c r="D3464" s="131"/>
    </row>
    <row r="3465" spans="4:4" x14ac:dyDescent="0.2">
      <c r="D3465" s="131"/>
    </row>
    <row r="3466" spans="4:4" x14ac:dyDescent="0.2">
      <c r="D3466" s="131"/>
    </row>
    <row r="3467" spans="4:4" x14ac:dyDescent="0.2">
      <c r="D3467" s="131"/>
    </row>
    <row r="3468" spans="4:4" x14ac:dyDescent="0.2">
      <c r="D3468" s="131"/>
    </row>
    <row r="3469" spans="4:4" x14ac:dyDescent="0.2">
      <c r="D3469" s="131"/>
    </row>
    <row r="3470" spans="4:4" x14ac:dyDescent="0.2">
      <c r="D3470" s="131"/>
    </row>
    <row r="3471" spans="4:4" x14ac:dyDescent="0.2">
      <c r="D3471" s="131"/>
    </row>
    <row r="3472" spans="4:4" x14ac:dyDescent="0.2">
      <c r="D3472" s="131"/>
    </row>
    <row r="3473" spans="4:4" x14ac:dyDescent="0.2">
      <c r="D3473" s="131"/>
    </row>
    <row r="3474" spans="4:4" x14ac:dyDescent="0.2">
      <c r="D3474" s="131"/>
    </row>
    <row r="3475" spans="4:4" x14ac:dyDescent="0.2">
      <c r="D3475" s="131"/>
    </row>
    <row r="3476" spans="4:4" x14ac:dyDescent="0.2">
      <c r="D3476" s="131"/>
    </row>
    <row r="3477" spans="4:4" x14ac:dyDescent="0.2">
      <c r="D3477" s="131"/>
    </row>
    <row r="3478" spans="4:4" x14ac:dyDescent="0.2">
      <c r="D3478" s="131"/>
    </row>
    <row r="3479" spans="4:4" x14ac:dyDescent="0.2">
      <c r="D3479" s="131"/>
    </row>
    <row r="3480" spans="4:4" x14ac:dyDescent="0.2">
      <c r="D3480" s="131"/>
    </row>
    <row r="3481" spans="4:4" x14ac:dyDescent="0.2">
      <c r="D3481" s="131"/>
    </row>
    <row r="3482" spans="4:4" x14ac:dyDescent="0.2">
      <c r="D3482" s="131"/>
    </row>
    <row r="3483" spans="4:4" x14ac:dyDescent="0.2">
      <c r="D3483" s="131"/>
    </row>
    <row r="3484" spans="4:4" x14ac:dyDescent="0.2">
      <c r="D3484" s="131"/>
    </row>
    <row r="3485" spans="4:4" x14ac:dyDescent="0.2">
      <c r="D3485" s="131"/>
    </row>
    <row r="3486" spans="4:4" x14ac:dyDescent="0.2">
      <c r="D3486" s="131"/>
    </row>
    <row r="3487" spans="4:4" x14ac:dyDescent="0.2">
      <c r="D3487" s="131"/>
    </row>
    <row r="3488" spans="4:4" x14ac:dyDescent="0.2">
      <c r="D3488" s="131"/>
    </row>
    <row r="3489" spans="4:4" x14ac:dyDescent="0.2">
      <c r="D3489" s="131"/>
    </row>
    <row r="3490" spans="4:4" x14ac:dyDescent="0.2">
      <c r="D3490" s="131"/>
    </row>
    <row r="3491" spans="4:4" x14ac:dyDescent="0.2">
      <c r="D3491" s="131"/>
    </row>
    <row r="3492" spans="4:4" x14ac:dyDescent="0.2">
      <c r="D3492" s="131"/>
    </row>
    <row r="3493" spans="4:4" x14ac:dyDescent="0.2">
      <c r="D3493" s="131"/>
    </row>
    <row r="3494" spans="4:4" x14ac:dyDescent="0.2">
      <c r="D3494" s="131"/>
    </row>
    <row r="3495" spans="4:4" x14ac:dyDescent="0.2">
      <c r="D3495" s="131"/>
    </row>
    <row r="3496" spans="4:4" x14ac:dyDescent="0.2">
      <c r="D3496" s="131"/>
    </row>
    <row r="3497" spans="4:4" x14ac:dyDescent="0.2">
      <c r="D3497" s="131"/>
    </row>
    <row r="3498" spans="4:4" x14ac:dyDescent="0.2">
      <c r="D3498" s="131"/>
    </row>
    <row r="3499" spans="4:4" x14ac:dyDescent="0.2">
      <c r="D3499" s="131"/>
    </row>
    <row r="3500" spans="4:4" x14ac:dyDescent="0.2">
      <c r="D3500" s="131"/>
    </row>
    <row r="3501" spans="4:4" x14ac:dyDescent="0.2">
      <c r="D3501" s="131"/>
    </row>
    <row r="3502" spans="4:4" x14ac:dyDescent="0.2">
      <c r="D3502" s="131"/>
    </row>
    <row r="3503" spans="4:4" x14ac:dyDescent="0.2">
      <c r="D3503" s="131"/>
    </row>
    <row r="3504" spans="4:4" x14ac:dyDescent="0.2">
      <c r="D3504" s="131"/>
    </row>
    <row r="3505" spans="4:4" x14ac:dyDescent="0.2">
      <c r="D3505" s="131"/>
    </row>
    <row r="3506" spans="4:4" x14ac:dyDescent="0.2">
      <c r="D3506" s="131"/>
    </row>
    <row r="3507" spans="4:4" x14ac:dyDescent="0.2">
      <c r="D3507" s="131"/>
    </row>
    <row r="3508" spans="4:4" x14ac:dyDescent="0.2">
      <c r="D3508" s="131"/>
    </row>
    <row r="3509" spans="4:4" x14ac:dyDescent="0.2">
      <c r="D3509" s="131"/>
    </row>
    <row r="3510" spans="4:4" x14ac:dyDescent="0.2">
      <c r="D3510" s="131"/>
    </row>
    <row r="3511" spans="4:4" x14ac:dyDescent="0.2">
      <c r="D3511" s="131"/>
    </row>
    <row r="3512" spans="4:4" x14ac:dyDescent="0.2">
      <c r="D3512" s="131"/>
    </row>
    <row r="3513" spans="4:4" x14ac:dyDescent="0.2">
      <c r="D3513" s="131"/>
    </row>
    <row r="3514" spans="4:4" x14ac:dyDescent="0.2">
      <c r="D3514" s="131"/>
    </row>
    <row r="3515" spans="4:4" x14ac:dyDescent="0.2">
      <c r="D3515" s="131"/>
    </row>
    <row r="3516" spans="4:4" x14ac:dyDescent="0.2">
      <c r="D3516" s="131"/>
    </row>
    <row r="3517" spans="4:4" x14ac:dyDescent="0.2">
      <c r="D3517" s="131"/>
    </row>
    <row r="3518" spans="4:4" x14ac:dyDescent="0.2">
      <c r="D3518" s="131"/>
    </row>
    <row r="3519" spans="4:4" x14ac:dyDescent="0.2">
      <c r="D3519" s="131"/>
    </row>
    <row r="3520" spans="4:4" x14ac:dyDescent="0.2">
      <c r="D3520" s="131"/>
    </row>
    <row r="3521" spans="4:4" x14ac:dyDescent="0.2">
      <c r="D3521" s="131"/>
    </row>
    <row r="3522" spans="4:4" x14ac:dyDescent="0.2">
      <c r="D3522" s="131"/>
    </row>
    <row r="3523" spans="4:4" x14ac:dyDescent="0.2">
      <c r="D3523" s="131"/>
    </row>
    <row r="3524" spans="4:4" x14ac:dyDescent="0.2">
      <c r="D3524" s="131"/>
    </row>
    <row r="3525" spans="4:4" x14ac:dyDescent="0.2">
      <c r="D3525" s="131"/>
    </row>
    <row r="3526" spans="4:4" x14ac:dyDescent="0.2">
      <c r="D3526" s="131"/>
    </row>
    <row r="3527" spans="4:4" x14ac:dyDescent="0.2">
      <c r="D3527" s="131"/>
    </row>
    <row r="3528" spans="4:4" x14ac:dyDescent="0.2">
      <c r="D3528" s="131"/>
    </row>
    <row r="3529" spans="4:4" x14ac:dyDescent="0.2">
      <c r="D3529" s="131"/>
    </row>
    <row r="3530" spans="4:4" x14ac:dyDescent="0.2">
      <c r="D3530" s="131"/>
    </row>
    <row r="3531" spans="4:4" x14ac:dyDescent="0.2">
      <c r="D3531" s="131"/>
    </row>
    <row r="3532" spans="4:4" x14ac:dyDescent="0.2">
      <c r="D3532" s="131"/>
    </row>
    <row r="3533" spans="4:4" x14ac:dyDescent="0.2">
      <c r="D3533" s="131"/>
    </row>
    <row r="3534" spans="4:4" x14ac:dyDescent="0.2">
      <c r="D3534" s="131"/>
    </row>
    <row r="3535" spans="4:4" x14ac:dyDescent="0.2">
      <c r="D3535" s="131"/>
    </row>
    <row r="3536" spans="4:4" x14ac:dyDescent="0.2">
      <c r="D3536" s="131"/>
    </row>
    <row r="3537" spans="4:4" x14ac:dyDescent="0.2">
      <c r="D3537" s="131"/>
    </row>
    <row r="3538" spans="4:4" x14ac:dyDescent="0.2">
      <c r="D3538" s="131"/>
    </row>
    <row r="3539" spans="4:4" x14ac:dyDescent="0.2">
      <c r="D3539" s="131"/>
    </row>
    <row r="3540" spans="4:4" x14ac:dyDescent="0.2">
      <c r="D3540" s="131"/>
    </row>
    <row r="3541" spans="4:4" x14ac:dyDescent="0.2">
      <c r="D3541" s="131"/>
    </row>
    <row r="3542" spans="4:4" x14ac:dyDescent="0.2">
      <c r="D3542" s="131"/>
    </row>
    <row r="3543" spans="4:4" x14ac:dyDescent="0.2">
      <c r="D3543" s="131"/>
    </row>
    <row r="3544" spans="4:4" x14ac:dyDescent="0.2">
      <c r="D3544" s="131"/>
    </row>
    <row r="3545" spans="4:4" x14ac:dyDescent="0.2">
      <c r="D3545" s="131"/>
    </row>
    <row r="3546" spans="4:4" x14ac:dyDescent="0.2">
      <c r="D3546" s="131"/>
    </row>
    <row r="3547" spans="4:4" x14ac:dyDescent="0.2">
      <c r="D3547" s="131"/>
    </row>
    <row r="3548" spans="4:4" x14ac:dyDescent="0.2">
      <c r="D3548" s="131"/>
    </row>
    <row r="3549" spans="4:4" x14ac:dyDescent="0.2">
      <c r="D3549" s="131"/>
    </row>
    <row r="3550" spans="4:4" x14ac:dyDescent="0.2">
      <c r="D3550" s="131"/>
    </row>
    <row r="3551" spans="4:4" x14ac:dyDescent="0.2">
      <c r="D3551" s="131"/>
    </row>
    <row r="3552" spans="4:4" x14ac:dyDescent="0.2">
      <c r="D3552" s="131"/>
    </row>
    <row r="3553" spans="4:4" x14ac:dyDescent="0.2">
      <c r="D3553" s="131"/>
    </row>
    <row r="3554" spans="4:4" x14ac:dyDescent="0.2">
      <c r="D3554" s="131"/>
    </row>
    <row r="3555" spans="4:4" x14ac:dyDescent="0.2">
      <c r="D3555" s="131"/>
    </row>
    <row r="3556" spans="4:4" x14ac:dyDescent="0.2">
      <c r="D3556" s="131"/>
    </row>
    <row r="3557" spans="4:4" x14ac:dyDescent="0.2">
      <c r="D3557" s="131"/>
    </row>
    <row r="3558" spans="4:4" x14ac:dyDescent="0.2">
      <c r="D3558" s="131"/>
    </row>
    <row r="3559" spans="4:4" x14ac:dyDescent="0.2">
      <c r="D3559" s="131"/>
    </row>
    <row r="3560" spans="4:4" x14ac:dyDescent="0.2">
      <c r="D3560" s="131"/>
    </row>
    <row r="3561" spans="4:4" x14ac:dyDescent="0.2">
      <c r="D3561" s="131"/>
    </row>
    <row r="3562" spans="4:4" x14ac:dyDescent="0.2">
      <c r="D3562" s="131"/>
    </row>
    <row r="3563" spans="4:4" x14ac:dyDescent="0.2">
      <c r="D3563" s="131"/>
    </row>
    <row r="3564" spans="4:4" x14ac:dyDescent="0.2">
      <c r="D3564" s="131"/>
    </row>
    <row r="3565" spans="4:4" x14ac:dyDescent="0.2">
      <c r="D3565" s="131"/>
    </row>
    <row r="3566" spans="4:4" x14ac:dyDescent="0.2">
      <c r="D3566" s="131"/>
    </row>
    <row r="3567" spans="4:4" x14ac:dyDescent="0.2">
      <c r="D3567" s="131"/>
    </row>
    <row r="3568" spans="4:4" x14ac:dyDescent="0.2">
      <c r="D3568" s="131"/>
    </row>
    <row r="3569" spans="4:4" x14ac:dyDescent="0.2">
      <c r="D3569" s="131"/>
    </row>
    <row r="3570" spans="4:4" x14ac:dyDescent="0.2">
      <c r="D3570" s="131"/>
    </row>
    <row r="3571" spans="4:4" x14ac:dyDescent="0.2">
      <c r="D3571" s="131"/>
    </row>
    <row r="3572" spans="4:4" x14ac:dyDescent="0.2">
      <c r="D3572" s="131"/>
    </row>
    <row r="3573" spans="4:4" x14ac:dyDescent="0.2">
      <c r="D3573" s="131"/>
    </row>
    <row r="3574" spans="4:4" x14ac:dyDescent="0.2">
      <c r="D3574" s="131"/>
    </row>
    <row r="3575" spans="4:4" x14ac:dyDescent="0.2">
      <c r="D3575" s="131"/>
    </row>
    <row r="3576" spans="4:4" x14ac:dyDescent="0.2">
      <c r="D3576" s="131"/>
    </row>
    <row r="3577" spans="4:4" x14ac:dyDescent="0.2">
      <c r="D3577" s="131"/>
    </row>
    <row r="3578" spans="4:4" x14ac:dyDescent="0.2">
      <c r="D3578" s="131"/>
    </row>
    <row r="3579" spans="4:4" x14ac:dyDescent="0.2">
      <c r="D3579" s="131"/>
    </row>
    <row r="3580" spans="4:4" x14ac:dyDescent="0.2">
      <c r="D3580" s="131"/>
    </row>
    <row r="3581" spans="4:4" x14ac:dyDescent="0.2">
      <c r="D3581" s="131"/>
    </row>
    <row r="3582" spans="4:4" x14ac:dyDescent="0.2">
      <c r="D3582" s="131"/>
    </row>
    <row r="3583" spans="4:4" x14ac:dyDescent="0.2">
      <c r="D3583" s="131"/>
    </row>
    <row r="3584" spans="4:4" x14ac:dyDescent="0.2">
      <c r="D3584" s="131"/>
    </row>
    <row r="3585" spans="4:4" x14ac:dyDescent="0.2">
      <c r="D3585" s="131"/>
    </row>
    <row r="3586" spans="4:4" x14ac:dyDescent="0.2">
      <c r="D3586" s="131"/>
    </row>
    <row r="3587" spans="4:4" x14ac:dyDescent="0.2">
      <c r="D3587" s="131"/>
    </row>
    <row r="3588" spans="4:4" x14ac:dyDescent="0.2">
      <c r="D3588" s="131"/>
    </row>
    <row r="3589" spans="4:4" x14ac:dyDescent="0.2">
      <c r="D3589" s="131"/>
    </row>
    <row r="3590" spans="4:4" x14ac:dyDescent="0.2">
      <c r="D3590" s="131"/>
    </row>
    <row r="3591" spans="4:4" x14ac:dyDescent="0.2">
      <c r="D3591" s="131"/>
    </row>
    <row r="3592" spans="4:4" x14ac:dyDescent="0.2">
      <c r="D3592" s="131"/>
    </row>
    <row r="3593" spans="4:4" x14ac:dyDescent="0.2">
      <c r="D3593" s="131"/>
    </row>
    <row r="3594" spans="4:4" x14ac:dyDescent="0.2">
      <c r="D3594" s="131"/>
    </row>
    <row r="3595" spans="4:4" x14ac:dyDescent="0.2">
      <c r="D3595" s="131"/>
    </row>
    <row r="3596" spans="4:4" x14ac:dyDescent="0.2">
      <c r="D3596" s="131"/>
    </row>
    <row r="3597" spans="4:4" x14ac:dyDescent="0.2">
      <c r="D3597" s="131"/>
    </row>
    <row r="3598" spans="4:4" x14ac:dyDescent="0.2">
      <c r="D3598" s="131"/>
    </row>
    <row r="3599" spans="4:4" x14ac:dyDescent="0.2">
      <c r="D3599" s="131"/>
    </row>
    <row r="3600" spans="4:4" x14ac:dyDescent="0.2">
      <c r="D3600" s="131"/>
    </row>
    <row r="3601" spans="4:4" x14ac:dyDescent="0.2">
      <c r="D3601" s="131"/>
    </row>
    <row r="3602" spans="4:4" x14ac:dyDescent="0.2">
      <c r="D3602" s="131"/>
    </row>
    <row r="3603" spans="4:4" x14ac:dyDescent="0.2">
      <c r="D3603" s="131"/>
    </row>
    <row r="3604" spans="4:4" x14ac:dyDescent="0.2">
      <c r="D3604" s="131"/>
    </row>
    <row r="3605" spans="4:4" x14ac:dyDescent="0.2">
      <c r="D3605" s="131"/>
    </row>
    <row r="3606" spans="4:4" x14ac:dyDescent="0.2">
      <c r="D3606" s="131"/>
    </row>
    <row r="3607" spans="4:4" x14ac:dyDescent="0.2">
      <c r="D3607" s="131"/>
    </row>
    <row r="3608" spans="4:4" x14ac:dyDescent="0.2">
      <c r="D3608" s="131"/>
    </row>
    <row r="3609" spans="4:4" x14ac:dyDescent="0.2">
      <c r="D3609" s="131"/>
    </row>
    <row r="3610" spans="4:4" x14ac:dyDescent="0.2">
      <c r="D3610" s="131"/>
    </row>
    <row r="3611" spans="4:4" x14ac:dyDescent="0.2">
      <c r="D3611" s="131"/>
    </row>
    <row r="3612" spans="4:4" x14ac:dyDescent="0.2">
      <c r="D3612" s="131"/>
    </row>
    <row r="3613" spans="4:4" x14ac:dyDescent="0.2">
      <c r="D3613" s="131"/>
    </row>
    <row r="3614" spans="4:4" x14ac:dyDescent="0.2">
      <c r="D3614" s="131"/>
    </row>
    <row r="3615" spans="4:4" x14ac:dyDescent="0.2">
      <c r="D3615" s="131"/>
    </row>
    <row r="3616" spans="4:4" x14ac:dyDescent="0.2">
      <c r="D3616" s="131"/>
    </row>
    <row r="3617" spans="4:4" x14ac:dyDescent="0.2">
      <c r="D3617" s="131"/>
    </row>
    <row r="3618" spans="4:4" x14ac:dyDescent="0.2">
      <c r="D3618" s="131"/>
    </row>
    <row r="3619" spans="4:4" x14ac:dyDescent="0.2">
      <c r="D3619" s="131"/>
    </row>
    <row r="3620" spans="4:4" x14ac:dyDescent="0.2">
      <c r="D3620" s="131"/>
    </row>
    <row r="3621" spans="4:4" x14ac:dyDescent="0.2">
      <c r="D3621" s="131"/>
    </row>
    <row r="3622" spans="4:4" x14ac:dyDescent="0.2">
      <c r="D3622" s="131"/>
    </row>
    <row r="3623" spans="4:4" x14ac:dyDescent="0.2">
      <c r="D3623" s="131"/>
    </row>
    <row r="3624" spans="4:4" x14ac:dyDescent="0.2">
      <c r="D3624" s="131"/>
    </row>
    <row r="3625" spans="4:4" x14ac:dyDescent="0.2">
      <c r="D3625" s="131"/>
    </row>
    <row r="3626" spans="4:4" x14ac:dyDescent="0.2">
      <c r="D3626" s="131"/>
    </row>
    <row r="3627" spans="4:4" x14ac:dyDescent="0.2">
      <c r="D3627" s="131"/>
    </row>
    <row r="3628" spans="4:4" x14ac:dyDescent="0.2">
      <c r="D3628" s="131"/>
    </row>
    <row r="3629" spans="4:4" x14ac:dyDescent="0.2">
      <c r="D3629" s="131"/>
    </row>
    <row r="3630" spans="4:4" x14ac:dyDescent="0.2">
      <c r="D3630" s="131"/>
    </row>
    <row r="3631" spans="4:4" x14ac:dyDescent="0.2">
      <c r="D3631" s="131"/>
    </row>
    <row r="3632" spans="4:4" x14ac:dyDescent="0.2">
      <c r="D3632" s="131"/>
    </row>
    <row r="3633" spans="4:4" x14ac:dyDescent="0.2">
      <c r="D3633" s="131"/>
    </row>
    <row r="3634" spans="4:4" x14ac:dyDescent="0.2">
      <c r="D3634" s="131"/>
    </row>
    <row r="3635" spans="4:4" x14ac:dyDescent="0.2">
      <c r="D3635" s="131"/>
    </row>
    <row r="3636" spans="4:4" x14ac:dyDescent="0.2">
      <c r="D3636" s="131"/>
    </row>
    <row r="3637" spans="4:4" x14ac:dyDescent="0.2">
      <c r="D3637" s="131"/>
    </row>
    <row r="3638" spans="4:4" x14ac:dyDescent="0.2">
      <c r="D3638" s="131"/>
    </row>
    <row r="3639" spans="4:4" x14ac:dyDescent="0.2">
      <c r="D3639" s="131"/>
    </row>
    <row r="3640" spans="4:4" x14ac:dyDescent="0.2">
      <c r="D3640" s="131"/>
    </row>
    <row r="3641" spans="4:4" x14ac:dyDescent="0.2">
      <c r="D3641" s="131"/>
    </row>
    <row r="3642" spans="4:4" x14ac:dyDescent="0.2">
      <c r="D3642" s="131"/>
    </row>
    <row r="3643" spans="4:4" x14ac:dyDescent="0.2">
      <c r="D3643" s="131"/>
    </row>
    <row r="3644" spans="4:4" x14ac:dyDescent="0.2">
      <c r="D3644" s="131"/>
    </row>
    <row r="3645" spans="4:4" x14ac:dyDescent="0.2">
      <c r="D3645" s="131"/>
    </row>
    <row r="3646" spans="4:4" x14ac:dyDescent="0.2">
      <c r="D3646" s="131"/>
    </row>
    <row r="3647" spans="4:4" x14ac:dyDescent="0.2">
      <c r="D3647" s="131"/>
    </row>
    <row r="3648" spans="4:4" x14ac:dyDescent="0.2">
      <c r="D3648" s="131"/>
    </row>
    <row r="3649" spans="4:4" x14ac:dyDescent="0.2">
      <c r="D3649" s="131"/>
    </row>
    <row r="3650" spans="4:4" x14ac:dyDescent="0.2">
      <c r="D3650" s="131"/>
    </row>
    <row r="3651" spans="4:4" x14ac:dyDescent="0.2">
      <c r="D3651" s="131"/>
    </row>
    <row r="3652" spans="4:4" x14ac:dyDescent="0.2">
      <c r="D3652" s="131"/>
    </row>
    <row r="3653" spans="4:4" x14ac:dyDescent="0.2">
      <c r="D3653" s="131"/>
    </row>
    <row r="3654" spans="4:4" x14ac:dyDescent="0.2">
      <c r="D3654" s="131"/>
    </row>
    <row r="3655" spans="4:4" x14ac:dyDescent="0.2">
      <c r="D3655" s="131"/>
    </row>
    <row r="3656" spans="4:4" x14ac:dyDescent="0.2">
      <c r="D3656" s="131"/>
    </row>
    <row r="3657" spans="4:4" x14ac:dyDescent="0.2">
      <c r="D3657" s="131"/>
    </row>
    <row r="3658" spans="4:4" x14ac:dyDescent="0.2">
      <c r="D3658" s="131"/>
    </row>
    <row r="3659" spans="4:4" x14ac:dyDescent="0.2">
      <c r="D3659" s="131"/>
    </row>
    <row r="3660" spans="4:4" x14ac:dyDescent="0.2">
      <c r="D3660" s="131"/>
    </row>
    <row r="3661" spans="4:4" x14ac:dyDescent="0.2">
      <c r="D3661" s="131"/>
    </row>
    <row r="3662" spans="4:4" x14ac:dyDescent="0.2">
      <c r="D3662" s="131"/>
    </row>
    <row r="3663" spans="4:4" x14ac:dyDescent="0.2">
      <c r="D3663" s="131"/>
    </row>
    <row r="3664" spans="4:4" x14ac:dyDescent="0.2">
      <c r="D3664" s="131"/>
    </row>
    <row r="3665" spans="4:4" x14ac:dyDescent="0.2">
      <c r="D3665" s="131"/>
    </row>
    <row r="3666" spans="4:4" x14ac:dyDescent="0.2">
      <c r="D3666" s="131"/>
    </row>
    <row r="3667" spans="4:4" x14ac:dyDescent="0.2">
      <c r="D3667" s="131"/>
    </row>
    <row r="3668" spans="4:4" x14ac:dyDescent="0.2">
      <c r="D3668" s="131"/>
    </row>
    <row r="3669" spans="4:4" x14ac:dyDescent="0.2">
      <c r="D3669" s="131"/>
    </row>
    <row r="3670" spans="4:4" x14ac:dyDescent="0.2">
      <c r="D3670" s="131"/>
    </row>
    <row r="3671" spans="4:4" x14ac:dyDescent="0.2">
      <c r="D3671" s="131"/>
    </row>
    <row r="3672" spans="4:4" x14ac:dyDescent="0.2">
      <c r="D3672" s="131"/>
    </row>
    <row r="3673" spans="4:4" x14ac:dyDescent="0.2">
      <c r="D3673" s="131"/>
    </row>
    <row r="3674" spans="4:4" x14ac:dyDescent="0.2">
      <c r="D3674" s="131"/>
    </row>
    <row r="3675" spans="4:4" x14ac:dyDescent="0.2">
      <c r="D3675" s="131"/>
    </row>
    <row r="3676" spans="4:4" x14ac:dyDescent="0.2">
      <c r="D3676" s="131"/>
    </row>
    <row r="3677" spans="4:4" x14ac:dyDescent="0.2">
      <c r="D3677" s="131"/>
    </row>
    <row r="3678" spans="4:4" x14ac:dyDescent="0.2">
      <c r="D3678" s="131"/>
    </row>
    <row r="3679" spans="4:4" x14ac:dyDescent="0.2">
      <c r="D3679" s="131"/>
    </row>
    <row r="3680" spans="4:4" x14ac:dyDescent="0.2">
      <c r="D3680" s="131"/>
    </row>
    <row r="3681" spans="4:4" x14ac:dyDescent="0.2">
      <c r="D3681" s="131"/>
    </row>
    <row r="3682" spans="4:4" x14ac:dyDescent="0.2">
      <c r="D3682" s="131"/>
    </row>
    <row r="3683" spans="4:4" x14ac:dyDescent="0.2">
      <c r="D3683" s="131"/>
    </row>
    <row r="3684" spans="4:4" x14ac:dyDescent="0.2">
      <c r="D3684" s="131"/>
    </row>
    <row r="3685" spans="4:4" x14ac:dyDescent="0.2">
      <c r="D3685" s="131"/>
    </row>
    <row r="3686" spans="4:4" x14ac:dyDescent="0.2">
      <c r="D3686" s="131"/>
    </row>
    <row r="3687" spans="4:4" x14ac:dyDescent="0.2">
      <c r="D3687" s="131"/>
    </row>
    <row r="3688" spans="4:4" x14ac:dyDescent="0.2">
      <c r="D3688" s="131"/>
    </row>
    <row r="3689" spans="4:4" x14ac:dyDescent="0.2">
      <c r="D3689" s="131"/>
    </row>
    <row r="3690" spans="4:4" x14ac:dyDescent="0.2">
      <c r="D3690" s="131"/>
    </row>
    <row r="3691" spans="4:4" x14ac:dyDescent="0.2">
      <c r="D3691" s="131"/>
    </row>
    <row r="3692" spans="4:4" x14ac:dyDescent="0.2">
      <c r="D3692" s="131"/>
    </row>
    <row r="3693" spans="4:4" x14ac:dyDescent="0.2">
      <c r="D3693" s="131"/>
    </row>
    <row r="3694" spans="4:4" x14ac:dyDescent="0.2">
      <c r="D3694" s="131"/>
    </row>
    <row r="3695" spans="4:4" x14ac:dyDescent="0.2">
      <c r="D3695" s="131"/>
    </row>
    <row r="3696" spans="4:4" x14ac:dyDescent="0.2">
      <c r="D3696" s="131"/>
    </row>
    <row r="3697" spans="4:4" x14ac:dyDescent="0.2">
      <c r="D3697" s="131"/>
    </row>
    <row r="3698" spans="4:4" x14ac:dyDescent="0.2">
      <c r="D3698" s="131"/>
    </row>
    <row r="3699" spans="4:4" x14ac:dyDescent="0.2">
      <c r="D3699" s="131"/>
    </row>
    <row r="3700" spans="4:4" x14ac:dyDescent="0.2">
      <c r="D3700" s="131"/>
    </row>
    <row r="3701" spans="4:4" x14ac:dyDescent="0.2">
      <c r="D3701" s="131"/>
    </row>
    <row r="3702" spans="4:4" x14ac:dyDescent="0.2">
      <c r="D3702" s="131"/>
    </row>
    <row r="3703" spans="4:4" x14ac:dyDescent="0.2">
      <c r="D3703" s="131"/>
    </row>
    <row r="3704" spans="4:4" x14ac:dyDescent="0.2">
      <c r="D3704" s="131"/>
    </row>
    <row r="3705" spans="4:4" x14ac:dyDescent="0.2">
      <c r="D3705" s="131"/>
    </row>
    <row r="3706" spans="4:4" x14ac:dyDescent="0.2">
      <c r="D3706" s="131"/>
    </row>
    <row r="3707" spans="4:4" x14ac:dyDescent="0.2">
      <c r="D3707" s="131"/>
    </row>
    <row r="3708" spans="4:4" x14ac:dyDescent="0.2">
      <c r="D3708" s="131"/>
    </row>
    <row r="3709" spans="4:4" x14ac:dyDescent="0.2">
      <c r="D3709" s="131"/>
    </row>
    <row r="3710" spans="4:4" x14ac:dyDescent="0.2">
      <c r="D3710" s="131"/>
    </row>
    <row r="3711" spans="4:4" x14ac:dyDescent="0.2">
      <c r="D3711" s="131"/>
    </row>
    <row r="3712" spans="4:4" x14ac:dyDescent="0.2">
      <c r="D3712" s="131"/>
    </row>
    <row r="3713" spans="4:4" x14ac:dyDescent="0.2">
      <c r="D3713" s="131"/>
    </row>
    <row r="3714" spans="4:4" x14ac:dyDescent="0.2">
      <c r="D3714" s="131"/>
    </row>
    <row r="3715" spans="4:4" x14ac:dyDescent="0.2">
      <c r="D3715" s="131"/>
    </row>
    <row r="3716" spans="4:4" x14ac:dyDescent="0.2">
      <c r="D3716" s="131"/>
    </row>
    <row r="3717" spans="4:4" x14ac:dyDescent="0.2">
      <c r="D3717" s="131"/>
    </row>
    <row r="3718" spans="4:4" x14ac:dyDescent="0.2">
      <c r="D3718" s="131"/>
    </row>
    <row r="3719" spans="4:4" x14ac:dyDescent="0.2">
      <c r="D3719" s="131"/>
    </row>
    <row r="3720" spans="4:4" x14ac:dyDescent="0.2">
      <c r="D3720" s="131"/>
    </row>
    <row r="3721" spans="4:4" x14ac:dyDescent="0.2">
      <c r="D3721" s="131"/>
    </row>
    <row r="3722" spans="4:4" x14ac:dyDescent="0.2">
      <c r="D3722" s="131"/>
    </row>
    <row r="3723" spans="4:4" x14ac:dyDescent="0.2">
      <c r="D3723" s="131"/>
    </row>
    <row r="3724" spans="4:4" x14ac:dyDescent="0.2">
      <c r="D3724" s="131"/>
    </row>
    <row r="3725" spans="4:4" x14ac:dyDescent="0.2">
      <c r="D3725" s="131"/>
    </row>
    <row r="3726" spans="4:4" x14ac:dyDescent="0.2">
      <c r="D3726" s="131"/>
    </row>
    <row r="3727" spans="4:4" x14ac:dyDescent="0.2">
      <c r="D3727" s="131"/>
    </row>
    <row r="3728" spans="4:4" x14ac:dyDescent="0.2">
      <c r="D3728" s="131"/>
    </row>
    <row r="3729" spans="4:4" x14ac:dyDescent="0.2">
      <c r="D3729" s="131"/>
    </row>
    <row r="3730" spans="4:4" x14ac:dyDescent="0.2">
      <c r="D3730" s="131"/>
    </row>
    <row r="3731" spans="4:4" x14ac:dyDescent="0.2">
      <c r="D3731" s="131"/>
    </row>
    <row r="3732" spans="4:4" x14ac:dyDescent="0.2">
      <c r="D3732" s="131"/>
    </row>
    <row r="3733" spans="4:4" x14ac:dyDescent="0.2">
      <c r="D3733" s="131"/>
    </row>
    <row r="3734" spans="4:4" x14ac:dyDescent="0.2">
      <c r="D3734" s="131"/>
    </row>
    <row r="3735" spans="4:4" x14ac:dyDescent="0.2">
      <c r="D3735" s="131"/>
    </row>
    <row r="3736" spans="4:4" x14ac:dyDescent="0.2">
      <c r="D3736" s="131"/>
    </row>
    <row r="3737" spans="4:4" x14ac:dyDescent="0.2">
      <c r="D3737" s="131"/>
    </row>
    <row r="3738" spans="4:4" x14ac:dyDescent="0.2">
      <c r="D3738" s="131"/>
    </row>
    <row r="3739" spans="4:4" x14ac:dyDescent="0.2">
      <c r="D3739" s="131"/>
    </row>
    <row r="3740" spans="4:4" x14ac:dyDescent="0.2">
      <c r="D3740" s="131"/>
    </row>
    <row r="3741" spans="4:4" x14ac:dyDescent="0.2">
      <c r="D3741" s="131"/>
    </row>
    <row r="3742" spans="4:4" x14ac:dyDescent="0.2">
      <c r="D3742" s="131"/>
    </row>
    <row r="3743" spans="4:4" x14ac:dyDescent="0.2">
      <c r="D3743" s="131"/>
    </row>
    <row r="3744" spans="4:4" x14ac:dyDescent="0.2">
      <c r="D3744" s="131"/>
    </row>
    <row r="3745" spans="4:4" x14ac:dyDescent="0.2">
      <c r="D3745" s="131"/>
    </row>
    <row r="3746" spans="4:4" x14ac:dyDescent="0.2">
      <c r="D3746" s="131"/>
    </row>
    <row r="3747" spans="4:4" x14ac:dyDescent="0.2">
      <c r="D3747" s="131"/>
    </row>
    <row r="3748" spans="4:4" x14ac:dyDescent="0.2">
      <c r="D3748" s="131"/>
    </row>
    <row r="3749" spans="4:4" x14ac:dyDescent="0.2">
      <c r="D3749" s="131"/>
    </row>
    <row r="3750" spans="4:4" x14ac:dyDescent="0.2">
      <c r="D3750" s="131"/>
    </row>
    <row r="3751" spans="4:4" x14ac:dyDescent="0.2">
      <c r="D3751" s="131"/>
    </row>
    <row r="3752" spans="4:4" x14ac:dyDescent="0.2">
      <c r="D3752" s="131"/>
    </row>
    <row r="3753" spans="4:4" x14ac:dyDescent="0.2">
      <c r="D3753" s="131"/>
    </row>
    <row r="3754" spans="4:4" x14ac:dyDescent="0.2">
      <c r="D3754" s="131"/>
    </row>
    <row r="3755" spans="4:4" x14ac:dyDescent="0.2">
      <c r="D3755" s="131"/>
    </row>
    <row r="3756" spans="4:4" x14ac:dyDescent="0.2">
      <c r="D3756" s="131"/>
    </row>
    <row r="3757" spans="4:4" x14ac:dyDescent="0.2">
      <c r="D3757" s="131"/>
    </row>
    <row r="3758" spans="4:4" x14ac:dyDescent="0.2">
      <c r="D3758" s="131"/>
    </row>
    <row r="3759" spans="4:4" x14ac:dyDescent="0.2">
      <c r="D3759" s="131"/>
    </row>
    <row r="3760" spans="4:4" x14ac:dyDescent="0.2">
      <c r="D3760" s="131"/>
    </row>
    <row r="3761" spans="4:4" x14ac:dyDescent="0.2">
      <c r="D3761" s="131"/>
    </row>
    <row r="3762" spans="4:4" x14ac:dyDescent="0.2">
      <c r="D3762" s="131"/>
    </row>
    <row r="3763" spans="4:4" x14ac:dyDescent="0.2">
      <c r="D3763" s="131"/>
    </row>
    <row r="3764" spans="4:4" x14ac:dyDescent="0.2">
      <c r="D3764" s="131"/>
    </row>
    <row r="3765" spans="4:4" x14ac:dyDescent="0.2">
      <c r="D3765" s="131"/>
    </row>
    <row r="3766" spans="4:4" x14ac:dyDescent="0.2">
      <c r="D3766" s="131"/>
    </row>
    <row r="3767" spans="4:4" x14ac:dyDescent="0.2">
      <c r="D3767" s="131"/>
    </row>
    <row r="3768" spans="4:4" x14ac:dyDescent="0.2">
      <c r="D3768" s="131"/>
    </row>
    <row r="3769" spans="4:4" x14ac:dyDescent="0.2">
      <c r="D3769" s="131"/>
    </row>
    <row r="3770" spans="4:4" x14ac:dyDescent="0.2">
      <c r="D3770" s="131"/>
    </row>
    <row r="3771" spans="4:4" x14ac:dyDescent="0.2">
      <c r="D3771" s="131"/>
    </row>
    <row r="3772" spans="4:4" x14ac:dyDescent="0.2">
      <c r="D3772" s="131"/>
    </row>
    <row r="3773" spans="4:4" x14ac:dyDescent="0.2">
      <c r="D3773" s="131"/>
    </row>
    <row r="3774" spans="4:4" x14ac:dyDescent="0.2">
      <c r="D3774" s="131"/>
    </row>
    <row r="3775" spans="4:4" x14ac:dyDescent="0.2">
      <c r="D3775" s="131"/>
    </row>
    <row r="3776" spans="4:4" x14ac:dyDescent="0.2">
      <c r="D3776" s="131"/>
    </row>
    <row r="3777" spans="4:4" x14ac:dyDescent="0.2">
      <c r="D3777" s="131"/>
    </row>
    <row r="3778" spans="4:4" x14ac:dyDescent="0.2">
      <c r="D3778" s="131"/>
    </row>
    <row r="3779" spans="4:4" x14ac:dyDescent="0.2">
      <c r="D3779" s="131"/>
    </row>
    <row r="3780" spans="4:4" x14ac:dyDescent="0.2">
      <c r="D3780" s="131"/>
    </row>
    <row r="3781" spans="4:4" x14ac:dyDescent="0.2">
      <c r="D3781" s="131"/>
    </row>
    <row r="3782" spans="4:4" x14ac:dyDescent="0.2">
      <c r="D3782" s="131"/>
    </row>
    <row r="3783" spans="4:4" x14ac:dyDescent="0.2">
      <c r="D3783" s="131"/>
    </row>
    <row r="3784" spans="4:4" x14ac:dyDescent="0.2">
      <c r="D3784" s="131"/>
    </row>
    <row r="3785" spans="4:4" x14ac:dyDescent="0.2">
      <c r="D3785" s="131"/>
    </row>
    <row r="3786" spans="4:4" x14ac:dyDescent="0.2">
      <c r="D3786" s="131"/>
    </row>
    <row r="3787" spans="4:4" x14ac:dyDescent="0.2">
      <c r="D3787" s="131"/>
    </row>
    <row r="3788" spans="4:4" x14ac:dyDescent="0.2">
      <c r="D3788" s="131"/>
    </row>
    <row r="3789" spans="4:4" x14ac:dyDescent="0.2">
      <c r="D3789" s="131"/>
    </row>
    <row r="3790" spans="4:4" x14ac:dyDescent="0.2">
      <c r="D3790" s="131"/>
    </row>
    <row r="3791" spans="4:4" x14ac:dyDescent="0.2">
      <c r="D3791" s="131"/>
    </row>
    <row r="3792" spans="4:4" x14ac:dyDescent="0.2">
      <c r="D3792" s="131"/>
    </row>
    <row r="3793" spans="4:4" x14ac:dyDescent="0.2">
      <c r="D3793" s="131"/>
    </row>
    <row r="3794" spans="4:4" x14ac:dyDescent="0.2">
      <c r="D3794" s="131"/>
    </row>
    <row r="3795" spans="4:4" x14ac:dyDescent="0.2">
      <c r="D3795" s="131"/>
    </row>
    <row r="3796" spans="4:4" x14ac:dyDescent="0.2">
      <c r="D3796" s="131"/>
    </row>
    <row r="3797" spans="4:4" x14ac:dyDescent="0.2">
      <c r="D3797" s="131"/>
    </row>
    <row r="3798" spans="4:4" x14ac:dyDescent="0.2">
      <c r="D3798" s="131"/>
    </row>
    <row r="3799" spans="4:4" x14ac:dyDescent="0.2">
      <c r="D3799" s="131"/>
    </row>
    <row r="3800" spans="4:4" x14ac:dyDescent="0.2">
      <c r="D3800" s="131"/>
    </row>
    <row r="3801" spans="4:4" x14ac:dyDescent="0.2">
      <c r="D3801" s="131"/>
    </row>
    <row r="3802" spans="4:4" x14ac:dyDescent="0.2">
      <c r="D3802" s="131"/>
    </row>
    <row r="3803" spans="4:4" x14ac:dyDescent="0.2">
      <c r="D3803" s="131"/>
    </row>
    <row r="3804" spans="4:4" x14ac:dyDescent="0.2">
      <c r="D3804" s="131"/>
    </row>
    <row r="3805" spans="4:4" x14ac:dyDescent="0.2">
      <c r="D3805" s="131"/>
    </row>
    <row r="3806" spans="4:4" x14ac:dyDescent="0.2">
      <c r="D3806" s="131"/>
    </row>
    <row r="3807" spans="4:4" x14ac:dyDescent="0.2">
      <c r="D3807" s="131"/>
    </row>
    <row r="3808" spans="4:4" x14ac:dyDescent="0.2">
      <c r="D3808" s="131"/>
    </row>
    <row r="3809" spans="4:4" x14ac:dyDescent="0.2">
      <c r="D3809" s="131"/>
    </row>
    <row r="3810" spans="4:4" x14ac:dyDescent="0.2">
      <c r="D3810" s="131"/>
    </row>
    <row r="3811" spans="4:4" x14ac:dyDescent="0.2">
      <c r="D3811" s="131"/>
    </row>
    <row r="3812" spans="4:4" x14ac:dyDescent="0.2">
      <c r="D3812" s="131"/>
    </row>
    <row r="3813" spans="4:4" x14ac:dyDescent="0.2">
      <c r="D3813" s="131"/>
    </row>
    <row r="3814" spans="4:4" x14ac:dyDescent="0.2">
      <c r="D3814" s="131"/>
    </row>
    <row r="3815" spans="4:4" x14ac:dyDescent="0.2">
      <c r="D3815" s="131"/>
    </row>
    <row r="3816" spans="4:4" x14ac:dyDescent="0.2">
      <c r="D3816" s="131"/>
    </row>
    <row r="3817" spans="4:4" x14ac:dyDescent="0.2">
      <c r="D3817" s="131"/>
    </row>
    <row r="3818" spans="4:4" x14ac:dyDescent="0.2">
      <c r="D3818" s="131"/>
    </row>
    <row r="3819" spans="4:4" x14ac:dyDescent="0.2">
      <c r="D3819" s="131"/>
    </row>
    <row r="3820" spans="4:4" x14ac:dyDescent="0.2">
      <c r="D3820" s="131"/>
    </row>
    <row r="3821" spans="4:4" x14ac:dyDescent="0.2">
      <c r="D3821" s="131"/>
    </row>
    <row r="3822" spans="4:4" x14ac:dyDescent="0.2">
      <c r="D3822" s="131"/>
    </row>
    <row r="3823" spans="4:4" x14ac:dyDescent="0.2">
      <c r="D3823" s="131"/>
    </row>
    <row r="3824" spans="4:4" x14ac:dyDescent="0.2">
      <c r="D3824" s="131"/>
    </row>
    <row r="3825" spans="4:4" x14ac:dyDescent="0.2">
      <c r="D3825" s="131"/>
    </row>
    <row r="3826" spans="4:4" x14ac:dyDescent="0.2">
      <c r="D3826" s="131"/>
    </row>
    <row r="3827" spans="4:4" x14ac:dyDescent="0.2">
      <c r="D3827" s="131"/>
    </row>
    <row r="3828" spans="4:4" x14ac:dyDescent="0.2">
      <c r="D3828" s="131"/>
    </row>
    <row r="3829" spans="4:4" x14ac:dyDescent="0.2">
      <c r="D3829" s="131"/>
    </row>
    <row r="3830" spans="4:4" x14ac:dyDescent="0.2">
      <c r="D3830" s="131"/>
    </row>
    <row r="3831" spans="4:4" x14ac:dyDescent="0.2">
      <c r="D3831" s="131"/>
    </row>
    <row r="3832" spans="4:4" x14ac:dyDescent="0.2">
      <c r="D3832" s="131"/>
    </row>
    <row r="3833" spans="4:4" x14ac:dyDescent="0.2">
      <c r="D3833" s="131"/>
    </row>
    <row r="3834" spans="4:4" x14ac:dyDescent="0.2">
      <c r="D3834" s="131"/>
    </row>
    <row r="3835" spans="4:4" x14ac:dyDescent="0.2">
      <c r="D3835" s="131"/>
    </row>
    <row r="3836" spans="4:4" x14ac:dyDescent="0.2">
      <c r="D3836" s="131"/>
    </row>
    <row r="3837" spans="4:4" x14ac:dyDescent="0.2">
      <c r="D3837" s="131"/>
    </row>
    <row r="3838" spans="4:4" x14ac:dyDescent="0.2">
      <c r="D3838" s="131"/>
    </row>
    <row r="3839" spans="4:4" x14ac:dyDescent="0.2">
      <c r="D3839" s="131"/>
    </row>
    <row r="3840" spans="4:4" x14ac:dyDescent="0.2">
      <c r="D3840" s="131"/>
    </row>
    <row r="3841" spans="4:4" x14ac:dyDescent="0.2">
      <c r="D3841" s="131"/>
    </row>
    <row r="3842" spans="4:4" x14ac:dyDescent="0.2">
      <c r="D3842" s="131"/>
    </row>
    <row r="3843" spans="4:4" x14ac:dyDescent="0.2">
      <c r="D3843" s="131"/>
    </row>
    <row r="3844" spans="4:4" x14ac:dyDescent="0.2">
      <c r="D3844" s="131"/>
    </row>
    <row r="3845" spans="4:4" x14ac:dyDescent="0.2">
      <c r="D3845" s="131"/>
    </row>
    <row r="3846" spans="4:4" x14ac:dyDescent="0.2">
      <c r="D3846" s="131"/>
    </row>
    <row r="3847" spans="4:4" x14ac:dyDescent="0.2">
      <c r="D3847" s="131"/>
    </row>
    <row r="3848" spans="4:4" x14ac:dyDescent="0.2">
      <c r="D3848" s="131"/>
    </row>
    <row r="3849" spans="4:4" x14ac:dyDescent="0.2">
      <c r="D3849" s="131"/>
    </row>
    <row r="3850" spans="4:4" x14ac:dyDescent="0.2">
      <c r="D3850" s="131"/>
    </row>
    <row r="3851" spans="4:4" x14ac:dyDescent="0.2">
      <c r="D3851" s="131"/>
    </row>
    <row r="3852" spans="4:4" x14ac:dyDescent="0.2">
      <c r="D3852" s="131"/>
    </row>
    <row r="3853" spans="4:4" x14ac:dyDescent="0.2">
      <c r="D3853" s="131"/>
    </row>
    <row r="3854" spans="4:4" x14ac:dyDescent="0.2">
      <c r="D3854" s="131"/>
    </row>
    <row r="3855" spans="4:4" x14ac:dyDescent="0.2">
      <c r="D3855" s="131"/>
    </row>
    <row r="3856" spans="4:4" x14ac:dyDescent="0.2">
      <c r="D3856" s="131"/>
    </row>
    <row r="3857" spans="4:4" x14ac:dyDescent="0.2">
      <c r="D3857" s="131"/>
    </row>
    <row r="3858" spans="4:4" x14ac:dyDescent="0.2">
      <c r="D3858" s="131"/>
    </row>
    <row r="3859" spans="4:4" x14ac:dyDescent="0.2">
      <c r="D3859" s="131"/>
    </row>
    <row r="3860" spans="4:4" x14ac:dyDescent="0.2">
      <c r="D3860" s="131"/>
    </row>
    <row r="3861" spans="4:4" x14ac:dyDescent="0.2">
      <c r="D3861" s="131"/>
    </row>
    <row r="3862" spans="4:4" x14ac:dyDescent="0.2">
      <c r="D3862" s="131"/>
    </row>
    <row r="3863" spans="4:4" x14ac:dyDescent="0.2">
      <c r="D3863" s="131"/>
    </row>
    <row r="3864" spans="4:4" x14ac:dyDescent="0.2">
      <c r="D3864" s="131"/>
    </row>
    <row r="3865" spans="4:4" x14ac:dyDescent="0.2">
      <c r="D3865" s="131"/>
    </row>
    <row r="3866" spans="4:4" x14ac:dyDescent="0.2">
      <c r="D3866" s="131"/>
    </row>
    <row r="3867" spans="4:4" x14ac:dyDescent="0.2">
      <c r="D3867" s="131"/>
    </row>
    <row r="3868" spans="4:4" x14ac:dyDescent="0.2">
      <c r="D3868" s="131"/>
    </row>
    <row r="3869" spans="4:4" x14ac:dyDescent="0.2">
      <c r="D3869" s="131"/>
    </row>
    <row r="3870" spans="4:4" x14ac:dyDescent="0.2">
      <c r="D3870" s="131"/>
    </row>
    <row r="3871" spans="4:4" x14ac:dyDescent="0.2">
      <c r="D3871" s="131"/>
    </row>
    <row r="3872" spans="4:4" x14ac:dyDescent="0.2">
      <c r="D3872" s="131"/>
    </row>
    <row r="3873" spans="4:4" x14ac:dyDescent="0.2">
      <c r="D3873" s="131"/>
    </row>
    <row r="3874" spans="4:4" x14ac:dyDescent="0.2">
      <c r="D3874" s="131"/>
    </row>
    <row r="3875" spans="4:4" x14ac:dyDescent="0.2">
      <c r="D3875" s="131"/>
    </row>
    <row r="3876" spans="4:4" x14ac:dyDescent="0.2">
      <c r="D3876" s="131"/>
    </row>
    <row r="3877" spans="4:4" x14ac:dyDescent="0.2">
      <c r="D3877" s="131"/>
    </row>
    <row r="3878" spans="4:4" x14ac:dyDescent="0.2">
      <c r="D3878" s="131"/>
    </row>
    <row r="3879" spans="4:4" x14ac:dyDescent="0.2">
      <c r="D3879" s="131"/>
    </row>
    <row r="3880" spans="4:4" x14ac:dyDescent="0.2">
      <c r="D3880" s="131"/>
    </row>
    <row r="3881" spans="4:4" x14ac:dyDescent="0.2">
      <c r="D3881" s="131"/>
    </row>
    <row r="3882" spans="4:4" x14ac:dyDescent="0.2">
      <c r="D3882" s="131"/>
    </row>
    <row r="3883" spans="4:4" x14ac:dyDescent="0.2">
      <c r="D3883" s="131"/>
    </row>
    <row r="3884" spans="4:4" x14ac:dyDescent="0.2">
      <c r="D3884" s="131"/>
    </row>
    <row r="3885" spans="4:4" x14ac:dyDescent="0.2">
      <c r="D3885" s="131"/>
    </row>
    <row r="3886" spans="4:4" x14ac:dyDescent="0.2">
      <c r="D3886" s="131"/>
    </row>
    <row r="3887" spans="4:4" x14ac:dyDescent="0.2">
      <c r="D3887" s="131"/>
    </row>
    <row r="3888" spans="4:4" x14ac:dyDescent="0.2">
      <c r="D3888" s="131"/>
    </row>
    <row r="3889" spans="4:4" x14ac:dyDescent="0.2">
      <c r="D3889" s="131"/>
    </row>
    <row r="3890" spans="4:4" x14ac:dyDescent="0.2">
      <c r="D3890" s="131"/>
    </row>
    <row r="3891" spans="4:4" x14ac:dyDescent="0.2">
      <c r="D3891" s="131"/>
    </row>
    <row r="3892" spans="4:4" x14ac:dyDescent="0.2">
      <c r="D3892" s="131"/>
    </row>
    <row r="3893" spans="4:4" x14ac:dyDescent="0.2">
      <c r="D3893" s="131"/>
    </row>
    <row r="3894" spans="4:4" x14ac:dyDescent="0.2">
      <c r="D3894" s="131"/>
    </row>
    <row r="3895" spans="4:4" x14ac:dyDescent="0.2">
      <c r="D3895" s="131"/>
    </row>
    <row r="3896" spans="4:4" x14ac:dyDescent="0.2">
      <c r="D3896" s="131"/>
    </row>
    <row r="3897" spans="4:4" x14ac:dyDescent="0.2">
      <c r="D3897" s="131"/>
    </row>
    <row r="3898" spans="4:4" x14ac:dyDescent="0.2">
      <c r="D3898" s="131"/>
    </row>
    <row r="3899" spans="4:4" x14ac:dyDescent="0.2">
      <c r="D3899" s="131"/>
    </row>
    <row r="3900" spans="4:4" x14ac:dyDescent="0.2">
      <c r="D3900" s="131"/>
    </row>
    <row r="3901" spans="4:4" x14ac:dyDescent="0.2">
      <c r="D3901" s="131"/>
    </row>
    <row r="3902" spans="4:4" x14ac:dyDescent="0.2">
      <c r="D3902" s="131"/>
    </row>
    <row r="3903" spans="4:4" x14ac:dyDescent="0.2">
      <c r="D3903" s="131"/>
    </row>
    <row r="3904" spans="4:4" x14ac:dyDescent="0.2">
      <c r="D3904" s="131"/>
    </row>
    <row r="3905" spans="4:4" x14ac:dyDescent="0.2">
      <c r="D3905" s="131"/>
    </row>
    <row r="3906" spans="4:4" x14ac:dyDescent="0.2">
      <c r="D3906" s="131"/>
    </row>
    <row r="3907" spans="4:4" x14ac:dyDescent="0.2">
      <c r="D3907" s="131"/>
    </row>
    <row r="3908" spans="4:4" x14ac:dyDescent="0.2">
      <c r="D3908" s="131"/>
    </row>
    <row r="3909" spans="4:4" x14ac:dyDescent="0.2">
      <c r="D3909" s="131"/>
    </row>
    <row r="3910" spans="4:4" x14ac:dyDescent="0.2">
      <c r="D3910" s="131"/>
    </row>
    <row r="3911" spans="4:4" x14ac:dyDescent="0.2">
      <c r="D3911" s="131"/>
    </row>
    <row r="3912" spans="4:4" x14ac:dyDescent="0.2">
      <c r="D3912" s="131"/>
    </row>
    <row r="3913" spans="4:4" x14ac:dyDescent="0.2">
      <c r="D3913" s="131"/>
    </row>
    <row r="3914" spans="4:4" x14ac:dyDescent="0.2">
      <c r="D3914" s="131"/>
    </row>
    <row r="3915" spans="4:4" x14ac:dyDescent="0.2">
      <c r="D3915" s="131"/>
    </row>
    <row r="3916" spans="4:4" x14ac:dyDescent="0.2">
      <c r="D3916" s="131"/>
    </row>
    <row r="3917" spans="4:4" x14ac:dyDescent="0.2">
      <c r="D3917" s="131"/>
    </row>
    <row r="3918" spans="4:4" x14ac:dyDescent="0.2">
      <c r="D3918" s="131"/>
    </row>
    <row r="3919" spans="4:4" x14ac:dyDescent="0.2">
      <c r="D3919" s="131"/>
    </row>
    <row r="3920" spans="4:4" x14ac:dyDescent="0.2">
      <c r="D3920" s="131"/>
    </row>
    <row r="3921" spans="4:4" x14ac:dyDescent="0.2">
      <c r="D3921" s="131"/>
    </row>
    <row r="3922" spans="4:4" x14ac:dyDescent="0.2">
      <c r="D3922" s="131"/>
    </row>
    <row r="3923" spans="4:4" x14ac:dyDescent="0.2">
      <c r="D3923" s="131"/>
    </row>
    <row r="3924" spans="4:4" x14ac:dyDescent="0.2">
      <c r="D3924" s="131"/>
    </row>
    <row r="3925" spans="4:4" x14ac:dyDescent="0.2">
      <c r="D3925" s="131"/>
    </row>
    <row r="3926" spans="4:4" x14ac:dyDescent="0.2">
      <c r="D3926" s="131"/>
    </row>
    <row r="3927" spans="4:4" x14ac:dyDescent="0.2">
      <c r="D3927" s="131"/>
    </row>
    <row r="3928" spans="4:4" x14ac:dyDescent="0.2">
      <c r="D3928" s="131"/>
    </row>
    <row r="3929" spans="4:4" x14ac:dyDescent="0.2">
      <c r="D3929" s="131"/>
    </row>
    <row r="3930" spans="4:4" x14ac:dyDescent="0.2">
      <c r="D3930" s="131"/>
    </row>
    <row r="3931" spans="4:4" x14ac:dyDescent="0.2">
      <c r="D3931" s="131"/>
    </row>
    <row r="3932" spans="4:4" x14ac:dyDescent="0.2">
      <c r="D3932" s="131"/>
    </row>
    <row r="3933" spans="4:4" x14ac:dyDescent="0.2">
      <c r="D3933" s="131"/>
    </row>
    <row r="3934" spans="4:4" x14ac:dyDescent="0.2">
      <c r="D3934" s="131"/>
    </row>
    <row r="3935" spans="4:4" x14ac:dyDescent="0.2">
      <c r="D3935" s="131"/>
    </row>
    <row r="3936" spans="4:4" x14ac:dyDescent="0.2">
      <c r="D3936" s="131"/>
    </row>
    <row r="3937" spans="4:4" x14ac:dyDescent="0.2">
      <c r="D3937" s="131"/>
    </row>
    <row r="3938" spans="4:4" x14ac:dyDescent="0.2">
      <c r="D3938" s="131"/>
    </row>
    <row r="3939" spans="4:4" x14ac:dyDescent="0.2">
      <c r="D3939" s="131"/>
    </row>
    <row r="3940" spans="4:4" x14ac:dyDescent="0.2">
      <c r="D3940" s="131"/>
    </row>
    <row r="3941" spans="4:4" x14ac:dyDescent="0.2">
      <c r="D3941" s="131"/>
    </row>
    <row r="3942" spans="4:4" x14ac:dyDescent="0.2">
      <c r="D3942" s="131"/>
    </row>
    <row r="3943" spans="4:4" x14ac:dyDescent="0.2">
      <c r="D3943" s="131"/>
    </row>
    <row r="3944" spans="4:4" x14ac:dyDescent="0.2">
      <c r="D3944" s="131"/>
    </row>
    <row r="3945" spans="4:4" x14ac:dyDescent="0.2">
      <c r="D3945" s="131"/>
    </row>
    <row r="3946" spans="4:4" x14ac:dyDescent="0.2">
      <c r="D3946" s="131"/>
    </row>
    <row r="3947" spans="4:4" x14ac:dyDescent="0.2">
      <c r="D3947" s="131"/>
    </row>
    <row r="3948" spans="4:4" x14ac:dyDescent="0.2">
      <c r="D3948" s="131"/>
    </row>
    <row r="3949" spans="4:4" x14ac:dyDescent="0.2">
      <c r="D3949" s="131"/>
    </row>
    <row r="3950" spans="4:4" x14ac:dyDescent="0.2">
      <c r="D3950" s="131"/>
    </row>
    <row r="3951" spans="4:4" x14ac:dyDescent="0.2">
      <c r="D3951" s="131"/>
    </row>
    <row r="3952" spans="4:4" x14ac:dyDescent="0.2">
      <c r="D3952" s="131"/>
    </row>
    <row r="3953" spans="4:4" x14ac:dyDescent="0.2">
      <c r="D3953" s="131"/>
    </row>
    <row r="3954" spans="4:4" x14ac:dyDescent="0.2">
      <c r="D3954" s="131"/>
    </row>
    <row r="3955" spans="4:4" x14ac:dyDescent="0.2">
      <c r="D3955" s="131"/>
    </row>
    <row r="3956" spans="4:4" x14ac:dyDescent="0.2">
      <c r="D3956" s="131"/>
    </row>
    <row r="3957" spans="4:4" x14ac:dyDescent="0.2">
      <c r="D3957" s="131"/>
    </row>
    <row r="3958" spans="4:4" x14ac:dyDescent="0.2">
      <c r="D3958" s="131"/>
    </row>
    <row r="3959" spans="4:4" x14ac:dyDescent="0.2">
      <c r="D3959" s="131"/>
    </row>
    <row r="3960" spans="4:4" x14ac:dyDescent="0.2">
      <c r="D3960" s="131"/>
    </row>
    <row r="3961" spans="4:4" x14ac:dyDescent="0.2">
      <c r="D3961" s="131"/>
    </row>
    <row r="3962" spans="4:4" x14ac:dyDescent="0.2">
      <c r="D3962" s="131"/>
    </row>
    <row r="3963" spans="4:4" x14ac:dyDescent="0.2">
      <c r="D3963" s="131"/>
    </row>
    <row r="3964" spans="4:4" x14ac:dyDescent="0.2">
      <c r="D3964" s="131"/>
    </row>
    <row r="3965" spans="4:4" x14ac:dyDescent="0.2">
      <c r="D3965" s="131"/>
    </row>
    <row r="3966" spans="4:4" x14ac:dyDescent="0.2">
      <c r="D3966" s="131"/>
    </row>
    <row r="3967" spans="4:4" x14ac:dyDescent="0.2">
      <c r="D3967" s="131"/>
    </row>
    <row r="3968" spans="4:4" x14ac:dyDescent="0.2">
      <c r="D3968" s="131"/>
    </row>
    <row r="3969" spans="4:4" x14ac:dyDescent="0.2">
      <c r="D3969" s="131"/>
    </row>
    <row r="3970" spans="4:4" x14ac:dyDescent="0.2">
      <c r="D3970" s="131"/>
    </row>
    <row r="3971" spans="4:4" x14ac:dyDescent="0.2">
      <c r="D3971" s="131"/>
    </row>
    <row r="3972" spans="4:4" x14ac:dyDescent="0.2">
      <c r="D3972" s="131"/>
    </row>
    <row r="3973" spans="4:4" x14ac:dyDescent="0.2">
      <c r="D3973" s="131"/>
    </row>
    <row r="3974" spans="4:4" x14ac:dyDescent="0.2">
      <c r="D3974" s="131"/>
    </row>
    <row r="3975" spans="4:4" x14ac:dyDescent="0.2">
      <c r="D3975" s="131"/>
    </row>
    <row r="3976" spans="4:4" x14ac:dyDescent="0.2">
      <c r="D3976" s="131"/>
    </row>
    <row r="3977" spans="4:4" x14ac:dyDescent="0.2">
      <c r="D3977" s="131"/>
    </row>
    <row r="3978" spans="4:4" x14ac:dyDescent="0.2">
      <c r="D3978" s="131"/>
    </row>
    <row r="3979" spans="4:4" x14ac:dyDescent="0.2">
      <c r="D3979" s="131"/>
    </row>
    <row r="3980" spans="4:4" x14ac:dyDescent="0.2">
      <c r="D3980" s="131"/>
    </row>
    <row r="3981" spans="4:4" x14ac:dyDescent="0.2">
      <c r="D3981" s="131"/>
    </row>
    <row r="3982" spans="4:4" x14ac:dyDescent="0.2">
      <c r="D3982" s="131"/>
    </row>
    <row r="3983" spans="4:4" x14ac:dyDescent="0.2">
      <c r="D3983" s="131"/>
    </row>
    <row r="3984" spans="4:4" x14ac:dyDescent="0.2">
      <c r="D3984" s="131"/>
    </row>
    <row r="3985" spans="4:4" x14ac:dyDescent="0.2">
      <c r="D3985" s="131"/>
    </row>
    <row r="3986" spans="4:4" x14ac:dyDescent="0.2">
      <c r="D3986" s="131"/>
    </row>
    <row r="3987" spans="4:4" x14ac:dyDescent="0.2">
      <c r="D3987" s="131"/>
    </row>
    <row r="3988" spans="4:4" x14ac:dyDescent="0.2">
      <c r="D3988" s="131"/>
    </row>
    <row r="3989" spans="4:4" x14ac:dyDescent="0.2">
      <c r="D3989" s="131"/>
    </row>
    <row r="3990" spans="4:4" x14ac:dyDescent="0.2">
      <c r="D3990" s="131"/>
    </row>
    <row r="3991" spans="4:4" x14ac:dyDescent="0.2">
      <c r="D3991" s="131"/>
    </row>
    <row r="3992" spans="4:4" x14ac:dyDescent="0.2">
      <c r="D3992" s="131"/>
    </row>
    <row r="3993" spans="4:4" x14ac:dyDescent="0.2">
      <c r="D3993" s="131"/>
    </row>
    <row r="3994" spans="4:4" x14ac:dyDescent="0.2">
      <c r="D3994" s="131"/>
    </row>
    <row r="3995" spans="4:4" x14ac:dyDescent="0.2">
      <c r="D3995" s="131"/>
    </row>
    <row r="3996" spans="4:4" x14ac:dyDescent="0.2">
      <c r="D3996" s="131"/>
    </row>
    <row r="3997" spans="4:4" x14ac:dyDescent="0.2">
      <c r="D3997" s="131"/>
    </row>
    <row r="3998" spans="4:4" x14ac:dyDescent="0.2">
      <c r="D3998" s="131"/>
    </row>
    <row r="3999" spans="4:4" x14ac:dyDescent="0.2">
      <c r="D3999" s="131"/>
    </row>
    <row r="4000" spans="4:4" x14ac:dyDescent="0.2">
      <c r="D4000" s="131"/>
    </row>
    <row r="4001" spans="4:4" x14ac:dyDescent="0.2">
      <c r="D4001" s="131"/>
    </row>
    <row r="4002" spans="4:4" x14ac:dyDescent="0.2">
      <c r="D4002" s="131"/>
    </row>
    <row r="4003" spans="4:4" x14ac:dyDescent="0.2">
      <c r="D4003" s="131"/>
    </row>
    <row r="4004" spans="4:4" x14ac:dyDescent="0.2">
      <c r="D4004" s="131"/>
    </row>
    <row r="4005" spans="4:4" x14ac:dyDescent="0.2">
      <c r="D4005" s="131"/>
    </row>
    <row r="4006" spans="4:4" x14ac:dyDescent="0.2">
      <c r="D4006" s="131"/>
    </row>
    <row r="4007" spans="4:4" x14ac:dyDescent="0.2">
      <c r="D4007" s="131"/>
    </row>
    <row r="4008" spans="4:4" x14ac:dyDescent="0.2">
      <c r="D4008" s="131"/>
    </row>
    <row r="4009" spans="4:4" x14ac:dyDescent="0.2">
      <c r="D4009" s="131"/>
    </row>
    <row r="4010" spans="4:4" x14ac:dyDescent="0.2">
      <c r="D4010" s="131"/>
    </row>
    <row r="4011" spans="4:4" x14ac:dyDescent="0.2">
      <c r="D4011" s="131"/>
    </row>
    <row r="4012" spans="4:4" x14ac:dyDescent="0.2">
      <c r="D4012" s="131"/>
    </row>
    <row r="4013" spans="4:4" x14ac:dyDescent="0.2">
      <c r="D4013" s="131"/>
    </row>
    <row r="4014" spans="4:4" x14ac:dyDescent="0.2">
      <c r="D4014" s="131"/>
    </row>
    <row r="4015" spans="4:4" x14ac:dyDescent="0.2">
      <c r="D4015" s="131"/>
    </row>
    <row r="4016" spans="4:4" x14ac:dyDescent="0.2">
      <c r="D4016" s="131"/>
    </row>
    <row r="4017" spans="4:4" x14ac:dyDescent="0.2">
      <c r="D4017" s="131"/>
    </row>
    <row r="4018" spans="4:4" x14ac:dyDescent="0.2">
      <c r="D4018" s="131"/>
    </row>
    <row r="4019" spans="4:4" x14ac:dyDescent="0.2">
      <c r="D4019" s="131"/>
    </row>
    <row r="4020" spans="4:4" x14ac:dyDescent="0.2">
      <c r="D4020" s="131"/>
    </row>
    <row r="4021" spans="4:4" x14ac:dyDescent="0.2">
      <c r="D4021" s="131"/>
    </row>
    <row r="4022" spans="4:4" x14ac:dyDescent="0.2">
      <c r="D4022" s="131"/>
    </row>
    <row r="4023" spans="4:4" x14ac:dyDescent="0.2">
      <c r="D4023" s="131"/>
    </row>
    <row r="4024" spans="4:4" x14ac:dyDescent="0.2">
      <c r="D4024" s="131"/>
    </row>
    <row r="4025" spans="4:4" x14ac:dyDescent="0.2">
      <c r="D4025" s="131"/>
    </row>
    <row r="4026" spans="4:4" x14ac:dyDescent="0.2">
      <c r="D4026" s="131"/>
    </row>
    <row r="4027" spans="4:4" x14ac:dyDescent="0.2">
      <c r="D4027" s="131"/>
    </row>
    <row r="4028" spans="4:4" x14ac:dyDescent="0.2">
      <c r="D4028" s="131"/>
    </row>
    <row r="4029" spans="4:4" x14ac:dyDescent="0.2">
      <c r="D4029" s="131"/>
    </row>
    <row r="4030" spans="4:4" x14ac:dyDescent="0.2">
      <c r="D4030" s="131"/>
    </row>
    <row r="4031" spans="4:4" x14ac:dyDescent="0.2">
      <c r="D4031" s="131"/>
    </row>
    <row r="4032" spans="4:4" x14ac:dyDescent="0.2">
      <c r="D4032" s="131"/>
    </row>
    <row r="4033" spans="4:4" x14ac:dyDescent="0.2">
      <c r="D4033" s="131"/>
    </row>
    <row r="4034" spans="4:4" x14ac:dyDescent="0.2">
      <c r="D4034" s="131"/>
    </row>
    <row r="4035" spans="4:4" x14ac:dyDescent="0.2">
      <c r="D4035" s="131"/>
    </row>
    <row r="4036" spans="4:4" x14ac:dyDescent="0.2">
      <c r="D4036" s="131"/>
    </row>
    <row r="4037" spans="4:4" x14ac:dyDescent="0.2">
      <c r="D4037" s="131"/>
    </row>
    <row r="4038" spans="4:4" x14ac:dyDescent="0.2">
      <c r="D4038" s="131"/>
    </row>
    <row r="4039" spans="4:4" x14ac:dyDescent="0.2">
      <c r="D4039" s="131"/>
    </row>
    <row r="4040" spans="4:4" x14ac:dyDescent="0.2">
      <c r="D4040" s="131"/>
    </row>
    <row r="4041" spans="4:4" x14ac:dyDescent="0.2">
      <c r="D4041" s="131"/>
    </row>
    <row r="4042" spans="4:4" x14ac:dyDescent="0.2">
      <c r="D4042" s="131"/>
    </row>
    <row r="4043" spans="4:4" x14ac:dyDescent="0.2">
      <c r="D4043" s="131"/>
    </row>
    <row r="4044" spans="4:4" x14ac:dyDescent="0.2">
      <c r="D4044" s="131"/>
    </row>
    <row r="4045" spans="4:4" x14ac:dyDescent="0.2">
      <c r="D4045" s="131"/>
    </row>
    <row r="4046" spans="4:4" x14ac:dyDescent="0.2">
      <c r="D4046" s="131"/>
    </row>
    <row r="4047" spans="4:4" x14ac:dyDescent="0.2">
      <c r="D4047" s="131"/>
    </row>
    <row r="4048" spans="4:4" x14ac:dyDescent="0.2">
      <c r="D4048" s="131"/>
    </row>
    <row r="4049" spans="4:4" x14ac:dyDescent="0.2">
      <c r="D4049" s="131"/>
    </row>
    <row r="4050" spans="4:4" x14ac:dyDescent="0.2">
      <c r="D4050" s="131"/>
    </row>
    <row r="4051" spans="4:4" x14ac:dyDescent="0.2">
      <c r="D4051" s="131"/>
    </row>
    <row r="4052" spans="4:4" x14ac:dyDescent="0.2">
      <c r="D4052" s="131"/>
    </row>
    <row r="4053" spans="4:4" x14ac:dyDescent="0.2">
      <c r="D4053" s="131"/>
    </row>
    <row r="4054" spans="4:4" x14ac:dyDescent="0.2">
      <c r="D4054" s="131"/>
    </row>
    <row r="4055" spans="4:4" x14ac:dyDescent="0.2">
      <c r="D4055" s="131"/>
    </row>
    <row r="4056" spans="4:4" x14ac:dyDescent="0.2">
      <c r="D4056" s="131"/>
    </row>
    <row r="4057" spans="4:4" x14ac:dyDescent="0.2">
      <c r="D4057" s="131"/>
    </row>
    <row r="4058" spans="4:4" x14ac:dyDescent="0.2">
      <c r="D4058" s="131"/>
    </row>
    <row r="4059" spans="4:4" x14ac:dyDescent="0.2">
      <c r="D4059" s="131"/>
    </row>
    <row r="4060" spans="4:4" x14ac:dyDescent="0.2">
      <c r="D4060" s="131"/>
    </row>
    <row r="4061" spans="4:4" x14ac:dyDescent="0.2">
      <c r="D4061" s="131"/>
    </row>
    <row r="4062" spans="4:4" x14ac:dyDescent="0.2">
      <c r="D4062" s="131"/>
    </row>
    <row r="4063" spans="4:4" x14ac:dyDescent="0.2">
      <c r="D4063" s="131"/>
    </row>
    <row r="4064" spans="4:4" x14ac:dyDescent="0.2">
      <c r="D4064" s="131"/>
    </row>
    <row r="4065" spans="4:4" x14ac:dyDescent="0.2">
      <c r="D4065" s="131"/>
    </row>
    <row r="4066" spans="4:4" x14ac:dyDescent="0.2">
      <c r="D4066" s="131"/>
    </row>
    <row r="4067" spans="4:4" x14ac:dyDescent="0.2">
      <c r="D4067" s="131"/>
    </row>
    <row r="4068" spans="4:4" x14ac:dyDescent="0.2">
      <c r="D4068" s="131"/>
    </row>
    <row r="4069" spans="4:4" x14ac:dyDescent="0.2">
      <c r="D4069" s="131"/>
    </row>
    <row r="4070" spans="4:4" x14ac:dyDescent="0.2">
      <c r="D4070" s="131"/>
    </row>
    <row r="4071" spans="4:4" x14ac:dyDescent="0.2">
      <c r="D4071" s="131"/>
    </row>
    <row r="4072" spans="4:4" x14ac:dyDescent="0.2">
      <c r="D4072" s="131"/>
    </row>
    <row r="4073" spans="4:4" x14ac:dyDescent="0.2">
      <c r="D4073" s="131"/>
    </row>
    <row r="4074" spans="4:4" x14ac:dyDescent="0.2">
      <c r="D4074" s="131"/>
    </row>
    <row r="4075" spans="4:4" x14ac:dyDescent="0.2">
      <c r="D4075" s="131"/>
    </row>
    <row r="4076" spans="4:4" x14ac:dyDescent="0.2">
      <c r="D4076" s="131"/>
    </row>
    <row r="4077" spans="4:4" x14ac:dyDescent="0.2">
      <c r="D4077" s="131"/>
    </row>
    <row r="4078" spans="4:4" x14ac:dyDescent="0.2">
      <c r="D4078" s="131"/>
    </row>
    <row r="4079" spans="4:4" x14ac:dyDescent="0.2">
      <c r="D4079" s="131"/>
    </row>
    <row r="4080" spans="4:4" x14ac:dyDescent="0.2">
      <c r="D4080" s="131"/>
    </row>
    <row r="4081" spans="4:4" x14ac:dyDescent="0.2">
      <c r="D4081" s="131"/>
    </row>
    <row r="4082" spans="4:4" x14ac:dyDescent="0.2">
      <c r="D4082" s="131"/>
    </row>
    <row r="4083" spans="4:4" x14ac:dyDescent="0.2">
      <c r="D4083" s="131"/>
    </row>
    <row r="4084" spans="4:4" x14ac:dyDescent="0.2">
      <c r="D4084" s="131"/>
    </row>
    <row r="4085" spans="4:4" x14ac:dyDescent="0.2">
      <c r="D4085" s="131"/>
    </row>
    <row r="4086" spans="4:4" x14ac:dyDescent="0.2">
      <c r="D4086" s="131"/>
    </row>
    <row r="4087" spans="4:4" x14ac:dyDescent="0.2">
      <c r="D4087" s="131"/>
    </row>
    <row r="4088" spans="4:4" x14ac:dyDescent="0.2">
      <c r="D4088" s="131"/>
    </row>
    <row r="4089" spans="4:4" x14ac:dyDescent="0.2">
      <c r="D4089" s="131"/>
    </row>
    <row r="4090" spans="4:4" x14ac:dyDescent="0.2">
      <c r="D4090" s="131"/>
    </row>
    <row r="4091" spans="4:4" x14ac:dyDescent="0.2">
      <c r="D4091" s="131"/>
    </row>
    <row r="4092" spans="4:4" x14ac:dyDescent="0.2">
      <c r="D4092" s="131"/>
    </row>
    <row r="4093" spans="4:4" x14ac:dyDescent="0.2">
      <c r="D4093" s="131"/>
    </row>
    <row r="4094" spans="4:4" x14ac:dyDescent="0.2">
      <c r="D4094" s="131"/>
    </row>
    <row r="4095" spans="4:4" x14ac:dyDescent="0.2">
      <c r="D4095" s="131"/>
    </row>
    <row r="4096" spans="4:4" x14ac:dyDescent="0.2">
      <c r="D4096" s="131"/>
    </row>
    <row r="4097" spans="4:4" x14ac:dyDescent="0.2">
      <c r="D4097" s="131"/>
    </row>
    <row r="4098" spans="4:4" x14ac:dyDescent="0.2">
      <c r="D4098" s="131"/>
    </row>
    <row r="4099" spans="4:4" x14ac:dyDescent="0.2">
      <c r="D4099" s="131"/>
    </row>
    <row r="4100" spans="4:4" x14ac:dyDescent="0.2">
      <c r="D4100" s="131"/>
    </row>
    <row r="4101" spans="4:4" x14ac:dyDescent="0.2">
      <c r="D4101" s="131"/>
    </row>
    <row r="4102" spans="4:4" x14ac:dyDescent="0.2">
      <c r="D4102" s="131"/>
    </row>
    <row r="4103" spans="4:4" x14ac:dyDescent="0.2">
      <c r="D4103" s="131"/>
    </row>
    <row r="4104" spans="4:4" x14ac:dyDescent="0.2">
      <c r="D4104" s="131"/>
    </row>
    <row r="4105" spans="4:4" x14ac:dyDescent="0.2">
      <c r="D4105" s="131"/>
    </row>
    <row r="4106" spans="4:4" x14ac:dyDescent="0.2">
      <c r="D4106" s="131"/>
    </row>
    <row r="4107" spans="4:4" x14ac:dyDescent="0.2">
      <c r="D4107" s="131"/>
    </row>
    <row r="4108" spans="4:4" x14ac:dyDescent="0.2">
      <c r="D4108" s="131"/>
    </row>
    <row r="4109" spans="4:4" x14ac:dyDescent="0.2">
      <c r="D4109" s="131"/>
    </row>
    <row r="4110" spans="4:4" x14ac:dyDescent="0.2">
      <c r="D4110" s="131"/>
    </row>
    <row r="4111" spans="4:4" x14ac:dyDescent="0.2">
      <c r="D4111" s="131"/>
    </row>
    <row r="4112" spans="4:4" x14ac:dyDescent="0.2">
      <c r="D4112" s="131"/>
    </row>
    <row r="4113" spans="4:4" x14ac:dyDescent="0.2">
      <c r="D4113" s="131"/>
    </row>
    <row r="4114" spans="4:4" x14ac:dyDescent="0.2">
      <c r="D4114" s="131"/>
    </row>
    <row r="4115" spans="4:4" x14ac:dyDescent="0.2">
      <c r="D4115" s="131"/>
    </row>
    <row r="4116" spans="4:4" x14ac:dyDescent="0.2">
      <c r="D4116" s="131"/>
    </row>
    <row r="4117" spans="4:4" x14ac:dyDescent="0.2">
      <c r="D4117" s="131"/>
    </row>
    <row r="4118" spans="4:4" x14ac:dyDescent="0.2">
      <c r="D4118" s="131"/>
    </row>
    <row r="4119" spans="4:4" x14ac:dyDescent="0.2">
      <c r="D4119" s="131"/>
    </row>
    <row r="4120" spans="4:4" x14ac:dyDescent="0.2">
      <c r="D4120" s="131"/>
    </row>
    <row r="4121" spans="4:4" x14ac:dyDescent="0.2">
      <c r="D4121" s="131"/>
    </row>
    <row r="4122" spans="4:4" x14ac:dyDescent="0.2">
      <c r="D4122" s="131"/>
    </row>
    <row r="4123" spans="4:4" x14ac:dyDescent="0.2">
      <c r="D4123" s="131"/>
    </row>
    <row r="4124" spans="4:4" x14ac:dyDescent="0.2">
      <c r="D4124" s="131"/>
    </row>
    <row r="4125" spans="4:4" x14ac:dyDescent="0.2">
      <c r="D4125" s="131"/>
    </row>
    <row r="4126" spans="4:4" x14ac:dyDescent="0.2">
      <c r="D4126" s="131"/>
    </row>
    <row r="4127" spans="4:4" x14ac:dyDescent="0.2">
      <c r="D4127" s="131"/>
    </row>
    <row r="4128" spans="4:4" x14ac:dyDescent="0.2">
      <c r="D4128" s="131"/>
    </row>
    <row r="4129" spans="4:4" x14ac:dyDescent="0.2">
      <c r="D4129" s="131"/>
    </row>
    <row r="4130" spans="4:4" x14ac:dyDescent="0.2">
      <c r="D4130" s="131"/>
    </row>
    <row r="4131" spans="4:4" x14ac:dyDescent="0.2">
      <c r="D4131" s="131"/>
    </row>
    <row r="4132" spans="4:4" x14ac:dyDescent="0.2">
      <c r="D4132" s="131"/>
    </row>
    <row r="4133" spans="4:4" x14ac:dyDescent="0.2">
      <c r="D4133" s="131"/>
    </row>
    <row r="4134" spans="4:4" x14ac:dyDescent="0.2">
      <c r="D4134" s="131"/>
    </row>
    <row r="4135" spans="4:4" x14ac:dyDescent="0.2">
      <c r="D4135" s="131"/>
    </row>
    <row r="4136" spans="4:4" x14ac:dyDescent="0.2">
      <c r="D4136" s="131"/>
    </row>
    <row r="4137" spans="4:4" x14ac:dyDescent="0.2">
      <c r="D4137" s="131"/>
    </row>
    <row r="4138" spans="4:4" x14ac:dyDescent="0.2">
      <c r="D4138" s="131"/>
    </row>
    <row r="4139" spans="4:4" x14ac:dyDescent="0.2">
      <c r="D4139" s="131"/>
    </row>
    <row r="4140" spans="4:4" x14ac:dyDescent="0.2">
      <c r="D4140" s="131"/>
    </row>
    <row r="4141" spans="4:4" x14ac:dyDescent="0.2">
      <c r="D4141" s="131"/>
    </row>
    <row r="4142" spans="4:4" x14ac:dyDescent="0.2">
      <c r="D4142" s="131"/>
    </row>
    <row r="4143" spans="4:4" x14ac:dyDescent="0.2">
      <c r="D4143" s="131"/>
    </row>
    <row r="4144" spans="4:4" x14ac:dyDescent="0.2">
      <c r="D4144" s="131"/>
    </row>
    <row r="4145" spans="4:4" x14ac:dyDescent="0.2">
      <c r="D4145" s="131"/>
    </row>
    <row r="4146" spans="4:4" x14ac:dyDescent="0.2">
      <c r="D4146" s="131"/>
    </row>
    <row r="4147" spans="4:4" x14ac:dyDescent="0.2">
      <c r="D4147" s="131"/>
    </row>
    <row r="4148" spans="4:4" x14ac:dyDescent="0.2">
      <c r="D4148" s="131"/>
    </row>
    <row r="4149" spans="4:4" x14ac:dyDescent="0.2">
      <c r="D4149" s="131"/>
    </row>
    <row r="4150" spans="4:4" x14ac:dyDescent="0.2">
      <c r="D4150" s="131"/>
    </row>
    <row r="4151" spans="4:4" x14ac:dyDescent="0.2">
      <c r="D4151" s="131"/>
    </row>
    <row r="4152" spans="4:4" x14ac:dyDescent="0.2">
      <c r="D4152" s="131"/>
    </row>
    <row r="4153" spans="4:4" x14ac:dyDescent="0.2">
      <c r="D4153" s="131"/>
    </row>
    <row r="4154" spans="4:4" x14ac:dyDescent="0.2">
      <c r="D4154" s="131"/>
    </row>
    <row r="4155" spans="4:4" x14ac:dyDescent="0.2">
      <c r="D4155" s="131"/>
    </row>
    <row r="4156" spans="4:4" x14ac:dyDescent="0.2">
      <c r="D4156" s="131"/>
    </row>
    <row r="4157" spans="4:4" x14ac:dyDescent="0.2">
      <c r="D4157" s="131"/>
    </row>
    <row r="4158" spans="4:4" x14ac:dyDescent="0.2">
      <c r="D4158" s="131"/>
    </row>
    <row r="4159" spans="4:4" x14ac:dyDescent="0.2">
      <c r="D4159" s="131"/>
    </row>
    <row r="4160" spans="4:4" x14ac:dyDescent="0.2">
      <c r="D4160" s="131"/>
    </row>
    <row r="4161" spans="4:4" x14ac:dyDescent="0.2">
      <c r="D4161" s="131"/>
    </row>
    <row r="4162" spans="4:4" x14ac:dyDescent="0.2">
      <c r="D4162" s="131"/>
    </row>
    <row r="4163" spans="4:4" x14ac:dyDescent="0.2">
      <c r="D4163" s="131"/>
    </row>
    <row r="4164" spans="4:4" x14ac:dyDescent="0.2">
      <c r="D4164" s="131"/>
    </row>
    <row r="4165" spans="4:4" x14ac:dyDescent="0.2">
      <c r="D4165" s="131"/>
    </row>
    <row r="4166" spans="4:4" x14ac:dyDescent="0.2">
      <c r="D4166" s="131"/>
    </row>
    <row r="4167" spans="4:4" x14ac:dyDescent="0.2">
      <c r="D4167" s="131"/>
    </row>
    <row r="4168" spans="4:4" x14ac:dyDescent="0.2">
      <c r="D4168" s="131"/>
    </row>
    <row r="4169" spans="4:4" x14ac:dyDescent="0.2">
      <c r="D4169" s="131"/>
    </row>
    <row r="4170" spans="4:4" x14ac:dyDescent="0.2">
      <c r="D4170" s="131"/>
    </row>
    <row r="4171" spans="4:4" x14ac:dyDescent="0.2">
      <c r="D4171" s="131"/>
    </row>
    <row r="4172" spans="4:4" x14ac:dyDescent="0.2">
      <c r="D4172" s="131"/>
    </row>
    <row r="4173" spans="4:4" x14ac:dyDescent="0.2">
      <c r="D4173" s="131"/>
    </row>
    <row r="4174" spans="4:4" x14ac:dyDescent="0.2">
      <c r="D4174" s="131"/>
    </row>
    <row r="4175" spans="4:4" x14ac:dyDescent="0.2">
      <c r="D4175" s="131"/>
    </row>
    <row r="4176" spans="4:4" x14ac:dyDescent="0.2">
      <c r="D4176" s="131"/>
    </row>
    <row r="4177" spans="4:4" x14ac:dyDescent="0.2">
      <c r="D4177" s="131"/>
    </row>
    <row r="4178" spans="4:4" x14ac:dyDescent="0.2">
      <c r="D4178" s="131"/>
    </row>
    <row r="4179" spans="4:4" x14ac:dyDescent="0.2">
      <c r="D4179" s="131"/>
    </row>
    <row r="4180" spans="4:4" x14ac:dyDescent="0.2">
      <c r="D4180" s="131"/>
    </row>
    <row r="4181" spans="4:4" x14ac:dyDescent="0.2">
      <c r="D4181" s="131"/>
    </row>
    <row r="4182" spans="4:4" x14ac:dyDescent="0.2">
      <c r="D4182" s="131"/>
    </row>
    <row r="4183" spans="4:4" x14ac:dyDescent="0.2">
      <c r="D4183" s="131"/>
    </row>
    <row r="4184" spans="4:4" x14ac:dyDescent="0.2">
      <c r="D4184" s="131"/>
    </row>
    <row r="4185" spans="4:4" x14ac:dyDescent="0.2">
      <c r="D4185" s="131"/>
    </row>
    <row r="4186" spans="4:4" x14ac:dyDescent="0.2">
      <c r="D4186" s="131"/>
    </row>
    <row r="4187" spans="4:4" x14ac:dyDescent="0.2">
      <c r="D4187" s="131"/>
    </row>
    <row r="4188" spans="4:4" x14ac:dyDescent="0.2">
      <c r="D4188" s="131"/>
    </row>
    <row r="4189" spans="4:4" x14ac:dyDescent="0.2">
      <c r="D4189" s="131"/>
    </row>
    <row r="4190" spans="4:4" x14ac:dyDescent="0.2">
      <c r="D4190" s="131"/>
    </row>
    <row r="4191" spans="4:4" x14ac:dyDescent="0.2">
      <c r="D4191" s="131"/>
    </row>
    <row r="4192" spans="4:4" x14ac:dyDescent="0.2">
      <c r="D4192" s="131"/>
    </row>
    <row r="4193" spans="4:4" x14ac:dyDescent="0.2">
      <c r="D4193" s="131"/>
    </row>
    <row r="4194" spans="4:4" x14ac:dyDescent="0.2">
      <c r="D4194" s="131"/>
    </row>
    <row r="4195" spans="4:4" x14ac:dyDescent="0.2">
      <c r="D4195" s="131"/>
    </row>
    <row r="4196" spans="4:4" x14ac:dyDescent="0.2">
      <c r="D4196" s="131"/>
    </row>
    <row r="4197" spans="4:4" x14ac:dyDescent="0.2">
      <c r="D4197" s="131"/>
    </row>
    <row r="4198" spans="4:4" x14ac:dyDescent="0.2">
      <c r="D4198" s="131"/>
    </row>
    <row r="4199" spans="4:4" x14ac:dyDescent="0.2">
      <c r="D4199" s="131"/>
    </row>
    <row r="4200" spans="4:4" x14ac:dyDescent="0.2">
      <c r="D4200" s="131"/>
    </row>
    <row r="4201" spans="4:4" x14ac:dyDescent="0.2">
      <c r="D4201" s="131"/>
    </row>
    <row r="4202" spans="4:4" x14ac:dyDescent="0.2">
      <c r="D4202" s="131"/>
    </row>
    <row r="4203" spans="4:4" x14ac:dyDescent="0.2">
      <c r="D4203" s="131"/>
    </row>
    <row r="4204" spans="4:4" x14ac:dyDescent="0.2">
      <c r="D4204" s="131"/>
    </row>
    <row r="4205" spans="4:4" x14ac:dyDescent="0.2">
      <c r="D4205" s="131"/>
    </row>
    <row r="4206" spans="4:4" x14ac:dyDescent="0.2">
      <c r="D4206" s="131"/>
    </row>
    <row r="4207" spans="4:4" x14ac:dyDescent="0.2">
      <c r="D4207" s="131"/>
    </row>
    <row r="4208" spans="4:4" x14ac:dyDescent="0.2">
      <c r="D4208" s="131"/>
    </row>
    <row r="4209" spans="4:4" x14ac:dyDescent="0.2">
      <c r="D4209" s="131"/>
    </row>
    <row r="4210" spans="4:4" x14ac:dyDescent="0.2">
      <c r="D4210" s="131"/>
    </row>
    <row r="4211" spans="4:4" x14ac:dyDescent="0.2">
      <c r="D4211" s="131"/>
    </row>
    <row r="4212" spans="4:4" x14ac:dyDescent="0.2">
      <c r="D4212" s="131"/>
    </row>
    <row r="4213" spans="4:4" x14ac:dyDescent="0.2">
      <c r="D4213" s="131"/>
    </row>
    <row r="4214" spans="4:4" x14ac:dyDescent="0.2">
      <c r="D4214" s="131"/>
    </row>
    <row r="4215" spans="4:4" x14ac:dyDescent="0.2">
      <c r="D4215" s="131"/>
    </row>
    <row r="4216" spans="4:4" x14ac:dyDescent="0.2">
      <c r="D4216" s="131"/>
    </row>
    <row r="4217" spans="4:4" x14ac:dyDescent="0.2">
      <c r="D4217" s="131"/>
    </row>
    <row r="4218" spans="4:4" x14ac:dyDescent="0.2">
      <c r="D4218" s="131"/>
    </row>
    <row r="4219" spans="4:4" x14ac:dyDescent="0.2">
      <c r="D4219" s="131"/>
    </row>
    <row r="4220" spans="4:4" x14ac:dyDescent="0.2">
      <c r="D4220" s="131"/>
    </row>
    <row r="4221" spans="4:4" x14ac:dyDescent="0.2">
      <c r="D4221" s="131"/>
    </row>
    <row r="4222" spans="4:4" x14ac:dyDescent="0.2">
      <c r="D4222" s="131"/>
    </row>
    <row r="4223" spans="4:4" x14ac:dyDescent="0.2">
      <c r="D4223" s="131"/>
    </row>
    <row r="4224" spans="4:4" x14ac:dyDescent="0.2">
      <c r="D4224" s="131"/>
    </row>
    <row r="4225" spans="4:4" x14ac:dyDescent="0.2">
      <c r="D4225" s="131"/>
    </row>
    <row r="4226" spans="4:4" x14ac:dyDescent="0.2">
      <c r="D4226" s="131"/>
    </row>
    <row r="4227" spans="4:4" x14ac:dyDescent="0.2">
      <c r="D4227" s="131"/>
    </row>
    <row r="4228" spans="4:4" x14ac:dyDescent="0.2">
      <c r="D4228" s="131"/>
    </row>
    <row r="4229" spans="4:4" x14ac:dyDescent="0.2">
      <c r="D4229" s="131"/>
    </row>
    <row r="4230" spans="4:4" x14ac:dyDescent="0.2">
      <c r="D4230" s="131"/>
    </row>
    <row r="4231" spans="4:4" x14ac:dyDescent="0.2">
      <c r="D4231" s="131"/>
    </row>
    <row r="4232" spans="4:4" x14ac:dyDescent="0.2">
      <c r="D4232" s="131"/>
    </row>
    <row r="4233" spans="4:4" x14ac:dyDescent="0.2">
      <c r="D4233" s="131"/>
    </row>
    <row r="4234" spans="4:4" x14ac:dyDescent="0.2">
      <c r="D4234" s="131"/>
    </row>
    <row r="4235" spans="4:4" x14ac:dyDescent="0.2">
      <c r="D4235" s="131"/>
    </row>
    <row r="4236" spans="4:4" x14ac:dyDescent="0.2">
      <c r="D4236" s="131"/>
    </row>
    <row r="4237" spans="4:4" x14ac:dyDescent="0.2">
      <c r="D4237" s="131"/>
    </row>
    <row r="4238" spans="4:4" x14ac:dyDescent="0.2">
      <c r="D4238" s="131"/>
    </row>
    <row r="4239" spans="4:4" x14ac:dyDescent="0.2">
      <c r="D4239" s="131"/>
    </row>
    <row r="4240" spans="4:4" x14ac:dyDescent="0.2">
      <c r="D4240" s="131"/>
    </row>
    <row r="4241" spans="4:4" x14ac:dyDescent="0.2">
      <c r="D4241" s="131"/>
    </row>
    <row r="4242" spans="4:4" x14ac:dyDescent="0.2">
      <c r="D4242" s="131"/>
    </row>
    <row r="4243" spans="4:4" x14ac:dyDescent="0.2">
      <c r="D4243" s="131"/>
    </row>
    <row r="4244" spans="4:4" x14ac:dyDescent="0.2">
      <c r="D4244" s="131"/>
    </row>
    <row r="4245" spans="4:4" x14ac:dyDescent="0.2">
      <c r="D4245" s="131"/>
    </row>
    <row r="4246" spans="4:4" x14ac:dyDescent="0.2">
      <c r="D4246" s="131"/>
    </row>
    <row r="4247" spans="4:4" x14ac:dyDescent="0.2">
      <c r="D4247" s="131"/>
    </row>
    <row r="4248" spans="4:4" x14ac:dyDescent="0.2">
      <c r="D4248" s="131"/>
    </row>
    <row r="4249" spans="4:4" x14ac:dyDescent="0.2">
      <c r="D4249" s="131"/>
    </row>
    <row r="4250" spans="4:4" x14ac:dyDescent="0.2">
      <c r="D4250" s="131"/>
    </row>
    <row r="4251" spans="4:4" x14ac:dyDescent="0.2">
      <c r="D4251" s="131"/>
    </row>
    <row r="4252" spans="4:4" x14ac:dyDescent="0.2">
      <c r="D4252" s="131"/>
    </row>
    <row r="4253" spans="4:4" x14ac:dyDescent="0.2">
      <c r="D4253" s="131"/>
    </row>
    <row r="4254" spans="4:4" x14ac:dyDescent="0.2">
      <c r="D4254" s="131"/>
    </row>
    <row r="4255" spans="4:4" x14ac:dyDescent="0.2">
      <c r="D4255" s="131"/>
    </row>
    <row r="4256" spans="4:4" x14ac:dyDescent="0.2">
      <c r="D4256" s="131"/>
    </row>
    <row r="4257" spans="4:4" x14ac:dyDescent="0.2">
      <c r="D4257" s="131"/>
    </row>
    <row r="4258" spans="4:4" x14ac:dyDescent="0.2">
      <c r="D4258" s="131"/>
    </row>
    <row r="4259" spans="4:4" x14ac:dyDescent="0.2">
      <c r="D4259" s="131"/>
    </row>
    <row r="4260" spans="4:4" x14ac:dyDescent="0.2">
      <c r="D4260" s="131"/>
    </row>
    <row r="4261" spans="4:4" x14ac:dyDescent="0.2">
      <c r="D4261" s="131"/>
    </row>
    <row r="4262" spans="4:4" x14ac:dyDescent="0.2">
      <c r="D4262" s="131"/>
    </row>
    <row r="4263" spans="4:4" x14ac:dyDescent="0.2">
      <c r="D4263" s="131"/>
    </row>
    <row r="4264" spans="4:4" x14ac:dyDescent="0.2">
      <c r="D4264" s="131"/>
    </row>
    <row r="4265" spans="4:4" x14ac:dyDescent="0.2">
      <c r="D4265" s="131"/>
    </row>
    <row r="4266" spans="4:4" x14ac:dyDescent="0.2">
      <c r="D4266" s="131"/>
    </row>
    <row r="4267" spans="4:4" x14ac:dyDescent="0.2">
      <c r="D4267" s="131"/>
    </row>
    <row r="4268" spans="4:4" x14ac:dyDescent="0.2">
      <c r="D4268" s="131"/>
    </row>
    <row r="4269" spans="4:4" x14ac:dyDescent="0.2">
      <c r="D4269" s="131"/>
    </row>
    <row r="4270" spans="4:4" x14ac:dyDescent="0.2">
      <c r="D4270" s="131"/>
    </row>
    <row r="4271" spans="4:4" x14ac:dyDescent="0.2">
      <c r="D4271" s="131"/>
    </row>
    <row r="4272" spans="4:4" x14ac:dyDescent="0.2">
      <c r="D4272" s="131"/>
    </row>
    <row r="4273" spans="4:4" x14ac:dyDescent="0.2">
      <c r="D4273" s="131"/>
    </row>
    <row r="4274" spans="4:4" x14ac:dyDescent="0.2">
      <c r="D4274" s="131"/>
    </row>
    <row r="4275" spans="4:4" x14ac:dyDescent="0.2">
      <c r="D4275" s="131"/>
    </row>
    <row r="4276" spans="4:4" x14ac:dyDescent="0.2">
      <c r="D4276" s="131"/>
    </row>
    <row r="4277" spans="4:4" x14ac:dyDescent="0.2">
      <c r="D4277" s="131"/>
    </row>
    <row r="4278" spans="4:4" x14ac:dyDescent="0.2">
      <c r="D4278" s="131"/>
    </row>
    <row r="4279" spans="4:4" x14ac:dyDescent="0.2">
      <c r="D4279" s="131"/>
    </row>
    <row r="4280" spans="4:4" x14ac:dyDescent="0.2">
      <c r="D4280" s="131"/>
    </row>
    <row r="4281" spans="4:4" x14ac:dyDescent="0.2">
      <c r="D4281" s="131"/>
    </row>
    <row r="4282" spans="4:4" x14ac:dyDescent="0.2">
      <c r="D4282" s="131"/>
    </row>
    <row r="4283" spans="4:4" x14ac:dyDescent="0.2">
      <c r="D4283" s="131"/>
    </row>
    <row r="4284" spans="4:4" x14ac:dyDescent="0.2">
      <c r="D4284" s="131"/>
    </row>
    <row r="4285" spans="4:4" x14ac:dyDescent="0.2">
      <c r="D4285" s="131"/>
    </row>
    <row r="4286" spans="4:4" x14ac:dyDescent="0.2">
      <c r="D4286" s="131"/>
    </row>
    <row r="4287" spans="4:4" x14ac:dyDescent="0.2">
      <c r="D4287" s="131"/>
    </row>
    <row r="4288" spans="4:4" x14ac:dyDescent="0.2">
      <c r="D4288" s="131"/>
    </row>
    <row r="4289" spans="4:4" x14ac:dyDescent="0.2">
      <c r="D4289" s="131"/>
    </row>
    <row r="4290" spans="4:4" x14ac:dyDescent="0.2">
      <c r="D4290" s="131"/>
    </row>
    <row r="4291" spans="4:4" x14ac:dyDescent="0.2">
      <c r="D4291" s="131"/>
    </row>
    <row r="4292" spans="4:4" x14ac:dyDescent="0.2">
      <c r="D4292" s="131"/>
    </row>
    <row r="4293" spans="4:4" x14ac:dyDescent="0.2">
      <c r="D4293" s="131"/>
    </row>
    <row r="4294" spans="4:4" x14ac:dyDescent="0.2">
      <c r="D4294" s="131"/>
    </row>
    <row r="4295" spans="4:4" x14ac:dyDescent="0.2">
      <c r="D4295" s="131"/>
    </row>
    <row r="4296" spans="4:4" x14ac:dyDescent="0.2">
      <c r="D4296" s="131"/>
    </row>
    <row r="4297" spans="4:4" x14ac:dyDescent="0.2">
      <c r="D4297" s="131"/>
    </row>
    <row r="4298" spans="4:4" x14ac:dyDescent="0.2">
      <c r="D4298" s="131"/>
    </row>
    <row r="4299" spans="4:4" x14ac:dyDescent="0.2">
      <c r="D4299" s="131"/>
    </row>
    <row r="4300" spans="4:4" x14ac:dyDescent="0.2">
      <c r="D4300" s="131"/>
    </row>
    <row r="4301" spans="4:4" x14ac:dyDescent="0.2">
      <c r="D4301" s="131"/>
    </row>
    <row r="4302" spans="4:4" x14ac:dyDescent="0.2">
      <c r="D4302" s="131"/>
    </row>
    <row r="4303" spans="4:4" x14ac:dyDescent="0.2">
      <c r="D4303" s="131"/>
    </row>
    <row r="4304" spans="4:4" x14ac:dyDescent="0.2">
      <c r="D4304" s="131"/>
    </row>
    <row r="4305" spans="4:4" x14ac:dyDescent="0.2">
      <c r="D4305" s="131"/>
    </row>
    <row r="4306" spans="4:4" x14ac:dyDescent="0.2">
      <c r="D4306" s="131"/>
    </row>
    <row r="4307" spans="4:4" x14ac:dyDescent="0.2">
      <c r="D4307" s="131"/>
    </row>
    <row r="4308" spans="4:4" x14ac:dyDescent="0.2">
      <c r="D4308" s="131"/>
    </row>
    <row r="4309" spans="4:4" x14ac:dyDescent="0.2">
      <c r="D4309" s="131"/>
    </row>
    <row r="4310" spans="4:4" x14ac:dyDescent="0.2">
      <c r="D4310" s="131"/>
    </row>
    <row r="4311" spans="4:4" x14ac:dyDescent="0.2">
      <c r="D4311" s="131"/>
    </row>
    <row r="4312" spans="4:4" x14ac:dyDescent="0.2">
      <c r="D4312" s="131"/>
    </row>
    <row r="4313" spans="4:4" x14ac:dyDescent="0.2">
      <c r="D4313" s="131"/>
    </row>
    <row r="4314" spans="4:4" x14ac:dyDescent="0.2">
      <c r="D4314" s="131"/>
    </row>
    <row r="4315" spans="4:4" x14ac:dyDescent="0.2">
      <c r="D4315" s="131"/>
    </row>
    <row r="4316" spans="4:4" x14ac:dyDescent="0.2">
      <c r="D4316" s="131"/>
    </row>
    <row r="4317" spans="4:4" x14ac:dyDescent="0.2">
      <c r="D4317" s="131"/>
    </row>
    <row r="4318" spans="4:4" x14ac:dyDescent="0.2">
      <c r="D4318" s="131"/>
    </row>
    <row r="4319" spans="4:4" x14ac:dyDescent="0.2">
      <c r="D4319" s="131"/>
    </row>
    <row r="4320" spans="4:4" x14ac:dyDescent="0.2">
      <c r="D4320" s="131"/>
    </row>
    <row r="4321" spans="4:4" x14ac:dyDescent="0.2">
      <c r="D4321" s="131"/>
    </row>
    <row r="4322" spans="4:4" x14ac:dyDescent="0.2">
      <c r="D4322" s="131"/>
    </row>
    <row r="4323" spans="4:4" x14ac:dyDescent="0.2">
      <c r="D4323" s="131"/>
    </row>
    <row r="4324" spans="4:4" x14ac:dyDescent="0.2">
      <c r="D4324" s="131"/>
    </row>
    <row r="4325" spans="4:4" x14ac:dyDescent="0.2">
      <c r="D4325" s="131"/>
    </row>
    <row r="4326" spans="4:4" x14ac:dyDescent="0.2">
      <c r="D4326" s="131"/>
    </row>
    <row r="4327" spans="4:4" x14ac:dyDescent="0.2">
      <c r="D4327" s="131"/>
    </row>
    <row r="4328" spans="4:4" x14ac:dyDescent="0.2">
      <c r="D4328" s="131"/>
    </row>
    <row r="4329" spans="4:4" x14ac:dyDescent="0.2">
      <c r="D4329" s="131"/>
    </row>
    <row r="4330" spans="4:4" x14ac:dyDescent="0.2">
      <c r="D4330" s="131"/>
    </row>
    <row r="4331" spans="4:4" x14ac:dyDescent="0.2">
      <c r="D4331" s="131"/>
    </row>
    <row r="4332" spans="4:4" x14ac:dyDescent="0.2">
      <c r="D4332" s="131"/>
    </row>
    <row r="4333" spans="4:4" x14ac:dyDescent="0.2">
      <c r="D4333" s="131"/>
    </row>
    <row r="4334" spans="4:4" x14ac:dyDescent="0.2">
      <c r="D4334" s="131"/>
    </row>
    <row r="4335" spans="4:4" x14ac:dyDescent="0.2">
      <c r="D4335" s="131"/>
    </row>
    <row r="4336" spans="4:4" x14ac:dyDescent="0.2">
      <c r="D4336" s="131"/>
    </row>
    <row r="4337" spans="4:4" x14ac:dyDescent="0.2">
      <c r="D4337" s="131"/>
    </row>
    <row r="4338" spans="4:4" x14ac:dyDescent="0.2">
      <c r="D4338" s="131"/>
    </row>
    <row r="4339" spans="4:4" x14ac:dyDescent="0.2">
      <c r="D4339" s="131"/>
    </row>
    <row r="4340" spans="4:4" x14ac:dyDescent="0.2">
      <c r="D4340" s="131"/>
    </row>
    <row r="4341" spans="4:4" x14ac:dyDescent="0.2">
      <c r="D4341" s="131"/>
    </row>
    <row r="4342" spans="4:4" x14ac:dyDescent="0.2">
      <c r="D4342" s="131"/>
    </row>
    <row r="4343" spans="4:4" x14ac:dyDescent="0.2">
      <c r="D4343" s="131"/>
    </row>
    <row r="4344" spans="4:4" x14ac:dyDescent="0.2">
      <c r="D4344" s="131"/>
    </row>
    <row r="4345" spans="4:4" x14ac:dyDescent="0.2">
      <c r="D4345" s="131"/>
    </row>
    <row r="4346" spans="4:4" x14ac:dyDescent="0.2">
      <c r="D4346" s="131"/>
    </row>
    <row r="4347" spans="4:4" x14ac:dyDescent="0.2">
      <c r="D4347" s="131"/>
    </row>
    <row r="4348" spans="4:4" x14ac:dyDescent="0.2">
      <c r="D4348" s="131"/>
    </row>
    <row r="4349" spans="4:4" x14ac:dyDescent="0.2">
      <c r="D4349" s="131"/>
    </row>
    <row r="4350" spans="4:4" x14ac:dyDescent="0.2">
      <c r="D4350" s="131"/>
    </row>
    <row r="4351" spans="4:4" x14ac:dyDescent="0.2">
      <c r="D4351" s="131"/>
    </row>
    <row r="4352" spans="4:4" x14ac:dyDescent="0.2">
      <c r="D4352" s="131"/>
    </row>
    <row r="4353" spans="4:4" x14ac:dyDescent="0.2">
      <c r="D4353" s="131"/>
    </row>
    <row r="4354" spans="4:4" x14ac:dyDescent="0.2">
      <c r="D4354" s="131"/>
    </row>
    <row r="4355" spans="4:4" x14ac:dyDescent="0.2">
      <c r="D4355" s="131"/>
    </row>
    <row r="4356" spans="4:4" x14ac:dyDescent="0.2">
      <c r="D4356" s="131"/>
    </row>
    <row r="4357" spans="4:4" x14ac:dyDescent="0.2">
      <c r="D4357" s="131"/>
    </row>
    <row r="4358" spans="4:4" x14ac:dyDescent="0.2">
      <c r="D4358" s="131"/>
    </row>
    <row r="4359" spans="4:4" x14ac:dyDescent="0.2">
      <c r="D4359" s="131"/>
    </row>
    <row r="4360" spans="4:4" x14ac:dyDescent="0.2">
      <c r="D4360" s="131"/>
    </row>
    <row r="4361" spans="4:4" x14ac:dyDescent="0.2">
      <c r="D4361" s="131"/>
    </row>
    <row r="4362" spans="4:4" x14ac:dyDescent="0.2">
      <c r="D4362" s="131"/>
    </row>
    <row r="4363" spans="4:4" x14ac:dyDescent="0.2">
      <c r="D4363" s="131"/>
    </row>
    <row r="4364" spans="4:4" x14ac:dyDescent="0.2">
      <c r="D4364" s="131"/>
    </row>
    <row r="4365" spans="4:4" x14ac:dyDescent="0.2">
      <c r="D4365" s="131"/>
    </row>
    <row r="4366" spans="4:4" x14ac:dyDescent="0.2">
      <c r="D4366" s="131"/>
    </row>
    <row r="4367" spans="4:4" x14ac:dyDescent="0.2">
      <c r="D4367" s="131"/>
    </row>
    <row r="4368" spans="4:4" x14ac:dyDescent="0.2">
      <c r="D4368" s="131"/>
    </row>
    <row r="4369" spans="4:4" x14ac:dyDescent="0.2">
      <c r="D4369" s="131"/>
    </row>
    <row r="4370" spans="4:4" x14ac:dyDescent="0.2">
      <c r="D4370" s="131"/>
    </row>
    <row r="4371" spans="4:4" x14ac:dyDescent="0.2">
      <c r="D4371" s="131"/>
    </row>
    <row r="4372" spans="4:4" x14ac:dyDescent="0.2">
      <c r="D4372" s="131"/>
    </row>
    <row r="4373" spans="4:4" x14ac:dyDescent="0.2">
      <c r="D4373" s="131"/>
    </row>
    <row r="4374" spans="4:4" x14ac:dyDescent="0.2">
      <c r="D4374" s="131"/>
    </row>
    <row r="4375" spans="4:4" x14ac:dyDescent="0.2">
      <c r="D4375" s="131"/>
    </row>
    <row r="4376" spans="4:4" x14ac:dyDescent="0.2">
      <c r="D4376" s="131"/>
    </row>
    <row r="4377" spans="4:4" x14ac:dyDescent="0.2">
      <c r="D4377" s="131"/>
    </row>
    <row r="4378" spans="4:4" x14ac:dyDescent="0.2">
      <c r="D4378" s="131"/>
    </row>
    <row r="4379" spans="4:4" x14ac:dyDescent="0.2">
      <c r="D4379" s="131"/>
    </row>
    <row r="4380" spans="4:4" x14ac:dyDescent="0.2">
      <c r="D4380" s="131"/>
    </row>
    <row r="4381" spans="4:4" x14ac:dyDescent="0.2">
      <c r="D4381" s="131"/>
    </row>
    <row r="4382" spans="4:4" x14ac:dyDescent="0.2">
      <c r="D4382" s="131"/>
    </row>
    <row r="4383" spans="4:4" x14ac:dyDescent="0.2">
      <c r="D4383" s="131"/>
    </row>
    <row r="4384" spans="4:4" x14ac:dyDescent="0.2">
      <c r="D4384" s="131"/>
    </row>
    <row r="4385" spans="4:4" x14ac:dyDescent="0.2">
      <c r="D4385" s="131"/>
    </row>
    <row r="4386" spans="4:4" x14ac:dyDescent="0.2">
      <c r="D4386" s="131"/>
    </row>
    <row r="4387" spans="4:4" x14ac:dyDescent="0.2">
      <c r="D4387" s="131"/>
    </row>
    <row r="4388" spans="4:4" x14ac:dyDescent="0.2">
      <c r="D4388" s="131"/>
    </row>
    <row r="4389" spans="4:4" x14ac:dyDescent="0.2">
      <c r="D4389" s="131"/>
    </row>
    <row r="4390" spans="4:4" x14ac:dyDescent="0.2">
      <c r="D4390" s="131"/>
    </row>
    <row r="4391" spans="4:4" x14ac:dyDescent="0.2">
      <c r="D4391" s="131"/>
    </row>
    <row r="4392" spans="4:4" x14ac:dyDescent="0.2">
      <c r="D4392" s="131"/>
    </row>
    <row r="4393" spans="4:4" x14ac:dyDescent="0.2">
      <c r="D4393" s="131"/>
    </row>
    <row r="4394" spans="4:4" x14ac:dyDescent="0.2">
      <c r="D4394" s="131"/>
    </row>
    <row r="4395" spans="4:4" x14ac:dyDescent="0.2">
      <c r="D4395" s="131"/>
    </row>
    <row r="4396" spans="4:4" x14ac:dyDescent="0.2">
      <c r="D4396" s="131"/>
    </row>
    <row r="4397" spans="4:4" x14ac:dyDescent="0.2">
      <c r="D4397" s="131"/>
    </row>
    <row r="4398" spans="4:4" x14ac:dyDescent="0.2">
      <c r="D4398" s="131"/>
    </row>
    <row r="4399" spans="4:4" x14ac:dyDescent="0.2">
      <c r="D4399" s="131"/>
    </row>
    <row r="4400" spans="4:4" x14ac:dyDescent="0.2">
      <c r="D4400" s="131"/>
    </row>
    <row r="4401" spans="4:4" x14ac:dyDescent="0.2">
      <c r="D4401" s="131"/>
    </row>
    <row r="4402" spans="4:4" x14ac:dyDescent="0.2">
      <c r="D4402" s="131"/>
    </row>
    <row r="4403" spans="4:4" x14ac:dyDescent="0.2">
      <c r="D4403" s="131"/>
    </row>
    <row r="4404" spans="4:4" x14ac:dyDescent="0.2">
      <c r="D4404" s="131"/>
    </row>
    <row r="4405" spans="4:4" x14ac:dyDescent="0.2">
      <c r="D4405" s="131"/>
    </row>
    <row r="4406" spans="4:4" x14ac:dyDescent="0.2">
      <c r="D4406" s="131"/>
    </row>
    <row r="4407" spans="4:4" x14ac:dyDescent="0.2">
      <c r="D4407" s="131"/>
    </row>
    <row r="4408" spans="4:4" x14ac:dyDescent="0.2">
      <c r="D4408" s="131"/>
    </row>
    <row r="4409" spans="4:4" x14ac:dyDescent="0.2">
      <c r="D4409" s="131"/>
    </row>
    <row r="4410" spans="4:4" x14ac:dyDescent="0.2">
      <c r="D4410" s="131"/>
    </row>
    <row r="4411" spans="4:4" x14ac:dyDescent="0.2">
      <c r="D4411" s="131"/>
    </row>
    <row r="4412" spans="4:4" x14ac:dyDescent="0.2">
      <c r="D4412" s="131"/>
    </row>
    <row r="4413" spans="4:4" x14ac:dyDescent="0.2">
      <c r="D4413" s="131"/>
    </row>
    <row r="4414" spans="4:4" x14ac:dyDescent="0.2">
      <c r="D4414" s="131"/>
    </row>
    <row r="4415" spans="4:4" x14ac:dyDescent="0.2">
      <c r="D4415" s="131"/>
    </row>
    <row r="4416" spans="4:4" x14ac:dyDescent="0.2">
      <c r="D4416" s="131"/>
    </row>
    <row r="4417" spans="4:4" x14ac:dyDescent="0.2">
      <c r="D4417" s="131"/>
    </row>
    <row r="4418" spans="4:4" x14ac:dyDescent="0.2">
      <c r="D4418" s="131"/>
    </row>
    <row r="4419" spans="4:4" x14ac:dyDescent="0.2">
      <c r="D4419" s="131"/>
    </row>
    <row r="4420" spans="4:4" x14ac:dyDescent="0.2">
      <c r="D4420" s="131"/>
    </row>
    <row r="4421" spans="4:4" x14ac:dyDescent="0.2">
      <c r="D4421" s="131"/>
    </row>
    <row r="4422" spans="4:4" x14ac:dyDescent="0.2">
      <c r="D4422" s="131"/>
    </row>
    <row r="4423" spans="4:4" x14ac:dyDescent="0.2">
      <c r="D4423" s="131"/>
    </row>
    <row r="4424" spans="4:4" x14ac:dyDescent="0.2">
      <c r="D4424" s="131"/>
    </row>
    <row r="4425" spans="4:4" x14ac:dyDescent="0.2">
      <c r="D4425" s="131"/>
    </row>
    <row r="4426" spans="4:4" x14ac:dyDescent="0.2">
      <c r="D4426" s="131"/>
    </row>
    <row r="4427" spans="4:4" x14ac:dyDescent="0.2">
      <c r="D4427" s="131"/>
    </row>
    <row r="4428" spans="4:4" x14ac:dyDescent="0.2">
      <c r="D4428" s="131"/>
    </row>
    <row r="4429" spans="4:4" x14ac:dyDescent="0.2">
      <c r="D4429" s="131"/>
    </row>
    <row r="4430" spans="4:4" x14ac:dyDescent="0.2">
      <c r="D4430" s="131"/>
    </row>
    <row r="4431" spans="4:4" x14ac:dyDescent="0.2">
      <c r="D4431" s="131"/>
    </row>
    <row r="4432" spans="4:4" x14ac:dyDescent="0.2">
      <c r="D4432" s="131"/>
    </row>
    <row r="4433" spans="4:4" x14ac:dyDescent="0.2">
      <c r="D4433" s="131"/>
    </row>
    <row r="4434" spans="4:4" x14ac:dyDescent="0.2">
      <c r="D4434" s="131"/>
    </row>
    <row r="4435" spans="4:4" x14ac:dyDescent="0.2">
      <c r="D4435" s="131"/>
    </row>
    <row r="4436" spans="4:4" x14ac:dyDescent="0.2">
      <c r="D4436" s="131"/>
    </row>
    <row r="4437" spans="4:4" x14ac:dyDescent="0.2">
      <c r="D4437" s="131"/>
    </row>
    <row r="4438" spans="4:4" x14ac:dyDescent="0.2">
      <c r="D4438" s="131"/>
    </row>
    <row r="4439" spans="4:4" x14ac:dyDescent="0.2">
      <c r="D4439" s="131"/>
    </row>
    <row r="4440" spans="4:4" x14ac:dyDescent="0.2">
      <c r="D4440" s="131"/>
    </row>
    <row r="4441" spans="4:4" x14ac:dyDescent="0.2">
      <c r="D4441" s="131"/>
    </row>
    <row r="4442" spans="4:4" x14ac:dyDescent="0.2">
      <c r="D4442" s="131"/>
    </row>
    <row r="4443" spans="4:4" x14ac:dyDescent="0.2">
      <c r="D4443" s="131"/>
    </row>
    <row r="4444" spans="4:4" x14ac:dyDescent="0.2">
      <c r="D4444" s="131"/>
    </row>
    <row r="4445" spans="4:4" x14ac:dyDescent="0.2">
      <c r="D4445" s="131"/>
    </row>
    <row r="4446" spans="4:4" x14ac:dyDescent="0.2">
      <c r="D4446" s="131"/>
    </row>
    <row r="4447" spans="4:4" x14ac:dyDescent="0.2">
      <c r="D4447" s="131"/>
    </row>
    <row r="4448" spans="4:4" x14ac:dyDescent="0.2">
      <c r="D4448" s="131"/>
    </row>
    <row r="4449" spans="4:4" x14ac:dyDescent="0.2">
      <c r="D4449" s="131"/>
    </row>
    <row r="4450" spans="4:4" x14ac:dyDescent="0.2">
      <c r="D4450" s="131"/>
    </row>
    <row r="4451" spans="4:4" x14ac:dyDescent="0.2">
      <c r="D4451" s="131"/>
    </row>
    <row r="4452" spans="4:4" x14ac:dyDescent="0.2">
      <c r="D4452" s="131"/>
    </row>
    <row r="4453" spans="4:4" x14ac:dyDescent="0.2">
      <c r="D4453" s="131"/>
    </row>
    <row r="4454" spans="4:4" x14ac:dyDescent="0.2">
      <c r="D4454" s="131"/>
    </row>
    <row r="4455" spans="4:4" x14ac:dyDescent="0.2">
      <c r="D4455" s="131"/>
    </row>
    <row r="4456" spans="4:4" x14ac:dyDescent="0.2">
      <c r="D4456" s="131"/>
    </row>
    <row r="4457" spans="4:4" x14ac:dyDescent="0.2">
      <c r="D4457" s="131"/>
    </row>
    <row r="4458" spans="4:4" x14ac:dyDescent="0.2">
      <c r="D4458" s="131"/>
    </row>
    <row r="4459" spans="4:4" x14ac:dyDescent="0.2">
      <c r="D4459" s="131"/>
    </row>
    <row r="4460" spans="4:4" x14ac:dyDescent="0.2">
      <c r="D4460" s="131"/>
    </row>
    <row r="4461" spans="4:4" x14ac:dyDescent="0.2">
      <c r="D4461" s="131"/>
    </row>
    <row r="4462" spans="4:4" x14ac:dyDescent="0.2">
      <c r="D4462" s="131"/>
    </row>
    <row r="4463" spans="4:4" x14ac:dyDescent="0.2">
      <c r="D4463" s="131"/>
    </row>
    <row r="4464" spans="4:4" x14ac:dyDescent="0.2">
      <c r="D4464" s="131"/>
    </row>
    <row r="4465" spans="4:4" x14ac:dyDescent="0.2">
      <c r="D4465" s="131"/>
    </row>
    <row r="4466" spans="4:4" x14ac:dyDescent="0.2">
      <c r="D4466" s="131"/>
    </row>
    <row r="4467" spans="4:4" x14ac:dyDescent="0.2">
      <c r="D4467" s="131"/>
    </row>
    <row r="4468" spans="4:4" x14ac:dyDescent="0.2">
      <c r="D4468" s="131"/>
    </row>
    <row r="4469" spans="4:4" x14ac:dyDescent="0.2">
      <c r="D4469" s="131"/>
    </row>
    <row r="4470" spans="4:4" x14ac:dyDescent="0.2">
      <c r="D4470" s="131"/>
    </row>
    <row r="4471" spans="4:4" x14ac:dyDescent="0.2">
      <c r="D4471" s="131"/>
    </row>
    <row r="4472" spans="4:4" x14ac:dyDescent="0.2">
      <c r="D4472" s="131"/>
    </row>
    <row r="4473" spans="4:4" x14ac:dyDescent="0.2">
      <c r="D4473" s="131"/>
    </row>
    <row r="4474" spans="4:4" x14ac:dyDescent="0.2">
      <c r="D4474" s="131"/>
    </row>
    <row r="4475" spans="4:4" x14ac:dyDescent="0.2">
      <c r="D4475" s="131"/>
    </row>
    <row r="4476" spans="4:4" x14ac:dyDescent="0.2">
      <c r="D4476" s="131"/>
    </row>
    <row r="4477" spans="4:4" x14ac:dyDescent="0.2">
      <c r="D4477" s="131"/>
    </row>
    <row r="4478" spans="4:4" x14ac:dyDescent="0.2">
      <c r="D4478" s="131"/>
    </row>
    <row r="4479" spans="4:4" x14ac:dyDescent="0.2">
      <c r="D4479" s="131"/>
    </row>
    <row r="4480" spans="4:4" x14ac:dyDescent="0.2">
      <c r="D4480" s="131"/>
    </row>
    <row r="4481" spans="4:4" x14ac:dyDescent="0.2">
      <c r="D4481" s="131"/>
    </row>
    <row r="4482" spans="4:4" x14ac:dyDescent="0.2">
      <c r="D4482" s="131"/>
    </row>
    <row r="4483" spans="4:4" x14ac:dyDescent="0.2">
      <c r="D4483" s="131"/>
    </row>
    <row r="4484" spans="4:4" x14ac:dyDescent="0.2">
      <c r="D4484" s="131"/>
    </row>
    <row r="4485" spans="4:4" x14ac:dyDescent="0.2">
      <c r="D4485" s="131"/>
    </row>
    <row r="4486" spans="4:4" x14ac:dyDescent="0.2">
      <c r="D4486" s="131"/>
    </row>
    <row r="4487" spans="4:4" x14ac:dyDescent="0.2">
      <c r="D4487" s="131"/>
    </row>
    <row r="4488" spans="4:4" x14ac:dyDescent="0.2">
      <c r="D4488" s="131"/>
    </row>
    <row r="4489" spans="4:4" x14ac:dyDescent="0.2">
      <c r="D4489" s="131"/>
    </row>
    <row r="4490" spans="4:4" x14ac:dyDescent="0.2">
      <c r="D4490" s="131"/>
    </row>
    <row r="4491" spans="4:4" x14ac:dyDescent="0.2">
      <c r="D4491" s="131"/>
    </row>
    <row r="4492" spans="4:4" x14ac:dyDescent="0.2">
      <c r="D4492" s="131"/>
    </row>
    <row r="4493" spans="4:4" x14ac:dyDescent="0.2">
      <c r="D4493" s="131"/>
    </row>
    <row r="4494" spans="4:4" x14ac:dyDescent="0.2">
      <c r="D4494" s="131"/>
    </row>
    <row r="4495" spans="4:4" x14ac:dyDescent="0.2">
      <c r="D4495" s="131"/>
    </row>
    <row r="4496" spans="4:4" x14ac:dyDescent="0.2">
      <c r="D4496" s="131"/>
    </row>
    <row r="4497" spans="4:4" x14ac:dyDescent="0.2">
      <c r="D4497" s="131"/>
    </row>
    <row r="4498" spans="4:4" x14ac:dyDescent="0.2">
      <c r="D4498" s="131"/>
    </row>
    <row r="4499" spans="4:4" x14ac:dyDescent="0.2">
      <c r="D4499" s="131"/>
    </row>
    <row r="4500" spans="4:4" x14ac:dyDescent="0.2">
      <c r="D4500" s="131"/>
    </row>
    <row r="4501" spans="4:4" x14ac:dyDescent="0.2">
      <c r="D4501" s="131"/>
    </row>
    <row r="4502" spans="4:4" x14ac:dyDescent="0.2">
      <c r="D4502" s="131"/>
    </row>
    <row r="4503" spans="4:4" x14ac:dyDescent="0.2">
      <c r="D4503" s="131"/>
    </row>
    <row r="4504" spans="4:4" x14ac:dyDescent="0.2">
      <c r="D4504" s="131"/>
    </row>
    <row r="4505" spans="4:4" x14ac:dyDescent="0.2">
      <c r="D4505" s="131"/>
    </row>
    <row r="4506" spans="4:4" x14ac:dyDescent="0.2">
      <c r="D4506" s="131"/>
    </row>
    <row r="4507" spans="4:4" x14ac:dyDescent="0.2">
      <c r="D4507" s="131"/>
    </row>
    <row r="4508" spans="4:4" x14ac:dyDescent="0.2">
      <c r="D4508" s="131"/>
    </row>
    <row r="4509" spans="4:4" x14ac:dyDescent="0.2">
      <c r="D4509" s="131"/>
    </row>
    <row r="4510" spans="4:4" x14ac:dyDescent="0.2">
      <c r="D4510" s="131"/>
    </row>
    <row r="4511" spans="4:4" x14ac:dyDescent="0.2">
      <c r="D4511" s="131"/>
    </row>
    <row r="4512" spans="4:4" x14ac:dyDescent="0.2">
      <c r="D4512" s="131"/>
    </row>
    <row r="4513" spans="4:4" x14ac:dyDescent="0.2">
      <c r="D4513" s="131"/>
    </row>
    <row r="4514" spans="4:4" x14ac:dyDescent="0.2">
      <c r="D4514" s="131"/>
    </row>
    <row r="4515" spans="4:4" x14ac:dyDescent="0.2">
      <c r="D4515" s="131"/>
    </row>
    <row r="4516" spans="4:4" x14ac:dyDescent="0.2">
      <c r="D4516" s="131"/>
    </row>
    <row r="4517" spans="4:4" x14ac:dyDescent="0.2">
      <c r="D4517" s="131"/>
    </row>
    <row r="4518" spans="4:4" x14ac:dyDescent="0.2">
      <c r="D4518" s="131"/>
    </row>
    <row r="4519" spans="4:4" x14ac:dyDescent="0.2">
      <c r="D4519" s="131"/>
    </row>
    <row r="4520" spans="4:4" x14ac:dyDescent="0.2">
      <c r="D4520" s="131"/>
    </row>
    <row r="4521" spans="4:4" x14ac:dyDescent="0.2">
      <c r="D4521" s="131"/>
    </row>
    <row r="4522" spans="4:4" x14ac:dyDescent="0.2">
      <c r="D4522" s="131"/>
    </row>
    <row r="4523" spans="4:4" x14ac:dyDescent="0.2">
      <c r="D4523" s="131"/>
    </row>
    <row r="4524" spans="4:4" x14ac:dyDescent="0.2">
      <c r="D4524" s="131"/>
    </row>
    <row r="4525" spans="4:4" x14ac:dyDescent="0.2">
      <c r="D4525" s="131"/>
    </row>
    <row r="4526" spans="4:4" x14ac:dyDescent="0.2">
      <c r="D4526" s="131"/>
    </row>
    <row r="4527" spans="4:4" x14ac:dyDescent="0.2">
      <c r="D4527" s="131"/>
    </row>
    <row r="4528" spans="4:4" x14ac:dyDescent="0.2">
      <c r="D4528" s="131"/>
    </row>
    <row r="4529" spans="4:4" x14ac:dyDescent="0.2">
      <c r="D4529" s="131"/>
    </row>
    <row r="4530" spans="4:4" x14ac:dyDescent="0.2">
      <c r="D4530" s="131"/>
    </row>
    <row r="4531" spans="4:4" x14ac:dyDescent="0.2">
      <c r="D4531" s="131"/>
    </row>
    <row r="4532" spans="4:4" x14ac:dyDescent="0.2">
      <c r="D4532" s="131"/>
    </row>
    <row r="4533" spans="4:4" x14ac:dyDescent="0.2">
      <c r="D4533" s="131"/>
    </row>
    <row r="4534" spans="4:4" x14ac:dyDescent="0.2">
      <c r="D4534" s="131"/>
    </row>
    <row r="4535" spans="4:4" x14ac:dyDescent="0.2">
      <c r="D4535" s="131"/>
    </row>
    <row r="4536" spans="4:4" x14ac:dyDescent="0.2">
      <c r="D4536" s="131"/>
    </row>
    <row r="4537" spans="4:4" x14ac:dyDescent="0.2">
      <c r="D4537" s="131"/>
    </row>
    <row r="4538" spans="4:4" x14ac:dyDescent="0.2">
      <c r="D4538" s="131"/>
    </row>
    <row r="4539" spans="4:4" x14ac:dyDescent="0.2">
      <c r="D4539" s="131"/>
    </row>
    <row r="4540" spans="4:4" x14ac:dyDescent="0.2">
      <c r="D4540" s="131"/>
    </row>
    <row r="4541" spans="4:4" x14ac:dyDescent="0.2">
      <c r="D4541" s="131"/>
    </row>
    <row r="4542" spans="4:4" x14ac:dyDescent="0.2">
      <c r="D4542" s="131"/>
    </row>
    <row r="4543" spans="4:4" x14ac:dyDescent="0.2">
      <c r="D4543" s="131"/>
    </row>
    <row r="4544" spans="4:4" x14ac:dyDescent="0.2">
      <c r="D4544" s="131"/>
    </row>
    <row r="4545" spans="4:4" x14ac:dyDescent="0.2">
      <c r="D4545" s="131"/>
    </row>
    <row r="4546" spans="4:4" x14ac:dyDescent="0.2">
      <c r="D4546" s="131"/>
    </row>
    <row r="4547" spans="4:4" x14ac:dyDescent="0.2">
      <c r="D4547" s="131"/>
    </row>
    <row r="4548" spans="4:4" x14ac:dyDescent="0.2">
      <c r="D4548" s="131"/>
    </row>
    <row r="4549" spans="4:4" x14ac:dyDescent="0.2">
      <c r="D4549" s="131"/>
    </row>
    <row r="4550" spans="4:4" x14ac:dyDescent="0.2">
      <c r="D4550" s="131"/>
    </row>
    <row r="4551" spans="4:4" x14ac:dyDescent="0.2">
      <c r="D4551" s="131"/>
    </row>
    <row r="4552" spans="4:4" x14ac:dyDescent="0.2">
      <c r="D4552" s="131"/>
    </row>
    <row r="4553" spans="4:4" x14ac:dyDescent="0.2">
      <c r="D4553" s="131"/>
    </row>
    <row r="4554" spans="4:4" x14ac:dyDescent="0.2">
      <c r="D4554" s="131"/>
    </row>
    <row r="4555" spans="4:4" x14ac:dyDescent="0.2">
      <c r="D4555" s="131"/>
    </row>
    <row r="4556" spans="4:4" x14ac:dyDescent="0.2">
      <c r="D4556" s="131"/>
    </row>
    <row r="4557" spans="4:4" x14ac:dyDescent="0.2">
      <c r="D4557" s="131"/>
    </row>
    <row r="4558" spans="4:4" x14ac:dyDescent="0.2">
      <c r="D4558" s="131"/>
    </row>
    <row r="4559" spans="4:4" x14ac:dyDescent="0.2">
      <c r="D4559" s="131"/>
    </row>
    <row r="4560" spans="4:4" x14ac:dyDescent="0.2">
      <c r="D4560" s="131"/>
    </row>
    <row r="4561" spans="4:4" x14ac:dyDescent="0.2">
      <c r="D4561" s="131"/>
    </row>
    <row r="4562" spans="4:4" x14ac:dyDescent="0.2">
      <c r="D4562" s="131"/>
    </row>
    <row r="4563" spans="4:4" x14ac:dyDescent="0.2">
      <c r="D4563" s="131"/>
    </row>
    <row r="4564" spans="4:4" x14ac:dyDescent="0.2">
      <c r="D4564" s="131"/>
    </row>
    <row r="4565" spans="4:4" x14ac:dyDescent="0.2">
      <c r="D4565" s="131"/>
    </row>
    <row r="4566" spans="4:4" x14ac:dyDescent="0.2">
      <c r="D4566" s="131"/>
    </row>
    <row r="4567" spans="4:4" x14ac:dyDescent="0.2">
      <c r="D4567" s="131"/>
    </row>
    <row r="4568" spans="4:4" x14ac:dyDescent="0.2">
      <c r="D4568" s="131"/>
    </row>
    <row r="4569" spans="4:4" x14ac:dyDescent="0.2">
      <c r="D4569" s="131"/>
    </row>
    <row r="4570" spans="4:4" x14ac:dyDescent="0.2">
      <c r="D4570" s="131"/>
    </row>
    <row r="4571" spans="4:4" x14ac:dyDescent="0.2">
      <c r="D4571" s="131"/>
    </row>
    <row r="4572" spans="4:4" x14ac:dyDescent="0.2">
      <c r="D4572" s="131"/>
    </row>
    <row r="4573" spans="4:4" x14ac:dyDescent="0.2">
      <c r="D4573" s="131"/>
    </row>
    <row r="4574" spans="4:4" x14ac:dyDescent="0.2">
      <c r="D4574" s="131"/>
    </row>
    <row r="4575" spans="4:4" x14ac:dyDescent="0.2">
      <c r="D4575" s="131"/>
    </row>
    <row r="4576" spans="4:4" x14ac:dyDescent="0.2">
      <c r="D4576" s="131"/>
    </row>
    <row r="4577" spans="4:4" x14ac:dyDescent="0.2">
      <c r="D4577" s="131"/>
    </row>
    <row r="4578" spans="4:4" x14ac:dyDescent="0.2">
      <c r="D4578" s="131"/>
    </row>
    <row r="4579" spans="4:4" x14ac:dyDescent="0.2">
      <c r="D4579" s="131"/>
    </row>
    <row r="4580" spans="4:4" x14ac:dyDescent="0.2">
      <c r="D4580" s="131"/>
    </row>
    <row r="4581" spans="4:4" x14ac:dyDescent="0.2">
      <c r="D4581" s="131"/>
    </row>
    <row r="4582" spans="4:4" x14ac:dyDescent="0.2">
      <c r="D4582" s="131"/>
    </row>
    <row r="4583" spans="4:4" x14ac:dyDescent="0.2">
      <c r="D4583" s="131"/>
    </row>
    <row r="4584" spans="4:4" x14ac:dyDescent="0.2">
      <c r="D4584" s="131"/>
    </row>
    <row r="4585" spans="4:4" x14ac:dyDescent="0.2">
      <c r="D4585" s="131"/>
    </row>
    <row r="4586" spans="4:4" x14ac:dyDescent="0.2">
      <c r="D4586" s="131"/>
    </row>
    <row r="4587" spans="4:4" x14ac:dyDescent="0.2">
      <c r="D4587" s="131"/>
    </row>
    <row r="4588" spans="4:4" x14ac:dyDescent="0.2">
      <c r="D4588" s="131"/>
    </row>
    <row r="4589" spans="4:4" x14ac:dyDescent="0.2">
      <c r="D4589" s="131"/>
    </row>
    <row r="4590" spans="4:4" x14ac:dyDescent="0.2">
      <c r="D4590" s="131"/>
    </row>
    <row r="4591" spans="4:4" x14ac:dyDescent="0.2">
      <c r="D4591" s="131"/>
    </row>
    <row r="4592" spans="4:4" x14ac:dyDescent="0.2">
      <c r="D4592" s="131"/>
    </row>
    <row r="4593" spans="4:4" x14ac:dyDescent="0.2">
      <c r="D4593" s="131"/>
    </row>
    <row r="4594" spans="4:4" x14ac:dyDescent="0.2">
      <c r="D4594" s="131"/>
    </row>
    <row r="4595" spans="4:4" x14ac:dyDescent="0.2">
      <c r="D4595" s="131"/>
    </row>
    <row r="4596" spans="4:4" x14ac:dyDescent="0.2">
      <c r="D4596" s="131"/>
    </row>
    <row r="4597" spans="4:4" x14ac:dyDescent="0.2">
      <c r="D4597" s="131"/>
    </row>
    <row r="4598" spans="4:4" x14ac:dyDescent="0.2">
      <c r="D4598" s="131"/>
    </row>
    <row r="4599" spans="4:4" x14ac:dyDescent="0.2">
      <c r="D4599" s="131"/>
    </row>
    <row r="4600" spans="4:4" x14ac:dyDescent="0.2">
      <c r="D4600" s="131"/>
    </row>
    <row r="4601" spans="4:4" x14ac:dyDescent="0.2">
      <c r="D4601" s="131"/>
    </row>
    <row r="4602" spans="4:4" x14ac:dyDescent="0.2">
      <c r="D4602" s="131"/>
    </row>
    <row r="4603" spans="4:4" x14ac:dyDescent="0.2">
      <c r="D4603" s="131"/>
    </row>
    <row r="4604" spans="4:4" x14ac:dyDescent="0.2">
      <c r="D4604" s="131"/>
    </row>
    <row r="4605" spans="4:4" x14ac:dyDescent="0.2">
      <c r="D4605" s="131"/>
    </row>
    <row r="4606" spans="4:4" x14ac:dyDescent="0.2">
      <c r="D4606" s="131"/>
    </row>
    <row r="4607" spans="4:4" x14ac:dyDescent="0.2">
      <c r="D4607" s="131"/>
    </row>
    <row r="4608" spans="4:4" x14ac:dyDescent="0.2">
      <c r="D4608" s="131"/>
    </row>
    <row r="4609" spans="4:4" x14ac:dyDescent="0.2">
      <c r="D4609" s="131"/>
    </row>
    <row r="4610" spans="4:4" x14ac:dyDescent="0.2">
      <c r="D4610" s="131"/>
    </row>
    <row r="4611" spans="4:4" x14ac:dyDescent="0.2">
      <c r="D4611" s="131"/>
    </row>
    <row r="4612" spans="4:4" x14ac:dyDescent="0.2">
      <c r="D4612" s="131"/>
    </row>
    <row r="4613" spans="4:4" x14ac:dyDescent="0.2">
      <c r="D4613" s="131"/>
    </row>
    <row r="4614" spans="4:4" x14ac:dyDescent="0.2">
      <c r="D4614" s="131"/>
    </row>
    <row r="4615" spans="4:4" x14ac:dyDescent="0.2">
      <c r="D4615" s="131"/>
    </row>
    <row r="4616" spans="4:4" x14ac:dyDescent="0.2">
      <c r="D4616" s="131"/>
    </row>
    <row r="4617" spans="4:4" x14ac:dyDescent="0.2">
      <c r="D4617" s="131"/>
    </row>
    <row r="4618" spans="4:4" x14ac:dyDescent="0.2">
      <c r="D4618" s="131"/>
    </row>
    <row r="4619" spans="4:4" x14ac:dyDescent="0.2">
      <c r="D4619" s="131"/>
    </row>
    <row r="4620" spans="4:4" x14ac:dyDescent="0.2">
      <c r="D4620" s="131"/>
    </row>
    <row r="4621" spans="4:4" x14ac:dyDescent="0.2">
      <c r="D4621" s="131"/>
    </row>
    <row r="4622" spans="4:4" x14ac:dyDescent="0.2">
      <c r="D4622" s="131"/>
    </row>
    <row r="4623" spans="4:4" x14ac:dyDescent="0.2">
      <c r="D4623" s="131"/>
    </row>
    <row r="4624" spans="4:4" x14ac:dyDescent="0.2">
      <c r="D4624" s="131"/>
    </row>
    <row r="4625" spans="4:4" x14ac:dyDescent="0.2">
      <c r="D4625" s="131"/>
    </row>
    <row r="4626" spans="4:4" x14ac:dyDescent="0.2">
      <c r="D4626" s="131"/>
    </row>
    <row r="4627" spans="4:4" x14ac:dyDescent="0.2">
      <c r="D4627" s="131"/>
    </row>
    <row r="4628" spans="4:4" x14ac:dyDescent="0.2">
      <c r="D4628" s="131"/>
    </row>
    <row r="4629" spans="4:4" x14ac:dyDescent="0.2">
      <c r="D4629" s="131"/>
    </row>
    <row r="4630" spans="4:4" x14ac:dyDescent="0.2">
      <c r="D4630" s="131"/>
    </row>
    <row r="4631" spans="4:4" x14ac:dyDescent="0.2">
      <c r="D4631" s="131"/>
    </row>
    <row r="4632" spans="4:4" x14ac:dyDescent="0.2">
      <c r="D4632" s="131"/>
    </row>
    <row r="4633" spans="4:4" x14ac:dyDescent="0.2">
      <c r="D4633" s="131"/>
    </row>
    <row r="4634" spans="4:4" x14ac:dyDescent="0.2">
      <c r="D4634" s="131"/>
    </row>
    <row r="4635" spans="4:4" x14ac:dyDescent="0.2">
      <c r="D4635" s="131"/>
    </row>
    <row r="4636" spans="4:4" x14ac:dyDescent="0.2">
      <c r="D4636" s="131"/>
    </row>
    <row r="4637" spans="4:4" x14ac:dyDescent="0.2">
      <c r="D4637" s="131"/>
    </row>
    <row r="4638" spans="4:4" x14ac:dyDescent="0.2">
      <c r="D4638" s="131"/>
    </row>
    <row r="4639" spans="4:4" x14ac:dyDescent="0.2">
      <c r="D4639" s="131"/>
    </row>
    <row r="4640" spans="4:4" x14ac:dyDescent="0.2">
      <c r="D4640" s="131"/>
    </row>
    <row r="4641" spans="4:4" x14ac:dyDescent="0.2">
      <c r="D4641" s="131"/>
    </row>
    <row r="4642" spans="4:4" x14ac:dyDescent="0.2">
      <c r="D4642" s="131"/>
    </row>
    <row r="4643" spans="4:4" x14ac:dyDescent="0.2">
      <c r="D4643" s="131"/>
    </row>
    <row r="4644" spans="4:4" x14ac:dyDescent="0.2">
      <c r="D4644" s="131"/>
    </row>
    <row r="4645" spans="4:4" x14ac:dyDescent="0.2">
      <c r="D4645" s="131"/>
    </row>
    <row r="4646" spans="4:4" x14ac:dyDescent="0.2">
      <c r="D4646" s="131"/>
    </row>
    <row r="4647" spans="4:4" x14ac:dyDescent="0.2">
      <c r="D4647" s="131"/>
    </row>
    <row r="4648" spans="4:4" x14ac:dyDescent="0.2">
      <c r="D4648" s="131"/>
    </row>
    <row r="4649" spans="4:4" x14ac:dyDescent="0.2">
      <c r="D4649" s="131"/>
    </row>
    <row r="4650" spans="4:4" x14ac:dyDescent="0.2">
      <c r="D4650" s="131"/>
    </row>
    <row r="4651" spans="4:4" x14ac:dyDescent="0.2">
      <c r="D4651" s="131"/>
    </row>
    <row r="4652" spans="4:4" x14ac:dyDescent="0.2">
      <c r="D4652" s="131"/>
    </row>
    <row r="4653" spans="4:4" x14ac:dyDescent="0.2">
      <c r="D4653" s="131"/>
    </row>
    <row r="4654" spans="4:4" x14ac:dyDescent="0.2">
      <c r="D4654" s="131"/>
    </row>
    <row r="4655" spans="4:4" x14ac:dyDescent="0.2">
      <c r="D4655" s="131"/>
    </row>
    <row r="4656" spans="4:4" x14ac:dyDescent="0.2">
      <c r="D4656" s="131"/>
    </row>
    <row r="4657" spans="4:4" x14ac:dyDescent="0.2">
      <c r="D4657" s="131"/>
    </row>
    <row r="4658" spans="4:4" x14ac:dyDescent="0.2">
      <c r="D4658" s="131"/>
    </row>
    <row r="4659" spans="4:4" x14ac:dyDescent="0.2">
      <c r="D4659" s="131"/>
    </row>
    <row r="4660" spans="4:4" x14ac:dyDescent="0.2">
      <c r="D4660" s="131"/>
    </row>
    <row r="4661" spans="4:4" x14ac:dyDescent="0.2">
      <c r="D4661" s="131"/>
    </row>
    <row r="4662" spans="4:4" x14ac:dyDescent="0.2">
      <c r="D4662" s="131"/>
    </row>
    <row r="4663" spans="4:4" x14ac:dyDescent="0.2">
      <c r="D4663" s="131"/>
    </row>
    <row r="4664" spans="4:4" x14ac:dyDescent="0.2">
      <c r="D4664" s="131"/>
    </row>
    <row r="4665" spans="4:4" x14ac:dyDescent="0.2">
      <c r="D4665" s="131"/>
    </row>
    <row r="4666" spans="4:4" x14ac:dyDescent="0.2">
      <c r="D4666" s="131"/>
    </row>
    <row r="4667" spans="4:4" x14ac:dyDescent="0.2">
      <c r="D4667" s="131"/>
    </row>
    <row r="4668" spans="4:4" x14ac:dyDescent="0.2">
      <c r="D4668" s="131"/>
    </row>
    <row r="4669" spans="4:4" x14ac:dyDescent="0.2">
      <c r="D4669" s="131"/>
    </row>
    <row r="4670" spans="4:4" x14ac:dyDescent="0.2">
      <c r="D4670" s="131"/>
    </row>
    <row r="4671" spans="4:4" x14ac:dyDescent="0.2">
      <c r="D4671" s="131"/>
    </row>
    <row r="4672" spans="4:4" x14ac:dyDescent="0.2">
      <c r="D4672" s="131"/>
    </row>
    <row r="4673" spans="4:4" x14ac:dyDescent="0.2">
      <c r="D4673" s="131"/>
    </row>
    <row r="4674" spans="4:4" x14ac:dyDescent="0.2">
      <c r="D4674" s="131"/>
    </row>
    <row r="4675" spans="4:4" x14ac:dyDescent="0.2">
      <c r="D4675" s="131"/>
    </row>
    <row r="4676" spans="4:4" x14ac:dyDescent="0.2">
      <c r="D4676" s="131"/>
    </row>
    <row r="4677" spans="4:4" x14ac:dyDescent="0.2">
      <c r="D4677" s="131"/>
    </row>
    <row r="4678" spans="4:4" x14ac:dyDescent="0.2">
      <c r="D4678" s="131"/>
    </row>
    <row r="4679" spans="4:4" x14ac:dyDescent="0.2">
      <c r="D4679" s="131"/>
    </row>
    <row r="4680" spans="4:4" x14ac:dyDescent="0.2">
      <c r="D4680" s="131"/>
    </row>
    <row r="4681" spans="4:4" x14ac:dyDescent="0.2">
      <c r="D4681" s="131"/>
    </row>
    <row r="4682" spans="4:4" x14ac:dyDescent="0.2">
      <c r="D4682" s="131"/>
    </row>
    <row r="4683" spans="4:4" x14ac:dyDescent="0.2">
      <c r="D4683" s="131"/>
    </row>
    <row r="4684" spans="4:4" x14ac:dyDescent="0.2">
      <c r="D4684" s="131"/>
    </row>
    <row r="4685" spans="4:4" x14ac:dyDescent="0.2">
      <c r="D4685" s="131"/>
    </row>
    <row r="4686" spans="4:4" x14ac:dyDescent="0.2">
      <c r="D4686" s="131"/>
    </row>
    <row r="4687" spans="4:4" x14ac:dyDescent="0.2">
      <c r="D4687" s="131"/>
    </row>
    <row r="4688" spans="4:4" x14ac:dyDescent="0.2">
      <c r="D4688" s="131"/>
    </row>
    <row r="4689" spans="4:4" x14ac:dyDescent="0.2">
      <c r="D4689" s="131"/>
    </row>
    <row r="4690" spans="4:4" x14ac:dyDescent="0.2">
      <c r="D4690" s="131"/>
    </row>
    <row r="4691" spans="4:4" x14ac:dyDescent="0.2">
      <c r="D4691" s="131"/>
    </row>
    <row r="4692" spans="4:4" x14ac:dyDescent="0.2">
      <c r="D4692" s="131"/>
    </row>
    <row r="4693" spans="4:4" x14ac:dyDescent="0.2">
      <c r="D4693" s="131"/>
    </row>
    <row r="4694" spans="4:4" x14ac:dyDescent="0.2">
      <c r="D4694" s="131"/>
    </row>
    <row r="4695" spans="4:4" x14ac:dyDescent="0.2">
      <c r="D4695" s="131"/>
    </row>
    <row r="4696" spans="4:4" x14ac:dyDescent="0.2">
      <c r="D4696" s="131"/>
    </row>
    <row r="4697" spans="4:4" x14ac:dyDescent="0.2">
      <c r="D4697" s="131"/>
    </row>
    <row r="4698" spans="4:4" x14ac:dyDescent="0.2">
      <c r="D4698" s="131"/>
    </row>
    <row r="4699" spans="4:4" x14ac:dyDescent="0.2">
      <c r="D4699" s="131"/>
    </row>
    <row r="4700" spans="4:4" x14ac:dyDescent="0.2">
      <c r="D4700" s="131"/>
    </row>
    <row r="4701" spans="4:4" x14ac:dyDescent="0.2">
      <c r="D4701" s="131"/>
    </row>
    <row r="4702" spans="4:4" x14ac:dyDescent="0.2">
      <c r="D4702" s="131"/>
    </row>
    <row r="4703" spans="4:4" x14ac:dyDescent="0.2">
      <c r="D4703" s="131"/>
    </row>
    <row r="4704" spans="4:4" x14ac:dyDescent="0.2">
      <c r="D4704" s="131"/>
    </row>
    <row r="4705" spans="4:4" x14ac:dyDescent="0.2">
      <c r="D4705" s="131"/>
    </row>
    <row r="4706" spans="4:4" x14ac:dyDescent="0.2">
      <c r="D4706" s="131"/>
    </row>
    <row r="4707" spans="4:4" x14ac:dyDescent="0.2">
      <c r="D4707" s="131"/>
    </row>
    <row r="4708" spans="4:4" x14ac:dyDescent="0.2">
      <c r="D4708" s="131"/>
    </row>
    <row r="4709" spans="4:4" x14ac:dyDescent="0.2">
      <c r="D4709" s="131"/>
    </row>
    <row r="4710" spans="4:4" x14ac:dyDescent="0.2">
      <c r="D4710" s="131"/>
    </row>
    <row r="4711" spans="4:4" x14ac:dyDescent="0.2">
      <c r="D4711" s="131"/>
    </row>
    <row r="4712" spans="4:4" x14ac:dyDescent="0.2">
      <c r="D4712" s="131"/>
    </row>
    <row r="4713" spans="4:4" x14ac:dyDescent="0.2">
      <c r="D4713" s="131"/>
    </row>
    <row r="4714" spans="4:4" x14ac:dyDescent="0.2">
      <c r="D4714" s="131"/>
    </row>
    <row r="4715" spans="4:4" x14ac:dyDescent="0.2">
      <c r="D4715" s="131"/>
    </row>
    <row r="4716" spans="4:4" x14ac:dyDescent="0.2">
      <c r="D4716" s="131"/>
    </row>
    <row r="4717" spans="4:4" x14ac:dyDescent="0.2">
      <c r="D4717" s="131"/>
    </row>
    <row r="4718" spans="4:4" x14ac:dyDescent="0.2">
      <c r="D4718" s="131"/>
    </row>
    <row r="4719" spans="4:4" x14ac:dyDescent="0.2">
      <c r="D4719" s="131"/>
    </row>
    <row r="4720" spans="4:4" x14ac:dyDescent="0.2">
      <c r="D4720" s="131"/>
    </row>
    <row r="4721" spans="4:4" x14ac:dyDescent="0.2">
      <c r="D4721" s="131"/>
    </row>
    <row r="4722" spans="4:4" x14ac:dyDescent="0.2">
      <c r="D4722" s="131"/>
    </row>
    <row r="4723" spans="4:4" x14ac:dyDescent="0.2">
      <c r="D4723" s="131"/>
    </row>
    <row r="4724" spans="4:4" x14ac:dyDescent="0.2">
      <c r="D4724" s="131"/>
    </row>
    <row r="4725" spans="4:4" x14ac:dyDescent="0.2">
      <c r="D4725" s="131"/>
    </row>
    <row r="4726" spans="4:4" x14ac:dyDescent="0.2">
      <c r="D4726" s="131"/>
    </row>
    <row r="4727" spans="4:4" x14ac:dyDescent="0.2">
      <c r="D4727" s="131"/>
    </row>
    <row r="4728" spans="4:4" x14ac:dyDescent="0.2">
      <c r="D4728" s="131"/>
    </row>
    <row r="4729" spans="4:4" x14ac:dyDescent="0.2">
      <c r="D4729" s="131"/>
    </row>
    <row r="4730" spans="4:4" x14ac:dyDescent="0.2">
      <c r="D4730" s="131"/>
    </row>
    <row r="4731" spans="4:4" x14ac:dyDescent="0.2">
      <c r="D4731" s="131"/>
    </row>
    <row r="4732" spans="4:4" x14ac:dyDescent="0.2">
      <c r="D4732" s="131"/>
    </row>
    <row r="4733" spans="4:4" x14ac:dyDescent="0.2">
      <c r="D4733" s="131"/>
    </row>
    <row r="4734" spans="4:4" x14ac:dyDescent="0.2">
      <c r="D4734" s="131"/>
    </row>
    <row r="4735" spans="4:4" x14ac:dyDescent="0.2">
      <c r="D4735" s="131"/>
    </row>
    <row r="4736" spans="4:4" x14ac:dyDescent="0.2">
      <c r="D4736" s="131"/>
    </row>
    <row r="4737" spans="4:4" x14ac:dyDescent="0.2">
      <c r="D4737" s="131"/>
    </row>
    <row r="4738" spans="4:4" x14ac:dyDescent="0.2">
      <c r="D4738" s="131"/>
    </row>
    <row r="4739" spans="4:4" x14ac:dyDescent="0.2">
      <c r="D4739" s="131"/>
    </row>
    <row r="4740" spans="4:4" x14ac:dyDescent="0.2">
      <c r="D4740" s="131"/>
    </row>
    <row r="4741" spans="4:4" x14ac:dyDescent="0.2">
      <c r="D4741" s="131"/>
    </row>
    <row r="4742" spans="4:4" x14ac:dyDescent="0.2">
      <c r="D4742" s="131"/>
    </row>
    <row r="4743" spans="4:4" x14ac:dyDescent="0.2">
      <c r="D4743" s="131"/>
    </row>
    <row r="4744" spans="4:4" x14ac:dyDescent="0.2">
      <c r="D4744" s="131"/>
    </row>
    <row r="4745" spans="4:4" x14ac:dyDescent="0.2">
      <c r="D4745" s="131"/>
    </row>
    <row r="4746" spans="4:4" x14ac:dyDescent="0.2">
      <c r="D4746" s="131"/>
    </row>
    <row r="4747" spans="4:4" x14ac:dyDescent="0.2">
      <c r="D4747" s="131"/>
    </row>
    <row r="4748" spans="4:4" x14ac:dyDescent="0.2">
      <c r="D4748" s="131"/>
    </row>
    <row r="4749" spans="4:4" x14ac:dyDescent="0.2">
      <c r="D4749" s="131"/>
    </row>
    <row r="4750" spans="4:4" x14ac:dyDescent="0.2">
      <c r="D4750" s="131"/>
    </row>
    <row r="4751" spans="4:4" x14ac:dyDescent="0.2">
      <c r="D4751" s="131"/>
    </row>
    <row r="4752" spans="4:4" x14ac:dyDescent="0.2">
      <c r="D4752" s="131"/>
    </row>
    <row r="4753" spans="4:4" x14ac:dyDescent="0.2">
      <c r="D4753" s="131"/>
    </row>
    <row r="4754" spans="4:4" x14ac:dyDescent="0.2">
      <c r="D4754" s="131"/>
    </row>
    <row r="4755" spans="4:4" x14ac:dyDescent="0.2">
      <c r="D4755" s="131"/>
    </row>
    <row r="4756" spans="4:4" x14ac:dyDescent="0.2">
      <c r="D4756" s="131"/>
    </row>
    <row r="4757" spans="4:4" x14ac:dyDescent="0.2">
      <c r="D4757" s="131"/>
    </row>
    <row r="4758" spans="4:4" x14ac:dyDescent="0.2">
      <c r="D4758" s="131"/>
    </row>
    <row r="4759" spans="4:4" x14ac:dyDescent="0.2">
      <c r="D4759" s="131"/>
    </row>
    <row r="4760" spans="4:4" x14ac:dyDescent="0.2">
      <c r="D4760" s="131"/>
    </row>
    <row r="4761" spans="4:4" x14ac:dyDescent="0.2">
      <c r="D4761" s="131"/>
    </row>
    <row r="4762" spans="4:4" x14ac:dyDescent="0.2">
      <c r="D4762" s="131"/>
    </row>
    <row r="4763" spans="4:4" x14ac:dyDescent="0.2">
      <c r="D4763" s="131"/>
    </row>
    <row r="4764" spans="4:4" x14ac:dyDescent="0.2">
      <c r="D4764" s="131"/>
    </row>
    <row r="4765" spans="4:4" x14ac:dyDescent="0.2">
      <c r="D4765" s="131"/>
    </row>
    <row r="4766" spans="4:4" x14ac:dyDescent="0.2">
      <c r="D4766" s="131"/>
    </row>
    <row r="4767" spans="4:4" x14ac:dyDescent="0.2">
      <c r="D4767" s="131"/>
    </row>
    <row r="4768" spans="4:4" x14ac:dyDescent="0.2">
      <c r="D4768" s="131"/>
    </row>
    <row r="4769" spans="4:4" x14ac:dyDescent="0.2">
      <c r="D4769" s="131"/>
    </row>
    <row r="4770" spans="4:4" x14ac:dyDescent="0.2">
      <c r="D4770" s="131"/>
    </row>
    <row r="4771" spans="4:4" x14ac:dyDescent="0.2">
      <c r="D4771" s="131"/>
    </row>
    <row r="4772" spans="4:4" x14ac:dyDescent="0.2">
      <c r="D4772" s="131"/>
    </row>
    <row r="4773" spans="4:4" x14ac:dyDescent="0.2">
      <c r="D4773" s="131"/>
    </row>
    <row r="4774" spans="4:4" x14ac:dyDescent="0.2">
      <c r="D4774" s="131"/>
    </row>
    <row r="4775" spans="4:4" x14ac:dyDescent="0.2">
      <c r="D4775" s="131"/>
    </row>
    <row r="4776" spans="4:4" x14ac:dyDescent="0.2">
      <c r="D4776" s="131"/>
    </row>
    <row r="4777" spans="4:4" x14ac:dyDescent="0.2">
      <c r="D4777" s="131"/>
    </row>
    <row r="4778" spans="4:4" x14ac:dyDescent="0.2">
      <c r="D4778" s="131"/>
    </row>
    <row r="4779" spans="4:4" x14ac:dyDescent="0.2">
      <c r="D4779" s="131"/>
    </row>
    <row r="4780" spans="4:4" x14ac:dyDescent="0.2">
      <c r="D4780" s="131"/>
    </row>
    <row r="4781" spans="4:4" x14ac:dyDescent="0.2">
      <c r="D4781" s="131"/>
    </row>
    <row r="4782" spans="4:4" x14ac:dyDescent="0.2">
      <c r="D4782" s="131"/>
    </row>
    <row r="4783" spans="4:4" x14ac:dyDescent="0.2">
      <c r="D4783" s="131"/>
    </row>
    <row r="4784" spans="4:4" x14ac:dyDescent="0.2">
      <c r="D4784" s="131"/>
    </row>
    <row r="4785" spans="4:4" x14ac:dyDescent="0.2">
      <c r="D4785" s="131"/>
    </row>
    <row r="4786" spans="4:4" x14ac:dyDescent="0.2">
      <c r="D4786" s="131"/>
    </row>
    <row r="4787" spans="4:4" x14ac:dyDescent="0.2">
      <c r="D4787" s="131"/>
    </row>
    <row r="4788" spans="4:4" x14ac:dyDescent="0.2">
      <c r="D4788" s="131"/>
    </row>
    <row r="4789" spans="4:4" x14ac:dyDescent="0.2">
      <c r="D4789" s="131"/>
    </row>
    <row r="4790" spans="4:4" x14ac:dyDescent="0.2">
      <c r="D4790" s="131"/>
    </row>
    <row r="4791" spans="4:4" x14ac:dyDescent="0.2">
      <c r="D4791" s="131"/>
    </row>
    <row r="4792" spans="4:4" x14ac:dyDescent="0.2">
      <c r="D4792" s="131"/>
    </row>
    <row r="4793" spans="4:4" x14ac:dyDescent="0.2">
      <c r="D4793" s="131"/>
    </row>
    <row r="4794" spans="4:4" x14ac:dyDescent="0.2">
      <c r="D4794" s="131"/>
    </row>
    <row r="4795" spans="4:4" x14ac:dyDescent="0.2">
      <c r="D4795" s="131"/>
    </row>
    <row r="4796" spans="4:4" x14ac:dyDescent="0.2">
      <c r="D4796" s="131"/>
    </row>
    <row r="4797" spans="4:4" x14ac:dyDescent="0.2">
      <c r="D4797" s="131"/>
    </row>
    <row r="4798" spans="4:4" x14ac:dyDescent="0.2">
      <c r="D4798" s="131"/>
    </row>
    <row r="4799" spans="4:4" x14ac:dyDescent="0.2">
      <c r="D4799" s="131"/>
    </row>
    <row r="4800" spans="4:4" x14ac:dyDescent="0.2">
      <c r="D4800" s="131"/>
    </row>
    <row r="4801" spans="4:4" x14ac:dyDescent="0.2">
      <c r="D4801" s="131"/>
    </row>
    <row r="4802" spans="4:4" x14ac:dyDescent="0.2">
      <c r="D4802" s="131"/>
    </row>
    <row r="4803" spans="4:4" x14ac:dyDescent="0.2">
      <c r="D4803" s="131"/>
    </row>
    <row r="4804" spans="4:4" x14ac:dyDescent="0.2">
      <c r="D4804" s="131"/>
    </row>
    <row r="4805" spans="4:4" x14ac:dyDescent="0.2">
      <c r="D4805" s="131"/>
    </row>
    <row r="4806" spans="4:4" x14ac:dyDescent="0.2">
      <c r="D4806" s="131"/>
    </row>
    <row r="4807" spans="4:4" x14ac:dyDescent="0.2">
      <c r="D4807" s="131"/>
    </row>
    <row r="4808" spans="4:4" x14ac:dyDescent="0.2">
      <c r="D4808" s="131"/>
    </row>
    <row r="4809" spans="4:4" x14ac:dyDescent="0.2">
      <c r="D4809" s="131"/>
    </row>
    <row r="4810" spans="4:4" x14ac:dyDescent="0.2">
      <c r="D4810" s="131"/>
    </row>
    <row r="4811" spans="4:4" x14ac:dyDescent="0.2">
      <c r="D4811" s="131"/>
    </row>
    <row r="4812" spans="4:4" x14ac:dyDescent="0.2">
      <c r="D4812" s="131"/>
    </row>
    <row r="4813" spans="4:4" x14ac:dyDescent="0.2">
      <c r="D4813" s="131"/>
    </row>
    <row r="4814" spans="4:4" x14ac:dyDescent="0.2">
      <c r="D4814" s="131"/>
    </row>
    <row r="4815" spans="4:4" x14ac:dyDescent="0.2">
      <c r="D4815" s="131"/>
    </row>
    <row r="4816" spans="4:4" x14ac:dyDescent="0.2">
      <c r="D4816" s="131"/>
    </row>
    <row r="4817" spans="4:4" x14ac:dyDescent="0.2">
      <c r="D4817" s="131"/>
    </row>
    <row r="4818" spans="4:4" x14ac:dyDescent="0.2">
      <c r="D4818" s="131"/>
    </row>
    <row r="4819" spans="4:4" x14ac:dyDescent="0.2">
      <c r="D4819" s="131"/>
    </row>
    <row r="4820" spans="4:4" x14ac:dyDescent="0.2">
      <c r="D4820" s="131"/>
    </row>
    <row r="4821" spans="4:4" x14ac:dyDescent="0.2">
      <c r="D4821" s="131"/>
    </row>
    <row r="4822" spans="4:4" x14ac:dyDescent="0.2">
      <c r="D4822" s="131"/>
    </row>
    <row r="4823" spans="4:4" x14ac:dyDescent="0.2">
      <c r="D4823" s="131"/>
    </row>
    <row r="4824" spans="4:4" x14ac:dyDescent="0.2">
      <c r="D4824" s="131"/>
    </row>
    <row r="4825" spans="4:4" x14ac:dyDescent="0.2">
      <c r="D4825" s="131"/>
    </row>
    <row r="4826" spans="4:4" x14ac:dyDescent="0.2">
      <c r="D4826" s="131"/>
    </row>
    <row r="4827" spans="4:4" x14ac:dyDescent="0.2">
      <c r="D4827" s="131"/>
    </row>
    <row r="4828" spans="4:4" x14ac:dyDescent="0.2">
      <c r="D4828" s="131"/>
    </row>
    <row r="4829" spans="4:4" x14ac:dyDescent="0.2">
      <c r="D4829" s="131"/>
    </row>
    <row r="4830" spans="4:4" x14ac:dyDescent="0.2">
      <c r="D4830" s="131"/>
    </row>
    <row r="4831" spans="4:4" x14ac:dyDescent="0.2">
      <c r="D4831" s="131"/>
    </row>
    <row r="4832" spans="4:4" x14ac:dyDescent="0.2">
      <c r="D4832" s="131"/>
    </row>
    <row r="4833" spans="4:4" x14ac:dyDescent="0.2">
      <c r="D4833" s="131"/>
    </row>
    <row r="4834" spans="4:4" x14ac:dyDescent="0.2">
      <c r="D4834" s="131"/>
    </row>
    <row r="4835" spans="4:4" x14ac:dyDescent="0.2">
      <c r="D4835" s="131"/>
    </row>
    <row r="4836" spans="4:4" x14ac:dyDescent="0.2">
      <c r="D4836" s="131"/>
    </row>
    <row r="4837" spans="4:4" x14ac:dyDescent="0.2">
      <c r="D4837" s="131"/>
    </row>
    <row r="4838" spans="4:4" x14ac:dyDescent="0.2">
      <c r="D4838" s="131"/>
    </row>
    <row r="4839" spans="4:4" x14ac:dyDescent="0.2">
      <c r="D4839" s="131"/>
    </row>
    <row r="4840" spans="4:4" x14ac:dyDescent="0.2">
      <c r="D4840" s="131"/>
    </row>
    <row r="4841" spans="4:4" x14ac:dyDescent="0.2">
      <c r="D4841" s="131"/>
    </row>
    <row r="4842" spans="4:4" x14ac:dyDescent="0.2">
      <c r="D4842" s="131"/>
    </row>
    <row r="4843" spans="4:4" x14ac:dyDescent="0.2">
      <c r="D4843" s="131"/>
    </row>
    <row r="4844" spans="4:4" x14ac:dyDescent="0.2">
      <c r="D4844" s="131"/>
    </row>
    <row r="4845" spans="4:4" x14ac:dyDescent="0.2">
      <c r="D4845" s="131"/>
    </row>
    <row r="4846" spans="4:4" x14ac:dyDescent="0.2">
      <c r="D4846" s="131"/>
    </row>
    <row r="4847" spans="4:4" x14ac:dyDescent="0.2">
      <c r="D4847" s="131"/>
    </row>
    <row r="4848" spans="4:4" x14ac:dyDescent="0.2">
      <c r="D4848" s="131"/>
    </row>
    <row r="4849" spans="4:4" x14ac:dyDescent="0.2">
      <c r="D4849" s="131"/>
    </row>
    <row r="4850" spans="4:4" x14ac:dyDescent="0.2">
      <c r="D4850" s="131"/>
    </row>
    <row r="4851" spans="4:4" x14ac:dyDescent="0.2">
      <c r="D4851" s="131"/>
    </row>
    <row r="4852" spans="4:4" x14ac:dyDescent="0.2">
      <c r="D4852" s="131"/>
    </row>
    <row r="4853" spans="4:4" x14ac:dyDescent="0.2">
      <c r="D4853" s="131"/>
    </row>
    <row r="4854" spans="4:4" x14ac:dyDescent="0.2">
      <c r="D4854" s="131"/>
    </row>
    <row r="4855" spans="4:4" x14ac:dyDescent="0.2">
      <c r="D4855" s="131"/>
    </row>
    <row r="4856" spans="4:4" x14ac:dyDescent="0.2">
      <c r="D4856" s="131"/>
    </row>
    <row r="4857" spans="4:4" x14ac:dyDescent="0.2">
      <c r="D4857" s="131"/>
    </row>
    <row r="4858" spans="4:4" x14ac:dyDescent="0.2">
      <c r="D4858" s="131"/>
    </row>
    <row r="4859" spans="4:4" x14ac:dyDescent="0.2">
      <c r="D4859" s="131"/>
    </row>
    <row r="4860" spans="4:4" x14ac:dyDescent="0.2">
      <c r="D4860" s="131"/>
    </row>
    <row r="4861" spans="4:4" x14ac:dyDescent="0.2">
      <c r="D4861" s="131"/>
    </row>
    <row r="4862" spans="4:4" x14ac:dyDescent="0.2">
      <c r="D4862" s="131"/>
    </row>
    <row r="4863" spans="4:4" x14ac:dyDescent="0.2">
      <c r="D4863" s="131"/>
    </row>
    <row r="4864" spans="4:4" x14ac:dyDescent="0.2">
      <c r="D4864" s="131"/>
    </row>
    <row r="4865" spans="4:4" x14ac:dyDescent="0.2">
      <c r="D4865" s="131"/>
    </row>
    <row r="4866" spans="4:4" x14ac:dyDescent="0.2">
      <c r="D4866" s="131"/>
    </row>
    <row r="4867" spans="4:4" x14ac:dyDescent="0.2">
      <c r="D4867" s="131"/>
    </row>
    <row r="4868" spans="4:4" x14ac:dyDescent="0.2">
      <c r="D4868" s="131"/>
    </row>
    <row r="4869" spans="4:4" x14ac:dyDescent="0.2">
      <c r="D4869" s="131"/>
    </row>
    <row r="4870" spans="4:4" x14ac:dyDescent="0.2">
      <c r="D4870" s="131"/>
    </row>
    <row r="4871" spans="4:4" x14ac:dyDescent="0.2">
      <c r="D4871" s="131"/>
    </row>
    <row r="4872" spans="4:4" x14ac:dyDescent="0.2">
      <c r="D4872" s="131"/>
    </row>
    <row r="4873" spans="4:4" x14ac:dyDescent="0.2">
      <c r="D4873" s="131"/>
    </row>
    <row r="4874" spans="4:4" x14ac:dyDescent="0.2">
      <c r="D4874" s="131"/>
    </row>
    <row r="4875" spans="4:4" x14ac:dyDescent="0.2">
      <c r="D4875" s="131"/>
    </row>
    <row r="4876" spans="4:4" x14ac:dyDescent="0.2">
      <c r="D4876" s="131"/>
    </row>
    <row r="4877" spans="4:4" x14ac:dyDescent="0.2">
      <c r="D4877" s="131"/>
    </row>
    <row r="4878" spans="4:4" x14ac:dyDescent="0.2">
      <c r="D4878" s="131"/>
    </row>
    <row r="4879" spans="4:4" x14ac:dyDescent="0.2">
      <c r="D4879" s="131"/>
    </row>
    <row r="4880" spans="4:4" x14ac:dyDescent="0.2">
      <c r="D4880" s="131"/>
    </row>
    <row r="4881" spans="4:4" x14ac:dyDescent="0.2">
      <c r="D4881" s="131"/>
    </row>
    <row r="4882" spans="4:4" x14ac:dyDescent="0.2">
      <c r="D4882" s="131"/>
    </row>
    <row r="4883" spans="4:4" x14ac:dyDescent="0.2">
      <c r="D4883" s="131"/>
    </row>
    <row r="4884" spans="4:4" x14ac:dyDescent="0.2">
      <c r="D4884" s="131"/>
    </row>
    <row r="4885" spans="4:4" x14ac:dyDescent="0.2">
      <c r="D4885" s="131"/>
    </row>
    <row r="4886" spans="4:4" x14ac:dyDescent="0.2">
      <c r="D4886" s="131"/>
    </row>
    <row r="4887" spans="4:4" x14ac:dyDescent="0.2">
      <c r="D4887" s="131"/>
    </row>
    <row r="4888" spans="4:4" x14ac:dyDescent="0.2">
      <c r="D4888" s="131"/>
    </row>
    <row r="4889" spans="4:4" x14ac:dyDescent="0.2">
      <c r="D4889" s="131"/>
    </row>
    <row r="4890" spans="4:4" x14ac:dyDescent="0.2">
      <c r="D4890" s="131"/>
    </row>
    <row r="4891" spans="4:4" x14ac:dyDescent="0.2">
      <c r="D4891" s="131"/>
    </row>
    <row r="4892" spans="4:4" x14ac:dyDescent="0.2">
      <c r="D4892" s="131"/>
    </row>
    <row r="4893" spans="4:4" x14ac:dyDescent="0.2">
      <c r="D4893" s="131"/>
    </row>
    <row r="4894" spans="4:4" x14ac:dyDescent="0.2">
      <c r="D4894" s="131"/>
    </row>
    <row r="4895" spans="4:4" x14ac:dyDescent="0.2">
      <c r="D4895" s="131"/>
    </row>
    <row r="4896" spans="4:4" x14ac:dyDescent="0.2">
      <c r="D4896" s="131"/>
    </row>
    <row r="4897" spans="4:4" x14ac:dyDescent="0.2">
      <c r="D4897" s="131"/>
    </row>
    <row r="4898" spans="4:4" x14ac:dyDescent="0.2">
      <c r="D4898" s="131"/>
    </row>
    <row r="4899" spans="4:4" x14ac:dyDescent="0.2">
      <c r="D4899" s="131"/>
    </row>
    <row r="4900" spans="4:4" x14ac:dyDescent="0.2">
      <c r="D4900" s="131"/>
    </row>
    <row r="4901" spans="4:4" x14ac:dyDescent="0.2">
      <c r="D4901" s="131"/>
    </row>
    <row r="4902" spans="4:4" x14ac:dyDescent="0.2">
      <c r="D4902" s="131"/>
    </row>
    <row r="4903" spans="4:4" x14ac:dyDescent="0.2">
      <c r="D4903" s="131"/>
    </row>
    <row r="4904" spans="4:4" x14ac:dyDescent="0.2">
      <c r="D4904" s="131"/>
    </row>
    <row r="4905" spans="4:4" x14ac:dyDescent="0.2">
      <c r="D4905" s="131"/>
    </row>
    <row r="4906" spans="4:4" x14ac:dyDescent="0.2">
      <c r="D4906" s="131"/>
    </row>
    <row r="4907" spans="4:4" x14ac:dyDescent="0.2">
      <c r="D4907" s="131"/>
    </row>
    <row r="4908" spans="4:4" x14ac:dyDescent="0.2">
      <c r="D4908" s="131"/>
    </row>
    <row r="4909" spans="4:4" x14ac:dyDescent="0.2">
      <c r="D4909" s="131"/>
    </row>
    <row r="4910" spans="4:4" x14ac:dyDescent="0.2">
      <c r="D4910" s="131"/>
    </row>
    <row r="4911" spans="4:4" x14ac:dyDescent="0.2">
      <c r="D4911" s="131"/>
    </row>
    <row r="4912" spans="4:4" x14ac:dyDescent="0.2">
      <c r="D4912" s="131"/>
    </row>
    <row r="4913" spans="4:4" x14ac:dyDescent="0.2">
      <c r="D4913" s="131"/>
    </row>
    <row r="4914" spans="4:4" x14ac:dyDescent="0.2">
      <c r="D4914" s="131"/>
    </row>
    <row r="4915" spans="4:4" x14ac:dyDescent="0.2">
      <c r="D4915" s="131"/>
    </row>
    <row r="4916" spans="4:4" x14ac:dyDescent="0.2">
      <c r="D4916" s="131"/>
    </row>
    <row r="4917" spans="4:4" x14ac:dyDescent="0.2">
      <c r="D4917" s="131"/>
    </row>
    <row r="4918" spans="4:4" x14ac:dyDescent="0.2">
      <c r="D4918" s="131"/>
    </row>
    <row r="4919" spans="4:4" x14ac:dyDescent="0.2">
      <c r="D4919" s="131"/>
    </row>
    <row r="4920" spans="4:4" x14ac:dyDescent="0.2">
      <c r="D4920" s="131"/>
    </row>
    <row r="4921" spans="4:4" x14ac:dyDescent="0.2">
      <c r="D4921" s="131"/>
    </row>
    <row r="4922" spans="4:4" x14ac:dyDescent="0.2">
      <c r="D4922" s="131"/>
    </row>
    <row r="4923" spans="4:4" x14ac:dyDescent="0.2">
      <c r="D4923" s="131"/>
    </row>
    <row r="4924" spans="4:4" x14ac:dyDescent="0.2">
      <c r="D4924" s="131"/>
    </row>
    <row r="4925" spans="4:4" x14ac:dyDescent="0.2">
      <c r="D4925" s="131"/>
    </row>
    <row r="4926" spans="4:4" x14ac:dyDescent="0.2">
      <c r="D4926" s="131"/>
    </row>
    <row r="4927" spans="4:4" x14ac:dyDescent="0.2">
      <c r="D4927" s="131"/>
    </row>
    <row r="4928" spans="4:4" x14ac:dyDescent="0.2">
      <c r="D4928" s="131"/>
    </row>
    <row r="4929" spans="4:4" x14ac:dyDescent="0.2">
      <c r="D4929" s="131"/>
    </row>
    <row r="4930" spans="4:4" x14ac:dyDescent="0.2">
      <c r="D4930" s="131"/>
    </row>
    <row r="4931" spans="4:4" x14ac:dyDescent="0.2">
      <c r="D4931" s="131"/>
    </row>
    <row r="4932" spans="4:4" x14ac:dyDescent="0.2">
      <c r="D4932" s="131"/>
    </row>
    <row r="4933" spans="4:4" x14ac:dyDescent="0.2">
      <c r="D4933" s="131"/>
    </row>
    <row r="4934" spans="4:4" x14ac:dyDescent="0.2">
      <c r="D4934" s="131"/>
    </row>
    <row r="4935" spans="4:4" x14ac:dyDescent="0.2">
      <c r="D4935" s="131"/>
    </row>
    <row r="4936" spans="4:4" x14ac:dyDescent="0.2">
      <c r="D4936" s="131"/>
    </row>
    <row r="4937" spans="4:4" x14ac:dyDescent="0.2">
      <c r="D4937" s="131"/>
    </row>
    <row r="4938" spans="4:4" x14ac:dyDescent="0.2">
      <c r="D4938" s="131"/>
    </row>
    <row r="4939" spans="4:4" x14ac:dyDescent="0.2">
      <c r="D4939" s="131"/>
    </row>
    <row r="4940" spans="4:4" x14ac:dyDescent="0.2">
      <c r="D4940" s="131"/>
    </row>
    <row r="4941" spans="4:4" x14ac:dyDescent="0.2">
      <c r="D4941" s="131"/>
    </row>
    <row r="4942" spans="4:4" x14ac:dyDescent="0.2">
      <c r="D4942" s="131"/>
    </row>
    <row r="4943" spans="4:4" x14ac:dyDescent="0.2">
      <c r="D4943" s="131"/>
    </row>
    <row r="4944" spans="4:4" x14ac:dyDescent="0.2">
      <c r="D4944" s="131"/>
    </row>
    <row r="4945" spans="4:4" x14ac:dyDescent="0.2">
      <c r="D4945" s="131"/>
    </row>
    <row r="4946" spans="4:4" x14ac:dyDescent="0.2">
      <c r="D4946" s="131"/>
    </row>
    <row r="4947" spans="4:4" x14ac:dyDescent="0.2">
      <c r="D4947" s="131"/>
    </row>
    <row r="4948" spans="4:4" x14ac:dyDescent="0.2">
      <c r="D4948" s="131"/>
    </row>
    <row r="4949" spans="4:4" x14ac:dyDescent="0.2">
      <c r="D4949" s="131"/>
    </row>
    <row r="4950" spans="4:4" x14ac:dyDescent="0.2">
      <c r="D4950" s="131"/>
    </row>
    <row r="4951" spans="4:4" x14ac:dyDescent="0.2">
      <c r="D4951" s="131"/>
    </row>
    <row r="4952" spans="4:4" x14ac:dyDescent="0.2">
      <c r="D4952" s="131"/>
    </row>
    <row r="4953" spans="4:4" x14ac:dyDescent="0.2">
      <c r="D4953" s="131"/>
    </row>
    <row r="4954" spans="4:4" x14ac:dyDescent="0.2">
      <c r="D4954" s="131"/>
    </row>
    <row r="4955" spans="4:4" x14ac:dyDescent="0.2">
      <c r="D4955" s="131"/>
    </row>
    <row r="4956" spans="4:4" x14ac:dyDescent="0.2">
      <c r="D4956" s="131"/>
    </row>
  </sheetData>
  <sheetProtection password="CCE1" sheet="1" objects="1" scenarios="1"/>
  <protectedRanges>
    <protectedRange sqref="F10:F13 F15 F17 F19 F22 F27 F29 F31 F33 F36:F46" name="Oblast1"/>
  </protectedRanges>
  <mergeCells count="10">
    <mergeCell ref="B14:G14"/>
    <mergeCell ref="B21:G21"/>
    <mergeCell ref="B25:G25"/>
    <mergeCell ref="B26:G26"/>
    <mergeCell ref="A1:G1"/>
    <mergeCell ref="C2:G2"/>
    <mergeCell ref="C3:G3"/>
    <mergeCell ref="C4:G4"/>
    <mergeCell ref="C7:G7"/>
    <mergeCell ref="B9:G9"/>
  </mergeCells>
  <pageMargins left="0.70866141732283472" right="0.70866141732283472" top="0.78740157480314965" bottom="0.78740157480314965" header="0.31496062992125984" footer="0.31496062992125984"/>
  <pageSetup paperSize="9" scale="64" orientation="portrait" r:id="rId1"/>
  <headerFooter>
    <oddFooter>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AU326"/>
  <sheetViews>
    <sheetView showZeros="0" view="pageBreakPreview" zoomScaleNormal="100" zoomScaleSheetLayoutView="100" workbookViewId="0">
      <selection activeCell="L13" sqref="L13"/>
    </sheetView>
  </sheetViews>
  <sheetFormatPr defaultRowHeight="12.75" outlineLevelRow="1" x14ac:dyDescent="0.2"/>
  <cols>
    <col min="1" max="1" width="4.28515625" style="16" customWidth="1"/>
    <col min="2" max="2" width="14.42578125" style="269" customWidth="1"/>
    <col min="3" max="3" width="50.7109375" style="269" customWidth="1"/>
    <col min="4" max="4" width="4.5703125" style="16" customWidth="1"/>
    <col min="5" max="5" width="10.5703125" style="271" customWidth="1"/>
    <col min="6" max="6" width="9.85546875" style="268" customWidth="1"/>
    <col min="7" max="7" width="12.7109375" style="268" customWidth="1"/>
    <col min="8" max="8" width="9.140625" style="16" customWidth="1"/>
    <col min="16" max="26" width="0" hidden="1" customWidth="1"/>
  </cols>
  <sheetData>
    <row r="1" spans="1:47" ht="15.75" customHeight="1" x14ac:dyDescent="0.2">
      <c r="A1" s="354" t="s">
        <v>2602</v>
      </c>
      <c r="B1" s="354"/>
      <c r="C1" s="354"/>
      <c r="D1" s="354"/>
      <c r="E1" s="354"/>
      <c r="F1" s="354"/>
      <c r="G1" s="354"/>
      <c r="R1" t="s">
        <v>113</v>
      </c>
    </row>
    <row r="2" spans="1:47" ht="24.95" customHeight="1" x14ac:dyDescent="0.2">
      <c r="A2" s="281" t="s">
        <v>112</v>
      </c>
      <c r="B2" s="231"/>
      <c r="C2" s="355" t="s">
        <v>1237</v>
      </c>
      <c r="D2" s="356"/>
      <c r="E2" s="356"/>
      <c r="F2" s="356"/>
      <c r="G2" s="357"/>
      <c r="R2" t="s">
        <v>114</v>
      </c>
    </row>
    <row r="3" spans="1:47" ht="24.95" customHeight="1" x14ac:dyDescent="0.2">
      <c r="A3" s="282" t="s">
        <v>7</v>
      </c>
      <c r="B3" s="232"/>
      <c r="C3" s="355" t="s">
        <v>1238</v>
      </c>
      <c r="D3" s="356"/>
      <c r="E3" s="356"/>
      <c r="F3" s="356"/>
      <c r="G3" s="357"/>
      <c r="R3" t="s">
        <v>115</v>
      </c>
    </row>
    <row r="4" spans="1:47" ht="24.95" customHeight="1" x14ac:dyDescent="0.2">
      <c r="A4" s="282" t="s">
        <v>8</v>
      </c>
      <c r="B4" s="232"/>
      <c r="C4" s="355" t="s">
        <v>1503</v>
      </c>
      <c r="D4" s="356"/>
      <c r="E4" s="356"/>
      <c r="F4" s="356"/>
      <c r="G4" s="357"/>
      <c r="R4" t="s">
        <v>116</v>
      </c>
    </row>
    <row r="5" spans="1:47" x14ac:dyDescent="0.2">
      <c r="A5" s="283" t="s">
        <v>117</v>
      </c>
      <c r="B5" s="233"/>
      <c r="C5" s="233"/>
      <c r="D5" s="234"/>
      <c r="E5" s="235"/>
      <c r="F5" s="236"/>
      <c r="G5" s="237"/>
      <c r="R5" t="s">
        <v>118</v>
      </c>
    </row>
    <row r="7" spans="1:47" ht="25.5" x14ac:dyDescent="0.2">
      <c r="A7" s="249" t="s">
        <v>119</v>
      </c>
      <c r="B7" s="246" t="s">
        <v>120</v>
      </c>
      <c r="C7" s="246" t="s">
        <v>121</v>
      </c>
      <c r="D7" s="249" t="s">
        <v>122</v>
      </c>
      <c r="E7" s="248" t="s">
        <v>123</v>
      </c>
      <c r="F7" s="244" t="s">
        <v>124</v>
      </c>
      <c r="G7" s="278" t="s">
        <v>28</v>
      </c>
      <c r="H7" s="228" t="s">
        <v>125</v>
      </c>
    </row>
    <row r="8" spans="1:47" x14ac:dyDescent="0.2">
      <c r="A8" s="286" t="s">
        <v>126</v>
      </c>
      <c r="B8" s="253" t="s">
        <v>52</v>
      </c>
      <c r="C8" s="254" t="s">
        <v>53</v>
      </c>
      <c r="D8" s="255"/>
      <c r="E8" s="256"/>
      <c r="F8" s="256"/>
      <c r="G8" s="256">
        <f>SUMIF(R9:R34,"&lt;&gt;NOR",G9:G34)</f>
        <v>0</v>
      </c>
      <c r="H8" s="229"/>
      <c r="I8" s="126"/>
      <c r="R8" t="s">
        <v>127</v>
      </c>
    </row>
    <row r="9" spans="1:47" ht="22.5" outlineLevel="1" x14ac:dyDescent="0.2">
      <c r="A9" s="285">
        <v>1</v>
      </c>
      <c r="B9" s="162" t="s">
        <v>285</v>
      </c>
      <c r="C9" s="163" t="s">
        <v>286</v>
      </c>
      <c r="D9" s="224" t="s">
        <v>130</v>
      </c>
      <c r="E9" s="225">
        <v>2.96</v>
      </c>
      <c r="F9" s="225"/>
      <c r="G9" s="225">
        <f>ROUND(E9*F9,2)</f>
        <v>0</v>
      </c>
      <c r="H9" s="164" t="s">
        <v>1275</v>
      </c>
      <c r="I9" s="126"/>
      <c r="J9" s="126"/>
      <c r="K9" s="126"/>
      <c r="L9" s="126"/>
      <c r="M9" s="126"/>
      <c r="N9" s="126"/>
      <c r="O9" s="126"/>
      <c r="P9" s="126"/>
      <c r="Q9" s="126"/>
      <c r="R9" s="126" t="s">
        <v>131</v>
      </c>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row>
    <row r="10" spans="1:47" outlineLevel="1" x14ac:dyDescent="0.2">
      <c r="A10" s="285"/>
      <c r="B10" s="162"/>
      <c r="C10" s="250" t="s">
        <v>154</v>
      </c>
      <c r="D10" s="251"/>
      <c r="E10" s="252"/>
      <c r="F10" s="225"/>
      <c r="G10" s="225"/>
      <c r="H10" s="164">
        <v>0</v>
      </c>
      <c r="I10" s="126"/>
      <c r="J10" s="126"/>
      <c r="K10" s="126"/>
      <c r="L10" s="126"/>
      <c r="M10" s="126"/>
      <c r="N10" s="126"/>
      <c r="O10" s="126"/>
      <c r="P10" s="126"/>
      <c r="Q10" s="126"/>
      <c r="R10" s="126" t="s">
        <v>133</v>
      </c>
      <c r="S10" s="126">
        <v>0</v>
      </c>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row>
    <row r="11" spans="1:47" outlineLevel="1" x14ac:dyDescent="0.2">
      <c r="A11" s="285"/>
      <c r="B11" s="162"/>
      <c r="C11" s="250" t="s">
        <v>284</v>
      </c>
      <c r="D11" s="251"/>
      <c r="E11" s="252"/>
      <c r="F11" s="225"/>
      <c r="G11" s="225"/>
      <c r="H11" s="164">
        <v>0</v>
      </c>
      <c r="I11" s="126"/>
      <c r="J11" s="126"/>
      <c r="K11" s="126"/>
      <c r="L11" s="126"/>
      <c r="M11" s="126"/>
      <c r="N11" s="126"/>
      <c r="O11" s="126"/>
      <c r="P11" s="126"/>
      <c r="Q11" s="126"/>
      <c r="R11" s="126" t="s">
        <v>133</v>
      </c>
      <c r="S11" s="126">
        <v>0</v>
      </c>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row>
    <row r="12" spans="1:47" outlineLevel="1" x14ac:dyDescent="0.2">
      <c r="A12" s="285"/>
      <c r="B12" s="162"/>
      <c r="C12" s="250" t="s">
        <v>1374</v>
      </c>
      <c r="D12" s="251"/>
      <c r="E12" s="252">
        <v>2.96</v>
      </c>
      <c r="F12" s="225"/>
      <c r="G12" s="225"/>
      <c r="H12" s="164">
        <v>0</v>
      </c>
      <c r="I12" s="126"/>
      <c r="J12" s="126"/>
      <c r="K12" s="126"/>
      <c r="L12" s="126"/>
      <c r="M12" s="126"/>
      <c r="N12" s="126"/>
      <c r="O12" s="126"/>
      <c r="P12" s="126"/>
      <c r="Q12" s="126"/>
      <c r="R12" s="126" t="s">
        <v>133</v>
      </c>
      <c r="S12" s="126">
        <v>0</v>
      </c>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row>
    <row r="13" spans="1:47" outlineLevel="1" x14ac:dyDescent="0.2">
      <c r="A13" s="285">
        <v>2</v>
      </c>
      <c r="B13" s="162" t="s">
        <v>287</v>
      </c>
      <c r="C13" s="163" t="s">
        <v>288</v>
      </c>
      <c r="D13" s="224" t="s">
        <v>130</v>
      </c>
      <c r="E13" s="225">
        <v>2.96</v>
      </c>
      <c r="F13" s="225"/>
      <c r="G13" s="225">
        <f>ROUND(E13*F13,2)</f>
        <v>0</v>
      </c>
      <c r="H13" s="164" t="s">
        <v>1275</v>
      </c>
      <c r="I13" s="126"/>
      <c r="J13" s="126"/>
      <c r="K13" s="126"/>
      <c r="L13" s="126"/>
      <c r="M13" s="126"/>
      <c r="N13" s="126"/>
      <c r="O13" s="126"/>
      <c r="P13" s="126"/>
      <c r="Q13" s="126"/>
      <c r="R13" s="126" t="s">
        <v>131</v>
      </c>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row>
    <row r="14" spans="1:47" outlineLevel="1" x14ac:dyDescent="0.2">
      <c r="A14" s="285"/>
      <c r="B14" s="162"/>
      <c r="C14" s="250" t="s">
        <v>154</v>
      </c>
      <c r="D14" s="251"/>
      <c r="E14" s="252"/>
      <c r="F14" s="225"/>
      <c r="G14" s="225"/>
      <c r="H14" s="164">
        <v>0</v>
      </c>
      <c r="I14" s="126"/>
      <c r="J14" s="126"/>
      <c r="K14" s="126"/>
      <c r="L14" s="126"/>
      <c r="M14" s="126"/>
      <c r="N14" s="126"/>
      <c r="O14" s="126"/>
      <c r="P14" s="126"/>
      <c r="Q14" s="126"/>
      <c r="R14" s="126" t="s">
        <v>133</v>
      </c>
      <c r="S14" s="126">
        <v>0</v>
      </c>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row>
    <row r="15" spans="1:47" outlineLevel="1" x14ac:dyDescent="0.2">
      <c r="A15" s="285"/>
      <c r="B15" s="162"/>
      <c r="C15" s="250" t="s">
        <v>284</v>
      </c>
      <c r="D15" s="251"/>
      <c r="E15" s="252"/>
      <c r="F15" s="225"/>
      <c r="G15" s="225"/>
      <c r="H15" s="164">
        <v>0</v>
      </c>
      <c r="I15" s="126"/>
      <c r="J15" s="126"/>
      <c r="K15" s="126"/>
      <c r="L15" s="126"/>
      <c r="M15" s="126"/>
      <c r="N15" s="126"/>
      <c r="O15" s="126"/>
      <c r="P15" s="126"/>
      <c r="Q15" s="126"/>
      <c r="R15" s="126" t="s">
        <v>133</v>
      </c>
      <c r="S15" s="126">
        <v>0</v>
      </c>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row>
    <row r="16" spans="1:47" outlineLevel="1" x14ac:dyDescent="0.2">
      <c r="A16" s="285"/>
      <c r="B16" s="162"/>
      <c r="C16" s="250" t="s">
        <v>1374</v>
      </c>
      <c r="D16" s="251"/>
      <c r="E16" s="252">
        <v>2.96</v>
      </c>
      <c r="F16" s="225"/>
      <c r="G16" s="225"/>
      <c r="H16" s="164">
        <v>0</v>
      </c>
      <c r="I16" s="126"/>
      <c r="J16" s="126"/>
      <c r="K16" s="126"/>
      <c r="L16" s="126"/>
      <c r="M16" s="126"/>
      <c r="N16" s="126"/>
      <c r="O16" s="126"/>
      <c r="P16" s="126"/>
      <c r="Q16" s="126"/>
      <c r="R16" s="126" t="s">
        <v>133</v>
      </c>
      <c r="S16" s="126">
        <v>0</v>
      </c>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row>
    <row r="17" spans="1:47" ht="22.5" outlineLevel="1" x14ac:dyDescent="0.2">
      <c r="A17" s="285">
        <v>3</v>
      </c>
      <c r="B17" s="162" t="s">
        <v>296</v>
      </c>
      <c r="C17" s="163" t="s">
        <v>297</v>
      </c>
      <c r="D17" s="224" t="s">
        <v>130</v>
      </c>
      <c r="E17" s="225">
        <v>6.84</v>
      </c>
      <c r="F17" s="225"/>
      <c r="G17" s="225">
        <f>ROUND(E17*F17,2)</f>
        <v>0</v>
      </c>
      <c r="H17" s="164" t="s">
        <v>1275</v>
      </c>
      <c r="I17" s="126"/>
      <c r="J17" s="126"/>
      <c r="K17" s="126"/>
      <c r="L17" s="126"/>
      <c r="M17" s="126"/>
      <c r="N17" s="126"/>
      <c r="O17" s="126"/>
      <c r="P17" s="126"/>
      <c r="Q17" s="126"/>
      <c r="R17" s="126" t="s">
        <v>131</v>
      </c>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row>
    <row r="18" spans="1:47" outlineLevel="1" x14ac:dyDescent="0.2">
      <c r="A18" s="285"/>
      <c r="B18" s="162"/>
      <c r="C18" s="250" t="s">
        <v>154</v>
      </c>
      <c r="D18" s="251"/>
      <c r="E18" s="252"/>
      <c r="F18" s="225"/>
      <c r="G18" s="225"/>
      <c r="H18" s="164">
        <v>0</v>
      </c>
      <c r="I18" s="126"/>
      <c r="J18" s="126"/>
      <c r="K18" s="126"/>
      <c r="L18" s="126"/>
      <c r="M18" s="126"/>
      <c r="N18" s="126"/>
      <c r="O18" s="126"/>
      <c r="P18" s="126"/>
      <c r="Q18" s="126"/>
      <c r="R18" s="126" t="s">
        <v>133</v>
      </c>
      <c r="S18" s="126">
        <v>0</v>
      </c>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row>
    <row r="19" spans="1:47" outlineLevel="1" x14ac:dyDescent="0.2">
      <c r="A19" s="285"/>
      <c r="B19" s="162"/>
      <c r="C19" s="250" t="s">
        <v>284</v>
      </c>
      <c r="D19" s="251"/>
      <c r="E19" s="252"/>
      <c r="F19" s="225"/>
      <c r="G19" s="225"/>
      <c r="H19" s="164">
        <v>0</v>
      </c>
      <c r="I19" s="126"/>
      <c r="J19" s="126"/>
      <c r="K19" s="126"/>
      <c r="L19" s="126"/>
      <c r="M19" s="126"/>
      <c r="N19" s="126"/>
      <c r="O19" s="126"/>
      <c r="P19" s="126"/>
      <c r="Q19" s="126"/>
      <c r="R19" s="126" t="s">
        <v>133</v>
      </c>
      <c r="S19" s="126">
        <v>0</v>
      </c>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row>
    <row r="20" spans="1:47" outlineLevel="1" x14ac:dyDescent="0.2">
      <c r="A20" s="285"/>
      <c r="B20" s="162"/>
      <c r="C20" s="250" t="s">
        <v>1375</v>
      </c>
      <c r="D20" s="251"/>
      <c r="E20" s="252">
        <v>6.84</v>
      </c>
      <c r="F20" s="225"/>
      <c r="G20" s="225"/>
      <c r="H20" s="164">
        <v>0</v>
      </c>
      <c r="I20" s="126"/>
      <c r="J20" s="126"/>
      <c r="K20" s="126"/>
      <c r="L20" s="126"/>
      <c r="M20" s="126"/>
      <c r="N20" s="126"/>
      <c r="O20" s="126"/>
      <c r="P20" s="126"/>
      <c r="Q20" s="126"/>
      <c r="R20" s="126" t="s">
        <v>133</v>
      </c>
      <c r="S20" s="126">
        <v>0</v>
      </c>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row>
    <row r="21" spans="1:47" ht="22.5" outlineLevel="1" x14ac:dyDescent="0.2">
      <c r="A21" s="285">
        <v>4</v>
      </c>
      <c r="B21" s="162" t="s">
        <v>301</v>
      </c>
      <c r="C21" s="163" t="s">
        <v>302</v>
      </c>
      <c r="D21" s="224" t="s">
        <v>130</v>
      </c>
      <c r="E21" s="225">
        <v>19.282</v>
      </c>
      <c r="F21" s="225"/>
      <c r="G21" s="225">
        <f>ROUND(E21*F21,2)</f>
        <v>0</v>
      </c>
      <c r="H21" s="164" t="s">
        <v>1275</v>
      </c>
      <c r="I21" s="126"/>
      <c r="J21" s="126"/>
      <c r="K21" s="126"/>
      <c r="L21" s="126"/>
      <c r="M21" s="126"/>
      <c r="N21" s="126"/>
      <c r="O21" s="126"/>
      <c r="P21" s="126"/>
      <c r="Q21" s="126"/>
      <c r="R21" s="126" t="s">
        <v>131</v>
      </c>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row>
    <row r="22" spans="1:47" outlineLevel="1" x14ac:dyDescent="0.2">
      <c r="A22" s="285"/>
      <c r="B22" s="162"/>
      <c r="C22" s="250" t="s">
        <v>154</v>
      </c>
      <c r="D22" s="251"/>
      <c r="E22" s="252"/>
      <c r="F22" s="225"/>
      <c r="G22" s="225"/>
      <c r="H22" s="164">
        <v>0</v>
      </c>
      <c r="I22" s="126"/>
      <c r="J22" s="126"/>
      <c r="K22" s="126"/>
      <c r="L22" s="126"/>
      <c r="M22" s="126"/>
      <c r="N22" s="126"/>
      <c r="O22" s="126"/>
      <c r="P22" s="126"/>
      <c r="Q22" s="126"/>
      <c r="R22" s="126" t="s">
        <v>133</v>
      </c>
      <c r="S22" s="126">
        <v>0</v>
      </c>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row>
    <row r="23" spans="1:47" outlineLevel="1" x14ac:dyDescent="0.2">
      <c r="A23" s="285"/>
      <c r="B23" s="162"/>
      <c r="C23" s="250" t="s">
        <v>284</v>
      </c>
      <c r="D23" s="251"/>
      <c r="E23" s="252"/>
      <c r="F23" s="225"/>
      <c r="G23" s="225"/>
      <c r="H23" s="164">
        <v>0</v>
      </c>
      <c r="I23" s="126"/>
      <c r="J23" s="126"/>
      <c r="K23" s="126"/>
      <c r="L23" s="126"/>
      <c r="M23" s="126"/>
      <c r="N23" s="126"/>
      <c r="O23" s="126"/>
      <c r="P23" s="126"/>
      <c r="Q23" s="126"/>
      <c r="R23" s="126" t="s">
        <v>133</v>
      </c>
      <c r="S23" s="126">
        <v>0</v>
      </c>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row>
    <row r="24" spans="1:47" outlineLevel="1" x14ac:dyDescent="0.2">
      <c r="A24" s="285"/>
      <c r="B24" s="162"/>
      <c r="C24" s="250" t="s">
        <v>1376</v>
      </c>
      <c r="D24" s="251"/>
      <c r="E24" s="252">
        <v>19.282</v>
      </c>
      <c r="F24" s="225"/>
      <c r="G24" s="225"/>
      <c r="H24" s="164">
        <v>0</v>
      </c>
      <c r="I24" s="126"/>
      <c r="J24" s="126"/>
      <c r="K24" s="126"/>
      <c r="L24" s="126"/>
      <c r="M24" s="126"/>
      <c r="N24" s="126"/>
      <c r="O24" s="126"/>
      <c r="P24" s="126"/>
      <c r="Q24" s="126"/>
      <c r="R24" s="126" t="s">
        <v>133</v>
      </c>
      <c r="S24" s="126">
        <v>0</v>
      </c>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row>
    <row r="25" spans="1:47" outlineLevel="1" x14ac:dyDescent="0.2">
      <c r="A25" s="285">
        <v>5</v>
      </c>
      <c r="B25" s="162" t="s">
        <v>303</v>
      </c>
      <c r="C25" s="163" t="s">
        <v>304</v>
      </c>
      <c r="D25" s="224" t="s">
        <v>130</v>
      </c>
      <c r="E25" s="225">
        <v>19.282</v>
      </c>
      <c r="F25" s="225"/>
      <c r="G25" s="225">
        <f>ROUND(E25*F25,2)</f>
        <v>0</v>
      </c>
      <c r="H25" s="164" t="s">
        <v>1275</v>
      </c>
      <c r="I25" s="126"/>
      <c r="J25" s="126"/>
      <c r="K25" s="126"/>
      <c r="L25" s="126"/>
      <c r="M25" s="126"/>
      <c r="N25" s="126"/>
      <c r="O25" s="126"/>
      <c r="P25" s="126"/>
      <c r="Q25" s="126"/>
      <c r="R25" s="126" t="s">
        <v>131</v>
      </c>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row>
    <row r="26" spans="1:47" outlineLevel="1" x14ac:dyDescent="0.2">
      <c r="A26" s="285"/>
      <c r="B26" s="162"/>
      <c r="C26" s="250" t="s">
        <v>154</v>
      </c>
      <c r="D26" s="251"/>
      <c r="E26" s="252"/>
      <c r="F26" s="225"/>
      <c r="G26" s="225"/>
      <c r="H26" s="164">
        <v>0</v>
      </c>
      <c r="I26" s="126"/>
      <c r="J26" s="126"/>
      <c r="K26" s="126"/>
      <c r="L26" s="126"/>
      <c r="M26" s="126"/>
      <c r="N26" s="126"/>
      <c r="O26" s="126"/>
      <c r="P26" s="126"/>
      <c r="Q26" s="126"/>
      <c r="R26" s="126" t="s">
        <v>133</v>
      </c>
      <c r="S26" s="126">
        <v>0</v>
      </c>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row>
    <row r="27" spans="1:47" outlineLevel="1" x14ac:dyDescent="0.2">
      <c r="A27" s="285"/>
      <c r="B27" s="162"/>
      <c r="C27" s="250" t="s">
        <v>284</v>
      </c>
      <c r="D27" s="251"/>
      <c r="E27" s="252"/>
      <c r="F27" s="225"/>
      <c r="G27" s="225"/>
      <c r="H27" s="164">
        <v>0</v>
      </c>
      <c r="I27" s="126"/>
      <c r="J27" s="126"/>
      <c r="K27" s="126"/>
      <c r="L27" s="126"/>
      <c r="M27" s="126"/>
      <c r="N27" s="126"/>
      <c r="O27" s="126"/>
      <c r="P27" s="126"/>
      <c r="Q27" s="126"/>
      <c r="R27" s="126" t="s">
        <v>133</v>
      </c>
      <c r="S27" s="126">
        <v>0</v>
      </c>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row>
    <row r="28" spans="1:47" outlineLevel="1" x14ac:dyDescent="0.2">
      <c r="A28" s="285"/>
      <c r="B28" s="162"/>
      <c r="C28" s="250" t="s">
        <v>1377</v>
      </c>
      <c r="D28" s="251"/>
      <c r="E28" s="252">
        <v>19.282</v>
      </c>
      <c r="F28" s="225"/>
      <c r="G28" s="225"/>
      <c r="H28" s="164">
        <v>0</v>
      </c>
      <c r="I28" s="126"/>
      <c r="J28" s="126"/>
      <c r="K28" s="126"/>
      <c r="L28" s="126"/>
      <c r="M28" s="126"/>
      <c r="N28" s="126"/>
      <c r="O28" s="126"/>
      <c r="P28" s="126"/>
      <c r="Q28" s="126"/>
      <c r="R28" s="126" t="s">
        <v>133</v>
      </c>
      <c r="S28" s="126">
        <v>0</v>
      </c>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row>
    <row r="29" spans="1:47" outlineLevel="1" x14ac:dyDescent="0.2">
      <c r="A29" s="285">
        <v>6</v>
      </c>
      <c r="B29" s="162" t="s">
        <v>306</v>
      </c>
      <c r="C29" s="163" t="s">
        <v>307</v>
      </c>
      <c r="D29" s="224" t="s">
        <v>130</v>
      </c>
      <c r="E29" s="225">
        <v>6.84</v>
      </c>
      <c r="F29" s="225"/>
      <c r="G29" s="225">
        <f>ROUND(E29*F29,2)</f>
        <v>0</v>
      </c>
      <c r="H29" s="164" t="s">
        <v>1275</v>
      </c>
      <c r="I29" s="126"/>
      <c r="J29" s="126"/>
      <c r="K29" s="126"/>
      <c r="L29" s="126"/>
      <c r="M29" s="126"/>
      <c r="N29" s="126"/>
      <c r="O29" s="126"/>
      <c r="P29" s="126"/>
      <c r="Q29" s="126"/>
      <c r="R29" s="126" t="s">
        <v>131</v>
      </c>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row>
    <row r="30" spans="1:47" outlineLevel="1" x14ac:dyDescent="0.2">
      <c r="A30" s="285"/>
      <c r="B30" s="162"/>
      <c r="C30" s="250" t="s">
        <v>154</v>
      </c>
      <c r="D30" s="251"/>
      <c r="E30" s="252"/>
      <c r="F30" s="225"/>
      <c r="G30" s="225"/>
      <c r="H30" s="164">
        <v>0</v>
      </c>
      <c r="I30" s="126"/>
      <c r="J30" s="126"/>
      <c r="K30" s="126"/>
      <c r="L30" s="126"/>
      <c r="M30" s="126"/>
      <c r="N30" s="126"/>
      <c r="O30" s="126"/>
      <c r="P30" s="126"/>
      <c r="Q30" s="126"/>
      <c r="R30" s="126" t="s">
        <v>133</v>
      </c>
      <c r="S30" s="126">
        <v>0</v>
      </c>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row>
    <row r="31" spans="1:47" outlineLevel="1" x14ac:dyDescent="0.2">
      <c r="A31" s="285"/>
      <c r="B31" s="162"/>
      <c r="C31" s="250" t="s">
        <v>284</v>
      </c>
      <c r="D31" s="251"/>
      <c r="E31" s="252"/>
      <c r="F31" s="225"/>
      <c r="G31" s="225"/>
      <c r="H31" s="164">
        <v>0</v>
      </c>
      <c r="I31" s="126"/>
      <c r="J31" s="126"/>
      <c r="K31" s="126"/>
      <c r="L31" s="126"/>
      <c r="M31" s="126"/>
      <c r="N31" s="126"/>
      <c r="O31" s="126"/>
      <c r="P31" s="126"/>
      <c r="Q31" s="126"/>
      <c r="R31" s="126" t="s">
        <v>133</v>
      </c>
      <c r="S31" s="126">
        <v>0</v>
      </c>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row>
    <row r="32" spans="1:47" outlineLevel="1" x14ac:dyDescent="0.2">
      <c r="A32" s="285"/>
      <c r="B32" s="162"/>
      <c r="C32" s="250" t="s">
        <v>1378</v>
      </c>
      <c r="D32" s="251"/>
      <c r="E32" s="252">
        <v>6.84</v>
      </c>
      <c r="F32" s="225"/>
      <c r="G32" s="225"/>
      <c r="H32" s="164">
        <v>0</v>
      </c>
      <c r="I32" s="126"/>
      <c r="J32" s="126"/>
      <c r="K32" s="126"/>
      <c r="L32" s="126"/>
      <c r="M32" s="126"/>
      <c r="N32" s="126"/>
      <c r="O32" s="126"/>
      <c r="P32" s="126"/>
      <c r="Q32" s="126"/>
      <c r="R32" s="126" t="s">
        <v>133</v>
      </c>
      <c r="S32" s="126">
        <v>0</v>
      </c>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row>
    <row r="33" spans="1:47" outlineLevel="1" x14ac:dyDescent="0.2">
      <c r="A33" s="285">
        <v>7</v>
      </c>
      <c r="B33" s="162" t="s">
        <v>327</v>
      </c>
      <c r="C33" s="163" t="s">
        <v>328</v>
      </c>
      <c r="D33" s="224" t="s">
        <v>142</v>
      </c>
      <c r="E33" s="225">
        <v>2</v>
      </c>
      <c r="F33" s="225"/>
      <c r="G33" s="225">
        <f>ROUND(E33*F33,2)</f>
        <v>0</v>
      </c>
      <c r="H33" s="164" t="s">
        <v>1239</v>
      </c>
      <c r="I33" s="126"/>
      <c r="J33" s="126"/>
      <c r="K33" s="126"/>
      <c r="L33" s="126"/>
      <c r="M33" s="126"/>
      <c r="N33" s="126"/>
      <c r="O33" s="126"/>
      <c r="P33" s="126"/>
      <c r="Q33" s="126"/>
      <c r="R33" s="126" t="s">
        <v>131</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row>
    <row r="34" spans="1:47" outlineLevel="1" x14ac:dyDescent="0.2">
      <c r="A34" s="285"/>
      <c r="B34" s="162"/>
      <c r="C34" s="250" t="s">
        <v>1379</v>
      </c>
      <c r="D34" s="251"/>
      <c r="E34" s="252">
        <v>2</v>
      </c>
      <c r="F34" s="225"/>
      <c r="G34" s="225"/>
      <c r="H34" s="164">
        <v>0</v>
      </c>
      <c r="I34" s="126"/>
      <c r="J34" s="126"/>
      <c r="K34" s="126"/>
      <c r="L34" s="126"/>
      <c r="M34" s="126"/>
      <c r="N34" s="126"/>
      <c r="O34" s="126"/>
      <c r="P34" s="126"/>
      <c r="Q34" s="126"/>
      <c r="R34" s="126" t="s">
        <v>133</v>
      </c>
      <c r="S34" s="126">
        <v>0</v>
      </c>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row>
    <row r="35" spans="1:47" x14ac:dyDescent="0.2">
      <c r="A35" s="286" t="s">
        <v>126</v>
      </c>
      <c r="B35" s="253" t="s">
        <v>60</v>
      </c>
      <c r="C35" s="254" t="s">
        <v>61</v>
      </c>
      <c r="D35" s="255"/>
      <c r="E35" s="256"/>
      <c r="F35" s="256"/>
      <c r="G35" s="256">
        <f>SUMIF(R36:R53,"&lt;&gt;NOR",G36:G53)</f>
        <v>0</v>
      </c>
      <c r="H35" s="229"/>
      <c r="I35" s="126"/>
      <c r="R35" t="s">
        <v>127</v>
      </c>
    </row>
    <row r="36" spans="1:47" outlineLevel="1" x14ac:dyDescent="0.2">
      <c r="A36" s="285">
        <v>8</v>
      </c>
      <c r="B36" s="162" t="s">
        <v>451</v>
      </c>
      <c r="C36" s="163" t="s">
        <v>452</v>
      </c>
      <c r="D36" s="224" t="s">
        <v>130</v>
      </c>
      <c r="E36" s="225">
        <v>4.5599999999999996</v>
      </c>
      <c r="F36" s="225"/>
      <c r="G36" s="225">
        <f>ROUND(E36*F36,2)</f>
        <v>0</v>
      </c>
      <c r="H36" s="164" t="s">
        <v>1275</v>
      </c>
      <c r="I36" s="126"/>
      <c r="J36" s="126"/>
      <c r="K36" s="126"/>
      <c r="L36" s="126"/>
      <c r="M36" s="126"/>
      <c r="N36" s="126"/>
      <c r="O36" s="126"/>
      <c r="P36" s="126"/>
      <c r="Q36" s="126"/>
      <c r="R36" s="126" t="s">
        <v>131</v>
      </c>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row>
    <row r="37" spans="1:47" outlineLevel="1" x14ac:dyDescent="0.2">
      <c r="A37" s="285"/>
      <c r="B37" s="162"/>
      <c r="C37" s="250" t="s">
        <v>456</v>
      </c>
      <c r="D37" s="251"/>
      <c r="E37" s="252"/>
      <c r="F37" s="225"/>
      <c r="G37" s="225"/>
      <c r="H37" s="164">
        <v>0</v>
      </c>
      <c r="I37" s="126"/>
      <c r="J37" s="126"/>
      <c r="K37" s="126"/>
      <c r="L37" s="126"/>
      <c r="M37" s="126"/>
      <c r="N37" s="126"/>
      <c r="O37" s="126"/>
      <c r="P37" s="126"/>
      <c r="Q37" s="126"/>
      <c r="R37" s="126" t="s">
        <v>133</v>
      </c>
      <c r="S37" s="126">
        <v>0</v>
      </c>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row>
    <row r="38" spans="1:47" outlineLevel="1" x14ac:dyDescent="0.2">
      <c r="A38" s="285"/>
      <c r="B38" s="162"/>
      <c r="C38" s="250" t="s">
        <v>1380</v>
      </c>
      <c r="D38" s="251"/>
      <c r="E38" s="252">
        <v>4.5599999999999996</v>
      </c>
      <c r="F38" s="225"/>
      <c r="G38" s="225"/>
      <c r="H38" s="164">
        <v>0</v>
      </c>
      <c r="I38" s="126"/>
      <c r="J38" s="126"/>
      <c r="K38" s="126"/>
      <c r="L38" s="126"/>
      <c r="M38" s="126"/>
      <c r="N38" s="126"/>
      <c r="O38" s="126"/>
      <c r="P38" s="126"/>
      <c r="Q38" s="126"/>
      <c r="R38" s="126" t="s">
        <v>133</v>
      </c>
      <c r="S38" s="126">
        <v>0</v>
      </c>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row>
    <row r="39" spans="1:47" outlineLevel="1" x14ac:dyDescent="0.2">
      <c r="A39" s="285">
        <v>9</v>
      </c>
      <c r="B39" s="162" t="s">
        <v>464</v>
      </c>
      <c r="C39" s="163" t="s">
        <v>465</v>
      </c>
      <c r="D39" s="224" t="s">
        <v>130</v>
      </c>
      <c r="E39" s="225">
        <v>5.91</v>
      </c>
      <c r="F39" s="225"/>
      <c r="G39" s="225">
        <f>ROUND(E39*F39,2)</f>
        <v>0</v>
      </c>
      <c r="H39" s="164" t="s">
        <v>1275</v>
      </c>
      <c r="I39" s="126"/>
      <c r="J39" s="126"/>
      <c r="K39" s="126"/>
      <c r="L39" s="126"/>
      <c r="M39" s="126"/>
      <c r="N39" s="126"/>
      <c r="O39" s="126"/>
      <c r="P39" s="126"/>
      <c r="Q39" s="126"/>
      <c r="R39" s="126" t="s">
        <v>131</v>
      </c>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row>
    <row r="40" spans="1:47" outlineLevel="1" x14ac:dyDescent="0.2">
      <c r="A40" s="285"/>
      <c r="B40" s="162"/>
      <c r="C40" s="250" t="s">
        <v>1383</v>
      </c>
      <c r="D40" s="251"/>
      <c r="E40" s="252">
        <v>5.91</v>
      </c>
      <c r="F40" s="225"/>
      <c r="G40" s="225"/>
      <c r="H40" s="164">
        <v>0</v>
      </c>
      <c r="I40" s="126"/>
      <c r="J40" s="126"/>
      <c r="K40" s="126"/>
      <c r="L40" s="126"/>
      <c r="M40" s="126"/>
      <c r="N40" s="126"/>
      <c r="O40" s="126"/>
      <c r="P40" s="126"/>
      <c r="Q40" s="126"/>
      <c r="R40" s="126" t="s">
        <v>133</v>
      </c>
      <c r="S40" s="126">
        <v>0</v>
      </c>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row>
    <row r="41" spans="1:47" outlineLevel="1" x14ac:dyDescent="0.2">
      <c r="A41" s="285">
        <v>10</v>
      </c>
      <c r="B41" s="162" t="s">
        <v>468</v>
      </c>
      <c r="C41" s="163" t="s">
        <v>469</v>
      </c>
      <c r="D41" s="224" t="s">
        <v>247</v>
      </c>
      <c r="E41" s="225">
        <v>12.4</v>
      </c>
      <c r="F41" s="225"/>
      <c r="G41" s="225">
        <f>ROUND(E41*F41,2)</f>
        <v>0</v>
      </c>
      <c r="H41" s="164" t="s">
        <v>1275</v>
      </c>
      <c r="I41" s="126"/>
      <c r="J41" s="126"/>
      <c r="K41" s="126"/>
      <c r="L41" s="126"/>
      <c r="M41" s="126"/>
      <c r="N41" s="126"/>
      <c r="O41" s="126"/>
      <c r="P41" s="126"/>
      <c r="Q41" s="126"/>
      <c r="R41" s="126" t="s">
        <v>131</v>
      </c>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row>
    <row r="42" spans="1:47" outlineLevel="1" x14ac:dyDescent="0.2">
      <c r="A42" s="285"/>
      <c r="B42" s="162"/>
      <c r="C42" s="250" t="s">
        <v>456</v>
      </c>
      <c r="D42" s="251"/>
      <c r="E42" s="252"/>
      <c r="F42" s="225"/>
      <c r="G42" s="225"/>
      <c r="H42" s="164">
        <v>0</v>
      </c>
      <c r="I42" s="126"/>
      <c r="J42" s="126"/>
      <c r="K42" s="126"/>
      <c r="L42" s="126"/>
      <c r="M42" s="126"/>
      <c r="N42" s="126"/>
      <c r="O42" s="126"/>
      <c r="P42" s="126"/>
      <c r="Q42" s="126"/>
      <c r="R42" s="126" t="s">
        <v>133</v>
      </c>
      <c r="S42" s="126">
        <v>0</v>
      </c>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row>
    <row r="43" spans="1:47" outlineLevel="1" x14ac:dyDescent="0.2">
      <c r="A43" s="285"/>
      <c r="B43" s="162"/>
      <c r="C43" s="250" t="s">
        <v>1381</v>
      </c>
      <c r="D43" s="251"/>
      <c r="E43" s="252">
        <v>12.4</v>
      </c>
      <c r="F43" s="225"/>
      <c r="G43" s="225"/>
      <c r="H43" s="164">
        <v>0</v>
      </c>
      <c r="I43" s="126"/>
      <c r="J43" s="126"/>
      <c r="K43" s="126"/>
      <c r="L43" s="126"/>
      <c r="M43" s="126"/>
      <c r="N43" s="126"/>
      <c r="O43" s="126"/>
      <c r="P43" s="126"/>
      <c r="Q43" s="126"/>
      <c r="R43" s="126" t="s">
        <v>133</v>
      </c>
      <c r="S43" s="126">
        <v>0</v>
      </c>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row>
    <row r="44" spans="1:47" ht="22.5" outlineLevel="1" x14ac:dyDescent="0.2">
      <c r="A44" s="285">
        <v>11</v>
      </c>
      <c r="B44" s="162" t="s">
        <v>476</v>
      </c>
      <c r="C44" s="163" t="s">
        <v>477</v>
      </c>
      <c r="D44" s="224" t="s">
        <v>130</v>
      </c>
      <c r="E44" s="225">
        <v>5.91</v>
      </c>
      <c r="F44" s="225"/>
      <c r="G44" s="225">
        <f>ROUND(E44*F44,2)</f>
        <v>0</v>
      </c>
      <c r="H44" s="164" t="s">
        <v>1275</v>
      </c>
      <c r="I44" s="126"/>
      <c r="J44" s="126"/>
      <c r="K44" s="126"/>
      <c r="L44" s="126"/>
      <c r="M44" s="126"/>
      <c r="N44" s="126"/>
      <c r="O44" s="126"/>
      <c r="P44" s="126"/>
      <c r="Q44" s="126"/>
      <c r="R44" s="126" t="s">
        <v>131</v>
      </c>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row>
    <row r="45" spans="1:47" outlineLevel="1" x14ac:dyDescent="0.2">
      <c r="A45" s="285"/>
      <c r="B45" s="162"/>
      <c r="C45" s="250" t="s">
        <v>1383</v>
      </c>
      <c r="D45" s="251"/>
      <c r="E45" s="252">
        <v>5.91</v>
      </c>
      <c r="F45" s="225"/>
      <c r="G45" s="225"/>
      <c r="H45" s="164">
        <v>0</v>
      </c>
      <c r="I45" s="126"/>
      <c r="J45" s="126"/>
      <c r="K45" s="126"/>
      <c r="L45" s="126"/>
      <c r="M45" s="126"/>
      <c r="N45" s="126"/>
      <c r="O45" s="126"/>
      <c r="P45" s="126"/>
      <c r="Q45" s="126"/>
      <c r="R45" s="126" t="s">
        <v>133</v>
      </c>
      <c r="S45" s="126">
        <v>0</v>
      </c>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row>
    <row r="46" spans="1:47" outlineLevel="1" x14ac:dyDescent="0.2">
      <c r="A46" s="285">
        <v>12</v>
      </c>
      <c r="B46" s="162" t="s">
        <v>478</v>
      </c>
      <c r="C46" s="163" t="s">
        <v>479</v>
      </c>
      <c r="D46" s="224" t="s">
        <v>130</v>
      </c>
      <c r="E46" s="225">
        <v>5.91</v>
      </c>
      <c r="F46" s="225"/>
      <c r="G46" s="225">
        <f>ROUND(E46*F46,2)</f>
        <v>0</v>
      </c>
      <c r="H46" s="164" t="s">
        <v>1275</v>
      </c>
      <c r="I46" s="126"/>
      <c r="J46" s="126"/>
      <c r="K46" s="126"/>
      <c r="L46" s="126"/>
      <c r="M46" s="126"/>
      <c r="N46" s="126"/>
      <c r="O46" s="126"/>
      <c r="P46" s="126"/>
      <c r="Q46" s="126"/>
      <c r="R46" s="126" t="s">
        <v>131</v>
      </c>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row>
    <row r="47" spans="1:47" outlineLevel="1" x14ac:dyDescent="0.2">
      <c r="A47" s="285"/>
      <c r="B47" s="162"/>
      <c r="C47" s="250" t="s">
        <v>480</v>
      </c>
      <c r="D47" s="251"/>
      <c r="E47" s="252"/>
      <c r="F47" s="225"/>
      <c r="G47" s="225"/>
      <c r="H47" s="164">
        <v>0</v>
      </c>
      <c r="I47" s="126"/>
      <c r="J47" s="126"/>
      <c r="K47" s="126"/>
      <c r="L47" s="126"/>
      <c r="M47" s="126"/>
      <c r="N47" s="126"/>
      <c r="O47" s="126"/>
      <c r="P47" s="126"/>
      <c r="Q47" s="126"/>
      <c r="R47" s="126" t="s">
        <v>133</v>
      </c>
      <c r="S47" s="126">
        <v>0</v>
      </c>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row>
    <row r="48" spans="1:47" outlineLevel="1" x14ac:dyDescent="0.2">
      <c r="A48" s="285"/>
      <c r="B48" s="162"/>
      <c r="C48" s="250" t="s">
        <v>1382</v>
      </c>
      <c r="D48" s="251"/>
      <c r="E48" s="252">
        <v>5.91</v>
      </c>
      <c r="F48" s="225"/>
      <c r="G48" s="225"/>
      <c r="H48" s="164">
        <v>0</v>
      </c>
      <c r="I48" s="126"/>
      <c r="J48" s="126"/>
      <c r="K48" s="126"/>
      <c r="L48" s="126"/>
      <c r="M48" s="126"/>
      <c r="N48" s="126"/>
      <c r="O48" s="126"/>
      <c r="P48" s="126"/>
      <c r="Q48" s="126"/>
      <c r="R48" s="126" t="s">
        <v>133</v>
      </c>
      <c r="S48" s="126">
        <v>0</v>
      </c>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row>
    <row r="49" spans="1:47" outlineLevel="1" x14ac:dyDescent="0.2">
      <c r="A49" s="285">
        <v>13</v>
      </c>
      <c r="B49" s="162" t="s">
        <v>488</v>
      </c>
      <c r="C49" s="163" t="s">
        <v>489</v>
      </c>
      <c r="D49" s="224" t="s">
        <v>130</v>
      </c>
      <c r="E49" s="225">
        <v>5.91</v>
      </c>
      <c r="F49" s="225"/>
      <c r="G49" s="225">
        <f>ROUND(E49*F49,2)</f>
        <v>0</v>
      </c>
      <c r="H49" s="164" t="s">
        <v>1275</v>
      </c>
      <c r="I49" s="126"/>
      <c r="J49" s="126"/>
      <c r="K49" s="126"/>
      <c r="L49" s="126"/>
      <c r="M49" s="126"/>
      <c r="N49" s="126"/>
      <c r="O49" s="126"/>
      <c r="P49" s="126"/>
      <c r="Q49" s="126"/>
      <c r="R49" s="126" t="s">
        <v>131</v>
      </c>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row>
    <row r="50" spans="1:47" outlineLevel="1" x14ac:dyDescent="0.2">
      <c r="A50" s="285"/>
      <c r="B50" s="162"/>
      <c r="C50" s="250" t="s">
        <v>480</v>
      </c>
      <c r="D50" s="251"/>
      <c r="E50" s="252"/>
      <c r="F50" s="225"/>
      <c r="G50" s="225"/>
      <c r="H50" s="164">
        <v>0</v>
      </c>
      <c r="I50" s="126"/>
      <c r="J50" s="126"/>
      <c r="K50" s="126"/>
      <c r="L50" s="126"/>
      <c r="M50" s="126"/>
      <c r="N50" s="126"/>
      <c r="O50" s="126"/>
      <c r="P50" s="126"/>
      <c r="Q50" s="126"/>
      <c r="R50" s="126" t="s">
        <v>133</v>
      </c>
      <c r="S50" s="126">
        <v>0</v>
      </c>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row>
    <row r="51" spans="1:47" outlineLevel="1" x14ac:dyDescent="0.2">
      <c r="A51" s="285"/>
      <c r="B51" s="162"/>
      <c r="C51" s="250" t="s">
        <v>1382</v>
      </c>
      <c r="D51" s="251"/>
      <c r="E51" s="252">
        <v>5.91</v>
      </c>
      <c r="F51" s="225"/>
      <c r="G51" s="225"/>
      <c r="H51" s="164">
        <v>0</v>
      </c>
      <c r="I51" s="126"/>
      <c r="J51" s="126"/>
      <c r="K51" s="126"/>
      <c r="L51" s="126"/>
      <c r="M51" s="126"/>
      <c r="N51" s="126"/>
      <c r="O51" s="126"/>
      <c r="P51" s="126"/>
      <c r="Q51" s="126"/>
      <c r="R51" s="126" t="s">
        <v>133</v>
      </c>
      <c r="S51" s="126">
        <v>0</v>
      </c>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row>
    <row r="52" spans="1:47" outlineLevel="1" x14ac:dyDescent="0.2">
      <c r="A52" s="285">
        <v>14</v>
      </c>
      <c r="B52" s="162" t="s">
        <v>490</v>
      </c>
      <c r="C52" s="163" t="s">
        <v>491</v>
      </c>
      <c r="D52" s="224" t="s">
        <v>247</v>
      </c>
      <c r="E52" s="225">
        <v>1.6</v>
      </c>
      <c r="F52" s="225"/>
      <c r="G52" s="225">
        <f>ROUND(E52*F52,2)</f>
        <v>0</v>
      </c>
      <c r="H52" s="164" t="s">
        <v>1275</v>
      </c>
      <c r="I52" s="126"/>
      <c r="J52" s="126"/>
      <c r="K52" s="126"/>
      <c r="L52" s="126"/>
      <c r="M52" s="126"/>
      <c r="N52" s="126"/>
      <c r="O52" s="126"/>
      <c r="P52" s="126"/>
      <c r="Q52" s="126"/>
      <c r="R52" s="126" t="s">
        <v>131</v>
      </c>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row>
    <row r="53" spans="1:47" outlineLevel="1" x14ac:dyDescent="0.2">
      <c r="A53" s="285"/>
      <c r="B53" s="162"/>
      <c r="C53" s="250" t="s">
        <v>1384</v>
      </c>
      <c r="D53" s="251"/>
      <c r="E53" s="252">
        <v>1.6</v>
      </c>
      <c r="F53" s="225"/>
      <c r="G53" s="225"/>
      <c r="H53" s="164">
        <v>0</v>
      </c>
      <c r="I53" s="126"/>
      <c r="J53" s="126"/>
      <c r="K53" s="126"/>
      <c r="L53" s="126"/>
      <c r="M53" s="126"/>
      <c r="N53" s="126"/>
      <c r="O53" s="126"/>
      <c r="P53" s="126"/>
      <c r="Q53" s="126"/>
      <c r="R53" s="126" t="s">
        <v>133</v>
      </c>
      <c r="S53" s="126">
        <v>0</v>
      </c>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row>
    <row r="54" spans="1:47" x14ac:dyDescent="0.2">
      <c r="A54" s="286" t="s">
        <v>126</v>
      </c>
      <c r="B54" s="253" t="s">
        <v>64</v>
      </c>
      <c r="C54" s="254" t="s">
        <v>65</v>
      </c>
      <c r="D54" s="255"/>
      <c r="E54" s="256"/>
      <c r="F54" s="256"/>
      <c r="G54" s="256">
        <f>SUMIF(R55:R74,"&lt;&gt;NOR",G55:G74)</f>
        <v>0</v>
      </c>
      <c r="H54" s="229"/>
      <c r="I54" s="126"/>
      <c r="R54" t="s">
        <v>127</v>
      </c>
    </row>
    <row r="55" spans="1:47" outlineLevel="1" x14ac:dyDescent="0.2">
      <c r="A55" s="285">
        <v>15</v>
      </c>
      <c r="B55" s="162" t="s">
        <v>612</v>
      </c>
      <c r="C55" s="163" t="s">
        <v>613</v>
      </c>
      <c r="D55" s="224" t="s">
        <v>130</v>
      </c>
      <c r="E55" s="225">
        <v>2.96</v>
      </c>
      <c r="F55" s="225"/>
      <c r="G55" s="225">
        <f>ROUND(E55*F55,2)</f>
        <v>0</v>
      </c>
      <c r="H55" s="164" t="s">
        <v>1275</v>
      </c>
      <c r="I55" s="126"/>
      <c r="J55" s="126"/>
      <c r="K55" s="126"/>
      <c r="L55" s="126"/>
      <c r="M55" s="126"/>
      <c r="N55" s="126"/>
      <c r="O55" s="126"/>
      <c r="P55" s="126"/>
      <c r="Q55" s="126"/>
      <c r="R55" s="126" t="s">
        <v>131</v>
      </c>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row>
    <row r="56" spans="1:47" outlineLevel="1" x14ac:dyDescent="0.2">
      <c r="A56" s="285"/>
      <c r="B56" s="162"/>
      <c r="C56" s="250" t="s">
        <v>598</v>
      </c>
      <c r="D56" s="251"/>
      <c r="E56" s="252"/>
      <c r="F56" s="225"/>
      <c r="G56" s="225"/>
      <c r="H56" s="164">
        <v>0</v>
      </c>
      <c r="I56" s="126"/>
      <c r="J56" s="126"/>
      <c r="K56" s="126"/>
      <c r="L56" s="126"/>
      <c r="M56" s="126"/>
      <c r="N56" s="126"/>
      <c r="O56" s="126"/>
      <c r="P56" s="126"/>
      <c r="Q56" s="126"/>
      <c r="R56" s="126" t="s">
        <v>133</v>
      </c>
      <c r="S56" s="126">
        <v>0</v>
      </c>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row>
    <row r="57" spans="1:47" outlineLevel="1" x14ac:dyDescent="0.2">
      <c r="A57" s="285"/>
      <c r="B57" s="162"/>
      <c r="C57" s="250" t="s">
        <v>154</v>
      </c>
      <c r="D57" s="251"/>
      <c r="E57" s="252"/>
      <c r="F57" s="225"/>
      <c r="G57" s="225"/>
      <c r="H57" s="164">
        <v>0</v>
      </c>
      <c r="I57" s="126"/>
      <c r="J57" s="126"/>
      <c r="K57" s="126"/>
      <c r="L57" s="126"/>
      <c r="M57" s="126"/>
      <c r="N57" s="126"/>
      <c r="O57" s="126"/>
      <c r="P57" s="126"/>
      <c r="Q57" s="126"/>
      <c r="R57" s="126" t="s">
        <v>133</v>
      </c>
      <c r="S57" s="126">
        <v>0</v>
      </c>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row>
    <row r="58" spans="1:47" outlineLevel="1" x14ac:dyDescent="0.2">
      <c r="A58" s="285"/>
      <c r="B58" s="162"/>
      <c r="C58" s="250" t="s">
        <v>1385</v>
      </c>
      <c r="D58" s="251"/>
      <c r="E58" s="252">
        <v>2.96</v>
      </c>
      <c r="F58" s="225"/>
      <c r="G58" s="225"/>
      <c r="H58" s="164">
        <v>0</v>
      </c>
      <c r="I58" s="126"/>
      <c r="J58" s="126"/>
      <c r="K58" s="126"/>
      <c r="L58" s="126"/>
      <c r="M58" s="126"/>
      <c r="N58" s="126"/>
      <c r="O58" s="126"/>
      <c r="P58" s="126"/>
      <c r="Q58" s="126"/>
      <c r="R58" s="126" t="s">
        <v>133</v>
      </c>
      <c r="S58" s="126">
        <v>0</v>
      </c>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row>
    <row r="59" spans="1:47" outlineLevel="1" x14ac:dyDescent="0.2">
      <c r="A59" s="285">
        <v>16</v>
      </c>
      <c r="B59" s="162" t="s">
        <v>614</v>
      </c>
      <c r="C59" s="163" t="s">
        <v>615</v>
      </c>
      <c r="D59" s="224" t="s">
        <v>130</v>
      </c>
      <c r="E59" s="225">
        <v>2.96</v>
      </c>
      <c r="F59" s="225"/>
      <c r="G59" s="225">
        <f>ROUND(E59*F59,2)</f>
        <v>0</v>
      </c>
      <c r="H59" s="164" t="s">
        <v>1275</v>
      </c>
      <c r="I59" s="126"/>
      <c r="J59" s="126"/>
      <c r="K59" s="126"/>
      <c r="L59" s="126"/>
      <c r="M59" s="126"/>
      <c r="N59" s="126"/>
      <c r="O59" s="126"/>
      <c r="P59" s="126"/>
      <c r="Q59" s="126"/>
      <c r="R59" s="126" t="s">
        <v>131</v>
      </c>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row>
    <row r="60" spans="1:47" outlineLevel="1" x14ac:dyDescent="0.2">
      <c r="A60" s="285"/>
      <c r="B60" s="162"/>
      <c r="C60" s="250" t="s">
        <v>598</v>
      </c>
      <c r="D60" s="251"/>
      <c r="E60" s="252"/>
      <c r="F60" s="225"/>
      <c r="G60" s="225"/>
      <c r="H60" s="164">
        <v>0</v>
      </c>
      <c r="I60" s="126"/>
      <c r="J60" s="126"/>
      <c r="K60" s="126"/>
      <c r="L60" s="126"/>
      <c r="M60" s="126"/>
      <c r="N60" s="126"/>
      <c r="O60" s="126"/>
      <c r="P60" s="126"/>
      <c r="Q60" s="126"/>
      <c r="R60" s="126" t="s">
        <v>133</v>
      </c>
      <c r="S60" s="126">
        <v>0</v>
      </c>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row>
    <row r="61" spans="1:47" outlineLevel="1" x14ac:dyDescent="0.2">
      <c r="A61" s="285"/>
      <c r="B61" s="162"/>
      <c r="C61" s="250" t="s">
        <v>154</v>
      </c>
      <c r="D61" s="251"/>
      <c r="E61" s="252"/>
      <c r="F61" s="225"/>
      <c r="G61" s="225"/>
      <c r="H61" s="164">
        <v>0</v>
      </c>
      <c r="I61" s="126"/>
      <c r="J61" s="126"/>
      <c r="K61" s="126"/>
      <c r="L61" s="126"/>
      <c r="M61" s="126"/>
      <c r="N61" s="126"/>
      <c r="O61" s="126"/>
      <c r="P61" s="126"/>
      <c r="Q61" s="126"/>
      <c r="R61" s="126" t="s">
        <v>133</v>
      </c>
      <c r="S61" s="126">
        <v>0</v>
      </c>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row>
    <row r="62" spans="1:47" outlineLevel="1" x14ac:dyDescent="0.2">
      <c r="A62" s="285"/>
      <c r="B62" s="162"/>
      <c r="C62" s="250" t="s">
        <v>1385</v>
      </c>
      <c r="D62" s="251"/>
      <c r="E62" s="252">
        <v>2.96</v>
      </c>
      <c r="F62" s="225"/>
      <c r="G62" s="225"/>
      <c r="H62" s="164">
        <v>0</v>
      </c>
      <c r="I62" s="126"/>
      <c r="J62" s="126"/>
      <c r="K62" s="126"/>
      <c r="L62" s="126"/>
      <c r="M62" s="126"/>
      <c r="N62" s="126"/>
      <c r="O62" s="126"/>
      <c r="P62" s="126"/>
      <c r="Q62" s="126"/>
      <c r="R62" s="126" t="s">
        <v>133</v>
      </c>
      <c r="S62" s="126">
        <v>0</v>
      </c>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row>
    <row r="63" spans="1:47" outlineLevel="1" x14ac:dyDescent="0.2">
      <c r="A63" s="285">
        <v>17</v>
      </c>
      <c r="B63" s="162" t="s">
        <v>618</v>
      </c>
      <c r="C63" s="163" t="s">
        <v>619</v>
      </c>
      <c r="D63" s="224" t="s">
        <v>130</v>
      </c>
      <c r="E63" s="225">
        <v>2.96</v>
      </c>
      <c r="F63" s="225"/>
      <c r="G63" s="225">
        <f>ROUND(E63*F63,2)</f>
        <v>0</v>
      </c>
      <c r="H63" s="164" t="s">
        <v>1275</v>
      </c>
      <c r="I63" s="126"/>
      <c r="J63" s="126"/>
      <c r="K63" s="126"/>
      <c r="L63" s="126"/>
      <c r="M63" s="126"/>
      <c r="N63" s="126"/>
      <c r="O63" s="126"/>
      <c r="P63" s="126"/>
      <c r="Q63" s="126"/>
      <c r="R63" s="126" t="s">
        <v>131</v>
      </c>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row>
    <row r="64" spans="1:47" outlineLevel="1" x14ac:dyDescent="0.2">
      <c r="A64" s="285"/>
      <c r="B64" s="162"/>
      <c r="C64" s="250" t="s">
        <v>598</v>
      </c>
      <c r="D64" s="251"/>
      <c r="E64" s="252"/>
      <c r="F64" s="225"/>
      <c r="G64" s="225"/>
      <c r="H64" s="164">
        <v>0</v>
      </c>
      <c r="I64" s="126"/>
      <c r="J64" s="126"/>
      <c r="K64" s="126"/>
      <c r="L64" s="126"/>
      <c r="M64" s="126"/>
      <c r="N64" s="126"/>
      <c r="O64" s="126"/>
      <c r="P64" s="126"/>
      <c r="Q64" s="126"/>
      <c r="R64" s="126" t="s">
        <v>133</v>
      </c>
      <c r="S64" s="126">
        <v>0</v>
      </c>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row>
    <row r="65" spans="1:47" outlineLevel="1" x14ac:dyDescent="0.2">
      <c r="A65" s="285"/>
      <c r="B65" s="162"/>
      <c r="C65" s="250" t="s">
        <v>154</v>
      </c>
      <c r="D65" s="251"/>
      <c r="E65" s="252"/>
      <c r="F65" s="225"/>
      <c r="G65" s="225"/>
      <c r="H65" s="164">
        <v>0</v>
      </c>
      <c r="I65" s="126"/>
      <c r="J65" s="126"/>
      <c r="K65" s="126"/>
      <c r="L65" s="126"/>
      <c r="M65" s="126"/>
      <c r="N65" s="126"/>
      <c r="O65" s="126"/>
      <c r="P65" s="126"/>
      <c r="Q65" s="126"/>
      <c r="R65" s="126" t="s">
        <v>133</v>
      </c>
      <c r="S65" s="126">
        <v>0</v>
      </c>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row>
    <row r="66" spans="1:47" outlineLevel="1" x14ac:dyDescent="0.2">
      <c r="A66" s="285"/>
      <c r="B66" s="162"/>
      <c r="C66" s="250" t="s">
        <v>1385</v>
      </c>
      <c r="D66" s="251"/>
      <c r="E66" s="252">
        <v>2.96</v>
      </c>
      <c r="F66" s="225"/>
      <c r="G66" s="225"/>
      <c r="H66" s="164">
        <v>0</v>
      </c>
      <c r="I66" s="126"/>
      <c r="J66" s="126"/>
      <c r="K66" s="126"/>
      <c r="L66" s="126"/>
      <c r="M66" s="126"/>
      <c r="N66" s="126"/>
      <c r="O66" s="126"/>
      <c r="P66" s="126"/>
      <c r="Q66" s="126"/>
      <c r="R66" s="126" t="s">
        <v>133</v>
      </c>
      <c r="S66" s="126">
        <v>0</v>
      </c>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row>
    <row r="67" spans="1:47" outlineLevel="1" x14ac:dyDescent="0.2">
      <c r="A67" s="285">
        <v>18</v>
      </c>
      <c r="B67" s="162" t="s">
        <v>621</v>
      </c>
      <c r="C67" s="163" t="s">
        <v>622</v>
      </c>
      <c r="D67" s="224" t="s">
        <v>130</v>
      </c>
      <c r="E67" s="225">
        <v>2.96</v>
      </c>
      <c r="F67" s="225"/>
      <c r="G67" s="225">
        <f>ROUND(E67*F67,2)</f>
        <v>0</v>
      </c>
      <c r="H67" s="164" t="s">
        <v>1275</v>
      </c>
      <c r="I67" s="126"/>
      <c r="J67" s="126"/>
      <c r="K67" s="126"/>
      <c r="L67" s="126"/>
      <c r="M67" s="126"/>
      <c r="N67" s="126"/>
      <c r="O67" s="126"/>
      <c r="P67" s="126"/>
      <c r="Q67" s="126"/>
      <c r="R67" s="126" t="s">
        <v>131</v>
      </c>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row>
    <row r="68" spans="1:47" outlineLevel="1" x14ac:dyDescent="0.2">
      <c r="A68" s="285"/>
      <c r="B68" s="162"/>
      <c r="C68" s="250" t="s">
        <v>598</v>
      </c>
      <c r="D68" s="251"/>
      <c r="E68" s="252"/>
      <c r="F68" s="225"/>
      <c r="G68" s="225"/>
      <c r="H68" s="164">
        <v>0</v>
      </c>
      <c r="I68" s="126"/>
      <c r="J68" s="126"/>
      <c r="K68" s="126"/>
      <c r="L68" s="126"/>
      <c r="M68" s="126"/>
      <c r="N68" s="126"/>
      <c r="O68" s="126"/>
      <c r="P68" s="126"/>
      <c r="Q68" s="126"/>
      <c r="R68" s="126" t="s">
        <v>133</v>
      </c>
      <c r="S68" s="126">
        <v>0</v>
      </c>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row>
    <row r="69" spans="1:47" outlineLevel="1" x14ac:dyDescent="0.2">
      <c r="A69" s="285"/>
      <c r="B69" s="162"/>
      <c r="C69" s="250" t="s">
        <v>154</v>
      </c>
      <c r="D69" s="251"/>
      <c r="E69" s="252"/>
      <c r="F69" s="225"/>
      <c r="G69" s="225"/>
      <c r="H69" s="164">
        <v>0</v>
      </c>
      <c r="I69" s="126"/>
      <c r="J69" s="126"/>
      <c r="K69" s="126"/>
      <c r="L69" s="126"/>
      <c r="M69" s="126"/>
      <c r="N69" s="126"/>
      <c r="O69" s="126"/>
      <c r="P69" s="126"/>
      <c r="Q69" s="126"/>
      <c r="R69" s="126" t="s">
        <v>133</v>
      </c>
      <c r="S69" s="126">
        <v>0</v>
      </c>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row>
    <row r="70" spans="1:47" outlineLevel="1" x14ac:dyDescent="0.2">
      <c r="A70" s="285"/>
      <c r="B70" s="162"/>
      <c r="C70" s="250" t="s">
        <v>1385</v>
      </c>
      <c r="D70" s="251"/>
      <c r="E70" s="252">
        <v>2.96</v>
      </c>
      <c r="F70" s="225"/>
      <c r="G70" s="225"/>
      <c r="H70" s="164">
        <v>0</v>
      </c>
      <c r="I70" s="126"/>
      <c r="J70" s="126"/>
      <c r="K70" s="126"/>
      <c r="L70" s="126"/>
      <c r="M70" s="126"/>
      <c r="N70" s="126"/>
      <c r="O70" s="126"/>
      <c r="P70" s="126"/>
      <c r="Q70" s="126"/>
      <c r="R70" s="126" t="s">
        <v>133</v>
      </c>
      <c r="S70" s="126">
        <v>0</v>
      </c>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row>
    <row r="71" spans="1:47" outlineLevel="1" x14ac:dyDescent="0.2">
      <c r="A71" s="285">
        <v>19</v>
      </c>
      <c r="B71" s="162" t="s">
        <v>627</v>
      </c>
      <c r="C71" s="163" t="s">
        <v>628</v>
      </c>
      <c r="D71" s="224" t="s">
        <v>130</v>
      </c>
      <c r="E71" s="225">
        <v>2.96</v>
      </c>
      <c r="F71" s="225"/>
      <c r="G71" s="225">
        <f>ROUND(E71*F71,2)</f>
        <v>0</v>
      </c>
      <c r="H71" s="164" t="s">
        <v>1275</v>
      </c>
      <c r="I71" s="126"/>
      <c r="J71" s="126"/>
      <c r="K71" s="126"/>
      <c r="L71" s="126"/>
      <c r="M71" s="126"/>
      <c r="N71" s="126"/>
      <c r="O71" s="126"/>
      <c r="P71" s="126"/>
      <c r="Q71" s="126"/>
      <c r="R71" s="126" t="s">
        <v>131</v>
      </c>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row>
    <row r="72" spans="1:47" outlineLevel="1" x14ac:dyDescent="0.2">
      <c r="A72" s="285"/>
      <c r="B72" s="162"/>
      <c r="C72" s="250" t="s">
        <v>598</v>
      </c>
      <c r="D72" s="251"/>
      <c r="E72" s="252"/>
      <c r="F72" s="225"/>
      <c r="G72" s="225"/>
      <c r="H72" s="164">
        <v>0</v>
      </c>
      <c r="I72" s="126"/>
      <c r="J72" s="126"/>
      <c r="K72" s="126"/>
      <c r="L72" s="126"/>
      <c r="M72" s="126"/>
      <c r="N72" s="126"/>
      <c r="O72" s="126"/>
      <c r="P72" s="126"/>
      <c r="Q72" s="126"/>
      <c r="R72" s="126" t="s">
        <v>133</v>
      </c>
      <c r="S72" s="126">
        <v>0</v>
      </c>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row>
    <row r="73" spans="1:47" outlineLevel="1" x14ac:dyDescent="0.2">
      <c r="A73" s="285"/>
      <c r="B73" s="162"/>
      <c r="C73" s="250" t="s">
        <v>154</v>
      </c>
      <c r="D73" s="251"/>
      <c r="E73" s="252"/>
      <c r="F73" s="225"/>
      <c r="G73" s="225"/>
      <c r="H73" s="164">
        <v>0</v>
      </c>
      <c r="I73" s="126"/>
      <c r="J73" s="126"/>
      <c r="K73" s="126"/>
      <c r="L73" s="126"/>
      <c r="M73" s="126"/>
      <c r="N73" s="126"/>
      <c r="O73" s="126"/>
      <c r="P73" s="126"/>
      <c r="Q73" s="126"/>
      <c r="R73" s="126" t="s">
        <v>133</v>
      </c>
      <c r="S73" s="126">
        <v>0</v>
      </c>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row>
    <row r="74" spans="1:47" outlineLevel="1" x14ac:dyDescent="0.2">
      <c r="A74" s="285"/>
      <c r="B74" s="162"/>
      <c r="C74" s="250" t="s">
        <v>1385</v>
      </c>
      <c r="D74" s="251"/>
      <c r="E74" s="252">
        <v>2.96</v>
      </c>
      <c r="F74" s="225"/>
      <c r="G74" s="225"/>
      <c r="H74" s="164">
        <v>0</v>
      </c>
      <c r="I74" s="126"/>
      <c r="J74" s="126"/>
      <c r="K74" s="126"/>
      <c r="L74" s="126"/>
      <c r="M74" s="126"/>
      <c r="N74" s="126"/>
      <c r="O74" s="126"/>
      <c r="P74" s="126"/>
      <c r="Q74" s="126"/>
      <c r="R74" s="126" t="s">
        <v>133</v>
      </c>
      <c r="S74" s="126">
        <v>0</v>
      </c>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row>
    <row r="75" spans="1:47" x14ac:dyDescent="0.2">
      <c r="A75" s="286" t="s">
        <v>126</v>
      </c>
      <c r="B75" s="253" t="s">
        <v>68</v>
      </c>
      <c r="C75" s="254" t="s">
        <v>69</v>
      </c>
      <c r="D75" s="255"/>
      <c r="E75" s="256"/>
      <c r="F75" s="256"/>
      <c r="G75" s="256">
        <f>SUMIF(R76:R78,"&lt;&gt;NOR",G76:G78)</f>
        <v>0</v>
      </c>
      <c r="H75" s="229"/>
      <c r="I75" s="126"/>
      <c r="R75" t="s">
        <v>127</v>
      </c>
    </row>
    <row r="76" spans="1:47" outlineLevel="1" x14ac:dyDescent="0.2">
      <c r="A76" s="285">
        <v>20</v>
      </c>
      <c r="B76" s="162" t="s">
        <v>636</v>
      </c>
      <c r="C76" s="163" t="s">
        <v>637</v>
      </c>
      <c r="D76" s="224" t="s">
        <v>130</v>
      </c>
      <c r="E76" s="225">
        <v>2.96</v>
      </c>
      <c r="F76" s="225"/>
      <c r="G76" s="225">
        <f>ROUND(E76*F76,2)</f>
        <v>0</v>
      </c>
      <c r="H76" s="164" t="s">
        <v>1275</v>
      </c>
      <c r="I76" s="126"/>
      <c r="J76" s="126"/>
      <c r="K76" s="126"/>
      <c r="L76" s="126"/>
      <c r="M76" s="126"/>
      <c r="N76" s="126"/>
      <c r="O76" s="126"/>
      <c r="P76" s="126"/>
      <c r="Q76" s="126"/>
      <c r="R76" s="126" t="s">
        <v>131</v>
      </c>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row>
    <row r="77" spans="1:47" outlineLevel="1" x14ac:dyDescent="0.2">
      <c r="A77" s="285"/>
      <c r="B77" s="162"/>
      <c r="C77" s="250" t="s">
        <v>598</v>
      </c>
      <c r="D77" s="251"/>
      <c r="E77" s="252"/>
      <c r="F77" s="225"/>
      <c r="G77" s="225"/>
      <c r="H77" s="164">
        <v>0</v>
      </c>
      <c r="I77" s="126"/>
      <c r="J77" s="126"/>
      <c r="K77" s="126"/>
      <c r="L77" s="126"/>
      <c r="M77" s="126"/>
      <c r="N77" s="126"/>
      <c r="O77" s="126"/>
      <c r="P77" s="126"/>
      <c r="Q77" s="126"/>
      <c r="R77" s="126" t="s">
        <v>133</v>
      </c>
      <c r="S77" s="126">
        <v>0</v>
      </c>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row>
    <row r="78" spans="1:47" outlineLevel="1" x14ac:dyDescent="0.2">
      <c r="A78" s="285"/>
      <c r="B78" s="162"/>
      <c r="C78" s="250" t="s">
        <v>1385</v>
      </c>
      <c r="D78" s="251"/>
      <c r="E78" s="252">
        <v>2.96</v>
      </c>
      <c r="F78" s="225"/>
      <c r="G78" s="225"/>
      <c r="H78" s="164">
        <v>0</v>
      </c>
      <c r="I78" s="126"/>
      <c r="J78" s="126"/>
      <c r="K78" s="126"/>
      <c r="L78" s="126"/>
      <c r="M78" s="126"/>
      <c r="N78" s="126"/>
      <c r="O78" s="126"/>
      <c r="P78" s="126"/>
      <c r="Q78" s="126"/>
      <c r="R78" s="126" t="s">
        <v>133</v>
      </c>
      <c r="S78" s="126">
        <v>0</v>
      </c>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row>
    <row r="79" spans="1:47" x14ac:dyDescent="0.2">
      <c r="A79" s="286" t="s">
        <v>126</v>
      </c>
      <c r="B79" s="253" t="s">
        <v>70</v>
      </c>
      <c r="C79" s="254" t="s">
        <v>71</v>
      </c>
      <c r="D79" s="255"/>
      <c r="E79" s="256"/>
      <c r="F79" s="256"/>
      <c r="G79" s="256">
        <f>SUMIF(R80:R87,"&lt;&gt;NOR",G80:G87)</f>
        <v>0</v>
      </c>
      <c r="H79" s="229"/>
      <c r="I79" s="126"/>
      <c r="R79" t="s">
        <v>127</v>
      </c>
    </row>
    <row r="80" spans="1:47" outlineLevel="1" x14ac:dyDescent="0.2">
      <c r="A80" s="285">
        <v>21</v>
      </c>
      <c r="B80" s="162" t="s">
        <v>663</v>
      </c>
      <c r="C80" s="163" t="s">
        <v>664</v>
      </c>
      <c r="D80" s="224" t="s">
        <v>130</v>
      </c>
      <c r="E80" s="225">
        <v>2.96</v>
      </c>
      <c r="F80" s="225"/>
      <c r="G80" s="225">
        <f>ROUND(E80*F80,2)</f>
        <v>0</v>
      </c>
      <c r="H80" s="164" t="s">
        <v>1275</v>
      </c>
      <c r="I80" s="126"/>
      <c r="J80" s="126"/>
      <c r="K80" s="126"/>
      <c r="L80" s="126"/>
      <c r="M80" s="126"/>
      <c r="N80" s="126"/>
      <c r="O80" s="126"/>
      <c r="P80" s="126"/>
      <c r="Q80" s="126"/>
      <c r="R80" s="126" t="s">
        <v>131</v>
      </c>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row>
    <row r="81" spans="1:47" outlineLevel="1" x14ac:dyDescent="0.2">
      <c r="A81" s="285"/>
      <c r="B81" s="162"/>
      <c r="C81" s="250" t="s">
        <v>598</v>
      </c>
      <c r="D81" s="251"/>
      <c r="E81" s="252"/>
      <c r="F81" s="225"/>
      <c r="G81" s="225"/>
      <c r="H81" s="164">
        <v>0</v>
      </c>
      <c r="I81" s="126"/>
      <c r="J81" s="126"/>
      <c r="K81" s="126"/>
      <c r="L81" s="126"/>
      <c r="M81" s="126"/>
      <c r="N81" s="126"/>
      <c r="O81" s="126"/>
      <c r="P81" s="126"/>
      <c r="Q81" s="126"/>
      <c r="R81" s="126" t="s">
        <v>133</v>
      </c>
      <c r="S81" s="126">
        <v>0</v>
      </c>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row>
    <row r="82" spans="1:47" outlineLevel="1" x14ac:dyDescent="0.2">
      <c r="A82" s="285"/>
      <c r="B82" s="162"/>
      <c r="C82" s="250" t="s">
        <v>154</v>
      </c>
      <c r="D82" s="251"/>
      <c r="E82" s="252"/>
      <c r="F82" s="225"/>
      <c r="G82" s="225"/>
      <c r="H82" s="164">
        <v>0</v>
      </c>
      <c r="I82" s="126"/>
      <c r="J82" s="126"/>
      <c r="K82" s="126"/>
      <c r="L82" s="126"/>
      <c r="M82" s="126"/>
      <c r="N82" s="126"/>
      <c r="O82" s="126"/>
      <c r="P82" s="126"/>
      <c r="Q82" s="126"/>
      <c r="R82" s="126" t="s">
        <v>133</v>
      </c>
      <c r="S82" s="126">
        <v>0</v>
      </c>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row>
    <row r="83" spans="1:47" outlineLevel="1" x14ac:dyDescent="0.2">
      <c r="A83" s="285"/>
      <c r="B83" s="162"/>
      <c r="C83" s="250" t="s">
        <v>1385</v>
      </c>
      <c r="D83" s="251"/>
      <c r="E83" s="252">
        <v>2.96</v>
      </c>
      <c r="F83" s="225"/>
      <c r="G83" s="225"/>
      <c r="H83" s="164">
        <v>0</v>
      </c>
      <c r="I83" s="126"/>
      <c r="J83" s="126"/>
      <c r="K83" s="126"/>
      <c r="L83" s="126"/>
      <c r="M83" s="126"/>
      <c r="N83" s="126"/>
      <c r="O83" s="126"/>
      <c r="P83" s="126"/>
      <c r="Q83" s="126"/>
      <c r="R83" s="126" t="s">
        <v>133</v>
      </c>
      <c r="S83" s="126">
        <v>0</v>
      </c>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row>
    <row r="84" spans="1:47" outlineLevel="1" x14ac:dyDescent="0.2">
      <c r="A84" s="285">
        <v>22</v>
      </c>
      <c r="B84" s="162" t="s">
        <v>666</v>
      </c>
      <c r="C84" s="163" t="s">
        <v>667</v>
      </c>
      <c r="D84" s="224" t="s">
        <v>668</v>
      </c>
      <c r="E84" s="225">
        <v>5</v>
      </c>
      <c r="F84" s="225"/>
      <c r="G84" s="225">
        <f>ROUND(E84*F84,2)</f>
        <v>0</v>
      </c>
      <c r="H84" s="164" t="s">
        <v>1239</v>
      </c>
      <c r="I84" s="126"/>
      <c r="J84" s="126"/>
      <c r="K84" s="126"/>
      <c r="L84" s="126"/>
      <c r="M84" s="126"/>
      <c r="N84" s="126"/>
      <c r="O84" s="126"/>
      <c r="P84" s="126"/>
      <c r="Q84" s="126"/>
      <c r="R84" s="126" t="s">
        <v>131</v>
      </c>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row>
    <row r="85" spans="1:47" outlineLevel="1" x14ac:dyDescent="0.2">
      <c r="A85" s="285"/>
      <c r="B85" s="162"/>
      <c r="C85" s="250" t="s">
        <v>1386</v>
      </c>
      <c r="D85" s="251"/>
      <c r="E85" s="252">
        <v>5</v>
      </c>
      <c r="F85" s="225"/>
      <c r="G85" s="225"/>
      <c r="H85" s="164">
        <v>0</v>
      </c>
      <c r="I85" s="126"/>
      <c r="J85" s="126"/>
      <c r="K85" s="126"/>
      <c r="L85" s="126"/>
      <c r="M85" s="126"/>
      <c r="N85" s="126"/>
      <c r="O85" s="126"/>
      <c r="P85" s="126"/>
      <c r="Q85" s="126"/>
      <c r="R85" s="126" t="s">
        <v>133</v>
      </c>
      <c r="S85" s="126">
        <v>0</v>
      </c>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row>
    <row r="86" spans="1:47" outlineLevel="1" x14ac:dyDescent="0.2">
      <c r="A86" s="285">
        <v>23</v>
      </c>
      <c r="B86" s="162" t="s">
        <v>669</v>
      </c>
      <c r="C86" s="163" t="s">
        <v>670</v>
      </c>
      <c r="D86" s="224" t="s">
        <v>668</v>
      </c>
      <c r="E86" s="225">
        <v>4</v>
      </c>
      <c r="F86" s="225"/>
      <c r="G86" s="225">
        <f>ROUND(E86*F86,2)</f>
        <v>0</v>
      </c>
      <c r="H86" s="164" t="s">
        <v>1275</v>
      </c>
      <c r="I86" s="126"/>
      <c r="J86" s="126"/>
      <c r="K86" s="126"/>
      <c r="L86" s="126"/>
      <c r="M86" s="126"/>
      <c r="N86" s="126"/>
      <c r="O86" s="126"/>
      <c r="P86" s="126"/>
      <c r="Q86" s="126"/>
      <c r="R86" s="126" t="s">
        <v>131</v>
      </c>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row>
    <row r="87" spans="1:47" outlineLevel="1" x14ac:dyDescent="0.2">
      <c r="A87" s="285"/>
      <c r="B87" s="162"/>
      <c r="C87" s="279" t="s">
        <v>1387</v>
      </c>
      <c r="D87" s="251"/>
      <c r="E87" s="252">
        <v>4</v>
      </c>
      <c r="F87" s="225"/>
      <c r="G87" s="225"/>
      <c r="H87" s="164">
        <v>0</v>
      </c>
      <c r="I87" s="126"/>
      <c r="J87" s="126"/>
      <c r="K87" s="126"/>
      <c r="L87" s="126"/>
      <c r="M87" s="126"/>
      <c r="N87" s="126"/>
      <c r="O87" s="126"/>
      <c r="P87" s="126"/>
      <c r="Q87" s="126"/>
      <c r="R87" s="126" t="s">
        <v>133</v>
      </c>
      <c r="S87" s="126">
        <v>0</v>
      </c>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row>
    <row r="88" spans="1:47" x14ac:dyDescent="0.2">
      <c r="A88" s="286" t="s">
        <v>126</v>
      </c>
      <c r="B88" s="253" t="s">
        <v>74</v>
      </c>
      <c r="C88" s="254" t="s">
        <v>75</v>
      </c>
      <c r="D88" s="255"/>
      <c r="E88" s="256"/>
      <c r="F88" s="256"/>
      <c r="G88" s="256">
        <f>SUMIF(R89:R90,"&lt;&gt;NOR",G89:G90)</f>
        <v>0</v>
      </c>
      <c r="H88" s="229"/>
      <c r="I88" s="126"/>
      <c r="R88" t="s">
        <v>127</v>
      </c>
    </row>
    <row r="89" spans="1:47" outlineLevel="1" x14ac:dyDescent="0.2">
      <c r="A89" s="285">
        <v>24</v>
      </c>
      <c r="B89" s="162" t="s">
        <v>850</v>
      </c>
      <c r="C89" s="163" t="s">
        <v>851</v>
      </c>
      <c r="D89" s="224" t="s">
        <v>197</v>
      </c>
      <c r="E89" s="225">
        <v>4.68</v>
      </c>
      <c r="F89" s="225"/>
      <c r="G89" s="225">
        <f>ROUND(E89*F89,2)</f>
        <v>0</v>
      </c>
      <c r="H89" s="164" t="s">
        <v>1275</v>
      </c>
      <c r="I89" s="126"/>
      <c r="J89" s="126"/>
      <c r="K89" s="126"/>
      <c r="L89" s="126"/>
      <c r="M89" s="126"/>
      <c r="N89" s="126"/>
      <c r="O89" s="126"/>
      <c r="P89" s="126"/>
      <c r="Q89" s="126"/>
      <c r="R89" s="126" t="s">
        <v>131</v>
      </c>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row>
    <row r="90" spans="1:47" outlineLevel="1" x14ac:dyDescent="0.2">
      <c r="A90" s="285"/>
      <c r="B90" s="162"/>
      <c r="C90" s="250" t="s">
        <v>973</v>
      </c>
      <c r="D90" s="251"/>
      <c r="E90" s="252">
        <v>4.68</v>
      </c>
      <c r="F90" s="225"/>
      <c r="G90" s="225"/>
      <c r="H90" s="164">
        <v>0</v>
      </c>
      <c r="I90" s="126"/>
      <c r="J90" s="126"/>
      <c r="K90" s="126"/>
      <c r="L90" s="126"/>
      <c r="M90" s="126"/>
      <c r="N90" s="126"/>
      <c r="O90" s="126"/>
      <c r="P90" s="126"/>
      <c r="Q90" s="126"/>
      <c r="R90" s="126" t="s">
        <v>133</v>
      </c>
      <c r="S90" s="126">
        <v>0</v>
      </c>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row>
    <row r="91" spans="1:47" x14ac:dyDescent="0.2">
      <c r="A91" s="286" t="s">
        <v>126</v>
      </c>
      <c r="B91" s="253" t="s">
        <v>76</v>
      </c>
      <c r="C91" s="254" t="s">
        <v>77</v>
      </c>
      <c r="D91" s="255"/>
      <c r="E91" s="256"/>
      <c r="F91" s="256"/>
      <c r="G91" s="256">
        <f>SUMIF(R92:R100,"&lt;&gt;NOR",G92:G100)</f>
        <v>0</v>
      </c>
      <c r="H91" s="229"/>
      <c r="I91" s="126"/>
      <c r="R91" t="s">
        <v>127</v>
      </c>
    </row>
    <row r="92" spans="1:47" ht="22.5" outlineLevel="1" x14ac:dyDescent="0.2">
      <c r="A92" s="285">
        <v>25</v>
      </c>
      <c r="B92" s="162" t="s">
        <v>852</v>
      </c>
      <c r="C92" s="163" t="s">
        <v>853</v>
      </c>
      <c r="D92" s="224" t="s">
        <v>130</v>
      </c>
      <c r="E92" s="225">
        <v>7.88</v>
      </c>
      <c r="F92" s="225"/>
      <c r="G92" s="225">
        <f>ROUND(E92*F92,2)</f>
        <v>0</v>
      </c>
      <c r="H92" s="164" t="s">
        <v>1275</v>
      </c>
      <c r="I92" s="126"/>
      <c r="J92" s="126"/>
      <c r="K92" s="126"/>
      <c r="L92" s="126"/>
      <c r="M92" s="126"/>
      <c r="N92" s="126"/>
      <c r="O92" s="126"/>
      <c r="P92" s="126"/>
      <c r="Q92" s="126"/>
      <c r="R92" s="126" t="s">
        <v>854</v>
      </c>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row>
    <row r="93" spans="1:47" outlineLevel="1" x14ac:dyDescent="0.2">
      <c r="A93" s="285"/>
      <c r="B93" s="162"/>
      <c r="C93" s="250" t="s">
        <v>598</v>
      </c>
      <c r="D93" s="251"/>
      <c r="E93" s="252"/>
      <c r="F93" s="225"/>
      <c r="G93" s="225"/>
      <c r="H93" s="164">
        <v>0</v>
      </c>
      <c r="I93" s="126"/>
      <c r="J93" s="126"/>
      <c r="K93" s="126"/>
      <c r="L93" s="126"/>
      <c r="M93" s="126"/>
      <c r="N93" s="126"/>
      <c r="O93" s="126"/>
      <c r="P93" s="126"/>
      <c r="Q93" s="126"/>
      <c r="R93" s="126" t="s">
        <v>133</v>
      </c>
      <c r="S93" s="126">
        <v>0</v>
      </c>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row>
    <row r="94" spans="1:47" outlineLevel="1" x14ac:dyDescent="0.2">
      <c r="A94" s="285"/>
      <c r="B94" s="162"/>
      <c r="C94" s="250" t="s">
        <v>154</v>
      </c>
      <c r="D94" s="251"/>
      <c r="E94" s="252"/>
      <c r="F94" s="225"/>
      <c r="G94" s="225"/>
      <c r="H94" s="164">
        <v>0</v>
      </c>
      <c r="I94" s="126"/>
      <c r="J94" s="126"/>
      <c r="K94" s="126"/>
      <c r="L94" s="126"/>
      <c r="M94" s="126"/>
      <c r="N94" s="126"/>
      <c r="O94" s="126"/>
      <c r="P94" s="126"/>
      <c r="Q94" s="126"/>
      <c r="R94" s="126" t="s">
        <v>133</v>
      </c>
      <c r="S94" s="126">
        <v>0</v>
      </c>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row>
    <row r="95" spans="1:47" outlineLevel="1" x14ac:dyDescent="0.2">
      <c r="A95" s="285"/>
      <c r="B95" s="162"/>
      <c r="C95" s="250" t="s">
        <v>1385</v>
      </c>
      <c r="D95" s="251"/>
      <c r="E95" s="252">
        <v>2.96</v>
      </c>
      <c r="F95" s="225"/>
      <c r="G95" s="225"/>
      <c r="H95" s="164">
        <v>0</v>
      </c>
      <c r="I95" s="126"/>
      <c r="J95" s="126"/>
      <c r="K95" s="126"/>
      <c r="L95" s="126"/>
      <c r="M95" s="126"/>
      <c r="N95" s="126"/>
      <c r="O95" s="126"/>
      <c r="P95" s="126"/>
      <c r="Q95" s="126"/>
      <c r="R95" s="126" t="s">
        <v>133</v>
      </c>
      <c r="S95" s="126">
        <v>0</v>
      </c>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row>
    <row r="96" spans="1:47" outlineLevel="1" x14ac:dyDescent="0.2">
      <c r="A96" s="285"/>
      <c r="B96" s="162"/>
      <c r="C96" s="250" t="s">
        <v>152</v>
      </c>
      <c r="D96" s="251"/>
      <c r="E96" s="252"/>
      <c r="F96" s="225"/>
      <c r="G96" s="225"/>
      <c r="H96" s="164">
        <v>0</v>
      </c>
      <c r="I96" s="126"/>
      <c r="J96" s="126"/>
      <c r="K96" s="126"/>
      <c r="L96" s="126"/>
      <c r="M96" s="126"/>
      <c r="N96" s="126"/>
      <c r="O96" s="126"/>
      <c r="P96" s="126"/>
      <c r="Q96" s="126"/>
      <c r="R96" s="126" t="s">
        <v>133</v>
      </c>
      <c r="S96" s="126">
        <v>0</v>
      </c>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row>
    <row r="97" spans="1:47" outlineLevel="1" x14ac:dyDescent="0.2">
      <c r="A97" s="285"/>
      <c r="B97" s="162"/>
      <c r="C97" s="250" t="s">
        <v>855</v>
      </c>
      <c r="D97" s="251"/>
      <c r="E97" s="252"/>
      <c r="F97" s="225"/>
      <c r="G97" s="225"/>
      <c r="H97" s="164">
        <v>0</v>
      </c>
      <c r="I97" s="126"/>
      <c r="J97" s="126"/>
      <c r="K97" s="126"/>
      <c r="L97" s="126"/>
      <c r="M97" s="126"/>
      <c r="N97" s="126"/>
      <c r="O97" s="126"/>
      <c r="P97" s="126"/>
      <c r="Q97" s="126"/>
      <c r="R97" s="126" t="s">
        <v>133</v>
      </c>
      <c r="S97" s="126">
        <v>0</v>
      </c>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row>
    <row r="98" spans="1:47" outlineLevel="1" x14ac:dyDescent="0.2">
      <c r="A98" s="285"/>
      <c r="B98" s="162"/>
      <c r="C98" s="250" t="s">
        <v>154</v>
      </c>
      <c r="D98" s="251"/>
      <c r="E98" s="252"/>
      <c r="F98" s="225"/>
      <c r="G98" s="225"/>
      <c r="H98" s="164">
        <v>0</v>
      </c>
      <c r="I98" s="126"/>
      <c r="J98" s="126"/>
      <c r="K98" s="126"/>
      <c r="L98" s="126"/>
      <c r="M98" s="126"/>
      <c r="N98" s="126"/>
      <c r="O98" s="126"/>
      <c r="P98" s="126"/>
      <c r="Q98" s="126"/>
      <c r="R98" s="126" t="s">
        <v>133</v>
      </c>
      <c r="S98" s="126">
        <v>0</v>
      </c>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row>
    <row r="99" spans="1:47" outlineLevel="1" x14ac:dyDescent="0.2">
      <c r="A99" s="285"/>
      <c r="B99" s="162"/>
      <c r="C99" s="250" t="s">
        <v>1388</v>
      </c>
      <c r="D99" s="251"/>
      <c r="E99" s="252">
        <v>4.92</v>
      </c>
      <c r="F99" s="225"/>
      <c r="G99" s="225"/>
      <c r="H99" s="164">
        <v>0</v>
      </c>
      <c r="I99" s="126"/>
      <c r="J99" s="126"/>
      <c r="K99" s="126"/>
      <c r="L99" s="126"/>
      <c r="M99" s="126"/>
      <c r="N99" s="126"/>
      <c r="O99" s="126"/>
      <c r="P99" s="126"/>
      <c r="Q99" s="126"/>
      <c r="R99" s="126" t="s">
        <v>133</v>
      </c>
      <c r="S99" s="126">
        <v>0</v>
      </c>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row>
    <row r="100" spans="1:47" outlineLevel="1" x14ac:dyDescent="0.2">
      <c r="A100" s="285">
        <v>26</v>
      </c>
      <c r="B100" s="162" t="s">
        <v>861</v>
      </c>
      <c r="C100" s="163" t="s">
        <v>862</v>
      </c>
      <c r="D100" s="224" t="s">
        <v>0</v>
      </c>
      <c r="E100" s="225">
        <v>4.45</v>
      </c>
      <c r="F100" s="225"/>
      <c r="G100" s="225">
        <f>ROUND(E100*F100,2)</f>
        <v>0</v>
      </c>
      <c r="H100" s="164" t="s">
        <v>1275</v>
      </c>
      <c r="I100" s="126"/>
      <c r="J100" s="126"/>
      <c r="K100" s="126"/>
      <c r="L100" s="126"/>
      <c r="M100" s="126"/>
      <c r="N100" s="126"/>
      <c r="O100" s="126"/>
      <c r="P100" s="126"/>
      <c r="Q100" s="126"/>
      <c r="R100" s="126" t="s">
        <v>131</v>
      </c>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row>
    <row r="101" spans="1:47" x14ac:dyDescent="0.2">
      <c r="A101" s="286" t="s">
        <v>126</v>
      </c>
      <c r="B101" s="253" t="s">
        <v>80</v>
      </c>
      <c r="C101" s="254" t="s">
        <v>81</v>
      </c>
      <c r="D101" s="255"/>
      <c r="E101" s="256"/>
      <c r="F101" s="256"/>
      <c r="G101" s="256">
        <f>SUMIF(R102:R131,"&lt;&gt;NOR",G102:G131)</f>
        <v>0</v>
      </c>
      <c r="H101" s="229"/>
      <c r="I101" s="126"/>
      <c r="R101" t="s">
        <v>127</v>
      </c>
    </row>
    <row r="102" spans="1:47" outlineLevel="1" x14ac:dyDescent="0.2">
      <c r="A102" s="285">
        <v>27</v>
      </c>
      <c r="B102" s="162" t="s">
        <v>907</v>
      </c>
      <c r="C102" s="163" t="s">
        <v>908</v>
      </c>
      <c r="D102" s="224" t="s">
        <v>130</v>
      </c>
      <c r="E102" s="225">
        <v>5.92</v>
      </c>
      <c r="F102" s="225"/>
      <c r="G102" s="225">
        <f>ROUND(E102*F102,2)</f>
        <v>0</v>
      </c>
      <c r="H102" s="164" t="s">
        <v>1275</v>
      </c>
      <c r="I102" s="126"/>
      <c r="J102" s="126"/>
      <c r="K102" s="126"/>
      <c r="L102" s="126"/>
      <c r="M102" s="126"/>
      <c r="N102" s="126"/>
      <c r="O102" s="126"/>
      <c r="P102" s="126"/>
      <c r="Q102" s="126"/>
      <c r="R102" s="126" t="s">
        <v>131</v>
      </c>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row>
    <row r="103" spans="1:47" outlineLevel="1" x14ac:dyDescent="0.2">
      <c r="A103" s="285"/>
      <c r="B103" s="162"/>
      <c r="C103" s="250" t="s">
        <v>598</v>
      </c>
      <c r="D103" s="251"/>
      <c r="E103" s="252"/>
      <c r="F103" s="225"/>
      <c r="G103" s="225"/>
      <c r="H103" s="164">
        <v>0</v>
      </c>
      <c r="I103" s="126"/>
      <c r="J103" s="126"/>
      <c r="K103" s="126"/>
      <c r="L103" s="126"/>
      <c r="M103" s="126"/>
      <c r="N103" s="126"/>
      <c r="O103" s="126"/>
      <c r="P103" s="126"/>
      <c r="Q103" s="126"/>
      <c r="R103" s="126" t="s">
        <v>133</v>
      </c>
      <c r="S103" s="126">
        <v>0</v>
      </c>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row>
    <row r="104" spans="1:47" outlineLevel="1" x14ac:dyDescent="0.2">
      <c r="A104" s="285"/>
      <c r="B104" s="162"/>
      <c r="C104" s="250" t="s">
        <v>154</v>
      </c>
      <c r="D104" s="251"/>
      <c r="E104" s="252"/>
      <c r="F104" s="225"/>
      <c r="G104" s="225"/>
      <c r="H104" s="164">
        <v>0</v>
      </c>
      <c r="I104" s="126"/>
      <c r="J104" s="126"/>
      <c r="K104" s="126"/>
      <c r="L104" s="126"/>
      <c r="M104" s="126"/>
      <c r="N104" s="126"/>
      <c r="O104" s="126"/>
      <c r="P104" s="126"/>
      <c r="Q104" s="126"/>
      <c r="R104" s="126" t="s">
        <v>133</v>
      </c>
      <c r="S104" s="126">
        <v>0</v>
      </c>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row>
    <row r="105" spans="1:47" outlineLevel="1" x14ac:dyDescent="0.2">
      <c r="A105" s="285"/>
      <c r="B105" s="162"/>
      <c r="C105" s="250" t="s">
        <v>1389</v>
      </c>
      <c r="D105" s="251"/>
      <c r="E105" s="252">
        <v>5.92</v>
      </c>
      <c r="F105" s="225"/>
      <c r="G105" s="225"/>
      <c r="H105" s="164">
        <v>0</v>
      </c>
      <c r="I105" s="126"/>
      <c r="J105" s="126"/>
      <c r="K105" s="126"/>
      <c r="L105" s="126"/>
      <c r="M105" s="126"/>
      <c r="N105" s="126"/>
      <c r="O105" s="126"/>
      <c r="P105" s="126"/>
      <c r="Q105" s="126"/>
      <c r="R105" s="126" t="s">
        <v>133</v>
      </c>
      <c r="S105" s="126">
        <v>0</v>
      </c>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row>
    <row r="106" spans="1:47" outlineLevel="1" x14ac:dyDescent="0.2">
      <c r="A106" s="285">
        <v>28</v>
      </c>
      <c r="B106" s="162" t="s">
        <v>911</v>
      </c>
      <c r="C106" s="163" t="s">
        <v>912</v>
      </c>
      <c r="D106" s="224" t="s">
        <v>146</v>
      </c>
      <c r="E106" s="225">
        <v>0.13020000000000001</v>
      </c>
      <c r="F106" s="225"/>
      <c r="G106" s="225">
        <f>ROUND(E106*F106,2)</f>
        <v>0</v>
      </c>
      <c r="H106" s="164" t="s">
        <v>1275</v>
      </c>
      <c r="I106" s="126"/>
      <c r="J106" s="126"/>
      <c r="K106" s="126"/>
      <c r="L106" s="126"/>
      <c r="M106" s="126"/>
      <c r="N106" s="126"/>
      <c r="O106" s="126"/>
      <c r="P106" s="126"/>
      <c r="Q106" s="126"/>
      <c r="R106" s="126" t="s">
        <v>444</v>
      </c>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row>
    <row r="107" spans="1:47" outlineLevel="1" x14ac:dyDescent="0.2">
      <c r="A107" s="285"/>
      <c r="B107" s="162"/>
      <c r="C107" s="250" t="s">
        <v>598</v>
      </c>
      <c r="D107" s="251"/>
      <c r="E107" s="252"/>
      <c r="F107" s="225"/>
      <c r="G107" s="225"/>
      <c r="H107" s="164">
        <v>0</v>
      </c>
      <c r="I107" s="126"/>
      <c r="J107" s="126"/>
      <c r="K107" s="126"/>
      <c r="L107" s="126"/>
      <c r="M107" s="126"/>
      <c r="N107" s="126"/>
      <c r="O107" s="126"/>
      <c r="P107" s="126"/>
      <c r="Q107" s="126"/>
      <c r="R107" s="126" t="s">
        <v>133</v>
      </c>
      <c r="S107" s="126">
        <v>0</v>
      </c>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row>
    <row r="108" spans="1:47" outlineLevel="1" x14ac:dyDescent="0.2">
      <c r="A108" s="285"/>
      <c r="B108" s="162"/>
      <c r="C108" s="250" t="s">
        <v>154</v>
      </c>
      <c r="D108" s="251"/>
      <c r="E108" s="252"/>
      <c r="F108" s="225"/>
      <c r="G108" s="225"/>
      <c r="H108" s="164">
        <v>0</v>
      </c>
      <c r="I108" s="126"/>
      <c r="J108" s="126"/>
      <c r="K108" s="126"/>
      <c r="L108" s="126"/>
      <c r="M108" s="126"/>
      <c r="N108" s="126"/>
      <c r="O108" s="126"/>
      <c r="P108" s="126"/>
      <c r="Q108" s="126"/>
      <c r="R108" s="126" t="s">
        <v>133</v>
      </c>
      <c r="S108" s="126">
        <v>0</v>
      </c>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row>
    <row r="109" spans="1:47" outlineLevel="1" x14ac:dyDescent="0.2">
      <c r="A109" s="285"/>
      <c r="B109" s="162"/>
      <c r="C109" s="257" t="s">
        <v>369</v>
      </c>
      <c r="D109" s="258"/>
      <c r="E109" s="259"/>
      <c r="F109" s="225"/>
      <c r="G109" s="225"/>
      <c r="H109" s="164">
        <v>0</v>
      </c>
      <c r="I109" s="126"/>
      <c r="J109" s="126"/>
      <c r="K109" s="126"/>
      <c r="L109" s="126"/>
      <c r="M109" s="126"/>
      <c r="N109" s="126"/>
      <c r="O109" s="126"/>
      <c r="P109" s="126"/>
      <c r="Q109" s="126"/>
      <c r="R109" s="126" t="s">
        <v>133</v>
      </c>
      <c r="S109" s="126">
        <v>2</v>
      </c>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row>
    <row r="110" spans="1:47" outlineLevel="1" x14ac:dyDescent="0.2">
      <c r="A110" s="285"/>
      <c r="B110" s="162"/>
      <c r="C110" s="260" t="s">
        <v>1390</v>
      </c>
      <c r="D110" s="258"/>
      <c r="E110" s="259">
        <v>0.11840000000000001</v>
      </c>
      <c r="F110" s="225"/>
      <c r="G110" s="225"/>
      <c r="H110" s="164">
        <v>0</v>
      </c>
      <c r="I110" s="126"/>
      <c r="J110" s="126"/>
      <c r="K110" s="126"/>
      <c r="L110" s="126"/>
      <c r="M110" s="126"/>
      <c r="N110" s="126"/>
      <c r="O110" s="126"/>
      <c r="P110" s="126"/>
      <c r="Q110" s="126"/>
      <c r="R110" s="126" t="s">
        <v>133</v>
      </c>
      <c r="S110" s="126">
        <v>2</v>
      </c>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row>
    <row r="111" spans="1:47" outlineLevel="1" x14ac:dyDescent="0.2">
      <c r="A111" s="285"/>
      <c r="B111" s="162"/>
      <c r="C111" s="257" t="s">
        <v>373</v>
      </c>
      <c r="D111" s="258"/>
      <c r="E111" s="259"/>
      <c r="F111" s="225"/>
      <c r="G111" s="225"/>
      <c r="H111" s="164">
        <v>0</v>
      </c>
      <c r="I111" s="126"/>
      <c r="J111" s="126"/>
      <c r="K111" s="126"/>
      <c r="L111" s="126"/>
      <c r="M111" s="126"/>
      <c r="N111" s="126"/>
      <c r="O111" s="126"/>
      <c r="P111" s="126"/>
      <c r="Q111" s="126"/>
      <c r="R111" s="126" t="s">
        <v>133</v>
      </c>
      <c r="S111" s="126">
        <v>0</v>
      </c>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row>
    <row r="112" spans="1:47" outlineLevel="1" x14ac:dyDescent="0.2">
      <c r="A112" s="285"/>
      <c r="B112" s="162"/>
      <c r="C112" s="250" t="s">
        <v>1391</v>
      </c>
      <c r="D112" s="251"/>
      <c r="E112" s="252">
        <v>0.13020000000000001</v>
      </c>
      <c r="F112" s="225"/>
      <c r="G112" s="225"/>
      <c r="H112" s="164">
        <v>0</v>
      </c>
      <c r="I112" s="126"/>
      <c r="J112" s="126"/>
      <c r="K112" s="126"/>
      <c r="L112" s="126"/>
      <c r="M112" s="126"/>
      <c r="N112" s="126"/>
      <c r="O112" s="126"/>
      <c r="P112" s="126"/>
      <c r="Q112" s="126"/>
      <c r="R112" s="126" t="s">
        <v>133</v>
      </c>
      <c r="S112" s="126">
        <v>0</v>
      </c>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row>
    <row r="113" spans="1:47" outlineLevel="1" x14ac:dyDescent="0.2">
      <c r="A113" s="285">
        <v>29</v>
      </c>
      <c r="B113" s="162" t="s">
        <v>915</v>
      </c>
      <c r="C113" s="163" t="s">
        <v>916</v>
      </c>
      <c r="D113" s="224" t="s">
        <v>130</v>
      </c>
      <c r="E113" s="225">
        <v>3.2559999999999998</v>
      </c>
      <c r="F113" s="225"/>
      <c r="G113" s="225">
        <f>ROUND(E113*F113,2)</f>
        <v>0</v>
      </c>
      <c r="H113" s="164" t="s">
        <v>1275</v>
      </c>
      <c r="I113" s="126"/>
      <c r="J113" s="126"/>
      <c r="K113" s="126"/>
      <c r="L113" s="126"/>
      <c r="M113" s="126"/>
      <c r="N113" s="126"/>
      <c r="O113" s="126"/>
      <c r="P113" s="126"/>
      <c r="Q113" s="126"/>
      <c r="R113" s="126" t="s">
        <v>444</v>
      </c>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row>
    <row r="114" spans="1:47" outlineLevel="1" x14ac:dyDescent="0.2">
      <c r="A114" s="285"/>
      <c r="B114" s="162"/>
      <c r="C114" s="250" t="s">
        <v>598</v>
      </c>
      <c r="D114" s="251"/>
      <c r="E114" s="252"/>
      <c r="F114" s="225"/>
      <c r="G114" s="225"/>
      <c r="H114" s="164">
        <v>0</v>
      </c>
      <c r="I114" s="126"/>
      <c r="J114" s="126"/>
      <c r="K114" s="126"/>
      <c r="L114" s="126"/>
      <c r="M114" s="126"/>
      <c r="N114" s="126"/>
      <c r="O114" s="126"/>
      <c r="P114" s="126"/>
      <c r="Q114" s="126"/>
      <c r="R114" s="126" t="s">
        <v>133</v>
      </c>
      <c r="S114" s="126">
        <v>0</v>
      </c>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row>
    <row r="115" spans="1:47" outlineLevel="1" x14ac:dyDescent="0.2">
      <c r="A115" s="285"/>
      <c r="B115" s="162"/>
      <c r="C115" s="250" t="s">
        <v>154</v>
      </c>
      <c r="D115" s="251"/>
      <c r="E115" s="252"/>
      <c r="F115" s="225"/>
      <c r="G115" s="225"/>
      <c r="H115" s="164">
        <v>0</v>
      </c>
      <c r="I115" s="126"/>
      <c r="J115" s="126"/>
      <c r="K115" s="126"/>
      <c r="L115" s="126"/>
      <c r="M115" s="126"/>
      <c r="N115" s="126"/>
      <c r="O115" s="126"/>
      <c r="P115" s="126"/>
      <c r="Q115" s="126"/>
      <c r="R115" s="126" t="s">
        <v>133</v>
      </c>
      <c r="S115" s="126">
        <v>0</v>
      </c>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row>
    <row r="116" spans="1:47" outlineLevel="1" x14ac:dyDescent="0.2">
      <c r="A116" s="285"/>
      <c r="B116" s="162"/>
      <c r="C116" s="257" t="s">
        <v>369</v>
      </c>
      <c r="D116" s="258"/>
      <c r="E116" s="259"/>
      <c r="F116" s="225"/>
      <c r="G116" s="225"/>
      <c r="H116" s="164">
        <v>0</v>
      </c>
      <c r="I116" s="126"/>
      <c r="J116" s="126"/>
      <c r="K116" s="126"/>
      <c r="L116" s="126"/>
      <c r="M116" s="126"/>
      <c r="N116" s="126"/>
      <c r="O116" s="126"/>
      <c r="P116" s="126"/>
      <c r="Q116" s="126"/>
      <c r="R116" s="126" t="s">
        <v>133</v>
      </c>
      <c r="S116" s="126">
        <v>2</v>
      </c>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row>
    <row r="117" spans="1:47" outlineLevel="1" x14ac:dyDescent="0.2">
      <c r="A117" s="285"/>
      <c r="B117" s="162"/>
      <c r="C117" s="260" t="s">
        <v>1392</v>
      </c>
      <c r="D117" s="258"/>
      <c r="E117" s="259">
        <v>2.96</v>
      </c>
      <c r="F117" s="225"/>
      <c r="G117" s="225"/>
      <c r="H117" s="164">
        <v>0</v>
      </c>
      <c r="I117" s="126"/>
      <c r="J117" s="126"/>
      <c r="K117" s="126"/>
      <c r="L117" s="126"/>
      <c r="M117" s="126"/>
      <c r="N117" s="126"/>
      <c r="O117" s="126"/>
      <c r="P117" s="126"/>
      <c r="Q117" s="126"/>
      <c r="R117" s="126" t="s">
        <v>133</v>
      </c>
      <c r="S117" s="126">
        <v>2</v>
      </c>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row>
    <row r="118" spans="1:47" outlineLevel="1" x14ac:dyDescent="0.2">
      <c r="A118" s="285"/>
      <c r="B118" s="162"/>
      <c r="C118" s="257" t="s">
        <v>373</v>
      </c>
      <c r="D118" s="258"/>
      <c r="E118" s="259"/>
      <c r="F118" s="225"/>
      <c r="G118" s="225"/>
      <c r="H118" s="164">
        <v>0</v>
      </c>
      <c r="I118" s="126"/>
      <c r="J118" s="126"/>
      <c r="K118" s="126"/>
      <c r="L118" s="126"/>
      <c r="M118" s="126"/>
      <c r="N118" s="126"/>
      <c r="O118" s="126"/>
      <c r="P118" s="126"/>
      <c r="Q118" s="126"/>
      <c r="R118" s="126" t="s">
        <v>133</v>
      </c>
      <c r="S118" s="126">
        <v>0</v>
      </c>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row>
    <row r="119" spans="1:47" outlineLevel="1" x14ac:dyDescent="0.2">
      <c r="A119" s="285"/>
      <c r="B119" s="162"/>
      <c r="C119" s="250" t="s">
        <v>1393</v>
      </c>
      <c r="D119" s="251"/>
      <c r="E119" s="252">
        <v>3.2559999999999998</v>
      </c>
      <c r="F119" s="225"/>
      <c r="G119" s="225"/>
      <c r="H119" s="164">
        <v>0</v>
      </c>
      <c r="I119" s="126"/>
      <c r="J119" s="126"/>
      <c r="K119" s="126"/>
      <c r="L119" s="126"/>
      <c r="M119" s="126"/>
      <c r="N119" s="126"/>
      <c r="O119" s="126"/>
      <c r="P119" s="126"/>
      <c r="Q119" s="126"/>
      <c r="R119" s="126" t="s">
        <v>133</v>
      </c>
      <c r="S119" s="126">
        <v>0</v>
      </c>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row>
    <row r="120" spans="1:47" outlineLevel="1" x14ac:dyDescent="0.2">
      <c r="A120" s="285">
        <v>30</v>
      </c>
      <c r="B120" s="162" t="s">
        <v>917</v>
      </c>
      <c r="C120" s="163" t="s">
        <v>918</v>
      </c>
      <c r="D120" s="224" t="s">
        <v>130</v>
      </c>
      <c r="E120" s="225">
        <v>3.4039999999999999</v>
      </c>
      <c r="F120" s="225"/>
      <c r="G120" s="225">
        <f>ROUND(E120*F120,2)</f>
        <v>0</v>
      </c>
      <c r="H120" s="164" t="s">
        <v>1275</v>
      </c>
      <c r="I120" s="126"/>
      <c r="J120" s="126"/>
      <c r="K120" s="126"/>
      <c r="L120" s="126"/>
      <c r="M120" s="126"/>
      <c r="N120" s="126"/>
      <c r="O120" s="126"/>
      <c r="P120" s="126"/>
      <c r="Q120" s="126"/>
      <c r="R120" s="126" t="s">
        <v>854</v>
      </c>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row>
    <row r="121" spans="1:47" outlineLevel="1" x14ac:dyDescent="0.2">
      <c r="A121" s="285"/>
      <c r="B121" s="162"/>
      <c r="C121" s="250" t="s">
        <v>598</v>
      </c>
      <c r="D121" s="251"/>
      <c r="E121" s="252"/>
      <c r="F121" s="225"/>
      <c r="G121" s="225"/>
      <c r="H121" s="164">
        <v>0</v>
      </c>
      <c r="I121" s="126"/>
      <c r="J121" s="126"/>
      <c r="K121" s="126"/>
      <c r="L121" s="126"/>
      <c r="M121" s="126"/>
      <c r="N121" s="126"/>
      <c r="O121" s="126"/>
      <c r="P121" s="126"/>
      <c r="Q121" s="126"/>
      <c r="R121" s="126" t="s">
        <v>133</v>
      </c>
      <c r="S121" s="126">
        <v>0</v>
      </c>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row>
    <row r="122" spans="1:47" outlineLevel="1" x14ac:dyDescent="0.2">
      <c r="A122" s="285"/>
      <c r="B122" s="162"/>
      <c r="C122" s="250" t="s">
        <v>154</v>
      </c>
      <c r="D122" s="251"/>
      <c r="E122" s="252"/>
      <c r="F122" s="225"/>
      <c r="G122" s="225"/>
      <c r="H122" s="164">
        <v>0</v>
      </c>
      <c r="I122" s="126"/>
      <c r="J122" s="126"/>
      <c r="K122" s="126"/>
      <c r="L122" s="126"/>
      <c r="M122" s="126"/>
      <c r="N122" s="126"/>
      <c r="O122" s="126"/>
      <c r="P122" s="126"/>
      <c r="Q122" s="126"/>
      <c r="R122" s="126" t="s">
        <v>133</v>
      </c>
      <c r="S122" s="126">
        <v>0</v>
      </c>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row>
    <row r="123" spans="1:47" outlineLevel="1" x14ac:dyDescent="0.2">
      <c r="A123" s="285"/>
      <c r="B123" s="162"/>
      <c r="C123" s="257" t="s">
        <v>369</v>
      </c>
      <c r="D123" s="258"/>
      <c r="E123" s="259"/>
      <c r="F123" s="225"/>
      <c r="G123" s="225"/>
      <c r="H123" s="164">
        <v>0</v>
      </c>
      <c r="I123" s="126"/>
      <c r="J123" s="126"/>
      <c r="K123" s="126"/>
      <c r="L123" s="126"/>
      <c r="M123" s="126"/>
      <c r="N123" s="126"/>
      <c r="O123" s="126"/>
      <c r="P123" s="126"/>
      <c r="Q123" s="126"/>
      <c r="R123" s="126" t="s">
        <v>133</v>
      </c>
      <c r="S123" s="126">
        <v>2</v>
      </c>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row>
    <row r="124" spans="1:47" outlineLevel="1" x14ac:dyDescent="0.2">
      <c r="A124" s="285"/>
      <c r="B124" s="162"/>
      <c r="C124" s="260" t="s">
        <v>1392</v>
      </c>
      <c r="D124" s="258"/>
      <c r="E124" s="259">
        <v>2.96</v>
      </c>
      <c r="F124" s="225"/>
      <c r="G124" s="225"/>
      <c r="H124" s="164">
        <v>0</v>
      </c>
      <c r="I124" s="126"/>
      <c r="J124" s="126"/>
      <c r="K124" s="126"/>
      <c r="L124" s="126"/>
      <c r="M124" s="126"/>
      <c r="N124" s="126"/>
      <c r="O124" s="126"/>
      <c r="P124" s="126"/>
      <c r="Q124" s="126"/>
      <c r="R124" s="126" t="s">
        <v>133</v>
      </c>
      <c r="S124" s="126">
        <v>2</v>
      </c>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row>
    <row r="125" spans="1:47" outlineLevel="1" x14ac:dyDescent="0.2">
      <c r="A125" s="285"/>
      <c r="B125" s="162"/>
      <c r="C125" s="257" t="s">
        <v>373</v>
      </c>
      <c r="D125" s="258"/>
      <c r="E125" s="259"/>
      <c r="F125" s="225"/>
      <c r="G125" s="225"/>
      <c r="H125" s="164">
        <v>0</v>
      </c>
      <c r="I125" s="126"/>
      <c r="J125" s="126"/>
      <c r="K125" s="126"/>
      <c r="L125" s="126"/>
      <c r="M125" s="126"/>
      <c r="N125" s="126"/>
      <c r="O125" s="126"/>
      <c r="P125" s="126"/>
      <c r="Q125" s="126"/>
      <c r="R125" s="126" t="s">
        <v>133</v>
      </c>
      <c r="S125" s="126">
        <v>0</v>
      </c>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row>
    <row r="126" spans="1:47" outlineLevel="1" x14ac:dyDescent="0.2">
      <c r="A126" s="285"/>
      <c r="B126" s="162"/>
      <c r="C126" s="250" t="s">
        <v>1394</v>
      </c>
      <c r="D126" s="251"/>
      <c r="E126" s="252">
        <v>3.4039999999999999</v>
      </c>
      <c r="F126" s="225"/>
      <c r="G126" s="225"/>
      <c r="H126" s="164">
        <v>0</v>
      </c>
      <c r="I126" s="126"/>
      <c r="J126" s="126"/>
      <c r="K126" s="126"/>
      <c r="L126" s="126"/>
      <c r="M126" s="126"/>
      <c r="N126" s="126"/>
      <c r="O126" s="126"/>
      <c r="P126" s="126"/>
      <c r="Q126" s="126"/>
      <c r="R126" s="126" t="s">
        <v>133</v>
      </c>
      <c r="S126" s="126">
        <v>0</v>
      </c>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row>
    <row r="127" spans="1:47" ht="22.5" outlineLevel="1" x14ac:dyDescent="0.2">
      <c r="A127" s="285">
        <v>31</v>
      </c>
      <c r="B127" s="162" t="s">
        <v>921</v>
      </c>
      <c r="C127" s="163" t="s">
        <v>922</v>
      </c>
      <c r="D127" s="224" t="s">
        <v>247</v>
      </c>
      <c r="E127" s="225">
        <v>2.2000000000000002</v>
      </c>
      <c r="F127" s="225"/>
      <c r="G127" s="225">
        <f>ROUND(E127*F127,2)</f>
        <v>0</v>
      </c>
      <c r="H127" s="164" t="s">
        <v>1275</v>
      </c>
      <c r="I127" s="126"/>
      <c r="J127" s="126"/>
      <c r="K127" s="126"/>
      <c r="L127" s="126"/>
      <c r="M127" s="126"/>
      <c r="N127" s="126"/>
      <c r="O127" s="126"/>
      <c r="P127" s="126"/>
      <c r="Q127" s="126"/>
      <c r="R127" s="126" t="s">
        <v>131</v>
      </c>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row>
    <row r="128" spans="1:47" outlineLevel="1" x14ac:dyDescent="0.2">
      <c r="A128" s="285"/>
      <c r="B128" s="162"/>
      <c r="C128" s="250" t="s">
        <v>598</v>
      </c>
      <c r="D128" s="251"/>
      <c r="E128" s="252"/>
      <c r="F128" s="225"/>
      <c r="G128" s="225"/>
      <c r="H128" s="164">
        <v>0</v>
      </c>
      <c r="I128" s="126"/>
      <c r="J128" s="126"/>
      <c r="K128" s="126"/>
      <c r="L128" s="126"/>
      <c r="M128" s="126"/>
      <c r="N128" s="126"/>
      <c r="O128" s="126"/>
      <c r="P128" s="126"/>
      <c r="Q128" s="126"/>
      <c r="R128" s="126" t="s">
        <v>133</v>
      </c>
      <c r="S128" s="126">
        <v>0</v>
      </c>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row>
    <row r="129" spans="1:47" outlineLevel="1" x14ac:dyDescent="0.2">
      <c r="A129" s="285"/>
      <c r="B129" s="162"/>
      <c r="C129" s="250" t="s">
        <v>154</v>
      </c>
      <c r="D129" s="251"/>
      <c r="E129" s="252"/>
      <c r="F129" s="225"/>
      <c r="G129" s="225"/>
      <c r="H129" s="164">
        <v>0</v>
      </c>
      <c r="I129" s="126"/>
      <c r="J129" s="126"/>
      <c r="K129" s="126"/>
      <c r="L129" s="126"/>
      <c r="M129" s="126"/>
      <c r="N129" s="126"/>
      <c r="O129" s="126"/>
      <c r="P129" s="126"/>
      <c r="Q129" s="126"/>
      <c r="R129" s="126" t="s">
        <v>133</v>
      </c>
      <c r="S129" s="126">
        <v>0</v>
      </c>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row>
    <row r="130" spans="1:47" outlineLevel="1" x14ac:dyDescent="0.2">
      <c r="A130" s="285"/>
      <c r="B130" s="162"/>
      <c r="C130" s="250" t="s">
        <v>1395</v>
      </c>
      <c r="D130" s="251"/>
      <c r="E130" s="252">
        <v>2.2000000000000002</v>
      </c>
      <c r="F130" s="225"/>
      <c r="G130" s="225"/>
      <c r="H130" s="164">
        <v>0</v>
      </c>
      <c r="I130" s="126"/>
      <c r="J130" s="126"/>
      <c r="K130" s="126"/>
      <c r="L130" s="126"/>
      <c r="M130" s="126"/>
      <c r="N130" s="126"/>
      <c r="O130" s="126"/>
      <c r="P130" s="126"/>
      <c r="Q130" s="126"/>
      <c r="R130" s="126" t="s">
        <v>133</v>
      </c>
      <c r="S130" s="126">
        <v>0</v>
      </c>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row>
    <row r="131" spans="1:47" outlineLevel="1" x14ac:dyDescent="0.2">
      <c r="A131" s="285">
        <v>32</v>
      </c>
      <c r="B131" s="162" t="s">
        <v>936</v>
      </c>
      <c r="C131" s="163" t="s">
        <v>937</v>
      </c>
      <c r="D131" s="224" t="s">
        <v>0</v>
      </c>
      <c r="E131" s="225">
        <v>2.2000000000000002</v>
      </c>
      <c r="F131" s="225"/>
      <c r="G131" s="225">
        <f>ROUND(E131*F131,2)</f>
        <v>0</v>
      </c>
      <c r="H131" s="164" t="s">
        <v>1275</v>
      </c>
      <c r="I131" s="126"/>
      <c r="J131" s="126"/>
      <c r="K131" s="126"/>
      <c r="L131" s="126"/>
      <c r="M131" s="126"/>
      <c r="N131" s="126"/>
      <c r="O131" s="126"/>
      <c r="P131" s="126"/>
      <c r="Q131" s="126"/>
      <c r="R131" s="126" t="s">
        <v>131</v>
      </c>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row>
    <row r="132" spans="1:47" outlineLevel="1" x14ac:dyDescent="0.2">
      <c r="A132" s="286" t="s">
        <v>126</v>
      </c>
      <c r="B132" s="261">
        <v>720</v>
      </c>
      <c r="C132" s="254" t="s">
        <v>1505</v>
      </c>
      <c r="D132" s="255"/>
      <c r="E132" s="256"/>
      <c r="F132" s="256"/>
      <c r="G132" s="256">
        <f>SUM(G133:G193)</f>
        <v>0</v>
      </c>
      <c r="H132" s="229"/>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row>
    <row r="133" spans="1:47" outlineLevel="1" x14ac:dyDescent="0.2">
      <c r="A133" s="285" t="s">
        <v>152</v>
      </c>
      <c r="B133" s="222" t="s">
        <v>80</v>
      </c>
      <c r="C133" s="223" t="s">
        <v>81</v>
      </c>
      <c r="D133" s="262" t="s">
        <v>1506</v>
      </c>
      <c r="E133" s="225" t="s">
        <v>1506</v>
      </c>
      <c r="F133" s="225"/>
      <c r="G133" s="164"/>
      <c r="H133" s="280"/>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row>
    <row r="134" spans="1:47" outlineLevel="1" x14ac:dyDescent="0.2">
      <c r="A134" s="285">
        <v>33</v>
      </c>
      <c r="B134" s="162" t="s">
        <v>1512</v>
      </c>
      <c r="C134" s="163" t="s">
        <v>1513</v>
      </c>
      <c r="D134" s="262" t="s">
        <v>142</v>
      </c>
      <c r="E134" s="225">
        <v>1</v>
      </c>
      <c r="F134" s="225"/>
      <c r="G134" s="225">
        <f>ROUND(E134*F134,2)</f>
        <v>0</v>
      </c>
      <c r="H134" s="280" t="s">
        <v>1725</v>
      </c>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row>
    <row r="135" spans="1:47" outlineLevel="1" x14ac:dyDescent="0.2">
      <c r="A135" s="285"/>
      <c r="B135" s="162"/>
      <c r="C135" s="250" t="s">
        <v>46</v>
      </c>
      <c r="D135" s="251"/>
      <c r="E135" s="252">
        <v>1</v>
      </c>
      <c r="F135" s="225"/>
      <c r="G135" s="225"/>
      <c r="H135" s="164"/>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row>
    <row r="136" spans="1:47" ht="33.75" outlineLevel="1" x14ac:dyDescent="0.2">
      <c r="A136" s="285"/>
      <c r="B136" s="250" t="s">
        <v>1510</v>
      </c>
      <c r="C136" s="250" t="s">
        <v>1511</v>
      </c>
      <c r="D136" s="251"/>
      <c r="E136" s="252"/>
      <c r="F136" s="225"/>
      <c r="G136" s="225"/>
      <c r="H136" s="164"/>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row>
    <row r="137" spans="1:47" outlineLevel="1" x14ac:dyDescent="0.2">
      <c r="A137" s="285" t="s">
        <v>152</v>
      </c>
      <c r="B137" s="222" t="s">
        <v>1515</v>
      </c>
      <c r="C137" s="223" t="s">
        <v>1516</v>
      </c>
      <c r="D137" s="262" t="s">
        <v>1506</v>
      </c>
      <c r="E137" s="225" t="s">
        <v>1506</v>
      </c>
      <c r="F137" s="225"/>
      <c r="G137" s="164"/>
      <c r="H137" s="280" t="s">
        <v>152</v>
      </c>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row>
    <row r="138" spans="1:47" outlineLevel="1" x14ac:dyDescent="0.2">
      <c r="A138" s="285">
        <v>34</v>
      </c>
      <c r="B138" s="162" t="s">
        <v>1535</v>
      </c>
      <c r="C138" s="163" t="s">
        <v>1536</v>
      </c>
      <c r="D138" s="262" t="s">
        <v>142</v>
      </c>
      <c r="E138" s="225">
        <v>2</v>
      </c>
      <c r="F138" s="225"/>
      <c r="G138" s="225">
        <f>ROUND(E138*F138,2)</f>
        <v>0</v>
      </c>
      <c r="H138" s="280" t="s">
        <v>1725</v>
      </c>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row>
    <row r="139" spans="1:47" outlineLevel="1" x14ac:dyDescent="0.2">
      <c r="A139" s="285"/>
      <c r="B139" s="250"/>
      <c r="C139" s="250" t="s">
        <v>48</v>
      </c>
      <c r="D139" s="251"/>
      <c r="E139" s="252">
        <v>2</v>
      </c>
      <c r="F139" s="225"/>
      <c r="G139" s="225"/>
      <c r="H139" s="164"/>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row>
    <row r="140" spans="1:47" ht="33.75" outlineLevel="1" x14ac:dyDescent="0.2">
      <c r="A140" s="285"/>
      <c r="B140" s="250" t="s">
        <v>1510</v>
      </c>
      <c r="C140" s="250" t="s">
        <v>1537</v>
      </c>
      <c r="D140" s="251"/>
      <c r="E140" s="252"/>
      <c r="F140" s="225"/>
      <c r="G140" s="225"/>
      <c r="H140" s="164"/>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row>
    <row r="141" spans="1:47" outlineLevel="1" x14ac:dyDescent="0.2">
      <c r="A141" s="285">
        <v>35</v>
      </c>
      <c r="B141" s="162" t="s">
        <v>1544</v>
      </c>
      <c r="C141" s="163" t="s">
        <v>1545</v>
      </c>
      <c r="D141" s="262" t="s">
        <v>247</v>
      </c>
      <c r="E141" s="225">
        <v>2</v>
      </c>
      <c r="F141" s="225"/>
      <c r="G141" s="225">
        <f>ROUND(E141*F141,2)</f>
        <v>0</v>
      </c>
      <c r="H141" s="280" t="s">
        <v>1725</v>
      </c>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row>
    <row r="142" spans="1:47" outlineLevel="1" x14ac:dyDescent="0.2">
      <c r="A142" s="285"/>
      <c r="B142" s="250"/>
      <c r="C142" s="250" t="s">
        <v>48</v>
      </c>
      <c r="D142" s="251"/>
      <c r="E142" s="252">
        <v>2</v>
      </c>
      <c r="F142" s="225"/>
      <c r="G142" s="225"/>
      <c r="H142" s="164"/>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row>
    <row r="143" spans="1:47" outlineLevel="1" x14ac:dyDescent="0.2">
      <c r="A143" s="285">
        <v>36</v>
      </c>
      <c r="B143" s="162" t="s">
        <v>1550</v>
      </c>
      <c r="C143" s="163" t="s">
        <v>1551</v>
      </c>
      <c r="D143" s="262" t="s">
        <v>247</v>
      </c>
      <c r="E143" s="225">
        <v>5</v>
      </c>
      <c r="F143" s="225"/>
      <c r="G143" s="225">
        <f>ROUND(E143*F143,2)</f>
        <v>0</v>
      </c>
      <c r="H143" s="280" t="s">
        <v>1725</v>
      </c>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row>
    <row r="144" spans="1:47" outlineLevel="1" x14ac:dyDescent="0.2">
      <c r="A144" s="285"/>
      <c r="B144" s="250"/>
      <c r="C144" s="250" t="s">
        <v>58</v>
      </c>
      <c r="D144" s="251"/>
      <c r="E144" s="252">
        <v>5</v>
      </c>
      <c r="F144" s="225"/>
      <c r="G144" s="225"/>
      <c r="H144" s="164"/>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row>
    <row r="145" spans="1:46" outlineLevel="1" x14ac:dyDescent="0.2">
      <c r="A145" s="285">
        <v>37</v>
      </c>
      <c r="B145" s="162" t="s">
        <v>1555</v>
      </c>
      <c r="C145" s="163" t="s">
        <v>1556</v>
      </c>
      <c r="D145" s="262" t="s">
        <v>142</v>
      </c>
      <c r="E145" s="225">
        <v>1</v>
      </c>
      <c r="F145" s="225"/>
      <c r="G145" s="225">
        <f>ROUND(E145*F145,2)</f>
        <v>0</v>
      </c>
      <c r="H145" s="280" t="s">
        <v>1725</v>
      </c>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row>
    <row r="146" spans="1:46" outlineLevel="1" x14ac:dyDescent="0.2">
      <c r="A146" s="285"/>
      <c r="B146" s="250"/>
      <c r="C146" s="250" t="s">
        <v>46</v>
      </c>
      <c r="D146" s="251"/>
      <c r="E146" s="252">
        <v>1</v>
      </c>
      <c r="F146" s="225"/>
      <c r="G146" s="225"/>
      <c r="H146" s="164"/>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row>
    <row r="147" spans="1:46" outlineLevel="1" x14ac:dyDescent="0.2">
      <c r="A147" s="285">
        <v>38</v>
      </c>
      <c r="B147" s="162" t="s">
        <v>1728</v>
      </c>
      <c r="C147" s="163" t="s">
        <v>1729</v>
      </c>
      <c r="D147" s="262" t="s">
        <v>142</v>
      </c>
      <c r="E147" s="225">
        <v>2</v>
      </c>
      <c r="F147" s="225"/>
      <c r="G147" s="225">
        <f>ROUND(E147*F147,2)</f>
        <v>0</v>
      </c>
      <c r="H147" s="280" t="s">
        <v>1725</v>
      </c>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row>
    <row r="148" spans="1:46" outlineLevel="1" x14ac:dyDescent="0.2">
      <c r="A148" s="285"/>
      <c r="B148" s="250"/>
      <c r="C148" s="250" t="s">
        <v>48</v>
      </c>
      <c r="D148" s="251"/>
      <c r="E148" s="252">
        <v>2</v>
      </c>
      <c r="F148" s="225"/>
      <c r="G148" s="225"/>
      <c r="H148" s="164"/>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row>
    <row r="149" spans="1:46" outlineLevel="1" x14ac:dyDescent="0.2">
      <c r="A149" s="285">
        <v>39</v>
      </c>
      <c r="B149" s="162" t="s">
        <v>1571</v>
      </c>
      <c r="C149" s="163" t="s">
        <v>1569</v>
      </c>
      <c r="D149" s="262" t="s">
        <v>142</v>
      </c>
      <c r="E149" s="225">
        <v>1</v>
      </c>
      <c r="F149" s="225"/>
      <c r="G149" s="225">
        <f>ROUND(E149*F149,2)</f>
        <v>0</v>
      </c>
      <c r="H149" s="280" t="s">
        <v>1725</v>
      </c>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row>
    <row r="150" spans="1:46" outlineLevel="1" x14ac:dyDescent="0.2">
      <c r="A150" s="285"/>
      <c r="B150" s="250"/>
      <c r="C150" s="250" t="s">
        <v>1572</v>
      </c>
      <c r="D150" s="251"/>
      <c r="E150" s="252"/>
      <c r="F150" s="225"/>
      <c r="G150" s="225"/>
      <c r="H150" s="164"/>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row>
    <row r="151" spans="1:46" outlineLevel="1" x14ac:dyDescent="0.2">
      <c r="A151" s="285"/>
      <c r="B151" s="250"/>
      <c r="C151" s="250" t="s">
        <v>46</v>
      </c>
      <c r="D151" s="251"/>
      <c r="E151" s="252">
        <v>1</v>
      </c>
      <c r="F151" s="225"/>
      <c r="G151" s="225"/>
      <c r="H151" s="164"/>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row>
    <row r="152" spans="1:46" outlineLevel="1" x14ac:dyDescent="0.2">
      <c r="A152" s="285">
        <v>40</v>
      </c>
      <c r="B152" s="162" t="s">
        <v>1573</v>
      </c>
      <c r="C152" s="163" t="s">
        <v>1730</v>
      </c>
      <c r="D152" s="262" t="s">
        <v>247</v>
      </c>
      <c r="E152" s="225">
        <v>7</v>
      </c>
      <c r="F152" s="225"/>
      <c r="G152" s="225">
        <f>ROUND(E152*F152,2)</f>
        <v>0</v>
      </c>
      <c r="H152" s="280" t="s">
        <v>1725</v>
      </c>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row>
    <row r="153" spans="1:46" outlineLevel="1" x14ac:dyDescent="0.2">
      <c r="A153" s="285"/>
      <c r="B153" s="250"/>
      <c r="C153" s="250" t="s">
        <v>1546</v>
      </c>
      <c r="D153" s="251"/>
      <c r="E153" s="252">
        <v>7.0000000000000009</v>
      </c>
      <c r="F153" s="225"/>
      <c r="G153" s="225"/>
      <c r="H153" s="164"/>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row>
    <row r="154" spans="1:46" outlineLevel="1" x14ac:dyDescent="0.2">
      <c r="A154" s="285" t="s">
        <v>152</v>
      </c>
      <c r="B154" s="222" t="s">
        <v>1579</v>
      </c>
      <c r="C154" s="223" t="s">
        <v>1580</v>
      </c>
      <c r="D154" s="262" t="s">
        <v>1506</v>
      </c>
      <c r="E154" s="225" t="s">
        <v>1506</v>
      </c>
      <c r="F154" s="225"/>
      <c r="G154" s="164"/>
      <c r="H154" s="280" t="s">
        <v>152</v>
      </c>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row>
    <row r="155" spans="1:46" ht="22.5" outlineLevel="1" x14ac:dyDescent="0.2">
      <c r="A155" s="285">
        <v>41</v>
      </c>
      <c r="B155" s="162" t="s">
        <v>1593</v>
      </c>
      <c r="C155" s="163" t="s">
        <v>1731</v>
      </c>
      <c r="D155" s="262" t="s">
        <v>247</v>
      </c>
      <c r="E155" s="225">
        <v>4</v>
      </c>
      <c r="F155" s="225"/>
      <c r="G155" s="225">
        <f>ROUND(E155*F155,2)</f>
        <v>0</v>
      </c>
      <c r="H155" s="280" t="s">
        <v>1725</v>
      </c>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row>
    <row r="156" spans="1:46" outlineLevel="1" x14ac:dyDescent="0.2">
      <c r="A156" s="285"/>
      <c r="B156" s="250"/>
      <c r="C156" s="250" t="s">
        <v>1732</v>
      </c>
      <c r="D156" s="251"/>
      <c r="E156" s="252"/>
      <c r="F156" s="225"/>
      <c r="G156" s="225"/>
      <c r="H156" s="164"/>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row>
    <row r="157" spans="1:46" outlineLevel="1" x14ac:dyDescent="0.2">
      <c r="A157" s="285"/>
      <c r="B157" s="250"/>
      <c r="C157" s="250" t="s">
        <v>54</v>
      </c>
      <c r="D157" s="251"/>
      <c r="E157" s="252">
        <v>4</v>
      </c>
      <c r="F157" s="225"/>
      <c r="G157" s="225"/>
      <c r="H157" s="164"/>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row>
    <row r="158" spans="1:46" ht="22.5" outlineLevel="1" x14ac:dyDescent="0.2">
      <c r="A158" s="285"/>
      <c r="B158" s="250" t="s">
        <v>1510</v>
      </c>
      <c r="C158" s="250" t="s">
        <v>1733</v>
      </c>
      <c r="D158" s="251"/>
      <c r="E158" s="252"/>
      <c r="F158" s="225"/>
      <c r="G158" s="225"/>
      <c r="H158" s="164"/>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row>
    <row r="159" spans="1:46" outlineLevel="1" x14ac:dyDescent="0.2">
      <c r="A159" s="285">
        <v>42</v>
      </c>
      <c r="B159" s="162" t="s">
        <v>1611</v>
      </c>
      <c r="C159" s="163" t="s">
        <v>1605</v>
      </c>
      <c r="D159" s="262" t="s">
        <v>247</v>
      </c>
      <c r="E159" s="225">
        <v>4</v>
      </c>
      <c r="F159" s="225"/>
      <c r="G159" s="225">
        <f>ROUND(E159*F159,2)</f>
        <v>0</v>
      </c>
      <c r="H159" s="280" t="s">
        <v>1725</v>
      </c>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row>
    <row r="160" spans="1:46" outlineLevel="1" x14ac:dyDescent="0.2">
      <c r="A160" s="285"/>
      <c r="B160" s="250"/>
      <c r="C160" s="250" t="s">
        <v>1612</v>
      </c>
      <c r="D160" s="251"/>
      <c r="E160" s="252"/>
      <c r="F160" s="225"/>
      <c r="G160" s="225"/>
      <c r="H160" s="164"/>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row>
    <row r="161" spans="1:46" outlineLevel="1" x14ac:dyDescent="0.2">
      <c r="A161" s="285"/>
      <c r="B161" s="250"/>
      <c r="C161" s="250" t="s">
        <v>54</v>
      </c>
      <c r="D161" s="251"/>
      <c r="E161" s="252">
        <v>4</v>
      </c>
      <c r="F161" s="225"/>
      <c r="G161" s="225"/>
      <c r="H161" s="164"/>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row>
    <row r="162" spans="1:46" outlineLevel="1" x14ac:dyDescent="0.2">
      <c r="A162" s="285"/>
      <c r="B162" s="250" t="s">
        <v>1510</v>
      </c>
      <c r="C162" s="250" t="s">
        <v>1734</v>
      </c>
      <c r="D162" s="251"/>
      <c r="E162" s="252"/>
      <c r="F162" s="225"/>
      <c r="G162" s="225"/>
      <c r="H162" s="164"/>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row>
    <row r="163" spans="1:46" outlineLevel="1" x14ac:dyDescent="0.2">
      <c r="A163" s="285">
        <v>43</v>
      </c>
      <c r="B163" s="162" t="s">
        <v>1620</v>
      </c>
      <c r="C163" s="163" t="s">
        <v>1735</v>
      </c>
      <c r="D163" s="262" t="s">
        <v>142</v>
      </c>
      <c r="E163" s="225">
        <v>2</v>
      </c>
      <c r="F163" s="225"/>
      <c r="G163" s="225">
        <f>ROUND(E163*F163,2)</f>
        <v>0</v>
      </c>
      <c r="H163" s="280" t="s">
        <v>1725</v>
      </c>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row>
    <row r="164" spans="1:46" outlineLevel="1" x14ac:dyDescent="0.2">
      <c r="A164" s="285"/>
      <c r="B164" s="250"/>
      <c r="C164" s="250" t="s">
        <v>48</v>
      </c>
      <c r="D164" s="251"/>
      <c r="E164" s="252">
        <v>2</v>
      </c>
      <c r="F164" s="225"/>
      <c r="G164" s="225"/>
      <c r="H164" s="164"/>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row>
    <row r="165" spans="1:46" outlineLevel="1" x14ac:dyDescent="0.2">
      <c r="A165" s="285">
        <v>44</v>
      </c>
      <c r="B165" s="162" t="s">
        <v>1631</v>
      </c>
      <c r="C165" s="163" t="s">
        <v>1736</v>
      </c>
      <c r="D165" s="262" t="s">
        <v>142</v>
      </c>
      <c r="E165" s="225">
        <v>2</v>
      </c>
      <c r="F165" s="225"/>
      <c r="G165" s="225">
        <f>ROUND(E165*F165,2)</f>
        <v>0</v>
      </c>
      <c r="H165" s="280" t="s">
        <v>1725</v>
      </c>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row>
    <row r="166" spans="1:46" outlineLevel="1" x14ac:dyDescent="0.2">
      <c r="A166" s="285"/>
      <c r="B166" s="250"/>
      <c r="C166" s="250" t="s">
        <v>48</v>
      </c>
      <c r="D166" s="251"/>
      <c r="E166" s="252">
        <v>2</v>
      </c>
      <c r="F166" s="225"/>
      <c r="G166" s="225"/>
      <c r="H166" s="164"/>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row>
    <row r="167" spans="1:46" outlineLevel="1" x14ac:dyDescent="0.2">
      <c r="A167" s="285">
        <v>45</v>
      </c>
      <c r="B167" s="162" t="s">
        <v>1635</v>
      </c>
      <c r="C167" s="163" t="s">
        <v>1737</v>
      </c>
      <c r="D167" s="262" t="s">
        <v>142</v>
      </c>
      <c r="E167" s="225">
        <v>2</v>
      </c>
      <c r="F167" s="225"/>
      <c r="G167" s="225">
        <f>ROUND(E167*F167,2)</f>
        <v>0</v>
      </c>
      <c r="H167" s="280" t="s">
        <v>1725</v>
      </c>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row>
    <row r="168" spans="1:46" outlineLevel="1" x14ac:dyDescent="0.2">
      <c r="A168" s="285"/>
      <c r="B168" s="250"/>
      <c r="C168" s="250" t="s">
        <v>48</v>
      </c>
      <c r="D168" s="251"/>
      <c r="E168" s="252">
        <v>2</v>
      </c>
      <c r="F168" s="225"/>
      <c r="G168" s="225"/>
      <c r="H168" s="164"/>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row>
    <row r="169" spans="1:46" outlineLevel="1" x14ac:dyDescent="0.2">
      <c r="A169" s="285">
        <v>46</v>
      </c>
      <c r="B169" s="162" t="s">
        <v>1738</v>
      </c>
      <c r="C169" s="163" t="s">
        <v>1739</v>
      </c>
      <c r="D169" s="262" t="s">
        <v>247</v>
      </c>
      <c r="E169" s="225">
        <v>4</v>
      </c>
      <c r="F169" s="225"/>
      <c r="G169" s="225">
        <f>ROUND(E169*F169,2)</f>
        <v>0</v>
      </c>
      <c r="H169" s="280" t="s">
        <v>1725</v>
      </c>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row>
    <row r="170" spans="1:46" outlineLevel="1" x14ac:dyDescent="0.2">
      <c r="A170" s="285"/>
      <c r="B170" s="250"/>
      <c r="C170" s="250" t="s">
        <v>54</v>
      </c>
      <c r="D170" s="251"/>
      <c r="E170" s="252">
        <v>4</v>
      </c>
      <c r="F170" s="225"/>
      <c r="G170" s="225"/>
      <c r="H170" s="164"/>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row>
    <row r="171" spans="1:46" outlineLevel="1" x14ac:dyDescent="0.2">
      <c r="A171" s="285">
        <v>47</v>
      </c>
      <c r="B171" s="162" t="s">
        <v>1663</v>
      </c>
      <c r="C171" s="163" t="s">
        <v>1740</v>
      </c>
      <c r="D171" s="262" t="s">
        <v>247</v>
      </c>
      <c r="E171" s="225">
        <v>4</v>
      </c>
      <c r="F171" s="225"/>
      <c r="G171" s="225">
        <f>ROUND(E171*F171,2)</f>
        <v>0</v>
      </c>
      <c r="H171" s="280" t="s">
        <v>1725</v>
      </c>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row>
    <row r="172" spans="1:46" outlineLevel="1" x14ac:dyDescent="0.2">
      <c r="A172" s="285"/>
      <c r="B172" s="250"/>
      <c r="C172" s="250" t="s">
        <v>54</v>
      </c>
      <c r="D172" s="251"/>
      <c r="E172" s="252">
        <v>4</v>
      </c>
      <c r="F172" s="225"/>
      <c r="G172" s="225"/>
      <c r="H172" s="164"/>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row>
    <row r="173" spans="1:46" outlineLevel="1" x14ac:dyDescent="0.2">
      <c r="A173" s="285" t="s">
        <v>152</v>
      </c>
      <c r="B173" s="222" t="s">
        <v>1665</v>
      </c>
      <c r="C173" s="223" t="s">
        <v>1666</v>
      </c>
      <c r="D173" s="262" t="s">
        <v>1506</v>
      </c>
      <c r="E173" s="225" t="s">
        <v>1506</v>
      </c>
      <c r="F173" s="225"/>
      <c r="G173" s="164"/>
      <c r="H173" s="280" t="s">
        <v>152</v>
      </c>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row>
    <row r="174" spans="1:46" outlineLevel="1" x14ac:dyDescent="0.2">
      <c r="A174" s="285">
        <v>48</v>
      </c>
      <c r="B174" s="162" t="s">
        <v>1676</v>
      </c>
      <c r="C174" s="163" t="s">
        <v>1677</v>
      </c>
      <c r="D174" s="262" t="s">
        <v>142</v>
      </c>
      <c r="E174" s="225">
        <v>2</v>
      </c>
      <c r="F174" s="225"/>
      <c r="G174" s="225">
        <f>ROUND(E174*F174,2)</f>
        <v>0</v>
      </c>
      <c r="H174" s="280" t="s">
        <v>1725</v>
      </c>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row>
    <row r="175" spans="1:46" outlineLevel="1" x14ac:dyDescent="0.2">
      <c r="A175" s="285"/>
      <c r="B175" s="250"/>
      <c r="C175" s="250" t="s">
        <v>48</v>
      </c>
      <c r="D175" s="251"/>
      <c r="E175" s="252">
        <v>2</v>
      </c>
      <c r="F175" s="225"/>
      <c r="G175" s="225"/>
      <c r="H175" s="164"/>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row>
    <row r="176" spans="1:46" ht="33.75" outlineLevel="1" x14ac:dyDescent="0.2">
      <c r="A176" s="285"/>
      <c r="B176" s="250" t="s">
        <v>1510</v>
      </c>
      <c r="C176" s="250" t="s">
        <v>1678</v>
      </c>
      <c r="D176" s="251"/>
      <c r="E176" s="252"/>
      <c r="F176" s="225"/>
      <c r="G176" s="225"/>
      <c r="H176" s="164"/>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row>
    <row r="177" spans="1:46" outlineLevel="1" x14ac:dyDescent="0.2">
      <c r="A177" s="285">
        <v>49</v>
      </c>
      <c r="B177" s="162" t="s">
        <v>1688</v>
      </c>
      <c r="C177" s="163" t="s">
        <v>1741</v>
      </c>
      <c r="D177" s="262" t="s">
        <v>142</v>
      </c>
      <c r="E177" s="225">
        <v>2</v>
      </c>
      <c r="F177" s="225"/>
      <c r="G177" s="225">
        <f>ROUND(E177*F177,2)</f>
        <v>0</v>
      </c>
      <c r="H177" s="280" t="s">
        <v>1725</v>
      </c>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row>
    <row r="178" spans="1:46" outlineLevel="1" x14ac:dyDescent="0.2">
      <c r="A178" s="285"/>
      <c r="B178" s="250"/>
      <c r="C178" s="250" t="s">
        <v>48</v>
      </c>
      <c r="D178" s="251"/>
      <c r="E178" s="252">
        <v>2</v>
      </c>
      <c r="F178" s="225"/>
      <c r="G178" s="225"/>
      <c r="H178" s="164"/>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row>
    <row r="179" spans="1:46" outlineLevel="1" x14ac:dyDescent="0.2">
      <c r="A179" s="285" t="s">
        <v>152</v>
      </c>
      <c r="B179" s="222" t="s">
        <v>1690</v>
      </c>
      <c r="C179" s="223" t="s">
        <v>1516</v>
      </c>
      <c r="D179" s="251" t="s">
        <v>1506</v>
      </c>
      <c r="E179" s="252" t="s">
        <v>1506</v>
      </c>
      <c r="F179" s="225"/>
      <c r="G179" s="225"/>
      <c r="H179" s="164" t="s">
        <v>152</v>
      </c>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row>
    <row r="180" spans="1:46" outlineLevel="1" x14ac:dyDescent="0.2">
      <c r="A180" s="285">
        <v>50</v>
      </c>
      <c r="B180" s="162" t="s">
        <v>1691</v>
      </c>
      <c r="C180" s="163" t="s">
        <v>1692</v>
      </c>
      <c r="D180" s="262" t="s">
        <v>197</v>
      </c>
      <c r="E180" s="225">
        <v>1.66E-2</v>
      </c>
      <c r="F180" s="225"/>
      <c r="G180" s="225">
        <f>ROUND(E180*F180,2)</f>
        <v>0</v>
      </c>
      <c r="H180" s="280" t="s">
        <v>1725</v>
      </c>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row>
    <row r="181" spans="1:46" outlineLevel="1" x14ac:dyDescent="0.2">
      <c r="A181" s="285"/>
      <c r="B181" s="250"/>
      <c r="C181" s="250" t="s">
        <v>1742</v>
      </c>
      <c r="D181" s="251"/>
      <c r="E181" s="252">
        <v>1.66E-2</v>
      </c>
      <c r="F181" s="225"/>
      <c r="G181" s="225"/>
      <c r="H181" s="164"/>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row>
    <row r="182" spans="1:46" outlineLevel="1" x14ac:dyDescent="0.2">
      <c r="A182" s="285" t="s">
        <v>152</v>
      </c>
      <c r="B182" s="222" t="s">
        <v>1694</v>
      </c>
      <c r="C182" s="223" t="s">
        <v>1580</v>
      </c>
      <c r="D182" s="251" t="s">
        <v>1506</v>
      </c>
      <c r="E182" s="252" t="s">
        <v>1506</v>
      </c>
      <c r="F182" s="225"/>
      <c r="G182" s="225"/>
      <c r="H182" s="164" t="s">
        <v>152</v>
      </c>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row>
    <row r="183" spans="1:46" outlineLevel="1" x14ac:dyDescent="0.2">
      <c r="A183" s="285">
        <v>51</v>
      </c>
      <c r="B183" s="162" t="s">
        <v>1695</v>
      </c>
      <c r="C183" s="163" t="s">
        <v>1696</v>
      </c>
      <c r="D183" s="262" t="s">
        <v>197</v>
      </c>
      <c r="E183" s="225">
        <v>4.7000000000000002E-3</v>
      </c>
      <c r="F183" s="225"/>
      <c r="G183" s="225">
        <f>ROUND(E183*F183,2)</f>
        <v>0</v>
      </c>
      <c r="H183" s="280" t="s">
        <v>1725</v>
      </c>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row>
    <row r="184" spans="1:46" outlineLevel="1" x14ac:dyDescent="0.2">
      <c r="A184" s="285"/>
      <c r="B184" s="250"/>
      <c r="C184" s="250" t="s">
        <v>1743</v>
      </c>
      <c r="D184" s="251"/>
      <c r="E184" s="252">
        <v>4.7000000000000002E-3</v>
      </c>
      <c r="F184" s="225"/>
      <c r="G184" s="225"/>
      <c r="H184" s="164"/>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row>
    <row r="185" spans="1:46" outlineLevel="1" x14ac:dyDescent="0.2">
      <c r="A185" s="285" t="s">
        <v>152</v>
      </c>
      <c r="B185" s="222" t="s">
        <v>1698</v>
      </c>
      <c r="C185" s="223" t="s">
        <v>1666</v>
      </c>
      <c r="D185" s="251" t="s">
        <v>1506</v>
      </c>
      <c r="E185" s="252" t="s">
        <v>1506</v>
      </c>
      <c r="F185" s="225"/>
      <c r="G185" s="225"/>
      <c r="H185" s="164" t="s">
        <v>152</v>
      </c>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row>
    <row r="186" spans="1:46" outlineLevel="1" x14ac:dyDescent="0.2">
      <c r="A186" s="285">
        <v>52</v>
      </c>
      <c r="B186" s="162" t="s">
        <v>1699</v>
      </c>
      <c r="C186" s="163" t="s">
        <v>1700</v>
      </c>
      <c r="D186" s="262" t="s">
        <v>197</v>
      </c>
      <c r="E186" s="225">
        <v>5.2499999999999998E-2</v>
      </c>
      <c r="F186" s="225"/>
      <c r="G186" s="225">
        <f>ROUND(E186*F186,2)</f>
        <v>0</v>
      </c>
      <c r="H186" s="280" t="s">
        <v>1725</v>
      </c>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row>
    <row r="187" spans="1:46" outlineLevel="1" x14ac:dyDescent="0.2">
      <c r="A187" s="285"/>
      <c r="B187" s="250"/>
      <c r="C187" s="250" t="s">
        <v>1744</v>
      </c>
      <c r="D187" s="251"/>
      <c r="E187" s="252">
        <v>5.2500000000000005E-2</v>
      </c>
      <c r="F187" s="225"/>
      <c r="G187" s="225"/>
      <c r="H187" s="164"/>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row>
    <row r="188" spans="1:46" outlineLevel="1" x14ac:dyDescent="0.2">
      <c r="A188" s="285" t="s">
        <v>152</v>
      </c>
      <c r="B188" s="222" t="s">
        <v>152</v>
      </c>
      <c r="C188" s="223" t="s">
        <v>1702</v>
      </c>
      <c r="D188" s="251" t="s">
        <v>1506</v>
      </c>
      <c r="E188" s="252" t="s">
        <v>1506</v>
      </c>
      <c r="F188" s="225"/>
      <c r="G188" s="225"/>
      <c r="H188" s="164" t="s">
        <v>152</v>
      </c>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row>
    <row r="189" spans="1:46" outlineLevel="1" x14ac:dyDescent="0.2">
      <c r="A189" s="285">
        <v>53</v>
      </c>
      <c r="B189" s="162" t="s">
        <v>1717</v>
      </c>
      <c r="C189" s="163" t="s">
        <v>1745</v>
      </c>
      <c r="D189" s="262" t="s">
        <v>142</v>
      </c>
      <c r="E189" s="225">
        <v>1</v>
      </c>
      <c r="F189" s="225"/>
      <c r="G189" s="225">
        <f>ROUND(E189*F189,2)</f>
        <v>0</v>
      </c>
      <c r="H189" s="280" t="s">
        <v>1239</v>
      </c>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row>
    <row r="190" spans="1:46" outlineLevel="1" x14ac:dyDescent="0.2">
      <c r="A190" s="285"/>
      <c r="B190" s="250"/>
      <c r="C190" s="250" t="s">
        <v>46</v>
      </c>
      <c r="D190" s="251"/>
      <c r="E190" s="252">
        <v>1</v>
      </c>
      <c r="F190" s="225"/>
      <c r="G190" s="225"/>
      <c r="H190" s="164"/>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row>
    <row r="191" spans="1:46" outlineLevel="1" x14ac:dyDescent="0.2">
      <c r="A191" s="285"/>
      <c r="B191" s="250" t="s">
        <v>1510</v>
      </c>
      <c r="C191" s="250" t="s">
        <v>1746</v>
      </c>
      <c r="D191" s="251"/>
      <c r="E191" s="252"/>
      <c r="F191" s="225"/>
      <c r="G191" s="225"/>
      <c r="H191" s="164"/>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row>
    <row r="192" spans="1:46" outlineLevel="1" x14ac:dyDescent="0.2">
      <c r="A192" s="285">
        <v>54</v>
      </c>
      <c r="B192" s="162" t="s">
        <v>1747</v>
      </c>
      <c r="C192" s="163" t="s">
        <v>1748</v>
      </c>
      <c r="D192" s="262" t="s">
        <v>142</v>
      </c>
      <c r="E192" s="225">
        <v>1</v>
      </c>
      <c r="F192" s="225"/>
      <c r="G192" s="225">
        <f>ROUND(E192*F192,2)</f>
        <v>0</v>
      </c>
      <c r="H192" s="280" t="s">
        <v>1239</v>
      </c>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row>
    <row r="193" spans="1:47" outlineLevel="1" x14ac:dyDescent="0.2">
      <c r="A193" s="285"/>
      <c r="B193" s="250"/>
      <c r="C193" s="250" t="s">
        <v>46</v>
      </c>
      <c r="D193" s="251"/>
      <c r="E193" s="252">
        <v>1</v>
      </c>
      <c r="F193" s="225"/>
      <c r="G193" s="225"/>
      <c r="H193" s="164"/>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row>
    <row r="194" spans="1:47" outlineLevel="1" x14ac:dyDescent="0.2">
      <c r="A194" s="285"/>
      <c r="B194" s="250" t="s">
        <v>1510</v>
      </c>
      <c r="C194" s="250" t="s">
        <v>1749</v>
      </c>
      <c r="D194" s="251"/>
      <c r="E194" s="252"/>
      <c r="F194" s="225"/>
      <c r="G194" s="225"/>
      <c r="H194" s="164"/>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row>
    <row r="195" spans="1:47" outlineLevel="1" x14ac:dyDescent="0.2">
      <c r="A195" s="286" t="s">
        <v>126</v>
      </c>
      <c r="B195" s="261">
        <v>730</v>
      </c>
      <c r="C195" s="254" t="s">
        <v>1727</v>
      </c>
      <c r="D195" s="255"/>
      <c r="E195" s="256"/>
      <c r="F195" s="256"/>
      <c r="G195" s="256">
        <f>SUM(G196:G227)</f>
        <v>0</v>
      </c>
      <c r="H195" s="229"/>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row>
    <row r="196" spans="1:47" outlineLevel="1" x14ac:dyDescent="0.2">
      <c r="A196" s="285"/>
      <c r="B196" s="222" t="s">
        <v>80</v>
      </c>
      <c r="C196" s="223" t="s">
        <v>81</v>
      </c>
      <c r="D196" s="224"/>
      <c r="E196" s="225"/>
      <c r="F196" s="225"/>
      <c r="G196" s="225"/>
      <c r="H196" s="164"/>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row>
    <row r="197" spans="1:47" ht="22.5" outlineLevel="1" x14ac:dyDescent="0.2">
      <c r="A197" s="285">
        <v>55</v>
      </c>
      <c r="B197" s="162" t="s">
        <v>1804</v>
      </c>
      <c r="C197" s="163" t="s">
        <v>1805</v>
      </c>
      <c r="D197" s="224" t="s">
        <v>247</v>
      </c>
      <c r="E197" s="225">
        <v>13</v>
      </c>
      <c r="F197" s="225"/>
      <c r="G197" s="225">
        <f t="shared" ref="G197:G201" si="0">ROUND(E197*F197,2)</f>
        <v>0</v>
      </c>
      <c r="H197" s="280" t="s">
        <v>1725</v>
      </c>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row>
    <row r="198" spans="1:47" ht="22.5" outlineLevel="1" x14ac:dyDescent="0.2">
      <c r="A198" s="285">
        <v>56</v>
      </c>
      <c r="B198" s="162" t="s">
        <v>1806</v>
      </c>
      <c r="C198" s="163" t="s">
        <v>1807</v>
      </c>
      <c r="D198" s="224" t="s">
        <v>247</v>
      </c>
      <c r="E198" s="225">
        <v>3</v>
      </c>
      <c r="F198" s="225"/>
      <c r="G198" s="225">
        <f t="shared" si="0"/>
        <v>0</v>
      </c>
      <c r="H198" s="280" t="s">
        <v>1725</v>
      </c>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row>
    <row r="199" spans="1:47" ht="22.5" outlineLevel="1" x14ac:dyDescent="0.2">
      <c r="A199" s="285">
        <v>57</v>
      </c>
      <c r="B199" s="162" t="s">
        <v>1808</v>
      </c>
      <c r="C199" s="163" t="s">
        <v>1809</v>
      </c>
      <c r="D199" s="224" t="s">
        <v>247</v>
      </c>
      <c r="E199" s="225">
        <v>16</v>
      </c>
      <c r="F199" s="225"/>
      <c r="G199" s="225">
        <f t="shared" si="0"/>
        <v>0</v>
      </c>
      <c r="H199" s="280" t="s">
        <v>1239</v>
      </c>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row>
    <row r="200" spans="1:47" ht="22.5" outlineLevel="1" x14ac:dyDescent="0.2">
      <c r="A200" s="285">
        <v>58</v>
      </c>
      <c r="B200" s="162" t="s">
        <v>1808</v>
      </c>
      <c r="C200" s="163" t="s">
        <v>1813</v>
      </c>
      <c r="D200" s="224" t="s">
        <v>0</v>
      </c>
      <c r="E200" s="225">
        <v>30</v>
      </c>
      <c r="F200" s="225"/>
      <c r="G200" s="225">
        <f t="shared" si="0"/>
        <v>0</v>
      </c>
      <c r="H200" s="280" t="s">
        <v>1239</v>
      </c>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row>
    <row r="201" spans="1:47" outlineLevel="1" x14ac:dyDescent="0.2">
      <c r="A201" s="285">
        <v>59</v>
      </c>
      <c r="B201" s="162">
        <v>998713101</v>
      </c>
      <c r="C201" s="163" t="s">
        <v>1818</v>
      </c>
      <c r="D201" s="224" t="s">
        <v>197</v>
      </c>
      <c r="E201" s="225">
        <v>8.8000000000000005E-3</v>
      </c>
      <c r="F201" s="225"/>
      <c r="G201" s="225">
        <f t="shared" si="0"/>
        <v>0</v>
      </c>
      <c r="H201" s="280" t="s">
        <v>1725</v>
      </c>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row>
    <row r="202" spans="1:47" outlineLevel="1" x14ac:dyDescent="0.2">
      <c r="A202" s="285"/>
      <c r="B202" s="222" t="s">
        <v>1829</v>
      </c>
      <c r="C202" s="223" t="s">
        <v>1830</v>
      </c>
      <c r="D202" s="224"/>
      <c r="E202" s="225"/>
      <c r="F202" s="225"/>
      <c r="G202" s="225"/>
      <c r="H202" s="164"/>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row>
    <row r="203" spans="1:47" outlineLevel="1" x14ac:dyDescent="0.2">
      <c r="A203" s="285">
        <v>60</v>
      </c>
      <c r="B203" s="162" t="s">
        <v>1831</v>
      </c>
      <c r="C203" s="163" t="s">
        <v>1832</v>
      </c>
      <c r="D203" s="224" t="s">
        <v>247</v>
      </c>
      <c r="E203" s="225">
        <v>16</v>
      </c>
      <c r="F203" s="225"/>
      <c r="G203" s="225">
        <f t="shared" ref="G203:G205" si="1">ROUND(E203*F203,2)</f>
        <v>0</v>
      </c>
      <c r="H203" s="280" t="s">
        <v>1725</v>
      </c>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row>
    <row r="204" spans="1:47" outlineLevel="1" x14ac:dyDescent="0.2">
      <c r="A204" s="285">
        <v>61</v>
      </c>
      <c r="B204" s="162">
        <v>733291101</v>
      </c>
      <c r="C204" s="163" t="s">
        <v>1842</v>
      </c>
      <c r="D204" s="224" t="s">
        <v>247</v>
      </c>
      <c r="E204" s="225">
        <v>16</v>
      </c>
      <c r="F204" s="225"/>
      <c r="G204" s="225">
        <f t="shared" si="1"/>
        <v>0</v>
      </c>
      <c r="H204" s="280" t="s">
        <v>1725</v>
      </c>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row>
    <row r="205" spans="1:47" outlineLevel="1" x14ac:dyDescent="0.2">
      <c r="A205" s="285">
        <v>62</v>
      </c>
      <c r="B205" s="162" t="s">
        <v>1845</v>
      </c>
      <c r="C205" s="163" t="s">
        <v>1846</v>
      </c>
      <c r="D205" s="224" t="s">
        <v>197</v>
      </c>
      <c r="E205" s="225">
        <v>6.9168000000000007E-3</v>
      </c>
      <c r="F205" s="225"/>
      <c r="G205" s="225">
        <f t="shared" si="1"/>
        <v>0</v>
      </c>
      <c r="H205" s="280" t="s">
        <v>1725</v>
      </c>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row>
    <row r="206" spans="1:47" outlineLevel="1" x14ac:dyDescent="0.2">
      <c r="A206" s="285"/>
      <c r="B206" s="222" t="s">
        <v>1847</v>
      </c>
      <c r="C206" s="223" t="s">
        <v>1848</v>
      </c>
      <c r="D206" s="224"/>
      <c r="E206" s="225"/>
      <c r="F206" s="225"/>
      <c r="G206" s="225"/>
      <c r="H206" s="164"/>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row>
    <row r="207" spans="1:47" outlineLevel="1" x14ac:dyDescent="0.2">
      <c r="A207" s="285">
        <v>63</v>
      </c>
      <c r="B207" s="162" t="s">
        <v>1851</v>
      </c>
      <c r="C207" s="163" t="s">
        <v>1852</v>
      </c>
      <c r="D207" s="224" t="s">
        <v>142</v>
      </c>
      <c r="E207" s="225">
        <v>4</v>
      </c>
      <c r="F207" s="225"/>
      <c r="G207" s="225">
        <f t="shared" ref="G207:G213" si="2">ROUND(E207*F207,2)</f>
        <v>0</v>
      </c>
      <c r="H207" s="280" t="s">
        <v>1725</v>
      </c>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row>
    <row r="208" spans="1:47" ht="56.25" outlineLevel="1" x14ac:dyDescent="0.2">
      <c r="A208" s="285">
        <v>64</v>
      </c>
      <c r="B208" s="162" t="s">
        <v>1808</v>
      </c>
      <c r="C208" s="163" t="s">
        <v>1865</v>
      </c>
      <c r="D208" s="224" t="s">
        <v>142</v>
      </c>
      <c r="E208" s="225">
        <v>2</v>
      </c>
      <c r="F208" s="225"/>
      <c r="G208" s="225">
        <f t="shared" si="2"/>
        <v>0</v>
      </c>
      <c r="H208" s="280" t="s">
        <v>1239</v>
      </c>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row>
    <row r="209" spans="1:47" outlineLevel="1" x14ac:dyDescent="0.2">
      <c r="A209" s="285">
        <v>65</v>
      </c>
      <c r="B209" s="162" t="s">
        <v>1808</v>
      </c>
      <c r="C209" s="163" t="s">
        <v>1866</v>
      </c>
      <c r="D209" s="224" t="s">
        <v>142</v>
      </c>
      <c r="E209" s="225">
        <v>2</v>
      </c>
      <c r="F209" s="225"/>
      <c r="G209" s="225">
        <f t="shared" si="2"/>
        <v>0</v>
      </c>
      <c r="H209" s="280" t="s">
        <v>1239</v>
      </c>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row>
    <row r="210" spans="1:47" ht="33.75" outlineLevel="1" x14ac:dyDescent="0.2">
      <c r="A210" s="285">
        <v>66</v>
      </c>
      <c r="B210" s="162" t="s">
        <v>1808</v>
      </c>
      <c r="C210" s="163" t="s">
        <v>1867</v>
      </c>
      <c r="D210" s="224" t="s">
        <v>142</v>
      </c>
      <c r="E210" s="225">
        <v>2</v>
      </c>
      <c r="F210" s="225"/>
      <c r="G210" s="225">
        <f t="shared" si="2"/>
        <v>0</v>
      </c>
      <c r="H210" s="280" t="s">
        <v>1239</v>
      </c>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row>
    <row r="211" spans="1:47" outlineLevel="1" x14ac:dyDescent="0.2">
      <c r="A211" s="285">
        <v>67</v>
      </c>
      <c r="B211" s="162" t="s">
        <v>1808</v>
      </c>
      <c r="C211" s="163" t="s">
        <v>1868</v>
      </c>
      <c r="D211" s="224" t="s">
        <v>142</v>
      </c>
      <c r="E211" s="225">
        <v>4</v>
      </c>
      <c r="F211" s="225"/>
      <c r="G211" s="225">
        <f t="shared" si="2"/>
        <v>0</v>
      </c>
      <c r="H211" s="280" t="s">
        <v>1239</v>
      </c>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row>
    <row r="212" spans="1:47" outlineLevel="1" x14ac:dyDescent="0.2">
      <c r="A212" s="285">
        <v>68</v>
      </c>
      <c r="B212" s="162" t="s">
        <v>1808</v>
      </c>
      <c r="C212" s="163" t="s">
        <v>1869</v>
      </c>
      <c r="D212" s="224" t="s">
        <v>142</v>
      </c>
      <c r="E212" s="225">
        <v>1</v>
      </c>
      <c r="F212" s="225"/>
      <c r="G212" s="225">
        <f t="shared" si="2"/>
        <v>0</v>
      </c>
      <c r="H212" s="280" t="s">
        <v>1239</v>
      </c>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row>
    <row r="213" spans="1:47" outlineLevel="1" x14ac:dyDescent="0.2">
      <c r="A213" s="285">
        <v>69</v>
      </c>
      <c r="B213" s="162" t="s">
        <v>1875</v>
      </c>
      <c r="C213" s="163" t="s">
        <v>1876</v>
      </c>
      <c r="D213" s="224" t="s">
        <v>197</v>
      </c>
      <c r="E213" s="225">
        <v>5.0000000000000001E-3</v>
      </c>
      <c r="F213" s="225"/>
      <c r="G213" s="225">
        <f t="shared" si="2"/>
        <v>0</v>
      </c>
      <c r="H213" s="280" t="s">
        <v>1725</v>
      </c>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row>
    <row r="214" spans="1:47" outlineLevel="1" x14ac:dyDescent="0.2">
      <c r="A214" s="285"/>
      <c r="B214" s="222" t="s">
        <v>1877</v>
      </c>
      <c r="C214" s="223" t="s">
        <v>1878</v>
      </c>
      <c r="D214" s="224"/>
      <c r="E214" s="225"/>
      <c r="F214" s="225"/>
      <c r="G214" s="225"/>
      <c r="H214" s="164"/>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row>
    <row r="215" spans="1:47" outlineLevel="1" x14ac:dyDescent="0.2">
      <c r="A215" s="285">
        <v>70</v>
      </c>
      <c r="B215" s="162" t="s">
        <v>1808</v>
      </c>
      <c r="C215" s="163" t="s">
        <v>1879</v>
      </c>
      <c r="D215" s="224" t="s">
        <v>142</v>
      </c>
      <c r="E215" s="225">
        <v>2</v>
      </c>
      <c r="F215" s="225"/>
      <c r="G215" s="225">
        <f t="shared" ref="G215:G217" si="3">ROUND(E215*F215,2)</f>
        <v>0</v>
      </c>
      <c r="H215" s="280" t="s">
        <v>1239</v>
      </c>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row>
    <row r="216" spans="1:47" ht="45" outlineLevel="1" x14ac:dyDescent="0.2">
      <c r="A216" s="285">
        <v>71</v>
      </c>
      <c r="B216" s="162" t="s">
        <v>1808</v>
      </c>
      <c r="C216" s="163" t="s">
        <v>1880</v>
      </c>
      <c r="D216" s="224" t="s">
        <v>142</v>
      </c>
      <c r="E216" s="225">
        <v>2</v>
      </c>
      <c r="F216" s="225"/>
      <c r="G216" s="225">
        <f t="shared" si="3"/>
        <v>0</v>
      </c>
      <c r="H216" s="280" t="s">
        <v>1239</v>
      </c>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row>
    <row r="217" spans="1:47" outlineLevel="1" x14ac:dyDescent="0.2">
      <c r="A217" s="285">
        <v>72</v>
      </c>
      <c r="B217" s="162" t="s">
        <v>1891</v>
      </c>
      <c r="C217" s="163" t="s">
        <v>1892</v>
      </c>
      <c r="D217" s="224" t="s">
        <v>197</v>
      </c>
      <c r="E217" s="225">
        <v>1.0800000000000001E-2</v>
      </c>
      <c r="F217" s="225"/>
      <c r="G217" s="225">
        <f t="shared" si="3"/>
        <v>0</v>
      </c>
      <c r="H217" s="280" t="s">
        <v>1725</v>
      </c>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row>
    <row r="218" spans="1:47" outlineLevel="1" x14ac:dyDescent="0.2">
      <c r="A218" s="285"/>
      <c r="B218" s="222" t="s">
        <v>92</v>
      </c>
      <c r="C218" s="223" t="s">
        <v>93</v>
      </c>
      <c r="D218" s="224"/>
      <c r="E218" s="225"/>
      <c r="F218" s="225"/>
      <c r="G218" s="225"/>
      <c r="H218" s="164"/>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row>
    <row r="219" spans="1:47" outlineLevel="1" x14ac:dyDescent="0.2">
      <c r="A219" s="285">
        <v>73</v>
      </c>
      <c r="B219" s="162" t="s">
        <v>1893</v>
      </c>
      <c r="C219" s="163" t="s">
        <v>1894</v>
      </c>
      <c r="D219" s="224" t="s">
        <v>1044</v>
      </c>
      <c r="E219" s="225">
        <v>5</v>
      </c>
      <c r="F219" s="225"/>
      <c r="G219" s="225">
        <f t="shared" ref="G219:G220" si="4">ROUND(E219*F219,2)</f>
        <v>0</v>
      </c>
      <c r="H219" s="280" t="s">
        <v>1725</v>
      </c>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row>
    <row r="220" spans="1:47" outlineLevel="1" x14ac:dyDescent="0.2">
      <c r="A220" s="285">
        <v>74</v>
      </c>
      <c r="B220" s="162" t="s">
        <v>1898</v>
      </c>
      <c r="C220" s="163" t="s">
        <v>1899</v>
      </c>
      <c r="D220" s="224" t="s">
        <v>197</v>
      </c>
      <c r="E220" s="225">
        <v>5.0000000000000001E-3</v>
      </c>
      <c r="F220" s="225"/>
      <c r="G220" s="225">
        <f t="shared" si="4"/>
        <v>0</v>
      </c>
      <c r="H220" s="280" t="s">
        <v>1725</v>
      </c>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row>
    <row r="221" spans="1:47" outlineLevel="1" x14ac:dyDescent="0.2">
      <c r="A221" s="285"/>
      <c r="B221" s="162" t="s">
        <v>100</v>
      </c>
      <c r="C221" s="163" t="s">
        <v>101</v>
      </c>
      <c r="D221" s="224"/>
      <c r="E221" s="225"/>
      <c r="F221" s="225"/>
      <c r="G221" s="225"/>
      <c r="H221" s="164"/>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row>
    <row r="222" spans="1:47" outlineLevel="1" x14ac:dyDescent="0.2">
      <c r="A222" s="285">
        <v>75</v>
      </c>
      <c r="B222" s="162" t="s">
        <v>1900</v>
      </c>
      <c r="C222" s="163" t="s">
        <v>1901</v>
      </c>
      <c r="D222" s="224" t="s">
        <v>130</v>
      </c>
      <c r="E222" s="225">
        <v>0.25</v>
      </c>
      <c r="F222" s="225"/>
      <c r="G222" s="225">
        <f>ROUND(E222*F222,2)</f>
        <v>0</v>
      </c>
      <c r="H222" s="280" t="s">
        <v>1725</v>
      </c>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row>
    <row r="223" spans="1:47" outlineLevel="1" x14ac:dyDescent="0.2">
      <c r="A223" s="285"/>
      <c r="B223" s="222" t="s">
        <v>1902</v>
      </c>
      <c r="C223" s="223" t="s">
        <v>27</v>
      </c>
      <c r="D223" s="224"/>
      <c r="E223" s="225"/>
      <c r="F223" s="225"/>
      <c r="G223" s="225"/>
      <c r="H223" s="164"/>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row>
    <row r="224" spans="1:47" outlineLevel="1" x14ac:dyDescent="0.2">
      <c r="A224" s="285">
        <v>76</v>
      </c>
      <c r="B224" s="162" t="s">
        <v>1808</v>
      </c>
      <c r="C224" s="163" t="s">
        <v>1903</v>
      </c>
      <c r="D224" s="224" t="s">
        <v>247</v>
      </c>
      <c r="E224" s="225">
        <v>16</v>
      </c>
      <c r="F224" s="225"/>
      <c r="G224" s="225">
        <f t="shared" ref="G224:G227" si="5">ROUND(E224*F224,2)</f>
        <v>0</v>
      </c>
      <c r="H224" s="280" t="s">
        <v>1239</v>
      </c>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row>
    <row r="225" spans="1:47" outlineLevel="1" x14ac:dyDescent="0.2">
      <c r="A225" s="285">
        <v>77</v>
      </c>
      <c r="B225" s="162" t="s">
        <v>1808</v>
      </c>
      <c r="C225" s="163" t="s">
        <v>1904</v>
      </c>
      <c r="D225" s="224" t="s">
        <v>247</v>
      </c>
      <c r="E225" s="225">
        <v>16</v>
      </c>
      <c r="F225" s="225"/>
      <c r="G225" s="225">
        <f t="shared" si="5"/>
        <v>0</v>
      </c>
      <c r="H225" s="280" t="s">
        <v>1239</v>
      </c>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row>
    <row r="226" spans="1:47" outlineLevel="1" x14ac:dyDescent="0.2">
      <c r="A226" s="285">
        <v>78</v>
      </c>
      <c r="B226" s="162" t="s">
        <v>1808</v>
      </c>
      <c r="C226" s="163" t="s">
        <v>1905</v>
      </c>
      <c r="D226" s="224" t="s">
        <v>668</v>
      </c>
      <c r="E226" s="225">
        <v>8</v>
      </c>
      <c r="F226" s="225"/>
      <c r="G226" s="225">
        <f t="shared" si="5"/>
        <v>0</v>
      </c>
      <c r="H226" s="280" t="s">
        <v>1239</v>
      </c>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row>
    <row r="227" spans="1:47" outlineLevel="1" x14ac:dyDescent="0.2">
      <c r="A227" s="285">
        <v>79</v>
      </c>
      <c r="B227" s="162" t="s">
        <v>1808</v>
      </c>
      <c r="C227" s="163" t="s">
        <v>1906</v>
      </c>
      <c r="D227" s="224" t="s">
        <v>668</v>
      </c>
      <c r="E227" s="225">
        <v>8</v>
      </c>
      <c r="F227" s="225"/>
      <c r="G227" s="225">
        <f t="shared" si="5"/>
        <v>0</v>
      </c>
      <c r="H227" s="280" t="s">
        <v>1239</v>
      </c>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row>
    <row r="228" spans="1:47" x14ac:dyDescent="0.2">
      <c r="A228" s="286" t="s">
        <v>126</v>
      </c>
      <c r="B228" s="253" t="s">
        <v>90</v>
      </c>
      <c r="C228" s="254" t="s">
        <v>91</v>
      </c>
      <c r="D228" s="255"/>
      <c r="E228" s="256"/>
      <c r="F228" s="256"/>
      <c r="G228" s="256">
        <f>SUMIF(R229:R231,"&lt;&gt;NOR",G229:G231)</f>
        <v>0</v>
      </c>
      <c r="H228" s="229"/>
      <c r="I228" s="126"/>
      <c r="R228" t="s">
        <v>127</v>
      </c>
    </row>
    <row r="229" spans="1:47" ht="45" outlineLevel="1" x14ac:dyDescent="0.2">
      <c r="A229" s="285">
        <v>80</v>
      </c>
      <c r="B229" s="162" t="s">
        <v>1254</v>
      </c>
      <c r="C229" s="163" t="s">
        <v>1396</v>
      </c>
      <c r="D229" s="224" t="s">
        <v>142</v>
      </c>
      <c r="E229" s="225">
        <v>1</v>
      </c>
      <c r="F229" s="225"/>
      <c r="G229" s="225">
        <f t="shared" ref="G229:G230" si="6">ROUND(E229*F229,2)</f>
        <v>0</v>
      </c>
      <c r="H229" s="164" t="s">
        <v>1239</v>
      </c>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row>
    <row r="230" spans="1:47" ht="45" outlineLevel="1" x14ac:dyDescent="0.2">
      <c r="A230" s="285">
        <v>81</v>
      </c>
      <c r="B230" s="162" t="s">
        <v>1261</v>
      </c>
      <c r="C230" s="163" t="s">
        <v>1396</v>
      </c>
      <c r="D230" s="224" t="s">
        <v>142</v>
      </c>
      <c r="E230" s="225">
        <v>1</v>
      </c>
      <c r="F230" s="225"/>
      <c r="G230" s="225">
        <f t="shared" si="6"/>
        <v>0</v>
      </c>
      <c r="H230" s="164" t="s">
        <v>1239</v>
      </c>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row>
    <row r="231" spans="1:47" outlineLevel="1" x14ac:dyDescent="0.2">
      <c r="A231" s="285">
        <v>82</v>
      </c>
      <c r="B231" s="162" t="s">
        <v>1040</v>
      </c>
      <c r="C231" s="163" t="s">
        <v>1041</v>
      </c>
      <c r="D231" s="224" t="s">
        <v>0</v>
      </c>
      <c r="E231" s="225">
        <v>1.6</v>
      </c>
      <c r="F231" s="225"/>
      <c r="G231" s="225">
        <f>ROUND(E231*F231,2)</f>
        <v>0</v>
      </c>
      <c r="H231" s="164" t="s">
        <v>1275</v>
      </c>
      <c r="I231" s="126"/>
      <c r="J231" s="126"/>
      <c r="K231" s="126"/>
      <c r="L231" s="126"/>
      <c r="M231" s="126"/>
      <c r="N231" s="126"/>
      <c r="O231" s="126"/>
      <c r="P231" s="126"/>
      <c r="Q231" s="126"/>
      <c r="R231" s="126" t="s">
        <v>131</v>
      </c>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row>
    <row r="232" spans="1:47" x14ac:dyDescent="0.2">
      <c r="A232" s="286" t="s">
        <v>126</v>
      </c>
      <c r="B232" s="253" t="s">
        <v>92</v>
      </c>
      <c r="C232" s="254" t="s">
        <v>93</v>
      </c>
      <c r="D232" s="255"/>
      <c r="E232" s="256"/>
      <c r="F232" s="256"/>
      <c r="G232" s="256">
        <f>SUMIF(R233:R236,"&lt;&gt;NOR",G233:G236)</f>
        <v>0</v>
      </c>
      <c r="H232" s="229"/>
      <c r="I232" s="126"/>
      <c r="R232" t="s">
        <v>127</v>
      </c>
    </row>
    <row r="233" spans="1:47" ht="22.5" outlineLevel="1" x14ac:dyDescent="0.2">
      <c r="A233" s="285">
        <v>83</v>
      </c>
      <c r="B233" s="162" t="s">
        <v>1097</v>
      </c>
      <c r="C233" s="163" t="s">
        <v>1098</v>
      </c>
      <c r="D233" s="224" t="s">
        <v>142</v>
      </c>
      <c r="E233" s="225">
        <v>2</v>
      </c>
      <c r="F233" s="225"/>
      <c r="G233" s="225">
        <f t="shared" ref="G233:G235" si="7">ROUND(E233*F233,2)</f>
        <v>0</v>
      </c>
      <c r="H233" s="164" t="s">
        <v>1239</v>
      </c>
      <c r="I233" s="126"/>
      <c r="J233" s="126"/>
      <c r="K233" s="126"/>
      <c r="L233" s="126"/>
      <c r="M233" s="126"/>
      <c r="N233" s="126"/>
      <c r="O233" s="126"/>
      <c r="P233" s="126"/>
      <c r="Q233" s="126"/>
      <c r="R233" s="126" t="s">
        <v>131</v>
      </c>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row>
    <row r="234" spans="1:47" outlineLevel="1" x14ac:dyDescent="0.2">
      <c r="A234" s="285">
        <v>84</v>
      </c>
      <c r="B234" s="162" t="s">
        <v>1101</v>
      </c>
      <c r="C234" s="163" t="s">
        <v>1102</v>
      </c>
      <c r="D234" s="224" t="s">
        <v>142</v>
      </c>
      <c r="E234" s="225">
        <v>2</v>
      </c>
      <c r="F234" s="225"/>
      <c r="G234" s="225">
        <f t="shared" si="7"/>
        <v>0</v>
      </c>
      <c r="H234" s="164" t="s">
        <v>1239</v>
      </c>
      <c r="I234" s="126"/>
      <c r="J234" s="126"/>
      <c r="K234" s="126"/>
      <c r="L234" s="126"/>
      <c r="M234" s="126"/>
      <c r="N234" s="126"/>
      <c r="O234" s="126"/>
      <c r="P234" s="126"/>
      <c r="Q234" s="126"/>
      <c r="R234" s="126" t="s">
        <v>131</v>
      </c>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row>
    <row r="235" spans="1:47" ht="22.5" outlineLevel="1" x14ac:dyDescent="0.2">
      <c r="A235" s="285">
        <v>85</v>
      </c>
      <c r="B235" s="162" t="s">
        <v>1103</v>
      </c>
      <c r="C235" s="163" t="s">
        <v>1104</v>
      </c>
      <c r="D235" s="224" t="s">
        <v>142</v>
      </c>
      <c r="E235" s="225">
        <v>2</v>
      </c>
      <c r="F235" s="225"/>
      <c r="G235" s="225">
        <f t="shared" si="7"/>
        <v>0</v>
      </c>
      <c r="H235" s="164" t="s">
        <v>1239</v>
      </c>
      <c r="I235" s="126"/>
      <c r="J235" s="126"/>
      <c r="K235" s="126"/>
      <c r="L235" s="126"/>
      <c r="M235" s="126"/>
      <c r="N235" s="126"/>
      <c r="O235" s="126"/>
      <c r="P235" s="126"/>
      <c r="Q235" s="126"/>
      <c r="R235" s="126" t="s">
        <v>131</v>
      </c>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row>
    <row r="236" spans="1:47" outlineLevel="1" x14ac:dyDescent="0.2">
      <c r="A236" s="285">
        <v>86</v>
      </c>
      <c r="B236" s="162" t="s">
        <v>1127</v>
      </c>
      <c r="C236" s="163" t="s">
        <v>1128</v>
      </c>
      <c r="D236" s="224" t="s">
        <v>0</v>
      </c>
      <c r="E236" s="225">
        <v>2.15</v>
      </c>
      <c r="F236" s="225"/>
      <c r="G236" s="225">
        <f>ROUND(E236*F236,2)</f>
        <v>0</v>
      </c>
      <c r="H236" s="164" t="s">
        <v>1275</v>
      </c>
      <c r="I236" s="126"/>
      <c r="J236" s="126"/>
      <c r="K236" s="126"/>
      <c r="L236" s="126"/>
      <c r="M236" s="126"/>
      <c r="N236" s="126"/>
      <c r="O236" s="126"/>
      <c r="P236" s="126"/>
      <c r="Q236" s="126"/>
      <c r="R236" s="126" t="s">
        <v>131</v>
      </c>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row>
    <row r="237" spans="1:47" x14ac:dyDescent="0.2">
      <c r="A237" s="286" t="s">
        <v>126</v>
      </c>
      <c r="B237" s="253" t="s">
        <v>94</v>
      </c>
      <c r="C237" s="254" t="s">
        <v>95</v>
      </c>
      <c r="D237" s="255"/>
      <c r="E237" s="256"/>
      <c r="F237" s="256"/>
      <c r="G237" s="256">
        <f>SUMIF(R238:R257,"&lt;&gt;NOR",G238:G257)</f>
        <v>0</v>
      </c>
      <c r="H237" s="229"/>
      <c r="I237" s="126"/>
      <c r="R237" t="s">
        <v>127</v>
      </c>
    </row>
    <row r="238" spans="1:47" outlineLevel="1" x14ac:dyDescent="0.2">
      <c r="A238" s="285">
        <v>87</v>
      </c>
      <c r="B238" s="162" t="s">
        <v>1129</v>
      </c>
      <c r="C238" s="163" t="s">
        <v>1130</v>
      </c>
      <c r="D238" s="224" t="s">
        <v>130</v>
      </c>
      <c r="E238" s="225">
        <v>2.96</v>
      </c>
      <c r="F238" s="225"/>
      <c r="G238" s="225">
        <f>ROUND(E238*F238,2)</f>
        <v>0</v>
      </c>
      <c r="H238" s="164" t="s">
        <v>1275</v>
      </c>
      <c r="I238" s="126"/>
      <c r="J238" s="126"/>
      <c r="K238" s="126"/>
      <c r="L238" s="126"/>
      <c r="M238" s="126"/>
      <c r="N238" s="126"/>
      <c r="O238" s="126"/>
      <c r="P238" s="126"/>
      <c r="Q238" s="126"/>
      <c r="R238" s="126" t="s">
        <v>131</v>
      </c>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row>
    <row r="239" spans="1:47" outlineLevel="1" x14ac:dyDescent="0.2">
      <c r="A239" s="285"/>
      <c r="B239" s="162"/>
      <c r="C239" s="250" t="s">
        <v>598</v>
      </c>
      <c r="D239" s="251"/>
      <c r="E239" s="252"/>
      <c r="F239" s="225"/>
      <c r="G239" s="225"/>
      <c r="H239" s="164">
        <v>0</v>
      </c>
      <c r="I239" s="126"/>
      <c r="J239" s="126"/>
      <c r="K239" s="126"/>
      <c r="L239" s="126"/>
      <c r="M239" s="126"/>
      <c r="N239" s="126"/>
      <c r="O239" s="126"/>
      <c r="P239" s="126"/>
      <c r="Q239" s="126"/>
      <c r="R239" s="126" t="s">
        <v>133</v>
      </c>
      <c r="S239" s="126">
        <v>0</v>
      </c>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row>
    <row r="240" spans="1:47" outlineLevel="1" x14ac:dyDescent="0.2">
      <c r="A240" s="285"/>
      <c r="B240" s="162"/>
      <c r="C240" s="250" t="s">
        <v>154</v>
      </c>
      <c r="D240" s="251"/>
      <c r="E240" s="252"/>
      <c r="F240" s="225"/>
      <c r="G240" s="225"/>
      <c r="H240" s="164">
        <v>0</v>
      </c>
      <c r="I240" s="126"/>
      <c r="J240" s="126"/>
      <c r="K240" s="126"/>
      <c r="L240" s="126"/>
      <c r="M240" s="126"/>
      <c r="N240" s="126"/>
      <c r="O240" s="126"/>
      <c r="P240" s="126"/>
      <c r="Q240" s="126"/>
      <c r="R240" s="126" t="s">
        <v>133</v>
      </c>
      <c r="S240" s="126">
        <v>0</v>
      </c>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row>
    <row r="241" spans="1:47" outlineLevel="1" x14ac:dyDescent="0.2">
      <c r="A241" s="285"/>
      <c r="B241" s="162"/>
      <c r="C241" s="250" t="s">
        <v>1385</v>
      </c>
      <c r="D241" s="251"/>
      <c r="E241" s="252">
        <v>2.96</v>
      </c>
      <c r="F241" s="225"/>
      <c r="G241" s="225"/>
      <c r="H241" s="164">
        <v>0</v>
      </c>
      <c r="I241" s="126"/>
      <c r="J241" s="126"/>
      <c r="K241" s="126"/>
      <c r="L241" s="126"/>
      <c r="M241" s="126"/>
      <c r="N241" s="126"/>
      <c r="O241" s="126"/>
      <c r="P241" s="126"/>
      <c r="Q241" s="126"/>
      <c r="R241" s="126" t="s">
        <v>133</v>
      </c>
      <c r="S241" s="126">
        <v>0</v>
      </c>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row>
    <row r="242" spans="1:47" outlineLevel="1" x14ac:dyDescent="0.2">
      <c r="A242" s="285">
        <v>88</v>
      </c>
      <c r="B242" s="162" t="s">
        <v>1139</v>
      </c>
      <c r="C242" s="163" t="s">
        <v>1140</v>
      </c>
      <c r="D242" s="224" t="s">
        <v>130</v>
      </c>
      <c r="E242" s="225">
        <v>2.96</v>
      </c>
      <c r="F242" s="225"/>
      <c r="G242" s="225">
        <f>ROUND(E242*F242,2)</f>
        <v>0</v>
      </c>
      <c r="H242" s="164" t="s">
        <v>1275</v>
      </c>
      <c r="I242" s="126"/>
      <c r="J242" s="126"/>
      <c r="K242" s="126"/>
      <c r="L242" s="126"/>
      <c r="M242" s="126"/>
      <c r="N242" s="126"/>
      <c r="O242" s="126"/>
      <c r="P242" s="126"/>
      <c r="Q242" s="126"/>
      <c r="R242" s="126" t="s">
        <v>131</v>
      </c>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row>
    <row r="243" spans="1:47" outlineLevel="1" x14ac:dyDescent="0.2">
      <c r="A243" s="285"/>
      <c r="B243" s="162"/>
      <c r="C243" s="250" t="s">
        <v>598</v>
      </c>
      <c r="D243" s="251"/>
      <c r="E243" s="252"/>
      <c r="F243" s="225"/>
      <c r="G243" s="225"/>
      <c r="H243" s="164">
        <v>0</v>
      </c>
      <c r="I243" s="126"/>
      <c r="J243" s="126"/>
      <c r="K243" s="126"/>
      <c r="L243" s="126"/>
      <c r="M243" s="126"/>
      <c r="N243" s="126"/>
      <c r="O243" s="126"/>
      <c r="P243" s="126"/>
      <c r="Q243" s="126"/>
      <c r="R243" s="126" t="s">
        <v>133</v>
      </c>
      <c r="S243" s="126">
        <v>0</v>
      </c>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row>
    <row r="244" spans="1:47" outlineLevel="1" x14ac:dyDescent="0.2">
      <c r="A244" s="285"/>
      <c r="B244" s="162"/>
      <c r="C244" s="250" t="s">
        <v>154</v>
      </c>
      <c r="D244" s="251"/>
      <c r="E244" s="252"/>
      <c r="F244" s="225"/>
      <c r="G244" s="225"/>
      <c r="H244" s="164">
        <v>0</v>
      </c>
      <c r="I244" s="126"/>
      <c r="J244" s="126"/>
      <c r="K244" s="126"/>
      <c r="L244" s="126"/>
      <c r="M244" s="126"/>
      <c r="N244" s="126"/>
      <c r="O244" s="126"/>
      <c r="P244" s="126"/>
      <c r="Q244" s="126"/>
      <c r="R244" s="126" t="s">
        <v>133</v>
      </c>
      <c r="S244" s="126">
        <v>0</v>
      </c>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row>
    <row r="245" spans="1:47" outlineLevel="1" x14ac:dyDescent="0.2">
      <c r="A245" s="285"/>
      <c r="B245" s="162"/>
      <c r="C245" s="250" t="s">
        <v>1385</v>
      </c>
      <c r="D245" s="251"/>
      <c r="E245" s="252">
        <v>2.96</v>
      </c>
      <c r="F245" s="225"/>
      <c r="G245" s="225"/>
      <c r="H245" s="164">
        <v>0</v>
      </c>
      <c r="I245" s="126"/>
      <c r="J245" s="126"/>
      <c r="K245" s="126"/>
      <c r="L245" s="126"/>
      <c r="M245" s="126"/>
      <c r="N245" s="126"/>
      <c r="O245" s="126"/>
      <c r="P245" s="126"/>
      <c r="Q245" s="126"/>
      <c r="R245" s="126" t="s">
        <v>133</v>
      </c>
      <c r="S245" s="126">
        <v>0</v>
      </c>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row>
    <row r="246" spans="1:47" outlineLevel="1" x14ac:dyDescent="0.2">
      <c r="A246" s="285">
        <v>89</v>
      </c>
      <c r="B246" s="162" t="s">
        <v>1141</v>
      </c>
      <c r="C246" s="163" t="s">
        <v>1142</v>
      </c>
      <c r="D246" s="224" t="s">
        <v>130</v>
      </c>
      <c r="E246" s="225">
        <v>2.96</v>
      </c>
      <c r="F246" s="225"/>
      <c r="G246" s="225">
        <f>ROUND(E246*F246,2)</f>
        <v>0</v>
      </c>
      <c r="H246" s="164" t="s">
        <v>1275</v>
      </c>
      <c r="I246" s="126"/>
      <c r="J246" s="126"/>
      <c r="K246" s="126"/>
      <c r="L246" s="126"/>
      <c r="M246" s="126"/>
      <c r="N246" s="126"/>
      <c r="O246" s="126"/>
      <c r="P246" s="126"/>
      <c r="Q246" s="126"/>
      <c r="R246" s="126" t="s">
        <v>131</v>
      </c>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row>
    <row r="247" spans="1:47" outlineLevel="1" x14ac:dyDescent="0.2">
      <c r="A247" s="285"/>
      <c r="B247" s="162"/>
      <c r="C247" s="250" t="s">
        <v>598</v>
      </c>
      <c r="D247" s="251"/>
      <c r="E247" s="252"/>
      <c r="F247" s="225"/>
      <c r="G247" s="225"/>
      <c r="H247" s="164">
        <v>0</v>
      </c>
      <c r="I247" s="126"/>
      <c r="J247" s="126"/>
      <c r="K247" s="126"/>
      <c r="L247" s="126"/>
      <c r="M247" s="126"/>
      <c r="N247" s="126"/>
      <c r="O247" s="126"/>
      <c r="P247" s="126"/>
      <c r="Q247" s="126"/>
      <c r="R247" s="126" t="s">
        <v>133</v>
      </c>
      <c r="S247" s="126">
        <v>0</v>
      </c>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row>
    <row r="248" spans="1:47" outlineLevel="1" x14ac:dyDescent="0.2">
      <c r="A248" s="285"/>
      <c r="B248" s="162"/>
      <c r="C248" s="250" t="s">
        <v>154</v>
      </c>
      <c r="D248" s="251"/>
      <c r="E248" s="252"/>
      <c r="F248" s="225"/>
      <c r="G248" s="225"/>
      <c r="H248" s="164">
        <v>0</v>
      </c>
      <c r="I248" s="126"/>
      <c r="J248" s="126"/>
      <c r="K248" s="126"/>
      <c r="L248" s="126"/>
      <c r="M248" s="126"/>
      <c r="N248" s="126"/>
      <c r="O248" s="126"/>
      <c r="P248" s="126"/>
      <c r="Q248" s="126"/>
      <c r="R248" s="126" t="s">
        <v>133</v>
      </c>
      <c r="S248" s="126">
        <v>0</v>
      </c>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row>
    <row r="249" spans="1:47" outlineLevel="1" x14ac:dyDescent="0.2">
      <c r="A249" s="285"/>
      <c r="B249" s="162"/>
      <c r="C249" s="250" t="s">
        <v>1385</v>
      </c>
      <c r="D249" s="251"/>
      <c r="E249" s="252">
        <v>2.96</v>
      </c>
      <c r="F249" s="225"/>
      <c r="G249" s="225"/>
      <c r="H249" s="164">
        <v>0</v>
      </c>
      <c r="I249" s="126"/>
      <c r="J249" s="126"/>
      <c r="K249" s="126"/>
      <c r="L249" s="126"/>
      <c r="M249" s="126"/>
      <c r="N249" s="126"/>
      <c r="O249" s="126"/>
      <c r="P249" s="126"/>
      <c r="Q249" s="126"/>
      <c r="R249" s="126" t="s">
        <v>133</v>
      </c>
      <c r="S249" s="126">
        <v>0</v>
      </c>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row>
    <row r="250" spans="1:47" ht="22.5" outlineLevel="1" x14ac:dyDescent="0.2">
      <c r="A250" s="285">
        <v>90</v>
      </c>
      <c r="B250" s="162" t="s">
        <v>1145</v>
      </c>
      <c r="C250" s="163" t="s">
        <v>1146</v>
      </c>
      <c r="D250" s="224" t="s">
        <v>130</v>
      </c>
      <c r="E250" s="225">
        <v>3.2559999999999998</v>
      </c>
      <c r="F250" s="225"/>
      <c r="G250" s="225">
        <f>ROUND(E250*F250,2)</f>
        <v>0</v>
      </c>
      <c r="H250" s="164" t="s">
        <v>1239</v>
      </c>
      <c r="I250" s="126"/>
      <c r="J250" s="126"/>
      <c r="K250" s="126"/>
      <c r="L250" s="126"/>
      <c r="M250" s="126"/>
      <c r="N250" s="126"/>
      <c r="O250" s="126"/>
      <c r="P250" s="126"/>
      <c r="Q250" s="126"/>
      <c r="R250" s="126" t="s">
        <v>131</v>
      </c>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row>
    <row r="251" spans="1:47" outlineLevel="1" x14ac:dyDescent="0.2">
      <c r="A251" s="285"/>
      <c r="B251" s="162"/>
      <c r="C251" s="250" t="s">
        <v>598</v>
      </c>
      <c r="D251" s="251"/>
      <c r="E251" s="252"/>
      <c r="F251" s="225"/>
      <c r="G251" s="225"/>
      <c r="H251" s="164">
        <v>0</v>
      </c>
      <c r="I251" s="126"/>
      <c r="J251" s="126"/>
      <c r="K251" s="126"/>
      <c r="L251" s="126"/>
      <c r="M251" s="126"/>
      <c r="N251" s="126"/>
      <c r="O251" s="126"/>
      <c r="P251" s="126"/>
      <c r="Q251" s="126"/>
      <c r="R251" s="126" t="s">
        <v>133</v>
      </c>
      <c r="S251" s="126">
        <v>0</v>
      </c>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row>
    <row r="252" spans="1:47" outlineLevel="1" x14ac:dyDescent="0.2">
      <c r="A252" s="285"/>
      <c r="B252" s="162"/>
      <c r="C252" s="250" t="s">
        <v>154</v>
      </c>
      <c r="D252" s="251"/>
      <c r="E252" s="252"/>
      <c r="F252" s="225"/>
      <c r="G252" s="225"/>
      <c r="H252" s="164">
        <v>0</v>
      </c>
      <c r="I252" s="126"/>
      <c r="J252" s="126"/>
      <c r="K252" s="126"/>
      <c r="L252" s="126"/>
      <c r="M252" s="126"/>
      <c r="N252" s="126"/>
      <c r="O252" s="126"/>
      <c r="P252" s="126"/>
      <c r="Q252" s="126"/>
      <c r="R252" s="126" t="s">
        <v>133</v>
      </c>
      <c r="S252" s="126">
        <v>0</v>
      </c>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row>
    <row r="253" spans="1:47" outlineLevel="1" x14ac:dyDescent="0.2">
      <c r="A253" s="285"/>
      <c r="B253" s="162"/>
      <c r="C253" s="257" t="s">
        <v>369</v>
      </c>
      <c r="D253" s="258"/>
      <c r="E253" s="259"/>
      <c r="F253" s="225"/>
      <c r="G253" s="225"/>
      <c r="H253" s="164">
        <v>0</v>
      </c>
      <c r="I253" s="126"/>
      <c r="J253" s="126"/>
      <c r="K253" s="126"/>
      <c r="L253" s="126"/>
      <c r="M253" s="126"/>
      <c r="N253" s="126"/>
      <c r="O253" s="126"/>
      <c r="P253" s="126"/>
      <c r="Q253" s="126"/>
      <c r="R253" s="126" t="s">
        <v>133</v>
      </c>
      <c r="S253" s="126">
        <v>2</v>
      </c>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row>
    <row r="254" spans="1:47" outlineLevel="1" x14ac:dyDescent="0.2">
      <c r="A254" s="285"/>
      <c r="B254" s="162"/>
      <c r="C254" s="260" t="s">
        <v>1392</v>
      </c>
      <c r="D254" s="258"/>
      <c r="E254" s="259">
        <v>2.96</v>
      </c>
      <c r="F254" s="225"/>
      <c r="G254" s="225"/>
      <c r="H254" s="164">
        <v>0</v>
      </c>
      <c r="I254" s="126"/>
      <c r="J254" s="126"/>
      <c r="K254" s="126"/>
      <c r="L254" s="126"/>
      <c r="M254" s="126"/>
      <c r="N254" s="126"/>
      <c r="O254" s="126"/>
      <c r="P254" s="126"/>
      <c r="Q254" s="126"/>
      <c r="R254" s="126" t="s">
        <v>133</v>
      </c>
      <c r="S254" s="126">
        <v>2</v>
      </c>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row>
    <row r="255" spans="1:47" outlineLevel="1" x14ac:dyDescent="0.2">
      <c r="A255" s="285"/>
      <c r="B255" s="162"/>
      <c r="C255" s="257" t="s">
        <v>373</v>
      </c>
      <c r="D255" s="258"/>
      <c r="E255" s="259"/>
      <c r="F255" s="225"/>
      <c r="G255" s="225"/>
      <c r="H255" s="164">
        <v>0</v>
      </c>
      <c r="I255" s="126"/>
      <c r="J255" s="126"/>
      <c r="K255" s="126"/>
      <c r="L255" s="126"/>
      <c r="M255" s="126"/>
      <c r="N255" s="126"/>
      <c r="O255" s="126"/>
      <c r="P255" s="126"/>
      <c r="Q255" s="126"/>
      <c r="R255" s="126" t="s">
        <v>133</v>
      </c>
      <c r="S255" s="126">
        <v>0</v>
      </c>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row>
    <row r="256" spans="1:47" outlineLevel="1" x14ac:dyDescent="0.2">
      <c r="A256" s="285"/>
      <c r="B256" s="162"/>
      <c r="C256" s="250" t="s">
        <v>1393</v>
      </c>
      <c r="D256" s="251"/>
      <c r="E256" s="252">
        <v>3.2559999999999998</v>
      </c>
      <c r="F256" s="225"/>
      <c r="G256" s="225"/>
      <c r="H256" s="164">
        <v>0</v>
      </c>
      <c r="I256" s="126"/>
      <c r="J256" s="126"/>
      <c r="K256" s="126"/>
      <c r="L256" s="126"/>
      <c r="M256" s="126"/>
      <c r="N256" s="126"/>
      <c r="O256" s="126"/>
      <c r="P256" s="126"/>
      <c r="Q256" s="126"/>
      <c r="R256" s="126" t="s">
        <v>133</v>
      </c>
      <c r="S256" s="126">
        <v>0</v>
      </c>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row>
    <row r="257" spans="1:47" outlineLevel="1" x14ac:dyDescent="0.2">
      <c r="A257" s="285">
        <v>91</v>
      </c>
      <c r="B257" s="162" t="s">
        <v>1150</v>
      </c>
      <c r="C257" s="163" t="s">
        <v>1151</v>
      </c>
      <c r="D257" s="224" t="s">
        <v>0</v>
      </c>
      <c r="E257" s="225">
        <v>7.2</v>
      </c>
      <c r="F257" s="225"/>
      <c r="G257" s="225">
        <f>ROUND(E257*F257,2)</f>
        <v>0</v>
      </c>
      <c r="H257" s="164" t="s">
        <v>1275</v>
      </c>
      <c r="I257" s="126"/>
      <c r="J257" s="126"/>
      <c r="K257" s="126"/>
      <c r="L257" s="126"/>
      <c r="M257" s="126"/>
      <c r="N257" s="126"/>
      <c r="O257" s="126"/>
      <c r="P257" s="126"/>
      <c r="Q257" s="126"/>
      <c r="R257" s="126" t="s">
        <v>131</v>
      </c>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row>
    <row r="258" spans="1:47" x14ac:dyDescent="0.2">
      <c r="A258" s="286" t="s">
        <v>126</v>
      </c>
      <c r="B258" s="253" t="s">
        <v>98</v>
      </c>
      <c r="C258" s="254" t="s">
        <v>99</v>
      </c>
      <c r="D258" s="255"/>
      <c r="E258" s="256"/>
      <c r="F258" s="256"/>
      <c r="G258" s="256">
        <f>SUMIF(R259:R279,"&lt;&gt;NOR",G259:G279)</f>
        <v>0</v>
      </c>
      <c r="H258" s="229"/>
      <c r="I258" s="126"/>
      <c r="R258" t="s">
        <v>127</v>
      </c>
    </row>
    <row r="259" spans="1:47" outlineLevel="1" x14ac:dyDescent="0.2">
      <c r="A259" s="285">
        <v>92</v>
      </c>
      <c r="B259" s="162" t="s">
        <v>1165</v>
      </c>
      <c r="C259" s="163" t="s">
        <v>1166</v>
      </c>
      <c r="D259" s="224" t="s">
        <v>130</v>
      </c>
      <c r="E259" s="225">
        <v>20.402000000000001</v>
      </c>
      <c r="F259" s="225"/>
      <c r="G259" s="225">
        <f>ROUND(E259*F259,2)</f>
        <v>0</v>
      </c>
      <c r="H259" s="164" t="s">
        <v>1275</v>
      </c>
      <c r="I259" s="126"/>
      <c r="J259" s="126"/>
      <c r="K259" s="126"/>
      <c r="L259" s="126"/>
      <c r="M259" s="126"/>
      <c r="N259" s="126"/>
      <c r="O259" s="126"/>
      <c r="P259" s="126"/>
      <c r="Q259" s="126"/>
      <c r="R259" s="126" t="s">
        <v>131</v>
      </c>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row>
    <row r="260" spans="1:47" outlineLevel="1" x14ac:dyDescent="0.2">
      <c r="A260" s="285"/>
      <c r="B260" s="162"/>
      <c r="C260" s="250" t="s">
        <v>1167</v>
      </c>
      <c r="D260" s="251"/>
      <c r="E260" s="252"/>
      <c r="F260" s="225"/>
      <c r="G260" s="225"/>
      <c r="H260" s="164">
        <v>0</v>
      </c>
      <c r="I260" s="126"/>
      <c r="J260" s="126"/>
      <c r="K260" s="126"/>
      <c r="L260" s="126"/>
      <c r="M260" s="126"/>
      <c r="N260" s="126"/>
      <c r="O260" s="126"/>
      <c r="P260" s="126"/>
      <c r="Q260" s="126"/>
      <c r="R260" s="126" t="s">
        <v>133</v>
      </c>
      <c r="S260" s="126">
        <v>0</v>
      </c>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row>
    <row r="261" spans="1:47" outlineLevel="1" x14ac:dyDescent="0.2">
      <c r="A261" s="285"/>
      <c r="B261" s="162"/>
      <c r="C261" s="250" t="s">
        <v>154</v>
      </c>
      <c r="D261" s="251"/>
      <c r="E261" s="252"/>
      <c r="F261" s="225"/>
      <c r="G261" s="225"/>
      <c r="H261" s="164">
        <v>0</v>
      </c>
      <c r="I261" s="126"/>
      <c r="J261" s="126"/>
      <c r="K261" s="126"/>
      <c r="L261" s="126"/>
      <c r="M261" s="126"/>
      <c r="N261" s="126"/>
      <c r="O261" s="126"/>
      <c r="P261" s="126"/>
      <c r="Q261" s="126"/>
      <c r="R261" s="126" t="s">
        <v>133</v>
      </c>
      <c r="S261" s="126">
        <v>0</v>
      </c>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row>
    <row r="262" spans="1:47" outlineLevel="1" x14ac:dyDescent="0.2">
      <c r="A262" s="285"/>
      <c r="B262" s="162"/>
      <c r="C262" s="250" t="s">
        <v>1397</v>
      </c>
      <c r="D262" s="251"/>
      <c r="E262" s="252">
        <v>20.402000000000001</v>
      </c>
      <c r="F262" s="225"/>
      <c r="G262" s="225"/>
      <c r="H262" s="164">
        <v>0</v>
      </c>
      <c r="I262" s="126"/>
      <c r="J262" s="126"/>
      <c r="K262" s="126"/>
      <c r="L262" s="126"/>
      <c r="M262" s="126"/>
      <c r="N262" s="126"/>
      <c r="O262" s="126"/>
      <c r="P262" s="126"/>
      <c r="Q262" s="126"/>
      <c r="R262" s="126" t="s">
        <v>133</v>
      </c>
      <c r="S262" s="126">
        <v>0</v>
      </c>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row>
    <row r="263" spans="1:47" outlineLevel="1" x14ac:dyDescent="0.2">
      <c r="A263" s="285">
        <v>93</v>
      </c>
      <c r="B263" s="162" t="s">
        <v>1168</v>
      </c>
      <c r="C263" s="163" t="s">
        <v>1169</v>
      </c>
      <c r="D263" s="224" t="s">
        <v>130</v>
      </c>
      <c r="E263" s="225">
        <v>20.402000000000001</v>
      </c>
      <c r="F263" s="225"/>
      <c r="G263" s="225">
        <f>ROUND(E263*F263,2)</f>
        <v>0</v>
      </c>
      <c r="H263" s="164" t="s">
        <v>1275</v>
      </c>
      <c r="I263" s="126"/>
      <c r="J263" s="126"/>
      <c r="K263" s="126"/>
      <c r="L263" s="126"/>
      <c r="M263" s="126"/>
      <c r="N263" s="126"/>
      <c r="O263" s="126"/>
      <c r="P263" s="126"/>
      <c r="Q263" s="126"/>
      <c r="R263" s="126" t="s">
        <v>131</v>
      </c>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row>
    <row r="264" spans="1:47" outlineLevel="1" x14ac:dyDescent="0.2">
      <c r="A264" s="285"/>
      <c r="B264" s="162"/>
      <c r="C264" s="250" t="s">
        <v>1167</v>
      </c>
      <c r="D264" s="251"/>
      <c r="E264" s="252"/>
      <c r="F264" s="225"/>
      <c r="G264" s="225"/>
      <c r="H264" s="164">
        <v>0</v>
      </c>
      <c r="I264" s="126"/>
      <c r="J264" s="126"/>
      <c r="K264" s="126"/>
      <c r="L264" s="126"/>
      <c r="M264" s="126"/>
      <c r="N264" s="126"/>
      <c r="O264" s="126"/>
      <c r="P264" s="126"/>
      <c r="Q264" s="126"/>
      <c r="R264" s="126" t="s">
        <v>133</v>
      </c>
      <c r="S264" s="126">
        <v>0</v>
      </c>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row>
    <row r="265" spans="1:47" outlineLevel="1" x14ac:dyDescent="0.2">
      <c r="A265" s="285"/>
      <c r="B265" s="162"/>
      <c r="C265" s="250" t="s">
        <v>154</v>
      </c>
      <c r="D265" s="251"/>
      <c r="E265" s="252"/>
      <c r="F265" s="225"/>
      <c r="G265" s="225"/>
      <c r="H265" s="164">
        <v>0</v>
      </c>
      <c r="I265" s="126"/>
      <c r="J265" s="126"/>
      <c r="K265" s="126"/>
      <c r="L265" s="126"/>
      <c r="M265" s="126"/>
      <c r="N265" s="126"/>
      <c r="O265" s="126"/>
      <c r="P265" s="126"/>
      <c r="Q265" s="126"/>
      <c r="R265" s="126" t="s">
        <v>133</v>
      </c>
      <c r="S265" s="126">
        <v>0</v>
      </c>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row>
    <row r="266" spans="1:47" outlineLevel="1" x14ac:dyDescent="0.2">
      <c r="A266" s="285"/>
      <c r="B266" s="162"/>
      <c r="C266" s="250" t="s">
        <v>1397</v>
      </c>
      <c r="D266" s="251"/>
      <c r="E266" s="252">
        <v>20.402000000000001</v>
      </c>
      <c r="F266" s="225"/>
      <c r="G266" s="225"/>
      <c r="H266" s="164">
        <v>0</v>
      </c>
      <c r="I266" s="126"/>
      <c r="J266" s="126"/>
      <c r="K266" s="126"/>
      <c r="L266" s="126"/>
      <c r="M266" s="126"/>
      <c r="N266" s="126"/>
      <c r="O266" s="126"/>
      <c r="P266" s="126"/>
      <c r="Q266" s="126"/>
      <c r="R266" s="126" t="s">
        <v>133</v>
      </c>
      <c r="S266" s="126">
        <v>0</v>
      </c>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row>
    <row r="267" spans="1:47" ht="22.5" outlineLevel="1" x14ac:dyDescent="0.2">
      <c r="A267" s="285">
        <v>94</v>
      </c>
      <c r="B267" s="162" t="s">
        <v>1170</v>
      </c>
      <c r="C267" s="163" t="s">
        <v>1171</v>
      </c>
      <c r="D267" s="224" t="s">
        <v>247</v>
      </c>
      <c r="E267" s="225">
        <v>12.3</v>
      </c>
      <c r="F267" s="225"/>
      <c r="G267" s="225">
        <f>ROUND(E267*F267,2)</f>
        <v>0</v>
      </c>
      <c r="H267" s="164" t="s">
        <v>1239</v>
      </c>
      <c r="I267" s="126"/>
      <c r="J267" s="126"/>
      <c r="K267" s="126"/>
      <c r="L267" s="126"/>
      <c r="M267" s="126"/>
      <c r="N267" s="126"/>
      <c r="O267" s="126"/>
      <c r="P267" s="126"/>
      <c r="Q267" s="126"/>
      <c r="R267" s="126" t="s">
        <v>131</v>
      </c>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row>
    <row r="268" spans="1:47" outlineLevel="1" x14ac:dyDescent="0.2">
      <c r="A268" s="285"/>
      <c r="B268" s="162"/>
      <c r="C268" s="250" t="s">
        <v>1167</v>
      </c>
      <c r="D268" s="251"/>
      <c r="E268" s="252"/>
      <c r="F268" s="225"/>
      <c r="G268" s="225"/>
      <c r="H268" s="164">
        <v>0</v>
      </c>
      <c r="I268" s="126"/>
      <c r="J268" s="126"/>
      <c r="K268" s="126"/>
      <c r="L268" s="126"/>
      <c r="M268" s="126"/>
      <c r="N268" s="126"/>
      <c r="O268" s="126"/>
      <c r="P268" s="126"/>
      <c r="Q268" s="126"/>
      <c r="R268" s="126" t="s">
        <v>133</v>
      </c>
      <c r="S268" s="126">
        <v>0</v>
      </c>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row>
    <row r="269" spans="1:47" outlineLevel="1" x14ac:dyDescent="0.2">
      <c r="A269" s="285"/>
      <c r="B269" s="162"/>
      <c r="C269" s="250" t="s">
        <v>154</v>
      </c>
      <c r="D269" s="251"/>
      <c r="E269" s="252"/>
      <c r="F269" s="225"/>
      <c r="G269" s="225"/>
      <c r="H269" s="164">
        <v>0</v>
      </c>
      <c r="I269" s="126"/>
      <c r="J269" s="126"/>
      <c r="K269" s="126"/>
      <c r="L269" s="126"/>
      <c r="M269" s="126"/>
      <c r="N269" s="126"/>
      <c r="O269" s="126"/>
      <c r="P269" s="126"/>
      <c r="Q269" s="126"/>
      <c r="R269" s="126" t="s">
        <v>133</v>
      </c>
      <c r="S269" s="126">
        <v>0</v>
      </c>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row>
    <row r="270" spans="1:47" outlineLevel="1" x14ac:dyDescent="0.2">
      <c r="A270" s="285"/>
      <c r="B270" s="162"/>
      <c r="C270" s="250" t="s">
        <v>1398</v>
      </c>
      <c r="D270" s="251"/>
      <c r="E270" s="252">
        <v>12.3</v>
      </c>
      <c r="F270" s="225"/>
      <c r="G270" s="225"/>
      <c r="H270" s="164">
        <v>0</v>
      </c>
      <c r="I270" s="126"/>
      <c r="J270" s="126"/>
      <c r="K270" s="126"/>
      <c r="L270" s="126"/>
      <c r="M270" s="126"/>
      <c r="N270" s="126"/>
      <c r="O270" s="126"/>
      <c r="P270" s="126"/>
      <c r="Q270" s="126"/>
      <c r="R270" s="126" t="s">
        <v>133</v>
      </c>
      <c r="S270" s="126">
        <v>0</v>
      </c>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row>
    <row r="271" spans="1:47" outlineLevel="1" x14ac:dyDescent="0.2">
      <c r="A271" s="285">
        <v>95</v>
      </c>
      <c r="B271" s="162" t="s">
        <v>1172</v>
      </c>
      <c r="C271" s="163" t="s">
        <v>1173</v>
      </c>
      <c r="D271" s="224" t="s">
        <v>130</v>
      </c>
      <c r="E271" s="225">
        <v>20.402000000000001</v>
      </c>
      <c r="F271" s="225"/>
      <c r="G271" s="225">
        <f>ROUND(E271*F271,2)</f>
        <v>0</v>
      </c>
      <c r="H271" s="164" t="s">
        <v>1275</v>
      </c>
      <c r="I271" s="126"/>
      <c r="J271" s="126"/>
      <c r="K271" s="126"/>
      <c r="L271" s="126"/>
      <c r="M271" s="126"/>
      <c r="N271" s="126"/>
      <c r="O271" s="126"/>
      <c r="P271" s="126"/>
      <c r="Q271" s="126"/>
      <c r="R271" s="126" t="s">
        <v>131</v>
      </c>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row>
    <row r="272" spans="1:47" outlineLevel="1" x14ac:dyDescent="0.2">
      <c r="A272" s="285"/>
      <c r="B272" s="162"/>
      <c r="C272" s="250" t="s">
        <v>1167</v>
      </c>
      <c r="D272" s="251"/>
      <c r="E272" s="252"/>
      <c r="F272" s="225"/>
      <c r="G272" s="225"/>
      <c r="H272" s="164">
        <v>0</v>
      </c>
      <c r="I272" s="126"/>
      <c r="J272" s="126"/>
      <c r="K272" s="126"/>
      <c r="L272" s="126"/>
      <c r="M272" s="126"/>
      <c r="N272" s="126"/>
      <c r="O272" s="126"/>
      <c r="P272" s="126"/>
      <c r="Q272" s="126"/>
      <c r="R272" s="126" t="s">
        <v>133</v>
      </c>
      <c r="S272" s="126">
        <v>0</v>
      </c>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row>
    <row r="273" spans="1:47" outlineLevel="1" x14ac:dyDescent="0.2">
      <c r="A273" s="285"/>
      <c r="B273" s="162"/>
      <c r="C273" s="250" t="s">
        <v>154</v>
      </c>
      <c r="D273" s="251"/>
      <c r="E273" s="252"/>
      <c r="F273" s="225"/>
      <c r="G273" s="225"/>
      <c r="H273" s="164">
        <v>0</v>
      </c>
      <c r="I273" s="126"/>
      <c r="J273" s="126"/>
      <c r="K273" s="126"/>
      <c r="L273" s="126"/>
      <c r="M273" s="126"/>
      <c r="N273" s="126"/>
      <c r="O273" s="126"/>
      <c r="P273" s="126"/>
      <c r="Q273" s="126"/>
      <c r="R273" s="126" t="s">
        <v>133</v>
      </c>
      <c r="S273" s="126">
        <v>0</v>
      </c>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row>
    <row r="274" spans="1:47" outlineLevel="1" x14ac:dyDescent="0.2">
      <c r="A274" s="285"/>
      <c r="B274" s="162"/>
      <c r="C274" s="250" t="s">
        <v>1397</v>
      </c>
      <c r="D274" s="251"/>
      <c r="E274" s="252">
        <v>20.402000000000001</v>
      </c>
      <c r="F274" s="225"/>
      <c r="G274" s="225"/>
      <c r="H274" s="164">
        <v>0</v>
      </c>
      <c r="I274" s="126"/>
      <c r="J274" s="126"/>
      <c r="K274" s="126"/>
      <c r="L274" s="126"/>
      <c r="M274" s="126"/>
      <c r="N274" s="126"/>
      <c r="O274" s="126"/>
      <c r="P274" s="126"/>
      <c r="Q274" s="126"/>
      <c r="R274" s="126" t="s">
        <v>133</v>
      </c>
      <c r="S274" s="126">
        <v>0</v>
      </c>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row>
    <row r="275" spans="1:47" ht="22.5" outlineLevel="1" x14ac:dyDescent="0.2">
      <c r="A275" s="285">
        <v>96</v>
      </c>
      <c r="B275" s="162" t="s">
        <v>1174</v>
      </c>
      <c r="C275" s="163" t="s">
        <v>1175</v>
      </c>
      <c r="D275" s="224" t="s">
        <v>130</v>
      </c>
      <c r="E275" s="225">
        <v>22.4422</v>
      </c>
      <c r="F275" s="225"/>
      <c r="G275" s="225">
        <f>ROUND(E275*F275,2)</f>
        <v>0</v>
      </c>
      <c r="H275" s="164" t="s">
        <v>1239</v>
      </c>
      <c r="I275" s="126"/>
      <c r="J275" s="126"/>
      <c r="K275" s="126"/>
      <c r="L275" s="126"/>
      <c r="M275" s="126"/>
      <c r="N275" s="126"/>
      <c r="O275" s="126"/>
      <c r="P275" s="126"/>
      <c r="Q275" s="126"/>
      <c r="R275" s="126" t="s">
        <v>131</v>
      </c>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row>
    <row r="276" spans="1:47" outlineLevel="1" x14ac:dyDescent="0.2">
      <c r="A276" s="285"/>
      <c r="B276" s="162"/>
      <c r="C276" s="250" t="s">
        <v>1167</v>
      </c>
      <c r="D276" s="251"/>
      <c r="E276" s="252"/>
      <c r="F276" s="225"/>
      <c r="G276" s="225"/>
      <c r="H276" s="164">
        <v>0</v>
      </c>
      <c r="I276" s="126"/>
      <c r="J276" s="126"/>
      <c r="K276" s="126"/>
      <c r="L276" s="126"/>
      <c r="M276" s="126"/>
      <c r="N276" s="126"/>
      <c r="O276" s="126"/>
      <c r="P276" s="126"/>
      <c r="Q276" s="126"/>
      <c r="R276" s="126" t="s">
        <v>133</v>
      </c>
      <c r="S276" s="126">
        <v>0</v>
      </c>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row>
    <row r="277" spans="1:47" outlineLevel="1" x14ac:dyDescent="0.2">
      <c r="A277" s="285"/>
      <c r="B277" s="162"/>
      <c r="C277" s="250" t="s">
        <v>154</v>
      </c>
      <c r="D277" s="251"/>
      <c r="E277" s="252"/>
      <c r="F277" s="225"/>
      <c r="G277" s="225"/>
      <c r="H277" s="164">
        <v>0</v>
      </c>
      <c r="I277" s="126"/>
      <c r="J277" s="126"/>
      <c r="K277" s="126"/>
      <c r="L277" s="126"/>
      <c r="M277" s="126"/>
      <c r="N277" s="126"/>
      <c r="O277" s="126"/>
      <c r="P277" s="126"/>
      <c r="Q277" s="126"/>
      <c r="R277" s="126" t="s">
        <v>133</v>
      </c>
      <c r="S277" s="126">
        <v>0</v>
      </c>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row>
    <row r="278" spans="1:47" outlineLevel="1" x14ac:dyDescent="0.2">
      <c r="A278" s="285"/>
      <c r="B278" s="162"/>
      <c r="C278" s="250" t="s">
        <v>1399</v>
      </c>
      <c r="D278" s="251"/>
      <c r="E278" s="252">
        <v>22.4422</v>
      </c>
      <c r="F278" s="225"/>
      <c r="G278" s="225"/>
      <c r="H278" s="164">
        <v>0</v>
      </c>
      <c r="I278" s="126"/>
      <c r="J278" s="126"/>
      <c r="K278" s="126"/>
      <c r="L278" s="126"/>
      <c r="M278" s="126"/>
      <c r="N278" s="126"/>
      <c r="O278" s="126"/>
      <c r="P278" s="126"/>
      <c r="Q278" s="126"/>
      <c r="R278" s="126" t="s">
        <v>133</v>
      </c>
      <c r="S278" s="126">
        <v>0</v>
      </c>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row>
    <row r="279" spans="1:47" outlineLevel="1" x14ac:dyDescent="0.2">
      <c r="A279" s="285">
        <v>97</v>
      </c>
      <c r="B279" s="162" t="s">
        <v>1176</v>
      </c>
      <c r="C279" s="163" t="s">
        <v>1177</v>
      </c>
      <c r="D279" s="224" t="s">
        <v>0</v>
      </c>
      <c r="E279" s="225">
        <v>3.95</v>
      </c>
      <c r="F279" s="225"/>
      <c r="G279" s="225">
        <f>ROUND(E279*F279,2)</f>
        <v>0</v>
      </c>
      <c r="H279" s="164" t="s">
        <v>1275</v>
      </c>
      <c r="I279" s="126"/>
      <c r="J279" s="126"/>
      <c r="K279" s="126"/>
      <c r="L279" s="126"/>
      <c r="M279" s="126"/>
      <c r="N279" s="126"/>
      <c r="O279" s="126"/>
      <c r="P279" s="126"/>
      <c r="Q279" s="126"/>
      <c r="R279" s="126" t="s">
        <v>131</v>
      </c>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row>
    <row r="280" spans="1:47" x14ac:dyDescent="0.2">
      <c r="A280" s="286" t="s">
        <v>126</v>
      </c>
      <c r="B280" s="253" t="s">
        <v>102</v>
      </c>
      <c r="C280" s="254" t="s">
        <v>103</v>
      </c>
      <c r="D280" s="255"/>
      <c r="E280" s="256"/>
      <c r="F280" s="256"/>
      <c r="G280" s="256">
        <f>SUMIF(R281:R284,"&lt;&gt;NOR",G281:G284)</f>
        <v>0</v>
      </c>
      <c r="H280" s="229"/>
      <c r="I280" s="126"/>
      <c r="R280" t="s">
        <v>127</v>
      </c>
    </row>
    <row r="281" spans="1:47" outlineLevel="1" x14ac:dyDescent="0.2">
      <c r="A281" s="285">
        <v>98</v>
      </c>
      <c r="B281" s="162" t="s">
        <v>1199</v>
      </c>
      <c r="C281" s="163" t="s">
        <v>1200</v>
      </c>
      <c r="D281" s="224" t="s">
        <v>130</v>
      </c>
      <c r="E281" s="225">
        <v>2.96</v>
      </c>
      <c r="F281" s="225"/>
      <c r="G281" s="225">
        <f>ROUND(E281*F281,2)</f>
        <v>0</v>
      </c>
      <c r="H281" s="164" t="s">
        <v>1275</v>
      </c>
      <c r="I281" s="126"/>
      <c r="J281" s="126"/>
      <c r="K281" s="126"/>
      <c r="L281" s="126"/>
      <c r="M281" s="126"/>
      <c r="N281" s="126"/>
      <c r="O281" s="126"/>
      <c r="P281" s="126"/>
      <c r="Q281" s="126"/>
      <c r="R281" s="126" t="s">
        <v>131</v>
      </c>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row>
    <row r="282" spans="1:47" outlineLevel="1" x14ac:dyDescent="0.2">
      <c r="A282" s="285"/>
      <c r="B282" s="162"/>
      <c r="C282" s="250" t="s">
        <v>1400</v>
      </c>
      <c r="D282" s="251"/>
      <c r="E282" s="252">
        <v>2.96</v>
      </c>
      <c r="F282" s="225"/>
      <c r="G282" s="225"/>
      <c r="H282" s="164">
        <v>0</v>
      </c>
      <c r="I282" s="126"/>
      <c r="J282" s="126"/>
      <c r="K282" s="126"/>
      <c r="L282" s="126"/>
      <c r="M282" s="126"/>
      <c r="N282" s="126"/>
      <c r="O282" s="126"/>
      <c r="P282" s="126"/>
      <c r="Q282" s="126"/>
      <c r="R282" s="126" t="s">
        <v>133</v>
      </c>
      <c r="S282" s="126">
        <v>0</v>
      </c>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row>
    <row r="283" spans="1:47" outlineLevel="1" x14ac:dyDescent="0.2">
      <c r="A283" s="285">
        <v>99</v>
      </c>
      <c r="B283" s="162" t="s">
        <v>1204</v>
      </c>
      <c r="C283" s="163" t="s">
        <v>1205</v>
      </c>
      <c r="D283" s="224" t="s">
        <v>130</v>
      </c>
      <c r="E283" s="225">
        <v>2.96</v>
      </c>
      <c r="F283" s="225"/>
      <c r="G283" s="225">
        <f>ROUND(E283*F283,2)</f>
        <v>0</v>
      </c>
      <c r="H283" s="164" t="s">
        <v>1275</v>
      </c>
      <c r="I283" s="126"/>
      <c r="J283" s="126"/>
      <c r="K283" s="126"/>
      <c r="L283" s="126"/>
      <c r="M283" s="126"/>
      <c r="N283" s="126"/>
      <c r="O283" s="126"/>
      <c r="P283" s="126"/>
      <c r="Q283" s="126"/>
      <c r="R283" s="126" t="s">
        <v>131</v>
      </c>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row>
    <row r="284" spans="1:47" outlineLevel="1" x14ac:dyDescent="0.2">
      <c r="A284" s="285"/>
      <c r="B284" s="162"/>
      <c r="C284" s="250" t="s">
        <v>1400</v>
      </c>
      <c r="D284" s="251"/>
      <c r="E284" s="252">
        <v>2.96</v>
      </c>
      <c r="F284" s="225"/>
      <c r="G284" s="225"/>
      <c r="H284" s="164">
        <v>0</v>
      </c>
      <c r="I284" s="126"/>
      <c r="J284" s="126"/>
      <c r="K284" s="126"/>
      <c r="L284" s="126"/>
      <c r="M284" s="126"/>
      <c r="N284" s="126"/>
      <c r="O284" s="126"/>
      <c r="P284" s="126"/>
      <c r="Q284" s="126"/>
      <c r="R284" s="126" t="s">
        <v>133</v>
      </c>
      <c r="S284" s="126">
        <v>0</v>
      </c>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row>
    <row r="285" spans="1:47" outlineLevel="1" x14ac:dyDescent="0.2">
      <c r="A285" s="286" t="s">
        <v>126</v>
      </c>
      <c r="B285" s="261" t="s">
        <v>1911</v>
      </c>
      <c r="C285" s="254" t="s">
        <v>1912</v>
      </c>
      <c r="D285" s="255"/>
      <c r="E285" s="256"/>
      <c r="F285" s="256"/>
      <c r="G285" s="256">
        <f>SUM(G286:G292)</f>
        <v>0</v>
      </c>
      <c r="H285" s="229"/>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row>
    <row r="286" spans="1:47" ht="22.5" outlineLevel="1" x14ac:dyDescent="0.2">
      <c r="A286" s="285">
        <v>100</v>
      </c>
      <c r="B286" s="162" t="s">
        <v>1939</v>
      </c>
      <c r="C286" s="163" t="s">
        <v>1940</v>
      </c>
      <c r="D286" s="224" t="s">
        <v>142</v>
      </c>
      <c r="E286" s="225">
        <v>18</v>
      </c>
      <c r="F286" s="225"/>
      <c r="G286" s="225">
        <f t="shared" ref="G286:G292" si="8">ROUND(E286*F286,2)</f>
        <v>0</v>
      </c>
      <c r="H286" s="164" t="s">
        <v>1239</v>
      </c>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row>
    <row r="287" spans="1:47" ht="22.5" outlineLevel="1" x14ac:dyDescent="0.2">
      <c r="A287" s="285">
        <v>101</v>
      </c>
      <c r="B287" s="162" t="s">
        <v>1950</v>
      </c>
      <c r="C287" s="163" t="s">
        <v>1951</v>
      </c>
      <c r="D287" s="224" t="s">
        <v>247</v>
      </c>
      <c r="E287" s="225">
        <v>10</v>
      </c>
      <c r="F287" s="225"/>
      <c r="G287" s="225">
        <f t="shared" si="8"/>
        <v>0</v>
      </c>
      <c r="H287" s="164" t="s">
        <v>1275</v>
      </c>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row>
    <row r="288" spans="1:47" outlineLevel="1" x14ac:dyDescent="0.2">
      <c r="A288" s="285">
        <v>102</v>
      </c>
      <c r="B288" s="162" t="s">
        <v>1952</v>
      </c>
      <c r="C288" s="163" t="s">
        <v>1953</v>
      </c>
      <c r="D288" s="224" t="s">
        <v>247</v>
      </c>
      <c r="E288" s="225">
        <v>10</v>
      </c>
      <c r="F288" s="225"/>
      <c r="G288" s="225">
        <f t="shared" si="8"/>
        <v>0</v>
      </c>
      <c r="H288" s="164" t="s">
        <v>1275</v>
      </c>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row>
    <row r="289" spans="1:47" outlineLevel="1" x14ac:dyDescent="0.2">
      <c r="A289" s="285">
        <v>103</v>
      </c>
      <c r="B289" s="162" t="s">
        <v>1987</v>
      </c>
      <c r="C289" s="163" t="s">
        <v>1988</v>
      </c>
      <c r="D289" s="224" t="s">
        <v>142</v>
      </c>
      <c r="E289" s="225">
        <v>2</v>
      </c>
      <c r="F289" s="225"/>
      <c r="G289" s="225">
        <f t="shared" si="8"/>
        <v>0</v>
      </c>
      <c r="H289" s="164" t="s">
        <v>1275</v>
      </c>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row>
    <row r="290" spans="1:47" ht="22.5" outlineLevel="1" x14ac:dyDescent="0.2">
      <c r="A290" s="285">
        <v>104</v>
      </c>
      <c r="B290" s="127" t="s">
        <v>2568</v>
      </c>
      <c r="C290" s="128" t="s">
        <v>2601</v>
      </c>
      <c r="D290" s="224" t="s">
        <v>142</v>
      </c>
      <c r="E290" s="225">
        <v>2</v>
      </c>
      <c r="F290" s="225"/>
      <c r="G290" s="225">
        <f t="shared" si="8"/>
        <v>0</v>
      </c>
      <c r="H290" s="164" t="s">
        <v>1239</v>
      </c>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row>
    <row r="291" spans="1:47" outlineLevel="1" x14ac:dyDescent="0.2">
      <c r="A291" s="285">
        <v>105</v>
      </c>
      <c r="B291" s="162" t="s">
        <v>2022</v>
      </c>
      <c r="C291" s="163" t="s">
        <v>2023</v>
      </c>
      <c r="D291" s="224" t="s">
        <v>142</v>
      </c>
      <c r="E291" s="225">
        <v>2</v>
      </c>
      <c r="F291" s="225"/>
      <c r="G291" s="225">
        <f t="shared" si="8"/>
        <v>0</v>
      </c>
      <c r="H291" s="164" t="s">
        <v>1239</v>
      </c>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row>
    <row r="292" spans="1:47" outlineLevel="1" x14ac:dyDescent="0.2">
      <c r="A292" s="285">
        <v>106</v>
      </c>
      <c r="B292" s="162" t="s">
        <v>2026</v>
      </c>
      <c r="C292" s="163" t="s">
        <v>2027</v>
      </c>
      <c r="D292" s="224" t="s">
        <v>142</v>
      </c>
      <c r="E292" s="225">
        <v>2</v>
      </c>
      <c r="F292" s="225"/>
      <c r="G292" s="225">
        <f t="shared" si="8"/>
        <v>0</v>
      </c>
      <c r="H292" s="164" t="s">
        <v>1275</v>
      </c>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row>
    <row r="293" spans="1:47" outlineLevel="1" x14ac:dyDescent="0.2">
      <c r="A293" s="286" t="s">
        <v>126</v>
      </c>
      <c r="B293" s="261" t="s">
        <v>2314</v>
      </c>
      <c r="C293" s="254" t="s">
        <v>2315</v>
      </c>
      <c r="D293" s="255"/>
      <c r="E293" s="256"/>
      <c r="F293" s="256"/>
      <c r="G293" s="256">
        <f>SUM(G294:G319)</f>
        <v>0</v>
      </c>
      <c r="H293" s="229"/>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row>
    <row r="294" spans="1:47" ht="24" outlineLevel="1" x14ac:dyDescent="0.2">
      <c r="A294" s="290"/>
      <c r="B294" s="222" t="s">
        <v>2429</v>
      </c>
      <c r="C294" s="223" t="s">
        <v>2430</v>
      </c>
      <c r="D294" s="291">
        <v>0</v>
      </c>
      <c r="E294" s="292">
        <v>0</v>
      </c>
      <c r="F294" s="292"/>
      <c r="G294" s="292"/>
      <c r="H294" s="293"/>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row>
    <row r="295" spans="1:47" outlineLevel="1" x14ac:dyDescent="0.2">
      <c r="A295" s="285"/>
      <c r="B295" s="162">
        <v>0</v>
      </c>
      <c r="C295" s="163">
        <v>0</v>
      </c>
      <c r="D295" s="224">
        <v>0</v>
      </c>
      <c r="E295" s="225">
        <v>0</v>
      </c>
      <c r="F295" s="225"/>
      <c r="G295" s="225"/>
      <c r="H295" s="164"/>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row>
    <row r="296" spans="1:47" outlineLevel="1" x14ac:dyDescent="0.2">
      <c r="A296" s="285">
        <v>107</v>
      </c>
      <c r="B296" s="162" t="s">
        <v>2444</v>
      </c>
      <c r="C296" s="163" t="s">
        <v>2445</v>
      </c>
      <c r="D296" s="224" t="s">
        <v>142</v>
      </c>
      <c r="E296" s="225">
        <v>1</v>
      </c>
      <c r="F296" s="225"/>
      <c r="G296" s="225">
        <f t="shared" ref="G296:G298" si="9">ROUND(E296*F296,2)</f>
        <v>0</v>
      </c>
      <c r="H296" s="164" t="s">
        <v>1239</v>
      </c>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row>
    <row r="297" spans="1:47" outlineLevel="1" x14ac:dyDescent="0.2">
      <c r="A297" s="285">
        <v>108</v>
      </c>
      <c r="B297" s="162" t="s">
        <v>2446</v>
      </c>
      <c r="C297" s="163" t="s">
        <v>2400</v>
      </c>
      <c r="D297" s="224" t="s">
        <v>415</v>
      </c>
      <c r="E297" s="225">
        <v>1</v>
      </c>
      <c r="F297" s="225"/>
      <c r="G297" s="225">
        <f t="shared" si="9"/>
        <v>0</v>
      </c>
      <c r="H297" s="164" t="s">
        <v>1239</v>
      </c>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row>
    <row r="298" spans="1:47" outlineLevel="1" x14ac:dyDescent="0.2">
      <c r="A298" s="285">
        <v>109</v>
      </c>
      <c r="B298" s="162" t="s">
        <v>2447</v>
      </c>
      <c r="C298" s="163" t="s">
        <v>2448</v>
      </c>
      <c r="D298" s="224" t="s">
        <v>142</v>
      </c>
      <c r="E298" s="225">
        <v>2</v>
      </c>
      <c r="F298" s="225"/>
      <c r="G298" s="225">
        <f t="shared" si="9"/>
        <v>0</v>
      </c>
      <c r="H298" s="164" t="s">
        <v>1239</v>
      </c>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row>
    <row r="299" spans="1:47" outlineLevel="1" x14ac:dyDescent="0.2">
      <c r="A299" s="285"/>
      <c r="B299" s="162">
        <v>0</v>
      </c>
      <c r="C299" s="163">
        <v>0</v>
      </c>
      <c r="D299" s="224">
        <v>0</v>
      </c>
      <c r="E299" s="225">
        <v>0</v>
      </c>
      <c r="F299" s="225"/>
      <c r="G299" s="225"/>
      <c r="H299" s="164"/>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row>
    <row r="300" spans="1:47" outlineLevel="1" x14ac:dyDescent="0.2">
      <c r="A300" s="285"/>
      <c r="B300" s="162">
        <v>0</v>
      </c>
      <c r="C300" s="163" t="s">
        <v>2415</v>
      </c>
      <c r="D300" s="224">
        <v>0</v>
      </c>
      <c r="E300" s="225">
        <v>0</v>
      </c>
      <c r="F300" s="225"/>
      <c r="G300" s="225"/>
      <c r="H300" s="164"/>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row>
    <row r="301" spans="1:47" outlineLevel="1" x14ac:dyDescent="0.2">
      <c r="A301" s="285">
        <v>110</v>
      </c>
      <c r="B301" s="162">
        <v>0</v>
      </c>
      <c r="C301" s="163" t="s">
        <v>2453</v>
      </c>
      <c r="D301" s="224" t="s">
        <v>415</v>
      </c>
      <c r="E301" s="225">
        <v>1.2</v>
      </c>
      <c r="F301" s="225"/>
      <c r="G301" s="225">
        <f t="shared" ref="G301" si="10">ROUND(E301*F301,2)</f>
        <v>0</v>
      </c>
      <c r="H301" s="164" t="s">
        <v>1239</v>
      </c>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row>
    <row r="302" spans="1:47" outlineLevel="1" x14ac:dyDescent="0.2">
      <c r="A302" s="285"/>
      <c r="B302" s="162">
        <v>0</v>
      </c>
      <c r="C302" s="163">
        <v>0</v>
      </c>
      <c r="D302" s="224">
        <v>0</v>
      </c>
      <c r="E302" s="225">
        <v>0</v>
      </c>
      <c r="F302" s="225"/>
      <c r="G302" s="225"/>
      <c r="H302" s="164"/>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row>
    <row r="303" spans="1:47" ht="24" outlineLevel="1" x14ac:dyDescent="0.2">
      <c r="A303" s="290"/>
      <c r="B303" s="222" t="s">
        <v>2459</v>
      </c>
      <c r="C303" s="223" t="s">
        <v>2430</v>
      </c>
      <c r="D303" s="291">
        <v>0</v>
      </c>
      <c r="E303" s="292">
        <v>0</v>
      </c>
      <c r="F303" s="292"/>
      <c r="G303" s="292"/>
      <c r="H303" s="293"/>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row>
    <row r="304" spans="1:47" outlineLevel="1" x14ac:dyDescent="0.2">
      <c r="A304" s="285"/>
      <c r="B304" s="162">
        <v>0</v>
      </c>
      <c r="C304" s="163">
        <v>0</v>
      </c>
      <c r="D304" s="224">
        <v>0</v>
      </c>
      <c r="E304" s="225">
        <v>0</v>
      </c>
      <c r="F304" s="225"/>
      <c r="G304" s="225"/>
      <c r="H304" s="164"/>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row>
    <row r="305" spans="1:47" outlineLevel="1" x14ac:dyDescent="0.2">
      <c r="A305" s="285">
        <v>111</v>
      </c>
      <c r="B305" s="162" t="s">
        <v>2465</v>
      </c>
      <c r="C305" s="163" t="s">
        <v>2445</v>
      </c>
      <c r="D305" s="224" t="s">
        <v>142</v>
      </c>
      <c r="E305" s="225">
        <v>1</v>
      </c>
      <c r="F305" s="225"/>
      <c r="G305" s="225">
        <f t="shared" ref="G305:G307" si="11">ROUND(E305*F305,2)</f>
        <v>0</v>
      </c>
      <c r="H305" s="164" t="s">
        <v>1239</v>
      </c>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row>
    <row r="306" spans="1:47" outlineLevel="1" x14ac:dyDescent="0.2">
      <c r="A306" s="285">
        <v>112</v>
      </c>
      <c r="B306" s="162" t="s">
        <v>2470</v>
      </c>
      <c r="C306" s="163" t="s">
        <v>2400</v>
      </c>
      <c r="D306" s="224" t="s">
        <v>415</v>
      </c>
      <c r="E306" s="225">
        <v>1</v>
      </c>
      <c r="F306" s="225"/>
      <c r="G306" s="225">
        <f t="shared" si="11"/>
        <v>0</v>
      </c>
      <c r="H306" s="164" t="s">
        <v>1239</v>
      </c>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row>
    <row r="307" spans="1:47" outlineLevel="1" x14ac:dyDescent="0.2">
      <c r="A307" s="285">
        <v>113</v>
      </c>
      <c r="B307" s="162" t="s">
        <v>2474</v>
      </c>
      <c r="C307" s="163" t="s">
        <v>2448</v>
      </c>
      <c r="D307" s="224" t="s">
        <v>142</v>
      </c>
      <c r="E307" s="225">
        <v>2</v>
      </c>
      <c r="F307" s="225"/>
      <c r="G307" s="225">
        <f t="shared" si="11"/>
        <v>0</v>
      </c>
      <c r="H307" s="164" t="s">
        <v>1239</v>
      </c>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row>
    <row r="308" spans="1:47" outlineLevel="1" x14ac:dyDescent="0.2">
      <c r="A308" s="285"/>
      <c r="B308" s="162">
        <v>0</v>
      </c>
      <c r="C308" s="163">
        <v>0</v>
      </c>
      <c r="D308" s="224">
        <v>0</v>
      </c>
      <c r="E308" s="225">
        <v>0</v>
      </c>
      <c r="F308" s="225"/>
      <c r="G308" s="225"/>
      <c r="H308" s="164"/>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row>
    <row r="309" spans="1:47" outlineLevel="1" x14ac:dyDescent="0.2">
      <c r="A309" s="285"/>
      <c r="B309" s="162">
        <v>0</v>
      </c>
      <c r="C309" s="163" t="s">
        <v>2415</v>
      </c>
      <c r="D309" s="224">
        <v>0</v>
      </c>
      <c r="E309" s="225">
        <v>0</v>
      </c>
      <c r="F309" s="225"/>
      <c r="G309" s="225"/>
      <c r="H309" s="164"/>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row>
    <row r="310" spans="1:47" outlineLevel="1" x14ac:dyDescent="0.2">
      <c r="A310" s="285">
        <v>114</v>
      </c>
      <c r="B310" s="162">
        <v>0</v>
      </c>
      <c r="C310" s="163" t="s">
        <v>2416</v>
      </c>
      <c r="D310" s="224" t="s">
        <v>415</v>
      </c>
      <c r="E310" s="225">
        <v>0.6</v>
      </c>
      <c r="F310" s="225"/>
      <c r="G310" s="225">
        <f t="shared" ref="G310" si="12">ROUND(E310*F310,2)</f>
        <v>0</v>
      </c>
      <c r="H310" s="164" t="s">
        <v>1239</v>
      </c>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row>
    <row r="311" spans="1:47" outlineLevel="1" x14ac:dyDescent="0.2">
      <c r="A311" s="285"/>
      <c r="B311" s="162">
        <v>0</v>
      </c>
      <c r="C311" s="163">
        <v>0</v>
      </c>
      <c r="D311" s="224">
        <v>0</v>
      </c>
      <c r="E311" s="225">
        <v>0</v>
      </c>
      <c r="F311" s="225"/>
      <c r="G311" s="225"/>
      <c r="H311" s="164"/>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row>
    <row r="312" spans="1:47" outlineLevel="1" x14ac:dyDescent="0.2">
      <c r="A312" s="290"/>
      <c r="B312" s="222">
        <v>0</v>
      </c>
      <c r="C312" s="223" t="s">
        <v>2525</v>
      </c>
      <c r="D312" s="291">
        <v>0</v>
      </c>
      <c r="E312" s="292">
        <v>0</v>
      </c>
      <c r="F312" s="292"/>
      <c r="G312" s="292"/>
      <c r="H312" s="293"/>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row>
    <row r="313" spans="1:47" outlineLevel="1" x14ac:dyDescent="0.2">
      <c r="A313" s="285"/>
      <c r="B313" s="162">
        <v>0</v>
      </c>
      <c r="C313" s="163">
        <v>0</v>
      </c>
      <c r="D313" s="224">
        <v>0</v>
      </c>
      <c r="E313" s="225">
        <v>0</v>
      </c>
      <c r="F313" s="225"/>
      <c r="G313" s="225"/>
      <c r="H313" s="164"/>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row>
    <row r="314" spans="1:47" outlineLevel="1" x14ac:dyDescent="0.2">
      <c r="A314" s="285">
        <v>115</v>
      </c>
      <c r="B314" s="162"/>
      <c r="C314" s="163" t="s">
        <v>2526</v>
      </c>
      <c r="D314" s="224" t="s">
        <v>142</v>
      </c>
      <c r="E314" s="225">
        <v>1</v>
      </c>
      <c r="F314" s="225"/>
      <c r="G314" s="225">
        <f t="shared" ref="G314:G315" si="13">ROUND(E314*F314,2)</f>
        <v>0</v>
      </c>
      <c r="H314" s="164" t="s">
        <v>1239</v>
      </c>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row>
    <row r="315" spans="1:47" ht="33.75" outlineLevel="1" x14ac:dyDescent="0.2">
      <c r="A315" s="285">
        <v>116</v>
      </c>
      <c r="B315" s="162"/>
      <c r="C315" s="163" t="s">
        <v>2527</v>
      </c>
      <c r="D315" s="224" t="s">
        <v>142</v>
      </c>
      <c r="E315" s="225">
        <v>1</v>
      </c>
      <c r="F315" s="225"/>
      <c r="G315" s="225">
        <f t="shared" si="13"/>
        <v>0</v>
      </c>
      <c r="H315" s="164" t="s">
        <v>1239</v>
      </c>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row>
    <row r="316" spans="1:47" ht="258.75" outlineLevel="1" x14ac:dyDescent="0.2">
      <c r="A316" s="285"/>
      <c r="B316" s="162"/>
      <c r="C316" s="163" t="s">
        <v>2528</v>
      </c>
      <c r="D316" s="224"/>
      <c r="E316" s="225"/>
      <c r="F316" s="225"/>
      <c r="G316" s="225"/>
      <c r="H316" s="164"/>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row>
    <row r="317" spans="1:47" outlineLevel="1" x14ac:dyDescent="0.2">
      <c r="A317" s="285">
        <v>117</v>
      </c>
      <c r="B317" s="162"/>
      <c r="C317" s="163" t="s">
        <v>2529</v>
      </c>
      <c r="D317" s="224" t="s">
        <v>142</v>
      </c>
      <c r="E317" s="225">
        <v>1</v>
      </c>
      <c r="F317" s="225"/>
      <c r="G317" s="225">
        <f t="shared" ref="G317:G319" si="14">ROUND(E317*F317,2)</f>
        <v>0</v>
      </c>
      <c r="H317" s="164" t="s">
        <v>1239</v>
      </c>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row>
    <row r="318" spans="1:47" outlineLevel="1" x14ac:dyDescent="0.2">
      <c r="A318" s="285">
        <v>118</v>
      </c>
      <c r="B318" s="162"/>
      <c r="C318" s="163" t="s">
        <v>2530</v>
      </c>
      <c r="D318" s="224" t="s">
        <v>142</v>
      </c>
      <c r="E318" s="225">
        <v>1</v>
      </c>
      <c r="F318" s="225"/>
      <c r="G318" s="225">
        <f t="shared" si="14"/>
        <v>0</v>
      </c>
      <c r="H318" s="164" t="s">
        <v>1239</v>
      </c>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row>
    <row r="319" spans="1:47" outlineLevel="1" x14ac:dyDescent="0.2">
      <c r="A319" s="285">
        <v>119</v>
      </c>
      <c r="B319" s="162"/>
      <c r="C319" s="163" t="s">
        <v>2531</v>
      </c>
      <c r="D319" s="224" t="s">
        <v>142</v>
      </c>
      <c r="E319" s="225">
        <v>1</v>
      </c>
      <c r="F319" s="225"/>
      <c r="G319" s="225">
        <f t="shared" si="14"/>
        <v>0</v>
      </c>
      <c r="H319" s="164" t="s">
        <v>1239</v>
      </c>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row>
    <row r="320" spans="1:47" x14ac:dyDescent="0.2">
      <c r="A320" s="286" t="s">
        <v>126</v>
      </c>
      <c r="B320" s="253" t="s">
        <v>108</v>
      </c>
      <c r="C320" s="254" t="s">
        <v>109</v>
      </c>
      <c r="D320" s="255"/>
      <c r="E320" s="256"/>
      <c r="F320" s="256"/>
      <c r="G320" s="256">
        <f>SUMIF(R321:R324,"&lt;&gt;NOR",G321:G324)</f>
        <v>0</v>
      </c>
      <c r="H320" s="229"/>
      <c r="R320" t="s">
        <v>127</v>
      </c>
    </row>
    <row r="321" spans="1:47" outlineLevel="1" x14ac:dyDescent="0.2">
      <c r="A321" s="285">
        <v>120</v>
      </c>
      <c r="B321" s="162" t="s">
        <v>1232</v>
      </c>
      <c r="C321" s="163" t="s">
        <v>1233</v>
      </c>
      <c r="D321" s="224" t="s">
        <v>130</v>
      </c>
      <c r="E321" s="225">
        <v>2.96</v>
      </c>
      <c r="F321" s="225">
        <v>0</v>
      </c>
      <c r="G321" s="225">
        <f>ROUND(E321*F321,2)</f>
        <v>0</v>
      </c>
      <c r="H321" s="164"/>
      <c r="I321" s="126"/>
      <c r="J321" s="126"/>
      <c r="K321" s="126"/>
      <c r="L321" s="126"/>
      <c r="M321" s="126"/>
      <c r="N321" s="126"/>
      <c r="O321" s="126"/>
      <c r="P321" s="126"/>
      <c r="Q321" s="126"/>
      <c r="R321" s="126" t="s">
        <v>131</v>
      </c>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row>
    <row r="322" spans="1:47" outlineLevel="1" x14ac:dyDescent="0.2">
      <c r="A322" s="285"/>
      <c r="B322" s="162"/>
      <c r="C322" s="250" t="s">
        <v>598</v>
      </c>
      <c r="D322" s="251"/>
      <c r="E322" s="252"/>
      <c r="F322" s="225"/>
      <c r="G322" s="225"/>
      <c r="H322" s="164"/>
      <c r="I322" s="126"/>
      <c r="J322" s="126"/>
      <c r="K322" s="126"/>
      <c r="L322" s="126"/>
      <c r="M322" s="126"/>
      <c r="N322" s="126"/>
      <c r="O322" s="126"/>
      <c r="P322" s="126"/>
      <c r="Q322" s="126"/>
      <c r="R322" s="126" t="s">
        <v>133</v>
      </c>
      <c r="S322" s="126">
        <v>0</v>
      </c>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row>
    <row r="323" spans="1:47" outlineLevel="1" x14ac:dyDescent="0.2">
      <c r="A323" s="285"/>
      <c r="B323" s="162"/>
      <c r="C323" s="250" t="s">
        <v>154</v>
      </c>
      <c r="D323" s="251"/>
      <c r="E323" s="252"/>
      <c r="F323" s="225"/>
      <c r="G323" s="225"/>
      <c r="H323" s="164"/>
      <c r="I323" s="126"/>
      <c r="J323" s="126"/>
      <c r="K323" s="126"/>
      <c r="L323" s="126"/>
      <c r="M323" s="126"/>
      <c r="N323" s="126"/>
      <c r="O323" s="126"/>
      <c r="P323" s="126"/>
      <c r="Q323" s="126"/>
      <c r="R323" s="126" t="s">
        <v>133</v>
      </c>
      <c r="S323" s="126">
        <v>0</v>
      </c>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row>
    <row r="324" spans="1:47" outlineLevel="1" x14ac:dyDescent="0.2">
      <c r="A324" s="287"/>
      <c r="B324" s="263"/>
      <c r="C324" s="264" t="s">
        <v>1385</v>
      </c>
      <c r="D324" s="265"/>
      <c r="E324" s="266">
        <v>2.96</v>
      </c>
      <c r="F324" s="267"/>
      <c r="G324" s="267"/>
      <c r="H324" s="230"/>
      <c r="I324" s="126"/>
      <c r="J324" s="126"/>
      <c r="K324" s="126"/>
      <c r="L324" s="126"/>
      <c r="M324" s="126"/>
      <c r="N324" s="126"/>
      <c r="O324" s="126"/>
      <c r="P324" s="126"/>
      <c r="Q324" s="126"/>
      <c r="R324" s="126" t="s">
        <v>133</v>
      </c>
      <c r="S324" s="126">
        <v>0</v>
      </c>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row>
    <row r="325" spans="1:47" x14ac:dyDescent="0.2">
      <c r="B325" s="269" t="s">
        <v>152</v>
      </c>
      <c r="C325" s="270" t="s">
        <v>152</v>
      </c>
      <c r="P325">
        <v>15</v>
      </c>
      <c r="Q325">
        <v>21</v>
      </c>
    </row>
    <row r="326" spans="1:47" x14ac:dyDescent="0.2">
      <c r="A326" s="288"/>
      <c r="B326" s="272" t="s">
        <v>28</v>
      </c>
      <c r="C326" s="273" t="s">
        <v>152</v>
      </c>
      <c r="D326" s="274"/>
      <c r="E326" s="275"/>
      <c r="F326" s="276"/>
      <c r="G326" s="277">
        <f>G8+G35+G54+G75+G79+G88+G91+G101+G132+G195+G228+G232+G237+G258+G280+G285+G293+G320</f>
        <v>0</v>
      </c>
      <c r="P326" t="e">
        <f>SUMIF(#REF!,P325,G7:G324)</f>
        <v>#REF!</v>
      </c>
      <c r="Q326" t="e">
        <f>SUMIF(#REF!,Q325,G7:G324)</f>
        <v>#REF!</v>
      </c>
      <c r="R326" t="s">
        <v>1236</v>
      </c>
    </row>
  </sheetData>
  <sheetProtection password="CCE1" sheet="1" objects="1" scenarios="1"/>
  <protectedRanges>
    <protectedRange sqref="F9:F31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986"/>
  <sheetViews>
    <sheetView view="pageBreakPreview" zoomScale="85" zoomScaleNormal="100" zoomScaleSheetLayoutView="85" workbookViewId="0">
      <selection activeCell="L13" sqref="L13"/>
    </sheetView>
  </sheetViews>
  <sheetFormatPr defaultColWidth="9.140625" defaultRowHeight="12.75" x14ac:dyDescent="0.2"/>
  <cols>
    <col min="1" max="1" width="4.28515625" style="132" customWidth="1"/>
    <col min="2" max="2" width="14.42578125" style="139" customWidth="1"/>
    <col min="3" max="3" width="63.7109375" style="139" customWidth="1"/>
    <col min="4" max="4" width="4.5703125" style="132" customWidth="1"/>
    <col min="5" max="5" width="10.5703125" style="141" customWidth="1"/>
    <col min="6" max="6" width="9.85546875" style="132" customWidth="1"/>
    <col min="7" max="7" width="22" style="132" customWidth="1"/>
    <col min="8" max="8" width="9.5703125" style="131" customWidth="1"/>
    <col min="9" max="16384" width="9.140625" style="132"/>
  </cols>
  <sheetData>
    <row r="1" spans="1:14" ht="16.5" thickBot="1" x14ac:dyDescent="0.25">
      <c r="A1" s="354" t="s">
        <v>2602</v>
      </c>
      <c r="B1" s="354"/>
      <c r="C1" s="354"/>
      <c r="D1" s="354"/>
      <c r="E1" s="354"/>
      <c r="F1" s="354"/>
      <c r="G1" s="354"/>
    </row>
    <row r="2" spans="1:14" ht="24.95" customHeight="1" thickTop="1" x14ac:dyDescent="0.2">
      <c r="A2" s="133" t="s">
        <v>112</v>
      </c>
      <c r="B2" s="134"/>
      <c r="C2" s="368" t="s">
        <v>1237</v>
      </c>
      <c r="D2" s="369"/>
      <c r="E2" s="369"/>
      <c r="F2" s="369"/>
      <c r="G2" s="370"/>
    </row>
    <row r="3" spans="1:14" ht="24.95" customHeight="1" x14ac:dyDescent="0.2">
      <c r="A3" s="135" t="s">
        <v>7</v>
      </c>
      <c r="B3" s="136"/>
      <c r="C3" s="371" t="s">
        <v>1238</v>
      </c>
      <c r="D3" s="372"/>
      <c r="E3" s="372"/>
      <c r="F3" s="372"/>
      <c r="G3" s="373"/>
    </row>
    <row r="4" spans="1:14" ht="24.95" customHeight="1" thickBot="1" x14ac:dyDescent="0.25">
      <c r="A4" s="137" t="s">
        <v>8</v>
      </c>
      <c r="B4" s="138"/>
      <c r="C4" s="374" t="s">
        <v>1499</v>
      </c>
      <c r="D4" s="375"/>
      <c r="E4" s="375"/>
      <c r="F4" s="375"/>
      <c r="G4" s="376"/>
    </row>
    <row r="5" spans="1:14" ht="14.25" thickTop="1" thickBot="1" x14ac:dyDescent="0.25">
      <c r="C5" s="140"/>
      <c r="D5" s="131"/>
    </row>
    <row r="6" spans="1:14" ht="26.25" thickBot="1" x14ac:dyDescent="0.25">
      <c r="A6" s="142" t="s">
        <v>119</v>
      </c>
      <c r="B6" s="143" t="s">
        <v>120</v>
      </c>
      <c r="C6" s="144" t="s">
        <v>121</v>
      </c>
      <c r="D6" s="145" t="s">
        <v>122</v>
      </c>
      <c r="E6" s="146" t="s">
        <v>123</v>
      </c>
      <c r="F6" s="147" t="s">
        <v>1267</v>
      </c>
      <c r="G6" s="148" t="s">
        <v>1268</v>
      </c>
      <c r="H6" s="148" t="s">
        <v>125</v>
      </c>
    </row>
    <row r="7" spans="1:14" x14ac:dyDescent="0.2">
      <c r="A7" s="149"/>
      <c r="B7" s="150" t="s">
        <v>1269</v>
      </c>
      <c r="C7" s="377" t="s">
        <v>1270</v>
      </c>
      <c r="D7" s="378"/>
      <c r="E7" s="379"/>
      <c r="F7" s="380"/>
      <c r="G7" s="381"/>
      <c r="H7" s="151"/>
    </row>
    <row r="8" spans="1:14" x14ac:dyDescent="0.2">
      <c r="A8" s="152" t="s">
        <v>126</v>
      </c>
      <c r="B8" s="153" t="s">
        <v>110</v>
      </c>
      <c r="C8" s="154" t="s">
        <v>26</v>
      </c>
      <c r="D8" s="155"/>
      <c r="E8" s="156"/>
      <c r="F8" s="157"/>
      <c r="G8" s="158">
        <f>G10+G11+G12+G13+G15+G17+G19+G22</f>
        <v>0</v>
      </c>
      <c r="H8" s="159"/>
    </row>
    <row r="9" spans="1:14" x14ac:dyDescent="0.2">
      <c r="A9" s="160"/>
      <c r="B9" s="364" t="s">
        <v>1271</v>
      </c>
      <c r="C9" s="365"/>
      <c r="D9" s="365"/>
      <c r="E9" s="365"/>
      <c r="F9" s="365"/>
      <c r="G9" s="365"/>
      <c r="H9" s="161"/>
      <c r="I9" s="126"/>
      <c r="J9" s="126"/>
      <c r="K9" s="126"/>
      <c r="L9" s="126"/>
      <c r="M9" s="126"/>
      <c r="N9" s="126"/>
    </row>
    <row r="10" spans="1:14" ht="22.5" x14ac:dyDescent="0.2">
      <c r="A10" s="160">
        <v>1</v>
      </c>
      <c r="B10" s="162" t="s">
        <v>1272</v>
      </c>
      <c r="C10" s="163" t="s">
        <v>1273</v>
      </c>
      <c r="D10" s="164" t="s">
        <v>1274</v>
      </c>
      <c r="E10" s="165">
        <v>1</v>
      </c>
      <c r="F10" s="166"/>
      <c r="G10" s="167">
        <f>E10*F10</f>
        <v>0</v>
      </c>
      <c r="H10" s="168" t="s">
        <v>1275</v>
      </c>
      <c r="I10" s="126"/>
      <c r="J10" s="126"/>
      <c r="K10" s="126"/>
      <c r="L10" s="126"/>
      <c r="M10" s="126"/>
      <c r="N10" s="126"/>
    </row>
    <row r="11" spans="1:14" x14ac:dyDescent="0.2">
      <c r="A11" s="160">
        <v>2</v>
      </c>
      <c r="B11" s="162" t="s">
        <v>1276</v>
      </c>
      <c r="C11" s="163" t="s">
        <v>1277</v>
      </c>
      <c r="D11" s="164" t="s">
        <v>1274</v>
      </c>
      <c r="E11" s="165">
        <v>1</v>
      </c>
      <c r="F11" s="166"/>
      <c r="G11" s="167">
        <f>E11*F11</f>
        <v>0</v>
      </c>
      <c r="H11" s="168" t="s">
        <v>1275</v>
      </c>
      <c r="I11" s="126"/>
      <c r="J11" s="126"/>
      <c r="K11" s="126"/>
      <c r="L11" s="126"/>
      <c r="M11" s="126"/>
      <c r="N11" s="126"/>
    </row>
    <row r="12" spans="1:14" ht="22.5" x14ac:dyDescent="0.2">
      <c r="A12" s="160">
        <v>3</v>
      </c>
      <c r="B12" s="162" t="s">
        <v>1272</v>
      </c>
      <c r="C12" s="163" t="s">
        <v>1278</v>
      </c>
      <c r="D12" s="164" t="s">
        <v>1274</v>
      </c>
      <c r="E12" s="165">
        <v>1</v>
      </c>
      <c r="F12" s="166"/>
      <c r="G12" s="167">
        <f>E12*F12</f>
        <v>0</v>
      </c>
      <c r="H12" s="168" t="s">
        <v>1275</v>
      </c>
      <c r="I12" s="126"/>
      <c r="J12" s="126"/>
      <c r="K12" s="126"/>
      <c r="L12" s="126"/>
      <c r="M12" s="126"/>
      <c r="N12" s="126"/>
    </row>
    <row r="13" spans="1:14" ht="22.5" x14ac:dyDescent="0.2">
      <c r="A13" s="169">
        <v>4</v>
      </c>
      <c r="B13" s="162" t="s">
        <v>1279</v>
      </c>
      <c r="C13" s="163" t="s">
        <v>1280</v>
      </c>
      <c r="D13" s="164" t="s">
        <v>1274</v>
      </c>
      <c r="E13" s="165">
        <v>1</v>
      </c>
      <c r="F13" s="166"/>
      <c r="G13" s="167">
        <f>E13*F13</f>
        <v>0</v>
      </c>
      <c r="H13" s="168" t="s">
        <v>1275</v>
      </c>
      <c r="I13" s="126"/>
      <c r="J13" s="126"/>
      <c r="K13" s="126"/>
      <c r="L13" s="126"/>
      <c r="M13" s="126"/>
      <c r="N13" s="126"/>
    </row>
    <row r="14" spans="1:14" x14ac:dyDescent="0.2">
      <c r="A14" s="160"/>
      <c r="B14" s="358" t="s">
        <v>1281</v>
      </c>
      <c r="C14" s="359"/>
      <c r="D14" s="359"/>
      <c r="E14" s="359"/>
      <c r="F14" s="359"/>
      <c r="G14" s="359"/>
      <c r="H14" s="170"/>
      <c r="I14" s="126"/>
      <c r="J14" s="126"/>
      <c r="K14" s="126"/>
      <c r="L14" s="126"/>
      <c r="M14" s="126"/>
      <c r="N14" s="126"/>
    </row>
    <row r="15" spans="1:14" x14ac:dyDescent="0.2">
      <c r="A15" s="160">
        <v>5</v>
      </c>
      <c r="B15" s="162" t="s">
        <v>1282</v>
      </c>
      <c r="C15" s="163" t="s">
        <v>1283</v>
      </c>
      <c r="D15" s="164" t="s">
        <v>1274</v>
      </c>
      <c r="E15" s="165">
        <v>1</v>
      </c>
      <c r="F15" s="166"/>
      <c r="G15" s="167">
        <f>E15*F15</f>
        <v>0</v>
      </c>
      <c r="H15" s="168" t="s">
        <v>1275</v>
      </c>
      <c r="I15" s="126"/>
      <c r="J15" s="126"/>
      <c r="K15" s="126"/>
      <c r="L15" s="126"/>
      <c r="M15" s="126"/>
      <c r="N15" s="126"/>
    </row>
    <row r="16" spans="1:14" ht="45" x14ac:dyDescent="0.2">
      <c r="A16" s="160"/>
      <c r="B16" s="162"/>
      <c r="C16" s="171" t="s">
        <v>1284</v>
      </c>
      <c r="D16" s="172"/>
      <c r="E16" s="173"/>
      <c r="F16" s="174"/>
      <c r="G16" s="174"/>
      <c r="H16" s="175"/>
      <c r="I16" s="126"/>
      <c r="J16" s="126"/>
      <c r="K16" s="126"/>
      <c r="L16" s="126"/>
      <c r="M16" s="126"/>
      <c r="N16" s="126"/>
    </row>
    <row r="17" spans="1:14" x14ac:dyDescent="0.2">
      <c r="A17" s="160">
        <v>6</v>
      </c>
      <c r="B17" s="162" t="s">
        <v>1285</v>
      </c>
      <c r="C17" s="163" t="s">
        <v>1286</v>
      </c>
      <c r="D17" s="164" t="s">
        <v>1274</v>
      </c>
      <c r="E17" s="165">
        <v>1</v>
      </c>
      <c r="F17" s="166"/>
      <c r="G17" s="167">
        <f>E17*F17</f>
        <v>0</v>
      </c>
      <c r="H17" s="168" t="s">
        <v>1275</v>
      </c>
      <c r="I17" s="126"/>
      <c r="J17" s="126"/>
      <c r="K17" s="126"/>
      <c r="L17" s="126"/>
      <c r="M17" s="126"/>
      <c r="N17" s="126"/>
    </row>
    <row r="18" spans="1:14" ht="56.25" x14ac:dyDescent="0.2">
      <c r="A18" s="160"/>
      <c r="B18" s="162"/>
      <c r="C18" s="171" t="s">
        <v>1287</v>
      </c>
      <c r="D18" s="172"/>
      <c r="E18" s="173"/>
      <c r="F18" s="174"/>
      <c r="G18" s="174"/>
      <c r="H18" s="175"/>
      <c r="I18" s="126"/>
      <c r="J18" s="126"/>
      <c r="K18" s="126"/>
      <c r="L18" s="126"/>
      <c r="M18" s="126"/>
      <c r="N18" s="126"/>
    </row>
    <row r="19" spans="1:14" x14ac:dyDescent="0.2">
      <c r="A19" s="160">
        <v>7</v>
      </c>
      <c r="B19" s="162" t="s">
        <v>1288</v>
      </c>
      <c r="C19" s="163" t="s">
        <v>1289</v>
      </c>
      <c r="D19" s="164" t="s">
        <v>1274</v>
      </c>
      <c r="E19" s="165">
        <v>1</v>
      </c>
      <c r="F19" s="166"/>
      <c r="G19" s="167">
        <f>E19*F19</f>
        <v>0</v>
      </c>
      <c r="H19" s="168" t="s">
        <v>1275</v>
      </c>
      <c r="I19" s="126"/>
      <c r="J19" s="126"/>
      <c r="K19" s="126"/>
      <c r="L19" s="126"/>
      <c r="M19" s="126"/>
      <c r="N19" s="126"/>
    </row>
    <row r="20" spans="1:14" ht="56.25" x14ac:dyDescent="0.2">
      <c r="A20" s="160"/>
      <c r="B20" s="162"/>
      <c r="C20" s="171" t="s">
        <v>1290</v>
      </c>
      <c r="D20" s="172"/>
      <c r="E20" s="173"/>
      <c r="F20" s="174"/>
      <c r="G20" s="174"/>
      <c r="H20" s="175"/>
      <c r="I20" s="126"/>
      <c r="J20" s="126"/>
      <c r="K20" s="126"/>
      <c r="L20" s="126"/>
      <c r="M20" s="126"/>
      <c r="N20" s="126"/>
    </row>
    <row r="21" spans="1:14" s="179" customFormat="1" x14ac:dyDescent="0.2">
      <c r="A21" s="176"/>
      <c r="B21" s="358" t="s">
        <v>1291</v>
      </c>
      <c r="C21" s="360"/>
      <c r="D21" s="361"/>
      <c r="E21" s="362"/>
      <c r="F21" s="363"/>
      <c r="G21" s="363"/>
      <c r="H21" s="177"/>
      <c r="I21" s="178"/>
      <c r="J21" s="178"/>
      <c r="K21" s="178"/>
      <c r="L21" s="178"/>
      <c r="M21" s="178"/>
      <c r="N21" s="178"/>
    </row>
    <row r="22" spans="1:14" x14ac:dyDescent="0.2">
      <c r="A22" s="160">
        <v>8</v>
      </c>
      <c r="B22" s="162" t="s">
        <v>1292</v>
      </c>
      <c r="C22" s="163" t="s">
        <v>1293</v>
      </c>
      <c r="D22" s="164" t="s">
        <v>1274</v>
      </c>
      <c r="E22" s="165">
        <v>1</v>
      </c>
      <c r="F22" s="166"/>
      <c r="G22" s="167">
        <f>E22*F22</f>
        <v>0</v>
      </c>
      <c r="H22" s="168" t="s">
        <v>1275</v>
      </c>
      <c r="I22" s="126"/>
      <c r="J22" s="126"/>
      <c r="K22" s="126"/>
      <c r="L22" s="126"/>
      <c r="M22" s="126"/>
      <c r="N22" s="126"/>
    </row>
    <row r="23" spans="1:14" s="183" customFormat="1" ht="67.5" x14ac:dyDescent="0.2">
      <c r="A23" s="180"/>
      <c r="B23" s="181"/>
      <c r="C23" s="171" t="s">
        <v>1294</v>
      </c>
      <c r="D23" s="172"/>
      <c r="E23" s="173"/>
      <c r="F23" s="174"/>
      <c r="G23" s="174"/>
      <c r="H23" s="175"/>
      <c r="I23" s="182"/>
      <c r="J23" s="182"/>
      <c r="K23" s="182"/>
      <c r="L23" s="182"/>
      <c r="M23" s="182"/>
      <c r="N23" s="182"/>
    </row>
    <row r="24" spans="1:14" x14ac:dyDescent="0.2">
      <c r="A24" s="184" t="s">
        <v>126</v>
      </c>
      <c r="B24" s="185" t="s">
        <v>111</v>
      </c>
      <c r="C24" s="186" t="s">
        <v>27</v>
      </c>
      <c r="D24" s="187"/>
      <c r="E24" s="188"/>
      <c r="F24" s="188"/>
      <c r="G24" s="189">
        <f>G27+G29+G31+G33+G36+G37+G38+G39+G40+G41+G42+G43+G44+SUM(G64:G76)</f>
        <v>0</v>
      </c>
      <c r="H24" s="190"/>
    </row>
    <row r="25" spans="1:14" x14ac:dyDescent="0.2">
      <c r="A25" s="160"/>
      <c r="B25" s="364" t="s">
        <v>1271</v>
      </c>
      <c r="C25" s="365"/>
      <c r="D25" s="365"/>
      <c r="E25" s="365"/>
      <c r="F25" s="365"/>
      <c r="G25" s="365"/>
      <c r="H25" s="170"/>
      <c r="I25" s="126"/>
      <c r="J25" s="126"/>
      <c r="K25" s="126"/>
      <c r="L25" s="126"/>
      <c r="M25" s="126"/>
      <c r="N25" s="126"/>
    </row>
    <row r="26" spans="1:14" ht="12.75" customHeight="1" x14ac:dyDescent="0.2">
      <c r="A26" s="160"/>
      <c r="B26" s="366" t="s">
        <v>1295</v>
      </c>
      <c r="C26" s="367"/>
      <c r="D26" s="367"/>
      <c r="E26" s="367"/>
      <c r="F26" s="367"/>
      <c r="G26" s="367"/>
      <c r="H26" s="170"/>
      <c r="I26" s="126"/>
      <c r="J26" s="126"/>
      <c r="K26" s="126"/>
      <c r="L26" s="126"/>
      <c r="M26" s="126"/>
      <c r="N26" s="126"/>
    </row>
    <row r="27" spans="1:14" x14ac:dyDescent="0.2">
      <c r="A27" s="160">
        <v>9</v>
      </c>
      <c r="B27" s="162" t="s">
        <v>1296</v>
      </c>
      <c r="C27" s="163" t="s">
        <v>1297</v>
      </c>
      <c r="D27" s="164" t="s">
        <v>1274</v>
      </c>
      <c r="E27" s="165">
        <v>1</v>
      </c>
      <c r="F27" s="166"/>
      <c r="G27" s="167">
        <f>E27*F27</f>
        <v>0</v>
      </c>
      <c r="H27" s="168" t="s">
        <v>1275</v>
      </c>
      <c r="I27" s="126"/>
      <c r="J27" s="126"/>
      <c r="K27" s="126"/>
      <c r="L27" s="126"/>
      <c r="M27" s="126"/>
      <c r="N27" s="126"/>
    </row>
    <row r="28" spans="1:14" x14ac:dyDescent="0.2">
      <c r="A28" s="160"/>
      <c r="B28" s="162"/>
      <c r="C28" s="171" t="s">
        <v>1298</v>
      </c>
      <c r="D28" s="191"/>
      <c r="E28" s="191"/>
      <c r="F28" s="191"/>
      <c r="G28" s="191"/>
      <c r="H28" s="192"/>
      <c r="I28" s="126"/>
      <c r="J28" s="126"/>
      <c r="K28" s="126"/>
      <c r="L28" s="126"/>
      <c r="M28" s="126"/>
      <c r="N28" s="126"/>
    </row>
    <row r="29" spans="1:14" x14ac:dyDescent="0.2">
      <c r="A29" s="160">
        <v>10</v>
      </c>
      <c r="B29" s="162" t="s">
        <v>1299</v>
      </c>
      <c r="C29" s="163" t="s">
        <v>1300</v>
      </c>
      <c r="D29" s="164" t="s">
        <v>1274</v>
      </c>
      <c r="E29" s="165">
        <v>1</v>
      </c>
      <c r="F29" s="166"/>
      <c r="G29" s="167">
        <f>E29*F29</f>
        <v>0</v>
      </c>
      <c r="H29" s="168" t="s">
        <v>1275</v>
      </c>
      <c r="I29" s="126"/>
      <c r="J29" s="126"/>
      <c r="K29" s="126"/>
      <c r="L29" s="126"/>
      <c r="M29" s="126"/>
      <c r="N29" s="126"/>
    </row>
    <row r="30" spans="1:14" ht="45" x14ac:dyDescent="0.2">
      <c r="A30" s="160"/>
      <c r="B30" s="162"/>
      <c r="C30" s="171" t="s">
        <v>1301</v>
      </c>
      <c r="D30" s="191"/>
      <c r="E30" s="191"/>
      <c r="F30" s="191"/>
      <c r="G30" s="191"/>
      <c r="H30" s="192"/>
      <c r="I30" s="126"/>
      <c r="J30" s="126"/>
      <c r="K30" s="126"/>
      <c r="L30" s="126"/>
      <c r="M30" s="126"/>
      <c r="N30" s="126"/>
    </row>
    <row r="31" spans="1:14" x14ac:dyDescent="0.2">
      <c r="A31" s="160">
        <v>11</v>
      </c>
      <c r="B31" s="162" t="s">
        <v>1302</v>
      </c>
      <c r="C31" s="163" t="s">
        <v>1303</v>
      </c>
      <c r="D31" s="164" t="s">
        <v>1274</v>
      </c>
      <c r="E31" s="165">
        <v>1</v>
      </c>
      <c r="F31" s="166"/>
      <c r="G31" s="167">
        <f>E31*F31</f>
        <v>0</v>
      </c>
      <c r="H31" s="168" t="s">
        <v>1275</v>
      </c>
      <c r="I31" s="126"/>
      <c r="J31" s="126"/>
      <c r="K31" s="126"/>
      <c r="L31" s="126"/>
      <c r="M31" s="126"/>
      <c r="N31" s="126"/>
    </row>
    <row r="32" spans="1:14" ht="56.25" x14ac:dyDescent="0.2">
      <c r="A32" s="160"/>
      <c r="B32" s="162"/>
      <c r="C32" s="171" t="s">
        <v>1304</v>
      </c>
      <c r="D32" s="191"/>
      <c r="E32" s="191"/>
      <c r="F32" s="191"/>
      <c r="G32" s="191"/>
      <c r="H32" s="192"/>
      <c r="I32" s="126"/>
      <c r="J32" s="126"/>
      <c r="K32" s="126"/>
      <c r="L32" s="126"/>
      <c r="M32" s="126"/>
      <c r="N32" s="126"/>
    </row>
    <row r="33" spans="1:14" x14ac:dyDescent="0.2">
      <c r="A33" s="160">
        <v>12</v>
      </c>
      <c r="B33" s="162" t="s">
        <v>1305</v>
      </c>
      <c r="C33" s="163" t="s">
        <v>1306</v>
      </c>
      <c r="D33" s="164" t="s">
        <v>1274</v>
      </c>
      <c r="E33" s="165">
        <v>1</v>
      </c>
      <c r="F33" s="166"/>
      <c r="G33" s="167">
        <f>E33*F33</f>
        <v>0</v>
      </c>
      <c r="H33" s="168" t="s">
        <v>1275</v>
      </c>
      <c r="I33" s="126"/>
      <c r="J33" s="126"/>
      <c r="K33" s="126"/>
      <c r="L33" s="126"/>
      <c r="M33" s="126"/>
      <c r="N33" s="126"/>
    </row>
    <row r="34" spans="1:14" ht="45" x14ac:dyDescent="0.2">
      <c r="A34" s="160"/>
      <c r="B34" s="193"/>
      <c r="C34" s="171" t="s">
        <v>1307</v>
      </c>
      <c r="D34" s="191"/>
      <c r="E34" s="191"/>
      <c r="F34" s="191"/>
      <c r="G34" s="191"/>
      <c r="H34" s="192"/>
      <c r="I34" s="126"/>
      <c r="J34" s="126"/>
      <c r="K34" s="126"/>
      <c r="L34" s="126"/>
      <c r="M34" s="126"/>
      <c r="N34" s="126"/>
    </row>
    <row r="35" spans="1:14" ht="33.75" x14ac:dyDescent="0.2">
      <c r="A35" s="160"/>
      <c r="B35" s="162"/>
      <c r="C35" s="171" t="s">
        <v>1308</v>
      </c>
      <c r="D35" s="191"/>
      <c r="E35" s="191"/>
      <c r="F35" s="191"/>
      <c r="G35" s="191"/>
      <c r="H35" s="192"/>
      <c r="I35" s="126"/>
      <c r="J35" s="126"/>
      <c r="K35" s="126"/>
      <c r="L35" s="126"/>
      <c r="M35" s="126"/>
      <c r="N35" s="126"/>
    </row>
    <row r="36" spans="1:14" ht="22.5" x14ac:dyDescent="0.2">
      <c r="A36" s="194">
        <v>13</v>
      </c>
      <c r="B36" s="195" t="s">
        <v>1309</v>
      </c>
      <c r="C36" s="128" t="s">
        <v>1310</v>
      </c>
      <c r="D36" s="129" t="s">
        <v>197</v>
      </c>
      <c r="E36" s="196">
        <v>0.1</v>
      </c>
      <c r="F36" s="197"/>
      <c r="G36" s="198">
        <f>E36*F36</f>
        <v>0</v>
      </c>
      <c r="H36" s="199" t="s">
        <v>1239</v>
      </c>
      <c r="I36" s="126"/>
      <c r="J36" s="126"/>
      <c r="K36" s="126"/>
      <c r="L36" s="126"/>
      <c r="M36" s="126"/>
      <c r="N36" s="126"/>
    </row>
    <row r="37" spans="1:14" x14ac:dyDescent="0.2">
      <c r="A37" s="160">
        <v>14</v>
      </c>
      <c r="B37" s="195" t="s">
        <v>1311</v>
      </c>
      <c r="C37" s="163" t="s">
        <v>1312</v>
      </c>
      <c r="D37" s="164" t="s">
        <v>1274</v>
      </c>
      <c r="E37" s="165">
        <v>1</v>
      </c>
      <c r="F37" s="166"/>
      <c r="G37" s="167">
        <f t="shared" ref="G37:G40" si="0">E37*F37</f>
        <v>0</v>
      </c>
      <c r="H37" s="199" t="s">
        <v>1239</v>
      </c>
      <c r="I37" s="126"/>
      <c r="J37" s="126"/>
      <c r="K37" s="126"/>
      <c r="L37" s="126"/>
      <c r="M37" s="126"/>
      <c r="N37" s="126"/>
    </row>
    <row r="38" spans="1:14" x14ac:dyDescent="0.2">
      <c r="A38" s="194">
        <v>15</v>
      </c>
      <c r="B38" s="195" t="s">
        <v>1313</v>
      </c>
      <c r="C38" s="163" t="s">
        <v>1314</v>
      </c>
      <c r="D38" s="164" t="s">
        <v>1274</v>
      </c>
      <c r="E38" s="165">
        <v>1</v>
      </c>
      <c r="F38" s="166"/>
      <c r="G38" s="167">
        <f t="shared" si="0"/>
        <v>0</v>
      </c>
      <c r="H38" s="199" t="s">
        <v>1239</v>
      </c>
      <c r="I38" s="126"/>
      <c r="J38" s="126"/>
      <c r="K38" s="126"/>
      <c r="L38" s="126"/>
      <c r="M38" s="126"/>
      <c r="N38" s="126"/>
    </row>
    <row r="39" spans="1:14" x14ac:dyDescent="0.2">
      <c r="A39" s="160">
        <v>16</v>
      </c>
      <c r="B39" s="195" t="s">
        <v>1315</v>
      </c>
      <c r="C39" s="163" t="s">
        <v>1316</v>
      </c>
      <c r="D39" s="164" t="s">
        <v>1317</v>
      </c>
      <c r="E39" s="165">
        <v>1</v>
      </c>
      <c r="F39" s="166"/>
      <c r="G39" s="167">
        <f t="shared" si="0"/>
        <v>0</v>
      </c>
      <c r="H39" s="199" t="s">
        <v>1239</v>
      </c>
      <c r="I39" s="126"/>
      <c r="J39" s="126"/>
      <c r="K39" s="126"/>
      <c r="L39" s="126"/>
      <c r="M39" s="126"/>
      <c r="N39" s="126"/>
    </row>
    <row r="40" spans="1:14" ht="33.75" x14ac:dyDescent="0.2">
      <c r="A40" s="194">
        <v>17</v>
      </c>
      <c r="B40" s="195" t="s">
        <v>1318</v>
      </c>
      <c r="C40" s="163" t="s">
        <v>1319</v>
      </c>
      <c r="D40" s="164" t="s">
        <v>1274</v>
      </c>
      <c r="E40" s="165">
        <v>1</v>
      </c>
      <c r="F40" s="166"/>
      <c r="G40" s="167">
        <f t="shared" si="0"/>
        <v>0</v>
      </c>
      <c r="H40" s="199" t="s">
        <v>1239</v>
      </c>
      <c r="I40" s="126"/>
      <c r="J40" s="126"/>
      <c r="K40" s="126"/>
      <c r="L40" s="126"/>
      <c r="M40" s="126"/>
      <c r="N40" s="126"/>
    </row>
    <row r="41" spans="1:14" ht="45" x14ac:dyDescent="0.2">
      <c r="A41" s="160">
        <v>18</v>
      </c>
      <c r="B41" s="195" t="s">
        <v>1320</v>
      </c>
      <c r="C41" s="163" t="s">
        <v>1321</v>
      </c>
      <c r="D41" s="164" t="s">
        <v>668</v>
      </c>
      <c r="E41" s="165">
        <v>1</v>
      </c>
      <c r="F41" s="166"/>
      <c r="G41" s="167">
        <f>E41*F41</f>
        <v>0</v>
      </c>
      <c r="H41" s="168" t="s">
        <v>1275</v>
      </c>
      <c r="I41" s="126"/>
      <c r="J41" s="126"/>
      <c r="K41" s="126"/>
      <c r="L41" s="126"/>
      <c r="M41" s="126"/>
      <c r="N41" s="126"/>
    </row>
    <row r="42" spans="1:14" ht="22.5" x14ac:dyDescent="0.2">
      <c r="A42" s="194">
        <v>19</v>
      </c>
      <c r="B42" s="195" t="s">
        <v>1322</v>
      </c>
      <c r="C42" s="163" t="s">
        <v>1323</v>
      </c>
      <c r="D42" s="164" t="s">
        <v>1274</v>
      </c>
      <c r="E42" s="165">
        <v>1</v>
      </c>
      <c r="F42" s="166"/>
      <c r="G42" s="167">
        <f t="shared" ref="G42:G64" si="1">E42*F42</f>
        <v>0</v>
      </c>
      <c r="H42" s="199" t="s">
        <v>1239</v>
      </c>
      <c r="I42" s="126"/>
      <c r="J42" s="126"/>
      <c r="K42" s="126"/>
      <c r="L42" s="126"/>
      <c r="M42" s="126"/>
      <c r="N42" s="126"/>
    </row>
    <row r="43" spans="1:14" ht="22.5" x14ac:dyDescent="0.2">
      <c r="A43" s="160">
        <v>20</v>
      </c>
      <c r="B43" s="195" t="s">
        <v>1324</v>
      </c>
      <c r="C43" s="163" t="s">
        <v>1325</v>
      </c>
      <c r="D43" s="164" t="s">
        <v>1274</v>
      </c>
      <c r="E43" s="165">
        <v>1</v>
      </c>
      <c r="F43" s="166"/>
      <c r="G43" s="167">
        <f t="shared" si="1"/>
        <v>0</v>
      </c>
      <c r="H43" s="199" t="s">
        <v>1239</v>
      </c>
      <c r="I43" s="126"/>
      <c r="J43" s="126"/>
      <c r="K43" s="126"/>
      <c r="L43" s="126"/>
      <c r="M43" s="126"/>
      <c r="N43" s="126"/>
    </row>
    <row r="44" spans="1:14" x14ac:dyDescent="0.2">
      <c r="A44" s="194">
        <v>21</v>
      </c>
      <c r="B44" s="195" t="s">
        <v>1326</v>
      </c>
      <c r="C44" s="163" t="s">
        <v>1327</v>
      </c>
      <c r="D44" s="164" t="s">
        <v>668</v>
      </c>
      <c r="E44" s="165">
        <v>1</v>
      </c>
      <c r="F44" s="166"/>
      <c r="G44" s="167">
        <f>E44*F44</f>
        <v>0</v>
      </c>
      <c r="H44" s="168" t="s">
        <v>1275</v>
      </c>
      <c r="I44" s="126"/>
      <c r="J44" s="126"/>
      <c r="K44" s="126"/>
      <c r="L44" s="126"/>
      <c r="M44" s="126"/>
      <c r="N44" s="126"/>
    </row>
    <row r="45" spans="1:14" ht="78.75" x14ac:dyDescent="0.2">
      <c r="A45" s="160"/>
      <c r="B45" s="195"/>
      <c r="C45" s="218" t="s">
        <v>1328</v>
      </c>
      <c r="D45" s="164"/>
      <c r="E45" s="165"/>
      <c r="F45" s="166"/>
      <c r="G45" s="167"/>
      <c r="H45" s="219"/>
      <c r="I45" s="126"/>
      <c r="J45" s="126"/>
      <c r="K45" s="126"/>
      <c r="L45" s="126"/>
      <c r="M45" s="126"/>
      <c r="N45" s="126"/>
    </row>
    <row r="46" spans="1:14" ht="33.75" x14ac:dyDescent="0.2">
      <c r="A46" s="160"/>
      <c r="B46" s="195"/>
      <c r="C46" s="218" t="s">
        <v>1329</v>
      </c>
      <c r="D46" s="164"/>
      <c r="E46" s="165"/>
      <c r="F46" s="166"/>
      <c r="G46" s="167"/>
      <c r="H46" s="219"/>
      <c r="I46" s="126"/>
      <c r="J46" s="126"/>
      <c r="K46" s="126"/>
      <c r="L46" s="126"/>
      <c r="M46" s="126"/>
      <c r="N46" s="126"/>
    </row>
    <row r="47" spans="1:14" ht="33.75" x14ac:dyDescent="0.2">
      <c r="A47" s="160"/>
      <c r="B47" s="195"/>
      <c r="C47" s="218" t="s">
        <v>1330</v>
      </c>
      <c r="D47" s="164"/>
      <c r="E47" s="165"/>
      <c r="F47" s="166"/>
      <c r="G47" s="167"/>
      <c r="H47" s="219"/>
      <c r="I47" s="126"/>
      <c r="J47" s="126"/>
      <c r="K47" s="126"/>
      <c r="L47" s="126"/>
      <c r="M47" s="126"/>
      <c r="N47" s="126"/>
    </row>
    <row r="48" spans="1:14" x14ac:dyDescent="0.2">
      <c r="A48" s="160"/>
      <c r="B48" s="195"/>
      <c r="C48" s="218" t="s">
        <v>1331</v>
      </c>
      <c r="D48" s="164"/>
      <c r="E48" s="165"/>
      <c r="F48" s="166"/>
      <c r="G48" s="167"/>
      <c r="H48" s="219"/>
      <c r="I48" s="126"/>
      <c r="J48" s="126"/>
      <c r="K48" s="126"/>
      <c r="L48" s="126"/>
      <c r="M48" s="126"/>
      <c r="N48" s="126"/>
    </row>
    <row r="49" spans="1:14" x14ac:dyDescent="0.2">
      <c r="A49" s="160"/>
      <c r="B49" s="195"/>
      <c r="C49" s="218" t="s">
        <v>1332</v>
      </c>
      <c r="D49" s="164"/>
      <c r="E49" s="165"/>
      <c r="F49" s="166"/>
      <c r="G49" s="167"/>
      <c r="H49" s="219"/>
      <c r="I49" s="126"/>
      <c r="J49" s="126"/>
      <c r="K49" s="126"/>
      <c r="L49" s="126"/>
      <c r="M49" s="126"/>
      <c r="N49" s="126"/>
    </row>
    <row r="50" spans="1:14" ht="22.5" x14ac:dyDescent="0.2">
      <c r="A50" s="160"/>
      <c r="B50" s="195"/>
      <c r="C50" s="218" t="s">
        <v>1333</v>
      </c>
      <c r="D50" s="164"/>
      <c r="E50" s="165"/>
      <c r="F50" s="166"/>
      <c r="G50" s="167"/>
      <c r="H50" s="219"/>
      <c r="I50" s="126"/>
      <c r="J50" s="126"/>
      <c r="K50" s="126"/>
      <c r="L50" s="126"/>
      <c r="M50" s="126"/>
      <c r="N50" s="126"/>
    </row>
    <row r="51" spans="1:14" ht="22.5" x14ac:dyDescent="0.2">
      <c r="A51" s="160"/>
      <c r="B51" s="195"/>
      <c r="C51" s="218" t="s">
        <v>1334</v>
      </c>
      <c r="D51" s="164"/>
      <c r="E51" s="165"/>
      <c r="F51" s="166"/>
      <c r="G51" s="167"/>
      <c r="H51" s="219"/>
      <c r="I51" s="126"/>
      <c r="J51" s="126"/>
      <c r="K51" s="126"/>
      <c r="L51" s="126"/>
      <c r="M51" s="126"/>
      <c r="N51" s="126"/>
    </row>
    <row r="52" spans="1:14" x14ac:dyDescent="0.2">
      <c r="A52" s="160"/>
      <c r="B52" s="195"/>
      <c r="C52" s="218" t="s">
        <v>1335</v>
      </c>
      <c r="D52" s="164"/>
      <c r="E52" s="165"/>
      <c r="F52" s="166"/>
      <c r="G52" s="167"/>
      <c r="H52" s="219"/>
      <c r="I52" s="126"/>
      <c r="J52" s="126"/>
      <c r="K52" s="126"/>
      <c r="L52" s="126"/>
      <c r="M52" s="126"/>
      <c r="N52" s="126"/>
    </row>
    <row r="53" spans="1:14" x14ac:dyDescent="0.2">
      <c r="A53" s="160"/>
      <c r="B53" s="195"/>
      <c r="C53" s="218" t="s">
        <v>1336</v>
      </c>
      <c r="D53" s="164"/>
      <c r="E53" s="165"/>
      <c r="F53" s="166"/>
      <c r="G53" s="167"/>
      <c r="H53" s="219"/>
      <c r="I53" s="126"/>
      <c r="J53" s="126"/>
      <c r="K53" s="126"/>
      <c r="L53" s="126"/>
      <c r="M53" s="126"/>
      <c r="N53" s="126"/>
    </row>
    <row r="54" spans="1:14" x14ac:dyDescent="0.2">
      <c r="A54" s="160"/>
      <c r="B54" s="195"/>
      <c r="C54" s="218" t="s">
        <v>1337</v>
      </c>
      <c r="D54" s="164"/>
      <c r="E54" s="165"/>
      <c r="F54" s="166"/>
      <c r="G54" s="167"/>
      <c r="H54" s="219"/>
      <c r="I54" s="126"/>
      <c r="J54" s="126"/>
      <c r="K54" s="126"/>
      <c r="L54" s="126"/>
      <c r="M54" s="126"/>
      <c r="N54" s="126"/>
    </row>
    <row r="55" spans="1:14" x14ac:dyDescent="0.2">
      <c r="A55" s="160"/>
      <c r="B55" s="195"/>
      <c r="C55" s="218" t="s">
        <v>1338</v>
      </c>
      <c r="D55" s="164"/>
      <c r="E55" s="165"/>
      <c r="F55" s="166"/>
      <c r="G55" s="167"/>
      <c r="H55" s="219"/>
      <c r="I55" s="126"/>
      <c r="J55" s="126"/>
      <c r="K55" s="126"/>
      <c r="L55" s="126"/>
      <c r="M55" s="126"/>
      <c r="N55" s="126"/>
    </row>
    <row r="56" spans="1:14" x14ac:dyDescent="0.2">
      <c r="A56" s="160"/>
      <c r="B56" s="195"/>
      <c r="C56" s="218" t="s">
        <v>1339</v>
      </c>
      <c r="D56" s="164"/>
      <c r="E56" s="165"/>
      <c r="F56" s="166"/>
      <c r="G56" s="167"/>
      <c r="H56" s="219"/>
      <c r="I56" s="126"/>
      <c r="J56" s="126"/>
      <c r="K56" s="126"/>
      <c r="L56" s="126"/>
      <c r="M56" s="126"/>
      <c r="N56" s="126"/>
    </row>
    <row r="57" spans="1:14" x14ac:dyDescent="0.2">
      <c r="A57" s="160"/>
      <c r="B57" s="195"/>
      <c r="C57" s="218" t="s">
        <v>1340</v>
      </c>
      <c r="D57" s="164"/>
      <c r="E57" s="165"/>
      <c r="F57" s="166"/>
      <c r="G57" s="167"/>
      <c r="H57" s="219"/>
      <c r="I57" s="126"/>
      <c r="J57" s="126"/>
      <c r="K57" s="126"/>
      <c r="L57" s="126"/>
      <c r="M57" s="126"/>
      <c r="N57" s="126"/>
    </row>
    <row r="58" spans="1:14" x14ac:dyDescent="0.2">
      <c r="A58" s="160"/>
      <c r="B58" s="195"/>
      <c r="C58" s="218" t="s">
        <v>1341</v>
      </c>
      <c r="D58" s="164"/>
      <c r="E58" s="165"/>
      <c r="F58" s="166"/>
      <c r="G58" s="167"/>
      <c r="H58" s="219"/>
      <c r="I58" s="126"/>
      <c r="J58" s="126"/>
      <c r="K58" s="126"/>
      <c r="L58" s="126"/>
      <c r="M58" s="126"/>
      <c r="N58" s="126"/>
    </row>
    <row r="59" spans="1:14" x14ac:dyDescent="0.2">
      <c r="A59" s="160"/>
      <c r="B59" s="195"/>
      <c r="C59" s="218" t="s">
        <v>1342</v>
      </c>
      <c r="D59" s="164"/>
      <c r="E59" s="165"/>
      <c r="F59" s="166"/>
      <c r="G59" s="167"/>
      <c r="H59" s="219"/>
      <c r="I59" s="126"/>
      <c r="J59" s="126"/>
      <c r="K59" s="126"/>
      <c r="L59" s="126"/>
      <c r="M59" s="126"/>
      <c r="N59" s="126"/>
    </row>
    <row r="60" spans="1:14" x14ac:dyDescent="0.2">
      <c r="A60" s="160"/>
      <c r="B60" s="162"/>
      <c r="C60" s="218" t="s">
        <v>1343</v>
      </c>
      <c r="D60" s="164"/>
      <c r="E60" s="165"/>
      <c r="F60" s="166"/>
      <c r="G60" s="167"/>
      <c r="H60" s="219"/>
      <c r="I60" s="126"/>
      <c r="J60" s="126"/>
      <c r="K60" s="126"/>
      <c r="L60" s="126"/>
      <c r="M60" s="126"/>
      <c r="N60" s="126"/>
    </row>
    <row r="61" spans="1:14" ht="22.5" x14ac:dyDescent="0.2">
      <c r="A61" s="160"/>
      <c r="B61" s="162"/>
      <c r="C61" s="218" t="s">
        <v>1344</v>
      </c>
      <c r="D61" s="164"/>
      <c r="E61" s="165"/>
      <c r="F61" s="166"/>
      <c r="G61" s="167"/>
      <c r="H61" s="219"/>
      <c r="I61" s="126"/>
      <c r="J61" s="126"/>
      <c r="K61" s="126"/>
      <c r="L61" s="126"/>
      <c r="M61" s="126"/>
      <c r="N61" s="126"/>
    </row>
    <row r="62" spans="1:14" x14ac:dyDescent="0.2">
      <c r="A62" s="160"/>
      <c r="B62" s="162"/>
      <c r="C62" s="218" t="s">
        <v>1345</v>
      </c>
      <c r="D62" s="164"/>
      <c r="E62" s="165"/>
      <c r="F62" s="166"/>
      <c r="G62" s="167"/>
      <c r="H62" s="219"/>
      <c r="I62" s="126"/>
      <c r="J62" s="126"/>
      <c r="K62" s="126"/>
      <c r="L62" s="126"/>
      <c r="M62" s="126"/>
      <c r="N62" s="126"/>
    </row>
    <row r="63" spans="1:14" ht="22.5" x14ac:dyDescent="0.2">
      <c r="A63" s="160"/>
      <c r="B63" s="162"/>
      <c r="C63" s="218" t="s">
        <v>1346</v>
      </c>
      <c r="D63" s="164"/>
      <c r="E63" s="165"/>
      <c r="F63" s="166"/>
      <c r="G63" s="167"/>
      <c r="H63" s="219"/>
      <c r="I63" s="126"/>
      <c r="J63" s="126"/>
      <c r="K63" s="126"/>
      <c r="L63" s="126"/>
      <c r="M63" s="126"/>
      <c r="N63" s="126"/>
    </row>
    <row r="64" spans="1:14" ht="33.75" x14ac:dyDescent="0.2">
      <c r="A64" s="160">
        <v>22</v>
      </c>
      <c r="B64" s="195" t="s">
        <v>1347</v>
      </c>
      <c r="C64" s="163" t="s">
        <v>1348</v>
      </c>
      <c r="D64" s="164" t="s">
        <v>668</v>
      </c>
      <c r="E64" s="165">
        <v>1</v>
      </c>
      <c r="F64" s="166"/>
      <c r="G64" s="167">
        <f t="shared" si="1"/>
        <v>0</v>
      </c>
      <c r="H64" s="199" t="s">
        <v>1239</v>
      </c>
      <c r="I64" s="126"/>
      <c r="J64" s="126"/>
      <c r="K64" s="126"/>
      <c r="L64" s="126"/>
      <c r="M64" s="126"/>
      <c r="N64" s="126"/>
    </row>
    <row r="65" spans="1:14" ht="22.5" x14ac:dyDescent="0.2">
      <c r="A65" s="160">
        <v>23</v>
      </c>
      <c r="B65" s="162" t="s">
        <v>1349</v>
      </c>
      <c r="C65" s="163" t="s">
        <v>1350</v>
      </c>
      <c r="D65" s="164" t="s">
        <v>668</v>
      </c>
      <c r="E65" s="165">
        <v>1</v>
      </c>
      <c r="F65" s="166"/>
      <c r="G65" s="167">
        <f>E65*F65</f>
        <v>0</v>
      </c>
      <c r="H65" s="168" t="s">
        <v>1275</v>
      </c>
      <c r="I65" s="126"/>
      <c r="J65" s="126"/>
      <c r="K65" s="126"/>
      <c r="L65" s="126"/>
      <c r="M65" s="126"/>
      <c r="N65" s="126"/>
    </row>
    <row r="66" spans="1:14" ht="33.75" x14ac:dyDescent="0.2">
      <c r="A66" s="160">
        <v>24</v>
      </c>
      <c r="B66" s="162" t="s">
        <v>1349</v>
      </c>
      <c r="C66" s="163" t="s">
        <v>1351</v>
      </c>
      <c r="D66" s="164" t="s">
        <v>668</v>
      </c>
      <c r="E66" s="165">
        <v>1</v>
      </c>
      <c r="F66" s="166"/>
      <c r="G66" s="167">
        <f>E66*F66</f>
        <v>0</v>
      </c>
      <c r="H66" s="168" t="s">
        <v>1275</v>
      </c>
      <c r="I66" s="126"/>
      <c r="J66" s="126"/>
      <c r="K66" s="126"/>
      <c r="L66" s="126"/>
      <c r="M66" s="126"/>
      <c r="N66" s="126"/>
    </row>
    <row r="67" spans="1:14" ht="45" x14ac:dyDescent="0.2">
      <c r="A67" s="160">
        <v>25</v>
      </c>
      <c r="B67" s="195" t="s">
        <v>1352</v>
      </c>
      <c r="C67" s="163" t="s">
        <v>1353</v>
      </c>
      <c r="D67" s="164" t="s">
        <v>1274</v>
      </c>
      <c r="E67" s="165">
        <v>1</v>
      </c>
      <c r="F67" s="166"/>
      <c r="G67" s="167">
        <f t="shared" ref="G67:G68" si="2">E67*F67</f>
        <v>0</v>
      </c>
      <c r="H67" s="199" t="s">
        <v>1239</v>
      </c>
    </row>
    <row r="68" spans="1:14" ht="22.5" x14ac:dyDescent="0.2">
      <c r="A68" s="160">
        <v>26</v>
      </c>
      <c r="B68" s="195" t="s">
        <v>1354</v>
      </c>
      <c r="C68" s="163" t="s">
        <v>1355</v>
      </c>
      <c r="D68" s="164" t="s">
        <v>1274</v>
      </c>
      <c r="E68" s="165">
        <v>1</v>
      </c>
      <c r="F68" s="166"/>
      <c r="G68" s="167">
        <f t="shared" si="2"/>
        <v>0</v>
      </c>
      <c r="H68" s="199" t="s">
        <v>1239</v>
      </c>
    </row>
    <row r="69" spans="1:14" ht="22.5" x14ac:dyDescent="0.2">
      <c r="A69" s="160">
        <v>27</v>
      </c>
      <c r="B69" s="162" t="s">
        <v>1356</v>
      </c>
      <c r="C69" s="163" t="s">
        <v>1357</v>
      </c>
      <c r="D69" s="164" t="s">
        <v>1274</v>
      </c>
      <c r="E69" s="165">
        <v>1</v>
      </c>
      <c r="F69" s="166"/>
      <c r="G69" s="167">
        <f>E69*F69</f>
        <v>0</v>
      </c>
      <c r="H69" s="168" t="s">
        <v>1275</v>
      </c>
    </row>
    <row r="70" spans="1:14" ht="45" x14ac:dyDescent="0.2">
      <c r="A70" s="160">
        <v>28</v>
      </c>
      <c r="B70" s="195" t="s">
        <v>1358</v>
      </c>
      <c r="C70" s="163" t="s">
        <v>1359</v>
      </c>
      <c r="D70" s="164" t="s">
        <v>1274</v>
      </c>
      <c r="E70" s="165">
        <v>1</v>
      </c>
      <c r="F70" s="166"/>
      <c r="G70" s="167">
        <f t="shared" ref="G70" si="3">E70*F70</f>
        <v>0</v>
      </c>
      <c r="H70" s="199" t="s">
        <v>1239</v>
      </c>
    </row>
    <row r="71" spans="1:14" ht="33.75" x14ac:dyDescent="0.2">
      <c r="A71" s="160">
        <v>29</v>
      </c>
      <c r="B71" s="162" t="s">
        <v>1360</v>
      </c>
      <c r="C71" s="163" t="s">
        <v>1361</v>
      </c>
      <c r="D71" s="164" t="s">
        <v>668</v>
      </c>
      <c r="E71" s="165">
        <v>1</v>
      </c>
      <c r="F71" s="166"/>
      <c r="G71" s="167">
        <f>E71*F71</f>
        <v>0</v>
      </c>
      <c r="H71" s="168" t="s">
        <v>1275</v>
      </c>
    </row>
    <row r="72" spans="1:14" ht="33.75" x14ac:dyDescent="0.2">
      <c r="A72" s="160">
        <v>30</v>
      </c>
      <c r="B72" s="162" t="s">
        <v>1362</v>
      </c>
      <c r="C72" s="163" t="s">
        <v>1363</v>
      </c>
      <c r="D72" s="164" t="s">
        <v>1274</v>
      </c>
      <c r="E72" s="165">
        <v>1</v>
      </c>
      <c r="F72" s="166"/>
      <c r="G72" s="167">
        <f>E72*F72</f>
        <v>0</v>
      </c>
      <c r="H72" s="168" t="s">
        <v>1275</v>
      </c>
    </row>
    <row r="73" spans="1:14" ht="67.5" x14ac:dyDescent="0.2">
      <c r="A73" s="160">
        <v>31</v>
      </c>
      <c r="B73" s="162" t="s">
        <v>1272</v>
      </c>
      <c r="C73" s="163" t="s">
        <v>1364</v>
      </c>
      <c r="D73" s="164" t="s">
        <v>668</v>
      </c>
      <c r="E73" s="165">
        <v>1</v>
      </c>
      <c r="F73" s="166"/>
      <c r="G73" s="167">
        <f>E73*F73</f>
        <v>0</v>
      </c>
      <c r="H73" s="168" t="s">
        <v>1275</v>
      </c>
    </row>
    <row r="74" spans="1:14" x14ac:dyDescent="0.2">
      <c r="A74" s="160">
        <v>32</v>
      </c>
      <c r="B74" s="195" t="s">
        <v>1365</v>
      </c>
      <c r="C74" s="163" t="s">
        <v>1366</v>
      </c>
      <c r="D74" s="164" t="s">
        <v>1367</v>
      </c>
      <c r="E74" s="165">
        <v>1</v>
      </c>
      <c r="F74" s="166"/>
      <c r="G74" s="167">
        <f>E74*F74</f>
        <v>0</v>
      </c>
      <c r="H74" s="199" t="s">
        <v>1239</v>
      </c>
    </row>
    <row r="75" spans="1:14" x14ac:dyDescent="0.2">
      <c r="A75" s="160">
        <v>33</v>
      </c>
      <c r="B75" s="195" t="s">
        <v>1368</v>
      </c>
      <c r="C75" s="163" t="s">
        <v>1369</v>
      </c>
      <c r="D75" s="164" t="s">
        <v>668</v>
      </c>
      <c r="E75" s="165">
        <v>1</v>
      </c>
      <c r="F75" s="166"/>
      <c r="G75" s="167">
        <f t="shared" ref="G75" si="4">E75*F75</f>
        <v>0</v>
      </c>
      <c r="H75" s="199" t="s">
        <v>1239</v>
      </c>
    </row>
    <row r="76" spans="1:14" ht="23.25" thickBot="1" x14ac:dyDescent="0.25">
      <c r="A76" s="200">
        <v>34</v>
      </c>
      <c r="B76" s="201" t="s">
        <v>1370</v>
      </c>
      <c r="C76" s="202" t="s">
        <v>1371</v>
      </c>
      <c r="D76" s="203" t="s">
        <v>1274</v>
      </c>
      <c r="E76" s="204">
        <v>1</v>
      </c>
      <c r="F76" s="205"/>
      <c r="G76" s="206">
        <f>E76*F76</f>
        <v>0</v>
      </c>
      <c r="H76" s="207" t="s">
        <v>1275</v>
      </c>
    </row>
    <row r="77" spans="1:14" ht="15.75" thickBot="1" x14ac:dyDescent="0.3">
      <c r="A77" s="208"/>
      <c r="B77" s="209" t="s">
        <v>1372</v>
      </c>
      <c r="C77" s="210" t="s">
        <v>1373</v>
      </c>
      <c r="D77" s="211"/>
      <c r="E77" s="212"/>
      <c r="F77" s="212"/>
      <c r="G77" s="213">
        <f>G24+G8</f>
        <v>0</v>
      </c>
      <c r="H77" s="214"/>
    </row>
    <row r="78" spans="1:14" x14ac:dyDescent="0.2">
      <c r="D78" s="131"/>
    </row>
    <row r="79" spans="1:14" x14ac:dyDescent="0.2">
      <c r="D79" s="131"/>
    </row>
    <row r="80" spans="1:14" x14ac:dyDescent="0.2">
      <c r="D80" s="131"/>
    </row>
    <row r="81" spans="4:4" x14ac:dyDescent="0.2">
      <c r="D81" s="131"/>
    </row>
    <row r="82" spans="4:4" x14ac:dyDescent="0.2">
      <c r="D82" s="131"/>
    </row>
    <row r="83" spans="4:4" x14ac:dyDescent="0.2">
      <c r="D83" s="131"/>
    </row>
    <row r="84" spans="4:4" x14ac:dyDescent="0.2">
      <c r="D84" s="131"/>
    </row>
    <row r="85" spans="4:4" x14ac:dyDescent="0.2">
      <c r="D85" s="131"/>
    </row>
    <row r="86" spans="4:4" x14ac:dyDescent="0.2">
      <c r="D86" s="131"/>
    </row>
    <row r="87" spans="4:4" x14ac:dyDescent="0.2">
      <c r="D87" s="131"/>
    </row>
    <row r="88" spans="4:4" x14ac:dyDescent="0.2">
      <c r="D88" s="131"/>
    </row>
    <row r="89" spans="4:4" x14ac:dyDescent="0.2">
      <c r="D89" s="131"/>
    </row>
    <row r="90" spans="4:4" x14ac:dyDescent="0.2">
      <c r="D90" s="131"/>
    </row>
    <row r="91" spans="4:4" x14ac:dyDescent="0.2">
      <c r="D91" s="131"/>
    </row>
    <row r="92" spans="4:4" x14ac:dyDescent="0.2">
      <c r="D92" s="131"/>
    </row>
    <row r="93" spans="4:4" x14ac:dyDescent="0.2">
      <c r="D93" s="131"/>
    </row>
    <row r="94" spans="4:4" x14ac:dyDescent="0.2">
      <c r="D94" s="131"/>
    </row>
    <row r="95" spans="4:4" x14ac:dyDescent="0.2">
      <c r="D95" s="131"/>
    </row>
    <row r="96" spans="4:4" x14ac:dyDescent="0.2">
      <c r="D96" s="131"/>
    </row>
    <row r="97" spans="4:4" x14ac:dyDescent="0.2">
      <c r="D97" s="131"/>
    </row>
    <row r="98" spans="4:4" x14ac:dyDescent="0.2">
      <c r="D98" s="131"/>
    </row>
    <row r="99" spans="4:4" x14ac:dyDescent="0.2">
      <c r="D99" s="131"/>
    </row>
    <row r="100" spans="4:4" x14ac:dyDescent="0.2">
      <c r="D100" s="131"/>
    </row>
    <row r="101" spans="4:4" x14ac:dyDescent="0.2">
      <c r="D101" s="131"/>
    </row>
    <row r="102" spans="4:4" x14ac:dyDescent="0.2">
      <c r="D102" s="131"/>
    </row>
    <row r="103" spans="4:4" x14ac:dyDescent="0.2">
      <c r="D103" s="131"/>
    </row>
    <row r="104" spans="4:4" x14ac:dyDescent="0.2">
      <c r="D104" s="131"/>
    </row>
    <row r="105" spans="4:4" x14ac:dyDescent="0.2">
      <c r="D105" s="131"/>
    </row>
    <row r="106" spans="4:4" x14ac:dyDescent="0.2">
      <c r="D106" s="131"/>
    </row>
    <row r="107" spans="4:4" x14ac:dyDescent="0.2">
      <c r="D107" s="131"/>
    </row>
    <row r="108" spans="4:4" x14ac:dyDescent="0.2">
      <c r="D108" s="131"/>
    </row>
    <row r="109" spans="4:4" x14ac:dyDescent="0.2">
      <c r="D109" s="131"/>
    </row>
    <row r="110" spans="4:4" x14ac:dyDescent="0.2">
      <c r="D110" s="131"/>
    </row>
    <row r="111" spans="4:4" x14ac:dyDescent="0.2">
      <c r="D111" s="131"/>
    </row>
    <row r="112" spans="4:4" x14ac:dyDescent="0.2">
      <c r="D112" s="131"/>
    </row>
    <row r="113" spans="4:4" x14ac:dyDescent="0.2">
      <c r="D113" s="131"/>
    </row>
    <row r="114" spans="4:4" x14ac:dyDescent="0.2">
      <c r="D114" s="131"/>
    </row>
    <row r="115" spans="4:4" x14ac:dyDescent="0.2">
      <c r="D115" s="131"/>
    </row>
    <row r="116" spans="4:4" x14ac:dyDescent="0.2">
      <c r="D116" s="131"/>
    </row>
    <row r="117" spans="4:4" x14ac:dyDescent="0.2">
      <c r="D117" s="131"/>
    </row>
    <row r="118" spans="4:4" x14ac:dyDescent="0.2">
      <c r="D118" s="131"/>
    </row>
    <row r="119" spans="4:4" x14ac:dyDescent="0.2">
      <c r="D119" s="131"/>
    </row>
    <row r="120" spans="4:4" x14ac:dyDescent="0.2">
      <c r="D120" s="131"/>
    </row>
    <row r="121" spans="4:4" x14ac:dyDescent="0.2">
      <c r="D121" s="131"/>
    </row>
    <row r="122" spans="4:4" x14ac:dyDescent="0.2">
      <c r="D122" s="131"/>
    </row>
    <row r="123" spans="4:4" x14ac:dyDescent="0.2">
      <c r="D123" s="131"/>
    </row>
    <row r="124" spans="4:4" x14ac:dyDescent="0.2">
      <c r="D124" s="131"/>
    </row>
    <row r="125" spans="4:4" x14ac:dyDescent="0.2">
      <c r="D125" s="131"/>
    </row>
    <row r="126" spans="4:4" x14ac:dyDescent="0.2">
      <c r="D126" s="131"/>
    </row>
    <row r="127" spans="4:4" x14ac:dyDescent="0.2">
      <c r="D127" s="131"/>
    </row>
    <row r="128" spans="4:4" x14ac:dyDescent="0.2">
      <c r="D128" s="131"/>
    </row>
    <row r="129" spans="4:4" x14ac:dyDescent="0.2">
      <c r="D129" s="131"/>
    </row>
    <row r="130" spans="4:4" x14ac:dyDescent="0.2">
      <c r="D130" s="131"/>
    </row>
    <row r="131" spans="4:4" x14ac:dyDescent="0.2">
      <c r="D131" s="131"/>
    </row>
    <row r="132" spans="4:4" x14ac:dyDescent="0.2">
      <c r="D132" s="131"/>
    </row>
    <row r="133" spans="4:4" x14ac:dyDescent="0.2">
      <c r="D133" s="131"/>
    </row>
    <row r="134" spans="4:4" x14ac:dyDescent="0.2">
      <c r="D134" s="131"/>
    </row>
    <row r="135" spans="4:4" x14ac:dyDescent="0.2">
      <c r="D135" s="131"/>
    </row>
    <row r="136" spans="4:4" x14ac:dyDescent="0.2">
      <c r="D136" s="131"/>
    </row>
    <row r="137" spans="4:4" x14ac:dyDescent="0.2">
      <c r="D137" s="131"/>
    </row>
    <row r="138" spans="4:4" x14ac:dyDescent="0.2">
      <c r="D138" s="131"/>
    </row>
    <row r="139" spans="4:4" x14ac:dyDescent="0.2">
      <c r="D139" s="131"/>
    </row>
    <row r="140" spans="4:4" x14ac:dyDescent="0.2">
      <c r="D140" s="131"/>
    </row>
    <row r="141" spans="4:4" x14ac:dyDescent="0.2">
      <c r="D141" s="131"/>
    </row>
    <row r="142" spans="4:4" x14ac:dyDescent="0.2">
      <c r="D142" s="131"/>
    </row>
    <row r="143" spans="4:4" x14ac:dyDescent="0.2">
      <c r="D143" s="131"/>
    </row>
    <row r="144" spans="4:4" x14ac:dyDescent="0.2">
      <c r="D144" s="131"/>
    </row>
    <row r="145" spans="4:4" x14ac:dyDescent="0.2">
      <c r="D145" s="131"/>
    </row>
    <row r="146" spans="4:4" x14ac:dyDescent="0.2">
      <c r="D146" s="131"/>
    </row>
    <row r="147" spans="4:4" x14ac:dyDescent="0.2">
      <c r="D147" s="131"/>
    </row>
    <row r="148" spans="4:4" x14ac:dyDescent="0.2">
      <c r="D148" s="131"/>
    </row>
    <row r="149" spans="4:4" x14ac:dyDescent="0.2">
      <c r="D149" s="131"/>
    </row>
    <row r="150" spans="4:4" x14ac:dyDescent="0.2">
      <c r="D150" s="131"/>
    </row>
    <row r="151" spans="4:4" x14ac:dyDescent="0.2">
      <c r="D151" s="131"/>
    </row>
    <row r="152" spans="4:4" x14ac:dyDescent="0.2">
      <c r="D152" s="131"/>
    </row>
    <row r="153" spans="4:4" x14ac:dyDescent="0.2">
      <c r="D153" s="131"/>
    </row>
    <row r="154" spans="4:4" x14ac:dyDescent="0.2">
      <c r="D154" s="131"/>
    </row>
    <row r="155" spans="4:4" x14ac:dyDescent="0.2">
      <c r="D155" s="131"/>
    </row>
    <row r="156" spans="4:4" x14ac:dyDescent="0.2">
      <c r="D156" s="131"/>
    </row>
    <row r="157" spans="4:4" x14ac:dyDescent="0.2">
      <c r="D157" s="131"/>
    </row>
    <row r="158" spans="4:4" x14ac:dyDescent="0.2">
      <c r="D158" s="131"/>
    </row>
    <row r="159" spans="4:4" x14ac:dyDescent="0.2">
      <c r="D159" s="131"/>
    </row>
    <row r="160" spans="4:4" x14ac:dyDescent="0.2">
      <c r="D160" s="131"/>
    </row>
    <row r="161" spans="4:4" x14ac:dyDescent="0.2">
      <c r="D161" s="131"/>
    </row>
    <row r="162" spans="4:4" x14ac:dyDescent="0.2">
      <c r="D162" s="131"/>
    </row>
    <row r="163" spans="4:4" x14ac:dyDescent="0.2">
      <c r="D163" s="131"/>
    </row>
    <row r="164" spans="4:4" x14ac:dyDescent="0.2">
      <c r="D164" s="131"/>
    </row>
    <row r="165" spans="4:4" x14ac:dyDescent="0.2">
      <c r="D165" s="131"/>
    </row>
    <row r="166" spans="4:4" x14ac:dyDescent="0.2">
      <c r="D166" s="131"/>
    </row>
    <row r="167" spans="4:4" x14ac:dyDescent="0.2">
      <c r="D167" s="131"/>
    </row>
    <row r="168" spans="4:4" x14ac:dyDescent="0.2">
      <c r="D168" s="131"/>
    </row>
    <row r="169" spans="4:4" x14ac:dyDescent="0.2">
      <c r="D169" s="131"/>
    </row>
    <row r="170" spans="4:4" x14ac:dyDescent="0.2">
      <c r="D170" s="131"/>
    </row>
    <row r="171" spans="4:4" x14ac:dyDescent="0.2">
      <c r="D171" s="131"/>
    </row>
    <row r="172" spans="4:4" x14ac:dyDescent="0.2">
      <c r="D172" s="131"/>
    </row>
    <row r="173" spans="4:4" x14ac:dyDescent="0.2">
      <c r="D173" s="131"/>
    </row>
    <row r="174" spans="4:4" x14ac:dyDescent="0.2">
      <c r="D174" s="131"/>
    </row>
    <row r="175" spans="4:4" x14ac:dyDescent="0.2">
      <c r="D175" s="131"/>
    </row>
    <row r="176" spans="4:4" x14ac:dyDescent="0.2">
      <c r="D176" s="131"/>
    </row>
    <row r="177" spans="4:4" x14ac:dyDescent="0.2">
      <c r="D177" s="131"/>
    </row>
    <row r="178" spans="4:4" x14ac:dyDescent="0.2">
      <c r="D178" s="131"/>
    </row>
    <row r="179" spans="4:4" x14ac:dyDescent="0.2">
      <c r="D179" s="131"/>
    </row>
    <row r="180" spans="4:4" x14ac:dyDescent="0.2">
      <c r="D180" s="131"/>
    </row>
    <row r="181" spans="4:4" x14ac:dyDescent="0.2">
      <c r="D181" s="131"/>
    </row>
    <row r="182" spans="4:4" x14ac:dyDescent="0.2">
      <c r="D182" s="131"/>
    </row>
    <row r="183" spans="4:4" x14ac:dyDescent="0.2">
      <c r="D183" s="131"/>
    </row>
    <row r="184" spans="4:4" x14ac:dyDescent="0.2">
      <c r="D184" s="131"/>
    </row>
    <row r="185" spans="4:4" x14ac:dyDescent="0.2">
      <c r="D185" s="131"/>
    </row>
    <row r="186" spans="4:4" x14ac:dyDescent="0.2">
      <c r="D186" s="131"/>
    </row>
    <row r="187" spans="4:4" x14ac:dyDescent="0.2">
      <c r="D187" s="131"/>
    </row>
    <row r="188" spans="4:4" x14ac:dyDescent="0.2">
      <c r="D188" s="131"/>
    </row>
    <row r="189" spans="4:4" x14ac:dyDescent="0.2">
      <c r="D189" s="131"/>
    </row>
    <row r="190" spans="4:4" x14ac:dyDescent="0.2">
      <c r="D190" s="131"/>
    </row>
    <row r="191" spans="4:4" x14ac:dyDescent="0.2">
      <c r="D191" s="131"/>
    </row>
    <row r="192" spans="4:4" x14ac:dyDescent="0.2">
      <c r="D192" s="131"/>
    </row>
    <row r="193" spans="4:4" x14ac:dyDescent="0.2">
      <c r="D193" s="131"/>
    </row>
    <row r="194" spans="4:4" x14ac:dyDescent="0.2">
      <c r="D194" s="131"/>
    </row>
    <row r="195" spans="4:4" x14ac:dyDescent="0.2">
      <c r="D195" s="131"/>
    </row>
    <row r="196" spans="4:4" x14ac:dyDescent="0.2">
      <c r="D196" s="131"/>
    </row>
    <row r="197" spans="4:4" x14ac:dyDescent="0.2">
      <c r="D197" s="131"/>
    </row>
    <row r="198" spans="4:4" x14ac:dyDescent="0.2">
      <c r="D198" s="131"/>
    </row>
    <row r="199" spans="4:4" x14ac:dyDescent="0.2">
      <c r="D199" s="131"/>
    </row>
    <row r="200" spans="4:4" x14ac:dyDescent="0.2">
      <c r="D200" s="131"/>
    </row>
    <row r="201" spans="4:4" x14ac:dyDescent="0.2">
      <c r="D201" s="131"/>
    </row>
    <row r="202" spans="4:4" x14ac:dyDescent="0.2">
      <c r="D202" s="131"/>
    </row>
    <row r="203" spans="4:4" x14ac:dyDescent="0.2">
      <c r="D203" s="131"/>
    </row>
    <row r="204" spans="4:4" x14ac:dyDescent="0.2">
      <c r="D204" s="131"/>
    </row>
    <row r="205" spans="4:4" x14ac:dyDescent="0.2">
      <c r="D205" s="131"/>
    </row>
    <row r="206" spans="4:4" x14ac:dyDescent="0.2">
      <c r="D206" s="131"/>
    </row>
    <row r="207" spans="4:4" x14ac:dyDescent="0.2">
      <c r="D207" s="131"/>
    </row>
    <row r="208" spans="4:4" x14ac:dyDescent="0.2">
      <c r="D208" s="131"/>
    </row>
    <row r="209" spans="4:4" x14ac:dyDescent="0.2">
      <c r="D209" s="131"/>
    </row>
    <row r="210" spans="4:4" x14ac:dyDescent="0.2">
      <c r="D210" s="131"/>
    </row>
    <row r="211" spans="4:4" x14ac:dyDescent="0.2">
      <c r="D211" s="131"/>
    </row>
    <row r="212" spans="4:4" x14ac:dyDescent="0.2">
      <c r="D212" s="131"/>
    </row>
    <row r="213" spans="4:4" x14ac:dyDescent="0.2">
      <c r="D213" s="131"/>
    </row>
    <row r="214" spans="4:4" x14ac:dyDescent="0.2">
      <c r="D214" s="131"/>
    </row>
    <row r="215" spans="4:4" x14ac:dyDescent="0.2">
      <c r="D215" s="131"/>
    </row>
    <row r="216" spans="4:4" x14ac:dyDescent="0.2">
      <c r="D216" s="131"/>
    </row>
    <row r="217" spans="4:4" x14ac:dyDescent="0.2">
      <c r="D217" s="131"/>
    </row>
    <row r="218" spans="4:4" x14ac:dyDescent="0.2">
      <c r="D218" s="131"/>
    </row>
    <row r="219" spans="4:4" x14ac:dyDescent="0.2">
      <c r="D219" s="131"/>
    </row>
    <row r="220" spans="4:4" x14ac:dyDescent="0.2">
      <c r="D220" s="131"/>
    </row>
    <row r="221" spans="4:4" x14ac:dyDescent="0.2">
      <c r="D221" s="131"/>
    </row>
    <row r="222" spans="4:4" x14ac:dyDescent="0.2">
      <c r="D222" s="131"/>
    </row>
    <row r="223" spans="4:4" x14ac:dyDescent="0.2">
      <c r="D223" s="131"/>
    </row>
    <row r="224" spans="4:4" x14ac:dyDescent="0.2">
      <c r="D224" s="131"/>
    </row>
    <row r="225" spans="4:4" x14ac:dyDescent="0.2">
      <c r="D225" s="131"/>
    </row>
    <row r="226" spans="4:4" x14ac:dyDescent="0.2">
      <c r="D226" s="131"/>
    </row>
    <row r="227" spans="4:4" x14ac:dyDescent="0.2">
      <c r="D227" s="131"/>
    </row>
    <row r="228" spans="4:4" x14ac:dyDescent="0.2">
      <c r="D228" s="131"/>
    </row>
    <row r="229" spans="4:4" x14ac:dyDescent="0.2">
      <c r="D229" s="131"/>
    </row>
    <row r="230" spans="4:4" x14ac:dyDescent="0.2">
      <c r="D230" s="131"/>
    </row>
    <row r="231" spans="4:4" x14ac:dyDescent="0.2">
      <c r="D231" s="131"/>
    </row>
    <row r="232" spans="4:4" x14ac:dyDescent="0.2">
      <c r="D232" s="131"/>
    </row>
    <row r="233" spans="4:4" x14ac:dyDescent="0.2">
      <c r="D233" s="131"/>
    </row>
    <row r="234" spans="4:4" x14ac:dyDescent="0.2">
      <c r="D234" s="131"/>
    </row>
    <row r="235" spans="4:4" x14ac:dyDescent="0.2">
      <c r="D235" s="131"/>
    </row>
    <row r="236" spans="4:4" x14ac:dyDescent="0.2">
      <c r="D236" s="131"/>
    </row>
    <row r="237" spans="4:4" x14ac:dyDescent="0.2">
      <c r="D237" s="131"/>
    </row>
    <row r="238" spans="4:4" x14ac:dyDescent="0.2">
      <c r="D238" s="131"/>
    </row>
    <row r="239" spans="4:4" x14ac:dyDescent="0.2">
      <c r="D239" s="131"/>
    </row>
    <row r="240" spans="4:4" x14ac:dyDescent="0.2">
      <c r="D240" s="131"/>
    </row>
    <row r="241" spans="4:4" x14ac:dyDescent="0.2">
      <c r="D241" s="131"/>
    </row>
    <row r="242" spans="4:4" x14ac:dyDescent="0.2">
      <c r="D242" s="131"/>
    </row>
    <row r="243" spans="4:4" x14ac:dyDescent="0.2">
      <c r="D243" s="131"/>
    </row>
    <row r="244" spans="4:4" x14ac:dyDescent="0.2">
      <c r="D244" s="131"/>
    </row>
    <row r="245" spans="4:4" x14ac:dyDescent="0.2">
      <c r="D245" s="131"/>
    </row>
    <row r="246" spans="4:4" x14ac:dyDescent="0.2">
      <c r="D246" s="131"/>
    </row>
    <row r="247" spans="4:4" x14ac:dyDescent="0.2">
      <c r="D247" s="131"/>
    </row>
    <row r="248" spans="4:4" x14ac:dyDescent="0.2">
      <c r="D248" s="131"/>
    </row>
    <row r="249" spans="4:4" x14ac:dyDescent="0.2">
      <c r="D249" s="131"/>
    </row>
    <row r="250" spans="4:4" x14ac:dyDescent="0.2">
      <c r="D250" s="131"/>
    </row>
    <row r="251" spans="4:4" x14ac:dyDescent="0.2">
      <c r="D251" s="131"/>
    </row>
    <row r="252" spans="4:4" x14ac:dyDescent="0.2">
      <c r="D252" s="131"/>
    </row>
    <row r="253" spans="4:4" x14ac:dyDescent="0.2">
      <c r="D253" s="131"/>
    </row>
    <row r="254" spans="4:4" x14ac:dyDescent="0.2">
      <c r="D254" s="131"/>
    </row>
    <row r="255" spans="4:4" x14ac:dyDescent="0.2">
      <c r="D255" s="131"/>
    </row>
    <row r="256" spans="4:4" x14ac:dyDescent="0.2">
      <c r="D256" s="131"/>
    </row>
    <row r="257" spans="4:4" x14ac:dyDescent="0.2">
      <c r="D257" s="131"/>
    </row>
    <row r="258" spans="4:4" x14ac:dyDescent="0.2">
      <c r="D258" s="131"/>
    </row>
    <row r="259" spans="4:4" x14ac:dyDescent="0.2">
      <c r="D259" s="131"/>
    </row>
    <row r="260" spans="4:4" x14ac:dyDescent="0.2">
      <c r="D260" s="131"/>
    </row>
    <row r="261" spans="4:4" x14ac:dyDescent="0.2">
      <c r="D261" s="131"/>
    </row>
    <row r="262" spans="4:4" x14ac:dyDescent="0.2">
      <c r="D262" s="131"/>
    </row>
    <row r="263" spans="4:4" x14ac:dyDescent="0.2">
      <c r="D263" s="131"/>
    </row>
    <row r="264" spans="4:4" x14ac:dyDescent="0.2">
      <c r="D264" s="131"/>
    </row>
    <row r="265" spans="4:4" x14ac:dyDescent="0.2">
      <c r="D265" s="131"/>
    </row>
    <row r="266" spans="4:4" x14ac:dyDescent="0.2">
      <c r="D266" s="131"/>
    </row>
    <row r="267" spans="4:4" x14ac:dyDescent="0.2">
      <c r="D267" s="131"/>
    </row>
    <row r="268" spans="4:4" x14ac:dyDescent="0.2">
      <c r="D268" s="131"/>
    </row>
    <row r="269" spans="4:4" x14ac:dyDescent="0.2">
      <c r="D269" s="131"/>
    </row>
    <row r="270" spans="4:4" x14ac:dyDescent="0.2">
      <c r="D270" s="131"/>
    </row>
    <row r="271" spans="4:4" x14ac:dyDescent="0.2">
      <c r="D271" s="131"/>
    </row>
    <row r="272" spans="4:4" x14ac:dyDescent="0.2">
      <c r="D272" s="131"/>
    </row>
    <row r="273" spans="4:4" x14ac:dyDescent="0.2">
      <c r="D273" s="131"/>
    </row>
    <row r="274" spans="4:4" x14ac:dyDescent="0.2">
      <c r="D274" s="131"/>
    </row>
    <row r="275" spans="4:4" x14ac:dyDescent="0.2">
      <c r="D275" s="131"/>
    </row>
    <row r="276" spans="4:4" x14ac:dyDescent="0.2">
      <c r="D276" s="131"/>
    </row>
    <row r="277" spans="4:4" x14ac:dyDescent="0.2">
      <c r="D277" s="131"/>
    </row>
    <row r="278" spans="4:4" x14ac:dyDescent="0.2">
      <c r="D278" s="131"/>
    </row>
    <row r="279" spans="4:4" x14ac:dyDescent="0.2">
      <c r="D279" s="131"/>
    </row>
    <row r="280" spans="4:4" x14ac:dyDescent="0.2">
      <c r="D280" s="131"/>
    </row>
    <row r="281" spans="4:4" x14ac:dyDescent="0.2">
      <c r="D281" s="131"/>
    </row>
    <row r="282" spans="4:4" x14ac:dyDescent="0.2">
      <c r="D282" s="131"/>
    </row>
    <row r="283" spans="4:4" x14ac:dyDescent="0.2">
      <c r="D283" s="131"/>
    </row>
    <row r="284" spans="4:4" x14ac:dyDescent="0.2">
      <c r="D284" s="131"/>
    </row>
    <row r="285" spans="4:4" x14ac:dyDescent="0.2">
      <c r="D285" s="131"/>
    </row>
    <row r="286" spans="4:4" x14ac:dyDescent="0.2">
      <c r="D286" s="131"/>
    </row>
    <row r="287" spans="4:4" x14ac:dyDescent="0.2">
      <c r="D287" s="131"/>
    </row>
    <row r="288" spans="4:4" x14ac:dyDescent="0.2">
      <c r="D288" s="131"/>
    </row>
    <row r="289" spans="4:4" x14ac:dyDescent="0.2">
      <c r="D289" s="131"/>
    </row>
    <row r="290" spans="4:4" x14ac:dyDescent="0.2">
      <c r="D290" s="131"/>
    </row>
    <row r="291" spans="4:4" x14ac:dyDescent="0.2">
      <c r="D291" s="131"/>
    </row>
    <row r="292" spans="4:4" x14ac:dyDescent="0.2">
      <c r="D292" s="131"/>
    </row>
    <row r="293" spans="4:4" x14ac:dyDescent="0.2">
      <c r="D293" s="131"/>
    </row>
    <row r="294" spans="4:4" x14ac:dyDescent="0.2">
      <c r="D294" s="131"/>
    </row>
    <row r="295" spans="4:4" x14ac:dyDescent="0.2">
      <c r="D295" s="131"/>
    </row>
    <row r="296" spans="4:4" x14ac:dyDescent="0.2">
      <c r="D296" s="131"/>
    </row>
    <row r="297" spans="4:4" x14ac:dyDescent="0.2">
      <c r="D297" s="131"/>
    </row>
    <row r="298" spans="4:4" x14ac:dyDescent="0.2">
      <c r="D298" s="131"/>
    </row>
    <row r="299" spans="4:4" x14ac:dyDescent="0.2">
      <c r="D299" s="131"/>
    </row>
    <row r="300" spans="4:4" x14ac:dyDescent="0.2">
      <c r="D300" s="131"/>
    </row>
    <row r="301" spans="4:4" x14ac:dyDescent="0.2">
      <c r="D301" s="131"/>
    </row>
    <row r="302" spans="4:4" x14ac:dyDescent="0.2">
      <c r="D302" s="131"/>
    </row>
    <row r="303" spans="4:4" x14ac:dyDescent="0.2">
      <c r="D303" s="131"/>
    </row>
    <row r="304" spans="4:4" x14ac:dyDescent="0.2">
      <c r="D304" s="131"/>
    </row>
    <row r="305" spans="4:4" x14ac:dyDescent="0.2">
      <c r="D305" s="131"/>
    </row>
    <row r="306" spans="4:4" x14ac:dyDescent="0.2">
      <c r="D306" s="131"/>
    </row>
    <row r="307" spans="4:4" x14ac:dyDescent="0.2">
      <c r="D307" s="131"/>
    </row>
    <row r="308" spans="4:4" x14ac:dyDescent="0.2">
      <c r="D308" s="131"/>
    </row>
    <row r="309" spans="4:4" x14ac:dyDescent="0.2">
      <c r="D309" s="131"/>
    </row>
    <row r="310" spans="4:4" x14ac:dyDescent="0.2">
      <c r="D310" s="131"/>
    </row>
    <row r="311" spans="4:4" x14ac:dyDescent="0.2">
      <c r="D311" s="131"/>
    </row>
    <row r="312" spans="4:4" x14ac:dyDescent="0.2">
      <c r="D312" s="131"/>
    </row>
    <row r="313" spans="4:4" x14ac:dyDescent="0.2">
      <c r="D313" s="131"/>
    </row>
    <row r="314" spans="4:4" x14ac:dyDescent="0.2">
      <c r="D314" s="131"/>
    </row>
    <row r="315" spans="4:4" x14ac:dyDescent="0.2">
      <c r="D315" s="131"/>
    </row>
    <row r="316" spans="4:4" x14ac:dyDescent="0.2">
      <c r="D316" s="131"/>
    </row>
    <row r="317" spans="4:4" x14ac:dyDescent="0.2">
      <c r="D317" s="131"/>
    </row>
    <row r="318" spans="4:4" x14ac:dyDescent="0.2">
      <c r="D318" s="131"/>
    </row>
    <row r="319" spans="4:4" x14ac:dyDescent="0.2">
      <c r="D319" s="131"/>
    </row>
    <row r="320" spans="4:4" x14ac:dyDescent="0.2">
      <c r="D320" s="131"/>
    </row>
    <row r="321" spans="4:4" x14ac:dyDescent="0.2">
      <c r="D321" s="131"/>
    </row>
    <row r="322" spans="4:4" x14ac:dyDescent="0.2">
      <c r="D322" s="131"/>
    </row>
    <row r="323" spans="4:4" x14ac:dyDescent="0.2">
      <c r="D323" s="131"/>
    </row>
    <row r="324" spans="4:4" x14ac:dyDescent="0.2">
      <c r="D324" s="131"/>
    </row>
    <row r="325" spans="4:4" x14ac:dyDescent="0.2">
      <c r="D325" s="131"/>
    </row>
    <row r="326" spans="4:4" x14ac:dyDescent="0.2">
      <c r="D326" s="131"/>
    </row>
    <row r="327" spans="4:4" x14ac:dyDescent="0.2">
      <c r="D327" s="131"/>
    </row>
    <row r="328" spans="4:4" x14ac:dyDescent="0.2">
      <c r="D328" s="131"/>
    </row>
    <row r="329" spans="4:4" x14ac:dyDescent="0.2">
      <c r="D329" s="131"/>
    </row>
    <row r="330" spans="4:4" x14ac:dyDescent="0.2">
      <c r="D330" s="131"/>
    </row>
    <row r="331" spans="4:4" x14ac:dyDescent="0.2">
      <c r="D331" s="131"/>
    </row>
    <row r="332" spans="4:4" x14ac:dyDescent="0.2">
      <c r="D332" s="131"/>
    </row>
    <row r="333" spans="4:4" x14ac:dyDescent="0.2">
      <c r="D333" s="131"/>
    </row>
    <row r="334" spans="4:4" x14ac:dyDescent="0.2">
      <c r="D334" s="131"/>
    </row>
    <row r="335" spans="4:4" x14ac:dyDescent="0.2">
      <c r="D335" s="131"/>
    </row>
    <row r="336" spans="4:4" x14ac:dyDescent="0.2">
      <c r="D336" s="131"/>
    </row>
    <row r="337" spans="4:4" x14ac:dyDescent="0.2">
      <c r="D337" s="131"/>
    </row>
    <row r="338" spans="4:4" x14ac:dyDescent="0.2">
      <c r="D338" s="131"/>
    </row>
    <row r="339" spans="4:4" x14ac:dyDescent="0.2">
      <c r="D339" s="131"/>
    </row>
    <row r="340" spans="4:4" x14ac:dyDescent="0.2">
      <c r="D340" s="131"/>
    </row>
    <row r="341" spans="4:4" x14ac:dyDescent="0.2">
      <c r="D341" s="131"/>
    </row>
    <row r="342" spans="4:4" x14ac:dyDescent="0.2">
      <c r="D342" s="131"/>
    </row>
    <row r="343" spans="4:4" x14ac:dyDescent="0.2">
      <c r="D343" s="131"/>
    </row>
    <row r="344" spans="4:4" x14ac:dyDescent="0.2">
      <c r="D344" s="131"/>
    </row>
    <row r="345" spans="4:4" x14ac:dyDescent="0.2">
      <c r="D345" s="131"/>
    </row>
    <row r="346" spans="4:4" x14ac:dyDescent="0.2">
      <c r="D346" s="131"/>
    </row>
    <row r="347" spans="4:4" x14ac:dyDescent="0.2">
      <c r="D347" s="131"/>
    </row>
    <row r="348" spans="4:4" x14ac:dyDescent="0.2">
      <c r="D348" s="131"/>
    </row>
    <row r="349" spans="4:4" x14ac:dyDescent="0.2">
      <c r="D349" s="131"/>
    </row>
    <row r="350" spans="4:4" x14ac:dyDescent="0.2">
      <c r="D350" s="131"/>
    </row>
    <row r="351" spans="4:4" x14ac:dyDescent="0.2">
      <c r="D351" s="131"/>
    </row>
    <row r="352" spans="4:4" x14ac:dyDescent="0.2">
      <c r="D352" s="131"/>
    </row>
    <row r="353" spans="4:4" x14ac:dyDescent="0.2">
      <c r="D353" s="131"/>
    </row>
    <row r="354" spans="4:4" x14ac:dyDescent="0.2">
      <c r="D354" s="131"/>
    </row>
    <row r="355" spans="4:4" x14ac:dyDescent="0.2">
      <c r="D355" s="131"/>
    </row>
    <row r="356" spans="4:4" x14ac:dyDescent="0.2">
      <c r="D356" s="131"/>
    </row>
    <row r="357" spans="4:4" x14ac:dyDescent="0.2">
      <c r="D357" s="131"/>
    </row>
    <row r="358" spans="4:4" x14ac:dyDescent="0.2">
      <c r="D358" s="131"/>
    </row>
    <row r="359" spans="4:4" x14ac:dyDescent="0.2">
      <c r="D359" s="131"/>
    </row>
    <row r="360" spans="4:4" x14ac:dyDescent="0.2">
      <c r="D360" s="131"/>
    </row>
    <row r="361" spans="4:4" x14ac:dyDescent="0.2">
      <c r="D361" s="131"/>
    </row>
    <row r="362" spans="4:4" x14ac:dyDescent="0.2">
      <c r="D362" s="131"/>
    </row>
    <row r="363" spans="4:4" x14ac:dyDescent="0.2">
      <c r="D363" s="131"/>
    </row>
    <row r="364" spans="4:4" x14ac:dyDescent="0.2">
      <c r="D364" s="131"/>
    </row>
    <row r="365" spans="4:4" x14ac:dyDescent="0.2">
      <c r="D365" s="131"/>
    </row>
    <row r="366" spans="4:4" x14ac:dyDescent="0.2">
      <c r="D366" s="131"/>
    </row>
    <row r="367" spans="4:4" x14ac:dyDescent="0.2">
      <c r="D367" s="131"/>
    </row>
    <row r="368" spans="4:4" x14ac:dyDescent="0.2">
      <c r="D368" s="131"/>
    </row>
    <row r="369" spans="4:4" x14ac:dyDescent="0.2">
      <c r="D369" s="131"/>
    </row>
    <row r="370" spans="4:4" x14ac:dyDescent="0.2">
      <c r="D370" s="131"/>
    </row>
    <row r="371" spans="4:4" x14ac:dyDescent="0.2">
      <c r="D371" s="131"/>
    </row>
    <row r="372" spans="4:4" x14ac:dyDescent="0.2">
      <c r="D372" s="131"/>
    </row>
    <row r="373" spans="4:4" x14ac:dyDescent="0.2">
      <c r="D373" s="131"/>
    </row>
    <row r="374" spans="4:4" x14ac:dyDescent="0.2">
      <c r="D374" s="131"/>
    </row>
    <row r="375" spans="4:4" x14ac:dyDescent="0.2">
      <c r="D375" s="131"/>
    </row>
    <row r="376" spans="4:4" x14ac:dyDescent="0.2">
      <c r="D376" s="131"/>
    </row>
    <row r="377" spans="4:4" x14ac:dyDescent="0.2">
      <c r="D377" s="131"/>
    </row>
    <row r="378" spans="4:4" x14ac:dyDescent="0.2">
      <c r="D378" s="131"/>
    </row>
    <row r="379" spans="4:4" x14ac:dyDescent="0.2">
      <c r="D379" s="131"/>
    </row>
    <row r="380" spans="4:4" x14ac:dyDescent="0.2">
      <c r="D380" s="131"/>
    </row>
    <row r="381" spans="4:4" x14ac:dyDescent="0.2">
      <c r="D381" s="131"/>
    </row>
    <row r="382" spans="4:4" x14ac:dyDescent="0.2">
      <c r="D382" s="131"/>
    </row>
    <row r="383" spans="4:4" x14ac:dyDescent="0.2">
      <c r="D383" s="131"/>
    </row>
    <row r="384" spans="4:4" x14ac:dyDescent="0.2">
      <c r="D384" s="131"/>
    </row>
    <row r="385" spans="4:4" x14ac:dyDescent="0.2">
      <c r="D385" s="131"/>
    </row>
    <row r="386" spans="4:4" x14ac:dyDescent="0.2">
      <c r="D386" s="131"/>
    </row>
    <row r="387" spans="4:4" x14ac:dyDescent="0.2">
      <c r="D387" s="131"/>
    </row>
    <row r="388" spans="4:4" x14ac:dyDescent="0.2">
      <c r="D388" s="131"/>
    </row>
    <row r="389" spans="4:4" x14ac:dyDescent="0.2">
      <c r="D389" s="131"/>
    </row>
    <row r="390" spans="4:4" x14ac:dyDescent="0.2">
      <c r="D390" s="131"/>
    </row>
    <row r="391" spans="4:4" x14ac:dyDescent="0.2">
      <c r="D391" s="131"/>
    </row>
    <row r="392" spans="4:4" x14ac:dyDescent="0.2">
      <c r="D392" s="131"/>
    </row>
    <row r="393" spans="4:4" x14ac:dyDescent="0.2">
      <c r="D393" s="131"/>
    </row>
    <row r="394" spans="4:4" x14ac:dyDescent="0.2">
      <c r="D394" s="131"/>
    </row>
    <row r="395" spans="4:4" x14ac:dyDescent="0.2">
      <c r="D395" s="131"/>
    </row>
    <row r="396" spans="4:4" x14ac:dyDescent="0.2">
      <c r="D396" s="131"/>
    </row>
    <row r="397" spans="4:4" x14ac:dyDescent="0.2">
      <c r="D397" s="131"/>
    </row>
    <row r="398" spans="4:4" x14ac:dyDescent="0.2">
      <c r="D398" s="131"/>
    </row>
    <row r="399" spans="4:4" x14ac:dyDescent="0.2">
      <c r="D399" s="131"/>
    </row>
    <row r="400" spans="4:4" x14ac:dyDescent="0.2">
      <c r="D400" s="131"/>
    </row>
    <row r="401" spans="4:4" x14ac:dyDescent="0.2">
      <c r="D401" s="131"/>
    </row>
    <row r="402" spans="4:4" x14ac:dyDescent="0.2">
      <c r="D402" s="131"/>
    </row>
    <row r="403" spans="4:4" x14ac:dyDescent="0.2">
      <c r="D403" s="131"/>
    </row>
    <row r="404" spans="4:4" x14ac:dyDescent="0.2">
      <c r="D404" s="131"/>
    </row>
    <row r="405" spans="4:4" x14ac:dyDescent="0.2">
      <c r="D405" s="131"/>
    </row>
    <row r="406" spans="4:4" x14ac:dyDescent="0.2">
      <c r="D406" s="131"/>
    </row>
    <row r="407" spans="4:4" x14ac:dyDescent="0.2">
      <c r="D407" s="131"/>
    </row>
    <row r="408" spans="4:4" x14ac:dyDescent="0.2">
      <c r="D408" s="131"/>
    </row>
    <row r="409" spans="4:4" x14ac:dyDescent="0.2">
      <c r="D409" s="131"/>
    </row>
    <row r="410" spans="4:4" x14ac:dyDescent="0.2">
      <c r="D410" s="131"/>
    </row>
    <row r="411" spans="4:4" x14ac:dyDescent="0.2">
      <c r="D411" s="131"/>
    </row>
    <row r="412" spans="4:4" x14ac:dyDescent="0.2">
      <c r="D412" s="131"/>
    </row>
    <row r="413" spans="4:4" x14ac:dyDescent="0.2">
      <c r="D413" s="131"/>
    </row>
    <row r="414" spans="4:4" x14ac:dyDescent="0.2">
      <c r="D414" s="131"/>
    </row>
    <row r="415" spans="4:4" x14ac:dyDescent="0.2">
      <c r="D415" s="131"/>
    </row>
    <row r="416" spans="4:4" x14ac:dyDescent="0.2">
      <c r="D416" s="131"/>
    </row>
    <row r="417" spans="4:4" x14ac:dyDescent="0.2">
      <c r="D417" s="131"/>
    </row>
    <row r="418" spans="4:4" x14ac:dyDescent="0.2">
      <c r="D418" s="131"/>
    </row>
    <row r="419" spans="4:4" x14ac:dyDescent="0.2">
      <c r="D419" s="131"/>
    </row>
    <row r="420" spans="4:4" x14ac:dyDescent="0.2">
      <c r="D420" s="131"/>
    </row>
    <row r="421" spans="4:4" x14ac:dyDescent="0.2">
      <c r="D421" s="131"/>
    </row>
    <row r="422" spans="4:4" x14ac:dyDescent="0.2">
      <c r="D422" s="131"/>
    </row>
    <row r="423" spans="4:4" x14ac:dyDescent="0.2">
      <c r="D423" s="131"/>
    </row>
    <row r="424" spans="4:4" x14ac:dyDescent="0.2">
      <c r="D424" s="131"/>
    </row>
    <row r="425" spans="4:4" x14ac:dyDescent="0.2">
      <c r="D425" s="131"/>
    </row>
    <row r="426" spans="4:4" x14ac:dyDescent="0.2">
      <c r="D426" s="131"/>
    </row>
    <row r="427" spans="4:4" x14ac:dyDescent="0.2">
      <c r="D427" s="131"/>
    </row>
    <row r="428" spans="4:4" x14ac:dyDescent="0.2">
      <c r="D428" s="131"/>
    </row>
    <row r="429" spans="4:4" x14ac:dyDescent="0.2">
      <c r="D429" s="131"/>
    </row>
    <row r="430" spans="4:4" x14ac:dyDescent="0.2">
      <c r="D430" s="131"/>
    </row>
    <row r="431" spans="4:4" x14ac:dyDescent="0.2">
      <c r="D431" s="131"/>
    </row>
    <row r="432" spans="4:4" x14ac:dyDescent="0.2">
      <c r="D432" s="131"/>
    </row>
    <row r="433" spans="4:4" x14ac:dyDescent="0.2">
      <c r="D433" s="131"/>
    </row>
    <row r="434" spans="4:4" x14ac:dyDescent="0.2">
      <c r="D434" s="131"/>
    </row>
    <row r="435" spans="4:4" x14ac:dyDescent="0.2">
      <c r="D435" s="131"/>
    </row>
    <row r="436" spans="4:4" x14ac:dyDescent="0.2">
      <c r="D436" s="131"/>
    </row>
    <row r="437" spans="4:4" x14ac:dyDescent="0.2">
      <c r="D437" s="131"/>
    </row>
    <row r="438" spans="4:4" x14ac:dyDescent="0.2">
      <c r="D438" s="131"/>
    </row>
    <row r="439" spans="4:4" x14ac:dyDescent="0.2">
      <c r="D439" s="131"/>
    </row>
    <row r="440" spans="4:4" x14ac:dyDescent="0.2">
      <c r="D440" s="131"/>
    </row>
    <row r="441" spans="4:4" x14ac:dyDescent="0.2">
      <c r="D441" s="131"/>
    </row>
    <row r="442" spans="4:4" x14ac:dyDescent="0.2">
      <c r="D442" s="131"/>
    </row>
    <row r="443" spans="4:4" x14ac:dyDescent="0.2">
      <c r="D443" s="131"/>
    </row>
    <row r="444" spans="4:4" x14ac:dyDescent="0.2">
      <c r="D444" s="131"/>
    </row>
    <row r="445" spans="4:4" x14ac:dyDescent="0.2">
      <c r="D445" s="131"/>
    </row>
    <row r="446" spans="4:4" x14ac:dyDescent="0.2">
      <c r="D446" s="131"/>
    </row>
    <row r="447" spans="4:4" x14ac:dyDescent="0.2">
      <c r="D447" s="131"/>
    </row>
    <row r="448" spans="4:4" x14ac:dyDescent="0.2">
      <c r="D448" s="131"/>
    </row>
    <row r="449" spans="4:4" x14ac:dyDescent="0.2">
      <c r="D449" s="131"/>
    </row>
    <row r="450" spans="4:4" x14ac:dyDescent="0.2">
      <c r="D450" s="131"/>
    </row>
    <row r="451" spans="4:4" x14ac:dyDescent="0.2">
      <c r="D451" s="131"/>
    </row>
    <row r="452" spans="4:4" x14ac:dyDescent="0.2">
      <c r="D452" s="131"/>
    </row>
    <row r="453" spans="4:4" x14ac:dyDescent="0.2">
      <c r="D453" s="131"/>
    </row>
    <row r="454" spans="4:4" x14ac:dyDescent="0.2">
      <c r="D454" s="131"/>
    </row>
    <row r="455" spans="4:4" x14ac:dyDescent="0.2">
      <c r="D455" s="131"/>
    </row>
    <row r="456" spans="4:4" x14ac:dyDescent="0.2">
      <c r="D456" s="131"/>
    </row>
    <row r="457" spans="4:4" x14ac:dyDescent="0.2">
      <c r="D457" s="131"/>
    </row>
    <row r="458" spans="4:4" x14ac:dyDescent="0.2">
      <c r="D458" s="131"/>
    </row>
    <row r="459" spans="4:4" x14ac:dyDescent="0.2">
      <c r="D459" s="131"/>
    </row>
    <row r="460" spans="4:4" x14ac:dyDescent="0.2">
      <c r="D460" s="131"/>
    </row>
    <row r="461" spans="4:4" x14ac:dyDescent="0.2">
      <c r="D461" s="131"/>
    </row>
    <row r="462" spans="4:4" x14ac:dyDescent="0.2">
      <c r="D462" s="131"/>
    </row>
    <row r="463" spans="4:4" x14ac:dyDescent="0.2">
      <c r="D463" s="131"/>
    </row>
    <row r="464" spans="4:4" x14ac:dyDescent="0.2">
      <c r="D464" s="131"/>
    </row>
    <row r="465" spans="4:4" x14ac:dyDescent="0.2">
      <c r="D465" s="131"/>
    </row>
    <row r="466" spans="4:4" x14ac:dyDescent="0.2">
      <c r="D466" s="131"/>
    </row>
    <row r="467" spans="4:4" x14ac:dyDescent="0.2">
      <c r="D467" s="131"/>
    </row>
    <row r="468" spans="4:4" x14ac:dyDescent="0.2">
      <c r="D468" s="131"/>
    </row>
    <row r="469" spans="4:4" x14ac:dyDescent="0.2">
      <c r="D469" s="131"/>
    </row>
    <row r="470" spans="4:4" x14ac:dyDescent="0.2">
      <c r="D470" s="131"/>
    </row>
    <row r="471" spans="4:4" x14ac:dyDescent="0.2">
      <c r="D471" s="131"/>
    </row>
    <row r="472" spans="4:4" x14ac:dyDescent="0.2">
      <c r="D472" s="131"/>
    </row>
    <row r="473" spans="4:4" x14ac:dyDescent="0.2">
      <c r="D473" s="131"/>
    </row>
    <row r="474" spans="4:4" x14ac:dyDescent="0.2">
      <c r="D474" s="131"/>
    </row>
    <row r="475" spans="4:4" x14ac:dyDescent="0.2">
      <c r="D475" s="131"/>
    </row>
    <row r="476" spans="4:4" x14ac:dyDescent="0.2">
      <c r="D476" s="131"/>
    </row>
    <row r="477" spans="4:4" x14ac:dyDescent="0.2">
      <c r="D477" s="131"/>
    </row>
    <row r="478" spans="4:4" x14ac:dyDescent="0.2">
      <c r="D478" s="131"/>
    </row>
    <row r="479" spans="4:4" x14ac:dyDescent="0.2">
      <c r="D479" s="131"/>
    </row>
    <row r="480" spans="4:4" x14ac:dyDescent="0.2">
      <c r="D480" s="131"/>
    </row>
    <row r="481" spans="4:4" x14ac:dyDescent="0.2">
      <c r="D481" s="131"/>
    </row>
    <row r="482" spans="4:4" x14ac:dyDescent="0.2">
      <c r="D482" s="131"/>
    </row>
    <row r="483" spans="4:4" x14ac:dyDescent="0.2">
      <c r="D483" s="131"/>
    </row>
    <row r="484" spans="4:4" x14ac:dyDescent="0.2">
      <c r="D484" s="131"/>
    </row>
    <row r="485" spans="4:4" x14ac:dyDescent="0.2">
      <c r="D485" s="131"/>
    </row>
    <row r="486" spans="4:4" x14ac:dyDescent="0.2">
      <c r="D486" s="131"/>
    </row>
    <row r="487" spans="4:4" x14ac:dyDescent="0.2">
      <c r="D487" s="131"/>
    </row>
    <row r="488" spans="4:4" x14ac:dyDescent="0.2">
      <c r="D488" s="131"/>
    </row>
    <row r="489" spans="4:4" x14ac:dyDescent="0.2">
      <c r="D489" s="131"/>
    </row>
    <row r="490" spans="4:4" x14ac:dyDescent="0.2">
      <c r="D490" s="131"/>
    </row>
    <row r="491" spans="4:4" x14ac:dyDescent="0.2">
      <c r="D491" s="131"/>
    </row>
    <row r="492" spans="4:4" x14ac:dyDescent="0.2">
      <c r="D492" s="131"/>
    </row>
    <row r="493" spans="4:4" x14ac:dyDescent="0.2">
      <c r="D493" s="131"/>
    </row>
    <row r="494" spans="4:4" x14ac:dyDescent="0.2">
      <c r="D494" s="131"/>
    </row>
    <row r="495" spans="4:4" x14ac:dyDescent="0.2">
      <c r="D495" s="131"/>
    </row>
    <row r="496" spans="4:4" x14ac:dyDescent="0.2">
      <c r="D496" s="131"/>
    </row>
    <row r="497" spans="4:4" x14ac:dyDescent="0.2">
      <c r="D497" s="131"/>
    </row>
    <row r="498" spans="4:4" x14ac:dyDescent="0.2">
      <c r="D498" s="131"/>
    </row>
    <row r="499" spans="4:4" x14ac:dyDescent="0.2">
      <c r="D499" s="131"/>
    </row>
    <row r="500" spans="4:4" x14ac:dyDescent="0.2">
      <c r="D500" s="131"/>
    </row>
    <row r="501" spans="4:4" x14ac:dyDescent="0.2">
      <c r="D501" s="131"/>
    </row>
    <row r="502" spans="4:4" x14ac:dyDescent="0.2">
      <c r="D502" s="131"/>
    </row>
    <row r="503" spans="4:4" x14ac:dyDescent="0.2">
      <c r="D503" s="131"/>
    </row>
    <row r="504" spans="4:4" x14ac:dyDescent="0.2">
      <c r="D504" s="131"/>
    </row>
    <row r="505" spans="4:4" x14ac:dyDescent="0.2">
      <c r="D505" s="131"/>
    </row>
    <row r="506" spans="4:4" x14ac:dyDescent="0.2">
      <c r="D506" s="131"/>
    </row>
    <row r="507" spans="4:4" x14ac:dyDescent="0.2">
      <c r="D507" s="131"/>
    </row>
    <row r="508" spans="4:4" x14ac:dyDescent="0.2">
      <c r="D508" s="131"/>
    </row>
    <row r="509" spans="4:4" x14ac:dyDescent="0.2">
      <c r="D509" s="131"/>
    </row>
    <row r="510" spans="4:4" x14ac:dyDescent="0.2">
      <c r="D510" s="131"/>
    </row>
    <row r="511" spans="4:4" x14ac:dyDescent="0.2">
      <c r="D511" s="131"/>
    </row>
    <row r="512" spans="4:4" x14ac:dyDescent="0.2">
      <c r="D512" s="131"/>
    </row>
    <row r="513" spans="4:4" x14ac:dyDescent="0.2">
      <c r="D513" s="131"/>
    </row>
    <row r="514" spans="4:4" x14ac:dyDescent="0.2">
      <c r="D514" s="131"/>
    </row>
    <row r="515" spans="4:4" x14ac:dyDescent="0.2">
      <c r="D515" s="131"/>
    </row>
    <row r="516" spans="4:4" x14ac:dyDescent="0.2">
      <c r="D516" s="131"/>
    </row>
    <row r="517" spans="4:4" x14ac:dyDescent="0.2">
      <c r="D517" s="131"/>
    </row>
    <row r="518" spans="4:4" x14ac:dyDescent="0.2">
      <c r="D518" s="131"/>
    </row>
    <row r="519" spans="4:4" x14ac:dyDescent="0.2">
      <c r="D519" s="131"/>
    </row>
    <row r="520" spans="4:4" x14ac:dyDescent="0.2">
      <c r="D520" s="131"/>
    </row>
    <row r="521" spans="4:4" x14ac:dyDescent="0.2">
      <c r="D521" s="131"/>
    </row>
    <row r="522" spans="4:4" x14ac:dyDescent="0.2">
      <c r="D522" s="131"/>
    </row>
    <row r="523" spans="4:4" x14ac:dyDescent="0.2">
      <c r="D523" s="131"/>
    </row>
    <row r="524" spans="4:4" x14ac:dyDescent="0.2">
      <c r="D524" s="131"/>
    </row>
    <row r="525" spans="4:4" x14ac:dyDescent="0.2">
      <c r="D525" s="131"/>
    </row>
    <row r="526" spans="4:4" x14ac:dyDescent="0.2">
      <c r="D526" s="131"/>
    </row>
    <row r="527" spans="4:4" x14ac:dyDescent="0.2">
      <c r="D527" s="131"/>
    </row>
    <row r="528" spans="4:4" x14ac:dyDescent="0.2">
      <c r="D528" s="131"/>
    </row>
    <row r="529" spans="4:4" x14ac:dyDescent="0.2">
      <c r="D529" s="131"/>
    </row>
    <row r="530" spans="4:4" x14ac:dyDescent="0.2">
      <c r="D530" s="131"/>
    </row>
    <row r="531" spans="4:4" x14ac:dyDescent="0.2">
      <c r="D531" s="131"/>
    </row>
    <row r="532" spans="4:4" x14ac:dyDescent="0.2">
      <c r="D532" s="131"/>
    </row>
    <row r="533" spans="4:4" x14ac:dyDescent="0.2">
      <c r="D533" s="131"/>
    </row>
    <row r="534" spans="4:4" x14ac:dyDescent="0.2">
      <c r="D534" s="131"/>
    </row>
    <row r="535" spans="4:4" x14ac:dyDescent="0.2">
      <c r="D535" s="131"/>
    </row>
    <row r="536" spans="4:4" x14ac:dyDescent="0.2">
      <c r="D536" s="131"/>
    </row>
    <row r="537" spans="4:4" x14ac:dyDescent="0.2">
      <c r="D537" s="131"/>
    </row>
    <row r="538" spans="4:4" x14ac:dyDescent="0.2">
      <c r="D538" s="131"/>
    </row>
    <row r="539" spans="4:4" x14ac:dyDescent="0.2">
      <c r="D539" s="131"/>
    </row>
    <row r="540" spans="4:4" x14ac:dyDescent="0.2">
      <c r="D540" s="131"/>
    </row>
    <row r="541" spans="4:4" x14ac:dyDescent="0.2">
      <c r="D541" s="131"/>
    </row>
    <row r="542" spans="4:4" x14ac:dyDescent="0.2">
      <c r="D542" s="131"/>
    </row>
    <row r="543" spans="4:4" x14ac:dyDescent="0.2">
      <c r="D543" s="131"/>
    </row>
    <row r="544" spans="4:4" x14ac:dyDescent="0.2">
      <c r="D544" s="131"/>
    </row>
    <row r="545" spans="4:4" x14ac:dyDescent="0.2">
      <c r="D545" s="131"/>
    </row>
    <row r="546" spans="4:4" x14ac:dyDescent="0.2">
      <c r="D546" s="131"/>
    </row>
    <row r="547" spans="4:4" x14ac:dyDescent="0.2">
      <c r="D547" s="131"/>
    </row>
    <row r="548" spans="4:4" x14ac:dyDescent="0.2">
      <c r="D548" s="131"/>
    </row>
    <row r="549" spans="4:4" x14ac:dyDescent="0.2">
      <c r="D549" s="131"/>
    </row>
    <row r="550" spans="4:4" x14ac:dyDescent="0.2">
      <c r="D550" s="131"/>
    </row>
    <row r="551" spans="4:4" x14ac:dyDescent="0.2">
      <c r="D551" s="131"/>
    </row>
    <row r="552" spans="4:4" x14ac:dyDescent="0.2">
      <c r="D552" s="131"/>
    </row>
    <row r="553" spans="4:4" x14ac:dyDescent="0.2">
      <c r="D553" s="131"/>
    </row>
    <row r="554" spans="4:4" x14ac:dyDescent="0.2">
      <c r="D554" s="131"/>
    </row>
    <row r="555" spans="4:4" x14ac:dyDescent="0.2">
      <c r="D555" s="131"/>
    </row>
    <row r="556" spans="4:4" x14ac:dyDescent="0.2">
      <c r="D556" s="131"/>
    </row>
    <row r="557" spans="4:4" x14ac:dyDescent="0.2">
      <c r="D557" s="131"/>
    </row>
    <row r="558" spans="4:4" x14ac:dyDescent="0.2">
      <c r="D558" s="131"/>
    </row>
    <row r="559" spans="4:4" x14ac:dyDescent="0.2">
      <c r="D559" s="131"/>
    </row>
    <row r="560" spans="4:4" x14ac:dyDescent="0.2">
      <c r="D560" s="131"/>
    </row>
    <row r="561" spans="4:4" x14ac:dyDescent="0.2">
      <c r="D561" s="131"/>
    </row>
    <row r="562" spans="4:4" x14ac:dyDescent="0.2">
      <c r="D562" s="131"/>
    </row>
    <row r="563" spans="4:4" x14ac:dyDescent="0.2">
      <c r="D563" s="131"/>
    </row>
    <row r="564" spans="4:4" x14ac:dyDescent="0.2">
      <c r="D564" s="131"/>
    </row>
    <row r="565" spans="4:4" x14ac:dyDescent="0.2">
      <c r="D565" s="131"/>
    </row>
    <row r="566" spans="4:4" x14ac:dyDescent="0.2">
      <c r="D566" s="131"/>
    </row>
    <row r="567" spans="4:4" x14ac:dyDescent="0.2">
      <c r="D567" s="131"/>
    </row>
    <row r="568" spans="4:4" x14ac:dyDescent="0.2">
      <c r="D568" s="131"/>
    </row>
    <row r="569" spans="4:4" x14ac:dyDescent="0.2">
      <c r="D569" s="131"/>
    </row>
    <row r="570" spans="4:4" x14ac:dyDescent="0.2">
      <c r="D570" s="131"/>
    </row>
    <row r="571" spans="4:4" x14ac:dyDescent="0.2">
      <c r="D571" s="131"/>
    </row>
    <row r="572" spans="4:4" x14ac:dyDescent="0.2">
      <c r="D572" s="131"/>
    </row>
    <row r="573" spans="4:4" x14ac:dyDescent="0.2">
      <c r="D573" s="131"/>
    </row>
    <row r="574" spans="4:4" x14ac:dyDescent="0.2">
      <c r="D574" s="131"/>
    </row>
    <row r="575" spans="4:4" x14ac:dyDescent="0.2">
      <c r="D575" s="131"/>
    </row>
    <row r="576" spans="4:4" x14ac:dyDescent="0.2">
      <c r="D576" s="131"/>
    </row>
    <row r="577" spans="4:4" x14ac:dyDescent="0.2">
      <c r="D577" s="131"/>
    </row>
    <row r="578" spans="4:4" x14ac:dyDescent="0.2">
      <c r="D578" s="131"/>
    </row>
    <row r="579" spans="4:4" x14ac:dyDescent="0.2">
      <c r="D579" s="131"/>
    </row>
    <row r="580" spans="4:4" x14ac:dyDescent="0.2">
      <c r="D580" s="131"/>
    </row>
    <row r="581" spans="4:4" x14ac:dyDescent="0.2">
      <c r="D581" s="131"/>
    </row>
    <row r="582" spans="4:4" x14ac:dyDescent="0.2">
      <c r="D582" s="131"/>
    </row>
    <row r="583" spans="4:4" x14ac:dyDescent="0.2">
      <c r="D583" s="131"/>
    </row>
    <row r="584" spans="4:4" x14ac:dyDescent="0.2">
      <c r="D584" s="131"/>
    </row>
    <row r="585" spans="4:4" x14ac:dyDescent="0.2">
      <c r="D585" s="131"/>
    </row>
    <row r="586" spans="4:4" x14ac:dyDescent="0.2">
      <c r="D586" s="131"/>
    </row>
    <row r="587" spans="4:4" x14ac:dyDescent="0.2">
      <c r="D587" s="131"/>
    </row>
    <row r="588" spans="4:4" x14ac:dyDescent="0.2">
      <c r="D588" s="131"/>
    </row>
    <row r="589" spans="4:4" x14ac:dyDescent="0.2">
      <c r="D589" s="131"/>
    </row>
    <row r="590" spans="4:4" x14ac:dyDescent="0.2">
      <c r="D590" s="131"/>
    </row>
    <row r="591" spans="4:4" x14ac:dyDescent="0.2">
      <c r="D591" s="131"/>
    </row>
    <row r="592" spans="4:4" x14ac:dyDescent="0.2">
      <c r="D592" s="131"/>
    </row>
    <row r="593" spans="4:4" x14ac:dyDescent="0.2">
      <c r="D593" s="131"/>
    </row>
    <row r="594" spans="4:4" x14ac:dyDescent="0.2">
      <c r="D594" s="131"/>
    </row>
    <row r="595" spans="4:4" x14ac:dyDescent="0.2">
      <c r="D595" s="131"/>
    </row>
    <row r="596" spans="4:4" x14ac:dyDescent="0.2">
      <c r="D596" s="131"/>
    </row>
    <row r="597" spans="4:4" x14ac:dyDescent="0.2">
      <c r="D597" s="131"/>
    </row>
    <row r="598" spans="4:4" x14ac:dyDescent="0.2">
      <c r="D598" s="131"/>
    </row>
    <row r="599" spans="4:4" x14ac:dyDescent="0.2">
      <c r="D599" s="131"/>
    </row>
    <row r="600" spans="4:4" x14ac:dyDescent="0.2">
      <c r="D600" s="131"/>
    </row>
    <row r="601" spans="4:4" x14ac:dyDescent="0.2">
      <c r="D601" s="131"/>
    </row>
    <row r="602" spans="4:4" x14ac:dyDescent="0.2">
      <c r="D602" s="131"/>
    </row>
    <row r="603" spans="4:4" x14ac:dyDescent="0.2">
      <c r="D603" s="131"/>
    </row>
    <row r="604" spans="4:4" x14ac:dyDescent="0.2">
      <c r="D604" s="131"/>
    </row>
    <row r="605" spans="4:4" x14ac:dyDescent="0.2">
      <c r="D605" s="131"/>
    </row>
    <row r="606" spans="4:4" x14ac:dyDescent="0.2">
      <c r="D606" s="131"/>
    </row>
    <row r="607" spans="4:4" x14ac:dyDescent="0.2">
      <c r="D607" s="131"/>
    </row>
    <row r="608" spans="4:4" x14ac:dyDescent="0.2">
      <c r="D608" s="131"/>
    </row>
    <row r="609" spans="4:4" x14ac:dyDescent="0.2">
      <c r="D609" s="131"/>
    </row>
    <row r="610" spans="4:4" x14ac:dyDescent="0.2">
      <c r="D610" s="131"/>
    </row>
    <row r="611" spans="4:4" x14ac:dyDescent="0.2">
      <c r="D611" s="131"/>
    </row>
    <row r="612" spans="4:4" x14ac:dyDescent="0.2">
      <c r="D612" s="131"/>
    </row>
    <row r="613" spans="4:4" x14ac:dyDescent="0.2">
      <c r="D613" s="131"/>
    </row>
    <row r="614" spans="4:4" x14ac:dyDescent="0.2">
      <c r="D614" s="131"/>
    </row>
    <row r="615" spans="4:4" x14ac:dyDescent="0.2">
      <c r="D615" s="131"/>
    </row>
    <row r="616" spans="4:4" x14ac:dyDescent="0.2">
      <c r="D616" s="131"/>
    </row>
    <row r="617" spans="4:4" x14ac:dyDescent="0.2">
      <c r="D617" s="131"/>
    </row>
    <row r="618" spans="4:4" x14ac:dyDescent="0.2">
      <c r="D618" s="131"/>
    </row>
    <row r="619" spans="4:4" x14ac:dyDescent="0.2">
      <c r="D619" s="131"/>
    </row>
    <row r="620" spans="4:4" x14ac:dyDescent="0.2">
      <c r="D620" s="131"/>
    </row>
    <row r="621" spans="4:4" x14ac:dyDescent="0.2">
      <c r="D621" s="131"/>
    </row>
    <row r="622" spans="4:4" x14ac:dyDescent="0.2">
      <c r="D622" s="131"/>
    </row>
    <row r="623" spans="4:4" x14ac:dyDescent="0.2">
      <c r="D623" s="131"/>
    </row>
    <row r="624" spans="4:4" x14ac:dyDescent="0.2">
      <c r="D624" s="131"/>
    </row>
    <row r="625" spans="4:4" x14ac:dyDescent="0.2">
      <c r="D625" s="131"/>
    </row>
    <row r="626" spans="4:4" x14ac:dyDescent="0.2">
      <c r="D626" s="131"/>
    </row>
    <row r="627" spans="4:4" x14ac:dyDescent="0.2">
      <c r="D627" s="131"/>
    </row>
    <row r="628" spans="4:4" x14ac:dyDescent="0.2">
      <c r="D628" s="131"/>
    </row>
    <row r="629" spans="4:4" x14ac:dyDescent="0.2">
      <c r="D629" s="131"/>
    </row>
    <row r="630" spans="4:4" x14ac:dyDescent="0.2">
      <c r="D630" s="131"/>
    </row>
    <row r="631" spans="4:4" x14ac:dyDescent="0.2">
      <c r="D631" s="131"/>
    </row>
    <row r="632" spans="4:4" x14ac:dyDescent="0.2">
      <c r="D632" s="131"/>
    </row>
    <row r="633" spans="4:4" x14ac:dyDescent="0.2">
      <c r="D633" s="131"/>
    </row>
    <row r="634" spans="4:4" x14ac:dyDescent="0.2">
      <c r="D634" s="131"/>
    </row>
    <row r="635" spans="4:4" x14ac:dyDescent="0.2">
      <c r="D635" s="131"/>
    </row>
    <row r="636" spans="4:4" x14ac:dyDescent="0.2">
      <c r="D636" s="131"/>
    </row>
    <row r="637" spans="4:4" x14ac:dyDescent="0.2">
      <c r="D637" s="131"/>
    </row>
    <row r="638" spans="4:4" x14ac:dyDescent="0.2">
      <c r="D638" s="131"/>
    </row>
    <row r="639" spans="4:4" x14ac:dyDescent="0.2">
      <c r="D639" s="131"/>
    </row>
    <row r="640" spans="4:4" x14ac:dyDescent="0.2">
      <c r="D640" s="131"/>
    </row>
    <row r="641" spans="4:4" x14ac:dyDescent="0.2">
      <c r="D641" s="131"/>
    </row>
    <row r="642" spans="4:4" x14ac:dyDescent="0.2">
      <c r="D642" s="131"/>
    </row>
    <row r="643" spans="4:4" x14ac:dyDescent="0.2">
      <c r="D643" s="131"/>
    </row>
    <row r="644" spans="4:4" x14ac:dyDescent="0.2">
      <c r="D644" s="131"/>
    </row>
    <row r="645" spans="4:4" x14ac:dyDescent="0.2">
      <c r="D645" s="131"/>
    </row>
    <row r="646" spans="4:4" x14ac:dyDescent="0.2">
      <c r="D646" s="131"/>
    </row>
    <row r="647" spans="4:4" x14ac:dyDescent="0.2">
      <c r="D647" s="131"/>
    </row>
    <row r="648" spans="4:4" x14ac:dyDescent="0.2">
      <c r="D648" s="131"/>
    </row>
    <row r="649" spans="4:4" x14ac:dyDescent="0.2">
      <c r="D649" s="131"/>
    </row>
    <row r="650" spans="4:4" x14ac:dyDescent="0.2">
      <c r="D650" s="131"/>
    </row>
    <row r="651" spans="4:4" x14ac:dyDescent="0.2">
      <c r="D651" s="131"/>
    </row>
    <row r="652" spans="4:4" x14ac:dyDescent="0.2">
      <c r="D652" s="131"/>
    </row>
    <row r="653" spans="4:4" x14ac:dyDescent="0.2">
      <c r="D653" s="131"/>
    </row>
    <row r="654" spans="4:4" x14ac:dyDescent="0.2">
      <c r="D654" s="131"/>
    </row>
    <row r="655" spans="4:4" x14ac:dyDescent="0.2">
      <c r="D655" s="131"/>
    </row>
    <row r="656" spans="4:4" x14ac:dyDescent="0.2">
      <c r="D656" s="131"/>
    </row>
    <row r="657" spans="4:4" x14ac:dyDescent="0.2">
      <c r="D657" s="131"/>
    </row>
    <row r="658" spans="4:4" x14ac:dyDescent="0.2">
      <c r="D658" s="131"/>
    </row>
    <row r="659" spans="4:4" x14ac:dyDescent="0.2">
      <c r="D659" s="131"/>
    </row>
    <row r="660" spans="4:4" x14ac:dyDescent="0.2">
      <c r="D660" s="131"/>
    </row>
    <row r="661" spans="4:4" x14ac:dyDescent="0.2">
      <c r="D661" s="131"/>
    </row>
    <row r="662" spans="4:4" x14ac:dyDescent="0.2">
      <c r="D662" s="131"/>
    </row>
    <row r="663" spans="4:4" x14ac:dyDescent="0.2">
      <c r="D663" s="131"/>
    </row>
    <row r="664" spans="4:4" x14ac:dyDescent="0.2">
      <c r="D664" s="131"/>
    </row>
    <row r="665" spans="4:4" x14ac:dyDescent="0.2">
      <c r="D665" s="131"/>
    </row>
    <row r="666" spans="4:4" x14ac:dyDescent="0.2">
      <c r="D666" s="131"/>
    </row>
    <row r="667" spans="4:4" x14ac:dyDescent="0.2">
      <c r="D667" s="131"/>
    </row>
    <row r="668" spans="4:4" x14ac:dyDescent="0.2">
      <c r="D668" s="131"/>
    </row>
    <row r="669" spans="4:4" x14ac:dyDescent="0.2">
      <c r="D669" s="131"/>
    </row>
    <row r="670" spans="4:4" x14ac:dyDescent="0.2">
      <c r="D670" s="131"/>
    </row>
    <row r="671" spans="4:4" x14ac:dyDescent="0.2">
      <c r="D671" s="131"/>
    </row>
    <row r="672" spans="4:4" x14ac:dyDescent="0.2">
      <c r="D672" s="131"/>
    </row>
    <row r="673" spans="4:4" x14ac:dyDescent="0.2">
      <c r="D673" s="131"/>
    </row>
    <row r="674" spans="4:4" x14ac:dyDescent="0.2">
      <c r="D674" s="131"/>
    </row>
    <row r="675" spans="4:4" x14ac:dyDescent="0.2">
      <c r="D675" s="131"/>
    </row>
    <row r="676" spans="4:4" x14ac:dyDescent="0.2">
      <c r="D676" s="131"/>
    </row>
    <row r="677" spans="4:4" x14ac:dyDescent="0.2">
      <c r="D677" s="131"/>
    </row>
    <row r="678" spans="4:4" x14ac:dyDescent="0.2">
      <c r="D678" s="131"/>
    </row>
    <row r="679" spans="4:4" x14ac:dyDescent="0.2">
      <c r="D679" s="131"/>
    </row>
    <row r="680" spans="4:4" x14ac:dyDescent="0.2">
      <c r="D680" s="131"/>
    </row>
    <row r="681" spans="4:4" x14ac:dyDescent="0.2">
      <c r="D681" s="131"/>
    </row>
    <row r="682" spans="4:4" x14ac:dyDescent="0.2">
      <c r="D682" s="131"/>
    </row>
    <row r="683" spans="4:4" x14ac:dyDescent="0.2">
      <c r="D683" s="131"/>
    </row>
    <row r="684" spans="4:4" x14ac:dyDescent="0.2">
      <c r="D684" s="131"/>
    </row>
    <row r="685" spans="4:4" x14ac:dyDescent="0.2">
      <c r="D685" s="131"/>
    </row>
    <row r="686" spans="4:4" x14ac:dyDescent="0.2">
      <c r="D686" s="131"/>
    </row>
    <row r="687" spans="4:4" x14ac:dyDescent="0.2">
      <c r="D687" s="131"/>
    </row>
    <row r="688" spans="4:4" x14ac:dyDescent="0.2">
      <c r="D688" s="131"/>
    </row>
    <row r="689" spans="4:4" x14ac:dyDescent="0.2">
      <c r="D689" s="131"/>
    </row>
    <row r="690" spans="4:4" x14ac:dyDescent="0.2">
      <c r="D690" s="131"/>
    </row>
    <row r="691" spans="4:4" x14ac:dyDescent="0.2">
      <c r="D691" s="131"/>
    </row>
    <row r="692" spans="4:4" x14ac:dyDescent="0.2">
      <c r="D692" s="131"/>
    </row>
    <row r="693" spans="4:4" x14ac:dyDescent="0.2">
      <c r="D693" s="131"/>
    </row>
    <row r="694" spans="4:4" x14ac:dyDescent="0.2">
      <c r="D694" s="131"/>
    </row>
    <row r="695" spans="4:4" x14ac:dyDescent="0.2">
      <c r="D695" s="131"/>
    </row>
    <row r="696" spans="4:4" x14ac:dyDescent="0.2">
      <c r="D696" s="131"/>
    </row>
    <row r="697" spans="4:4" x14ac:dyDescent="0.2">
      <c r="D697" s="131"/>
    </row>
    <row r="698" spans="4:4" x14ac:dyDescent="0.2">
      <c r="D698" s="131"/>
    </row>
    <row r="699" spans="4:4" x14ac:dyDescent="0.2">
      <c r="D699" s="131"/>
    </row>
    <row r="700" spans="4:4" x14ac:dyDescent="0.2">
      <c r="D700" s="131"/>
    </row>
    <row r="701" spans="4:4" x14ac:dyDescent="0.2">
      <c r="D701" s="131"/>
    </row>
    <row r="702" spans="4:4" x14ac:dyDescent="0.2">
      <c r="D702" s="131"/>
    </row>
    <row r="703" spans="4:4" x14ac:dyDescent="0.2">
      <c r="D703" s="131"/>
    </row>
    <row r="704" spans="4:4" x14ac:dyDescent="0.2">
      <c r="D704" s="131"/>
    </row>
    <row r="705" spans="4:4" x14ac:dyDescent="0.2">
      <c r="D705" s="131"/>
    </row>
    <row r="706" spans="4:4" x14ac:dyDescent="0.2">
      <c r="D706" s="131"/>
    </row>
    <row r="707" spans="4:4" x14ac:dyDescent="0.2">
      <c r="D707" s="131"/>
    </row>
    <row r="708" spans="4:4" x14ac:dyDescent="0.2">
      <c r="D708" s="131"/>
    </row>
    <row r="709" spans="4:4" x14ac:dyDescent="0.2">
      <c r="D709" s="131"/>
    </row>
    <row r="710" spans="4:4" x14ac:dyDescent="0.2">
      <c r="D710" s="131"/>
    </row>
    <row r="711" spans="4:4" x14ac:dyDescent="0.2">
      <c r="D711" s="131"/>
    </row>
    <row r="712" spans="4:4" x14ac:dyDescent="0.2">
      <c r="D712" s="131"/>
    </row>
    <row r="713" spans="4:4" x14ac:dyDescent="0.2">
      <c r="D713" s="131"/>
    </row>
    <row r="714" spans="4:4" x14ac:dyDescent="0.2">
      <c r="D714" s="131"/>
    </row>
    <row r="715" spans="4:4" x14ac:dyDescent="0.2">
      <c r="D715" s="131"/>
    </row>
    <row r="716" spans="4:4" x14ac:dyDescent="0.2">
      <c r="D716" s="131"/>
    </row>
    <row r="717" spans="4:4" x14ac:dyDescent="0.2">
      <c r="D717" s="131"/>
    </row>
    <row r="718" spans="4:4" x14ac:dyDescent="0.2">
      <c r="D718" s="131"/>
    </row>
    <row r="719" spans="4:4" x14ac:dyDescent="0.2">
      <c r="D719" s="131"/>
    </row>
    <row r="720" spans="4:4" x14ac:dyDescent="0.2">
      <c r="D720" s="131"/>
    </row>
    <row r="721" spans="4:4" x14ac:dyDescent="0.2">
      <c r="D721" s="131"/>
    </row>
    <row r="722" spans="4:4" x14ac:dyDescent="0.2">
      <c r="D722" s="131"/>
    </row>
    <row r="723" spans="4:4" x14ac:dyDescent="0.2">
      <c r="D723" s="131"/>
    </row>
    <row r="724" spans="4:4" x14ac:dyDescent="0.2">
      <c r="D724" s="131"/>
    </row>
    <row r="725" spans="4:4" x14ac:dyDescent="0.2">
      <c r="D725" s="131"/>
    </row>
    <row r="726" spans="4:4" x14ac:dyDescent="0.2">
      <c r="D726" s="131"/>
    </row>
    <row r="727" spans="4:4" x14ac:dyDescent="0.2">
      <c r="D727" s="131"/>
    </row>
    <row r="728" spans="4:4" x14ac:dyDescent="0.2">
      <c r="D728" s="131"/>
    </row>
    <row r="729" spans="4:4" x14ac:dyDescent="0.2">
      <c r="D729" s="131"/>
    </row>
    <row r="730" spans="4:4" x14ac:dyDescent="0.2">
      <c r="D730" s="131"/>
    </row>
    <row r="731" spans="4:4" x14ac:dyDescent="0.2">
      <c r="D731" s="131"/>
    </row>
    <row r="732" spans="4:4" x14ac:dyDescent="0.2">
      <c r="D732" s="131"/>
    </row>
    <row r="733" spans="4:4" x14ac:dyDescent="0.2">
      <c r="D733" s="131"/>
    </row>
    <row r="734" spans="4:4" x14ac:dyDescent="0.2">
      <c r="D734" s="131"/>
    </row>
    <row r="735" spans="4:4" x14ac:dyDescent="0.2">
      <c r="D735" s="131"/>
    </row>
    <row r="736" spans="4:4" x14ac:dyDescent="0.2">
      <c r="D736" s="131"/>
    </row>
    <row r="737" spans="4:4" x14ac:dyDescent="0.2">
      <c r="D737" s="131"/>
    </row>
    <row r="738" spans="4:4" x14ac:dyDescent="0.2">
      <c r="D738" s="131"/>
    </row>
    <row r="739" spans="4:4" x14ac:dyDescent="0.2">
      <c r="D739" s="131"/>
    </row>
    <row r="740" spans="4:4" x14ac:dyDescent="0.2">
      <c r="D740" s="131"/>
    </row>
    <row r="741" spans="4:4" x14ac:dyDescent="0.2">
      <c r="D741" s="131"/>
    </row>
    <row r="742" spans="4:4" x14ac:dyDescent="0.2">
      <c r="D742" s="131"/>
    </row>
    <row r="743" spans="4:4" x14ac:dyDescent="0.2">
      <c r="D743" s="131"/>
    </row>
    <row r="744" spans="4:4" x14ac:dyDescent="0.2">
      <c r="D744" s="131"/>
    </row>
    <row r="745" spans="4:4" x14ac:dyDescent="0.2">
      <c r="D745" s="131"/>
    </row>
    <row r="746" spans="4:4" x14ac:dyDescent="0.2">
      <c r="D746" s="131"/>
    </row>
    <row r="747" spans="4:4" x14ac:dyDescent="0.2">
      <c r="D747" s="131"/>
    </row>
    <row r="748" spans="4:4" x14ac:dyDescent="0.2">
      <c r="D748" s="131"/>
    </row>
    <row r="749" spans="4:4" x14ac:dyDescent="0.2">
      <c r="D749" s="131"/>
    </row>
    <row r="750" spans="4:4" x14ac:dyDescent="0.2">
      <c r="D750" s="131"/>
    </row>
    <row r="751" spans="4:4" x14ac:dyDescent="0.2">
      <c r="D751" s="131"/>
    </row>
    <row r="752" spans="4:4" x14ac:dyDescent="0.2">
      <c r="D752" s="131"/>
    </row>
    <row r="753" spans="4:4" x14ac:dyDescent="0.2">
      <c r="D753" s="131"/>
    </row>
    <row r="754" spans="4:4" x14ac:dyDescent="0.2">
      <c r="D754" s="131"/>
    </row>
    <row r="755" spans="4:4" x14ac:dyDescent="0.2">
      <c r="D755" s="131"/>
    </row>
    <row r="756" spans="4:4" x14ac:dyDescent="0.2">
      <c r="D756" s="131"/>
    </row>
    <row r="757" spans="4:4" x14ac:dyDescent="0.2">
      <c r="D757" s="131"/>
    </row>
    <row r="758" spans="4:4" x14ac:dyDescent="0.2">
      <c r="D758" s="131"/>
    </row>
    <row r="759" spans="4:4" x14ac:dyDescent="0.2">
      <c r="D759" s="131"/>
    </row>
    <row r="760" spans="4:4" x14ac:dyDescent="0.2">
      <c r="D760" s="131"/>
    </row>
    <row r="761" spans="4:4" x14ac:dyDescent="0.2">
      <c r="D761" s="131"/>
    </row>
    <row r="762" spans="4:4" x14ac:dyDescent="0.2">
      <c r="D762" s="131"/>
    </row>
    <row r="763" spans="4:4" x14ac:dyDescent="0.2">
      <c r="D763" s="131"/>
    </row>
    <row r="764" spans="4:4" x14ac:dyDescent="0.2">
      <c r="D764" s="131"/>
    </row>
    <row r="765" spans="4:4" x14ac:dyDescent="0.2">
      <c r="D765" s="131"/>
    </row>
    <row r="766" spans="4:4" x14ac:dyDescent="0.2">
      <c r="D766" s="131"/>
    </row>
    <row r="767" spans="4:4" x14ac:dyDescent="0.2">
      <c r="D767" s="131"/>
    </row>
    <row r="768" spans="4:4" x14ac:dyDescent="0.2">
      <c r="D768" s="131"/>
    </row>
    <row r="769" spans="4:4" x14ac:dyDescent="0.2">
      <c r="D769" s="131"/>
    </row>
    <row r="770" spans="4:4" x14ac:dyDescent="0.2">
      <c r="D770" s="131"/>
    </row>
    <row r="771" spans="4:4" x14ac:dyDescent="0.2">
      <c r="D771" s="131"/>
    </row>
    <row r="772" spans="4:4" x14ac:dyDescent="0.2">
      <c r="D772" s="131"/>
    </row>
    <row r="773" spans="4:4" x14ac:dyDescent="0.2">
      <c r="D773" s="131"/>
    </row>
    <row r="774" spans="4:4" x14ac:dyDescent="0.2">
      <c r="D774" s="131"/>
    </row>
    <row r="775" spans="4:4" x14ac:dyDescent="0.2">
      <c r="D775" s="131"/>
    </row>
    <row r="776" spans="4:4" x14ac:dyDescent="0.2">
      <c r="D776" s="131"/>
    </row>
    <row r="777" spans="4:4" x14ac:dyDescent="0.2">
      <c r="D777" s="131"/>
    </row>
    <row r="778" spans="4:4" x14ac:dyDescent="0.2">
      <c r="D778" s="131"/>
    </row>
    <row r="779" spans="4:4" x14ac:dyDescent="0.2">
      <c r="D779" s="131"/>
    </row>
    <row r="780" spans="4:4" x14ac:dyDescent="0.2">
      <c r="D780" s="131"/>
    </row>
    <row r="781" spans="4:4" x14ac:dyDescent="0.2">
      <c r="D781" s="131"/>
    </row>
    <row r="782" spans="4:4" x14ac:dyDescent="0.2">
      <c r="D782" s="131"/>
    </row>
    <row r="783" spans="4:4" x14ac:dyDescent="0.2">
      <c r="D783" s="131"/>
    </row>
    <row r="784" spans="4:4" x14ac:dyDescent="0.2">
      <c r="D784" s="131"/>
    </row>
    <row r="785" spans="4:4" x14ac:dyDescent="0.2">
      <c r="D785" s="131"/>
    </row>
    <row r="786" spans="4:4" x14ac:dyDescent="0.2">
      <c r="D786" s="131"/>
    </row>
    <row r="787" spans="4:4" x14ac:dyDescent="0.2">
      <c r="D787" s="131"/>
    </row>
    <row r="788" spans="4:4" x14ac:dyDescent="0.2">
      <c r="D788" s="131"/>
    </row>
    <row r="789" spans="4:4" x14ac:dyDescent="0.2">
      <c r="D789" s="131"/>
    </row>
    <row r="790" spans="4:4" x14ac:dyDescent="0.2">
      <c r="D790" s="131"/>
    </row>
    <row r="791" spans="4:4" x14ac:dyDescent="0.2">
      <c r="D791" s="131"/>
    </row>
    <row r="792" spans="4:4" x14ac:dyDescent="0.2">
      <c r="D792" s="131"/>
    </row>
    <row r="793" spans="4:4" x14ac:dyDescent="0.2">
      <c r="D793" s="131"/>
    </row>
    <row r="794" spans="4:4" x14ac:dyDescent="0.2">
      <c r="D794" s="131"/>
    </row>
    <row r="795" spans="4:4" x14ac:dyDescent="0.2">
      <c r="D795" s="131"/>
    </row>
    <row r="796" spans="4:4" x14ac:dyDescent="0.2">
      <c r="D796" s="131"/>
    </row>
    <row r="797" spans="4:4" x14ac:dyDescent="0.2">
      <c r="D797" s="131"/>
    </row>
    <row r="798" spans="4:4" x14ac:dyDescent="0.2">
      <c r="D798" s="131"/>
    </row>
    <row r="799" spans="4:4" x14ac:dyDescent="0.2">
      <c r="D799" s="131"/>
    </row>
    <row r="800" spans="4:4" x14ac:dyDescent="0.2">
      <c r="D800" s="131"/>
    </row>
    <row r="801" spans="4:4" x14ac:dyDescent="0.2">
      <c r="D801" s="131"/>
    </row>
    <row r="802" spans="4:4" x14ac:dyDescent="0.2">
      <c r="D802" s="131"/>
    </row>
    <row r="803" spans="4:4" x14ac:dyDescent="0.2">
      <c r="D803" s="131"/>
    </row>
    <row r="804" spans="4:4" x14ac:dyDescent="0.2">
      <c r="D804" s="131"/>
    </row>
    <row r="805" spans="4:4" x14ac:dyDescent="0.2">
      <c r="D805" s="131"/>
    </row>
    <row r="806" spans="4:4" x14ac:dyDescent="0.2">
      <c r="D806" s="131"/>
    </row>
    <row r="807" spans="4:4" x14ac:dyDescent="0.2">
      <c r="D807" s="131"/>
    </row>
    <row r="808" spans="4:4" x14ac:dyDescent="0.2">
      <c r="D808" s="131"/>
    </row>
    <row r="809" spans="4:4" x14ac:dyDescent="0.2">
      <c r="D809" s="131"/>
    </row>
    <row r="810" spans="4:4" x14ac:dyDescent="0.2">
      <c r="D810" s="131"/>
    </row>
    <row r="811" spans="4:4" x14ac:dyDescent="0.2">
      <c r="D811" s="131"/>
    </row>
    <row r="812" spans="4:4" x14ac:dyDescent="0.2">
      <c r="D812" s="131"/>
    </row>
    <row r="813" spans="4:4" x14ac:dyDescent="0.2">
      <c r="D813" s="131"/>
    </row>
    <row r="814" spans="4:4" x14ac:dyDescent="0.2">
      <c r="D814" s="131"/>
    </row>
    <row r="815" spans="4:4" x14ac:dyDescent="0.2">
      <c r="D815" s="131"/>
    </row>
    <row r="816" spans="4:4" x14ac:dyDescent="0.2">
      <c r="D816" s="131"/>
    </row>
    <row r="817" spans="4:4" x14ac:dyDescent="0.2">
      <c r="D817" s="131"/>
    </row>
    <row r="818" spans="4:4" x14ac:dyDescent="0.2">
      <c r="D818" s="131"/>
    </row>
    <row r="819" spans="4:4" x14ac:dyDescent="0.2">
      <c r="D819" s="131"/>
    </row>
    <row r="820" spans="4:4" x14ac:dyDescent="0.2">
      <c r="D820" s="131"/>
    </row>
    <row r="821" spans="4:4" x14ac:dyDescent="0.2">
      <c r="D821" s="131"/>
    </row>
    <row r="822" spans="4:4" x14ac:dyDescent="0.2">
      <c r="D822" s="131"/>
    </row>
    <row r="823" spans="4:4" x14ac:dyDescent="0.2">
      <c r="D823" s="131"/>
    </row>
    <row r="824" spans="4:4" x14ac:dyDescent="0.2">
      <c r="D824" s="131"/>
    </row>
    <row r="825" spans="4:4" x14ac:dyDescent="0.2">
      <c r="D825" s="131"/>
    </row>
    <row r="826" spans="4:4" x14ac:dyDescent="0.2">
      <c r="D826" s="131"/>
    </row>
    <row r="827" spans="4:4" x14ac:dyDescent="0.2">
      <c r="D827" s="131"/>
    </row>
    <row r="828" spans="4:4" x14ac:dyDescent="0.2">
      <c r="D828" s="131"/>
    </row>
    <row r="829" spans="4:4" x14ac:dyDescent="0.2">
      <c r="D829" s="131"/>
    </row>
    <row r="830" spans="4:4" x14ac:dyDescent="0.2">
      <c r="D830" s="131"/>
    </row>
    <row r="831" spans="4:4" x14ac:dyDescent="0.2">
      <c r="D831" s="131"/>
    </row>
    <row r="832" spans="4:4" x14ac:dyDescent="0.2">
      <c r="D832" s="131"/>
    </row>
    <row r="833" spans="4:4" x14ac:dyDescent="0.2">
      <c r="D833" s="131"/>
    </row>
    <row r="834" spans="4:4" x14ac:dyDescent="0.2">
      <c r="D834" s="131"/>
    </row>
    <row r="835" spans="4:4" x14ac:dyDescent="0.2">
      <c r="D835" s="131"/>
    </row>
    <row r="836" spans="4:4" x14ac:dyDescent="0.2">
      <c r="D836" s="131"/>
    </row>
    <row r="837" spans="4:4" x14ac:dyDescent="0.2">
      <c r="D837" s="131"/>
    </row>
    <row r="838" spans="4:4" x14ac:dyDescent="0.2">
      <c r="D838" s="131"/>
    </row>
    <row r="839" spans="4:4" x14ac:dyDescent="0.2">
      <c r="D839" s="131"/>
    </row>
    <row r="840" spans="4:4" x14ac:dyDescent="0.2">
      <c r="D840" s="131"/>
    </row>
    <row r="841" spans="4:4" x14ac:dyDescent="0.2">
      <c r="D841" s="131"/>
    </row>
    <row r="842" spans="4:4" x14ac:dyDescent="0.2">
      <c r="D842" s="131"/>
    </row>
    <row r="843" spans="4:4" x14ac:dyDescent="0.2">
      <c r="D843" s="131"/>
    </row>
    <row r="844" spans="4:4" x14ac:dyDescent="0.2">
      <c r="D844" s="131"/>
    </row>
    <row r="845" spans="4:4" x14ac:dyDescent="0.2">
      <c r="D845" s="131"/>
    </row>
    <row r="846" spans="4:4" x14ac:dyDescent="0.2">
      <c r="D846" s="131"/>
    </row>
    <row r="847" spans="4:4" x14ac:dyDescent="0.2">
      <c r="D847" s="131"/>
    </row>
    <row r="848" spans="4:4" x14ac:dyDescent="0.2">
      <c r="D848" s="131"/>
    </row>
    <row r="849" spans="4:4" x14ac:dyDescent="0.2">
      <c r="D849" s="131"/>
    </row>
    <row r="850" spans="4:4" x14ac:dyDescent="0.2">
      <c r="D850" s="131"/>
    </row>
    <row r="851" spans="4:4" x14ac:dyDescent="0.2">
      <c r="D851" s="131"/>
    </row>
    <row r="852" spans="4:4" x14ac:dyDescent="0.2">
      <c r="D852" s="131"/>
    </row>
    <row r="853" spans="4:4" x14ac:dyDescent="0.2">
      <c r="D853" s="131"/>
    </row>
    <row r="854" spans="4:4" x14ac:dyDescent="0.2">
      <c r="D854" s="131"/>
    </row>
    <row r="855" spans="4:4" x14ac:dyDescent="0.2">
      <c r="D855" s="131"/>
    </row>
    <row r="856" spans="4:4" x14ac:dyDescent="0.2">
      <c r="D856" s="131"/>
    </row>
    <row r="857" spans="4:4" x14ac:dyDescent="0.2">
      <c r="D857" s="131"/>
    </row>
    <row r="858" spans="4:4" x14ac:dyDescent="0.2">
      <c r="D858" s="131"/>
    </row>
    <row r="859" spans="4:4" x14ac:dyDescent="0.2">
      <c r="D859" s="131"/>
    </row>
    <row r="860" spans="4:4" x14ac:dyDescent="0.2">
      <c r="D860" s="131"/>
    </row>
    <row r="861" spans="4:4" x14ac:dyDescent="0.2">
      <c r="D861" s="131"/>
    </row>
    <row r="862" spans="4:4" x14ac:dyDescent="0.2">
      <c r="D862" s="131"/>
    </row>
    <row r="863" spans="4:4" x14ac:dyDescent="0.2">
      <c r="D863" s="131"/>
    </row>
    <row r="864" spans="4:4" x14ac:dyDescent="0.2">
      <c r="D864" s="131"/>
    </row>
    <row r="865" spans="4:4" x14ac:dyDescent="0.2">
      <c r="D865" s="131"/>
    </row>
    <row r="866" spans="4:4" x14ac:dyDescent="0.2">
      <c r="D866" s="131"/>
    </row>
    <row r="867" spans="4:4" x14ac:dyDescent="0.2">
      <c r="D867" s="131"/>
    </row>
    <row r="868" spans="4:4" x14ac:dyDescent="0.2">
      <c r="D868" s="131"/>
    </row>
    <row r="869" spans="4:4" x14ac:dyDescent="0.2">
      <c r="D869" s="131"/>
    </row>
    <row r="870" spans="4:4" x14ac:dyDescent="0.2">
      <c r="D870" s="131"/>
    </row>
    <row r="871" spans="4:4" x14ac:dyDescent="0.2">
      <c r="D871" s="131"/>
    </row>
    <row r="872" spans="4:4" x14ac:dyDescent="0.2">
      <c r="D872" s="131"/>
    </row>
    <row r="873" spans="4:4" x14ac:dyDescent="0.2">
      <c r="D873" s="131"/>
    </row>
    <row r="874" spans="4:4" x14ac:dyDescent="0.2">
      <c r="D874" s="131"/>
    </row>
    <row r="875" spans="4:4" x14ac:dyDescent="0.2">
      <c r="D875" s="131"/>
    </row>
    <row r="876" spans="4:4" x14ac:dyDescent="0.2">
      <c r="D876" s="131"/>
    </row>
    <row r="877" spans="4:4" x14ac:dyDescent="0.2">
      <c r="D877" s="131"/>
    </row>
    <row r="878" spans="4:4" x14ac:dyDescent="0.2">
      <c r="D878" s="131"/>
    </row>
    <row r="879" spans="4:4" x14ac:dyDescent="0.2">
      <c r="D879" s="131"/>
    </row>
    <row r="880" spans="4:4" x14ac:dyDescent="0.2">
      <c r="D880" s="131"/>
    </row>
    <row r="881" spans="4:4" x14ac:dyDescent="0.2">
      <c r="D881" s="131"/>
    </row>
    <row r="882" spans="4:4" x14ac:dyDescent="0.2">
      <c r="D882" s="131"/>
    </row>
    <row r="883" spans="4:4" x14ac:dyDescent="0.2">
      <c r="D883" s="131"/>
    </row>
    <row r="884" spans="4:4" x14ac:dyDescent="0.2">
      <c r="D884" s="131"/>
    </row>
    <row r="885" spans="4:4" x14ac:dyDescent="0.2">
      <c r="D885" s="131"/>
    </row>
    <row r="886" spans="4:4" x14ac:dyDescent="0.2">
      <c r="D886" s="131"/>
    </row>
    <row r="887" spans="4:4" x14ac:dyDescent="0.2">
      <c r="D887" s="131"/>
    </row>
    <row r="888" spans="4:4" x14ac:dyDescent="0.2">
      <c r="D888" s="131"/>
    </row>
    <row r="889" spans="4:4" x14ac:dyDescent="0.2">
      <c r="D889" s="131"/>
    </row>
    <row r="890" spans="4:4" x14ac:dyDescent="0.2">
      <c r="D890" s="131"/>
    </row>
    <row r="891" spans="4:4" x14ac:dyDescent="0.2">
      <c r="D891" s="131"/>
    </row>
    <row r="892" spans="4:4" x14ac:dyDescent="0.2">
      <c r="D892" s="131"/>
    </row>
    <row r="893" spans="4:4" x14ac:dyDescent="0.2">
      <c r="D893" s="131"/>
    </row>
    <row r="894" spans="4:4" x14ac:dyDescent="0.2">
      <c r="D894" s="131"/>
    </row>
    <row r="895" spans="4:4" x14ac:dyDescent="0.2">
      <c r="D895" s="131"/>
    </row>
    <row r="896" spans="4:4" x14ac:dyDescent="0.2">
      <c r="D896" s="131"/>
    </row>
    <row r="897" spans="4:4" x14ac:dyDescent="0.2">
      <c r="D897" s="131"/>
    </row>
    <row r="898" spans="4:4" x14ac:dyDescent="0.2">
      <c r="D898" s="131"/>
    </row>
    <row r="899" spans="4:4" x14ac:dyDescent="0.2">
      <c r="D899" s="131"/>
    </row>
    <row r="900" spans="4:4" x14ac:dyDescent="0.2">
      <c r="D900" s="131"/>
    </row>
    <row r="901" spans="4:4" x14ac:dyDescent="0.2">
      <c r="D901" s="131"/>
    </row>
    <row r="902" spans="4:4" x14ac:dyDescent="0.2">
      <c r="D902" s="131"/>
    </row>
    <row r="903" spans="4:4" x14ac:dyDescent="0.2">
      <c r="D903" s="131"/>
    </row>
    <row r="904" spans="4:4" x14ac:dyDescent="0.2">
      <c r="D904" s="131"/>
    </row>
    <row r="905" spans="4:4" x14ac:dyDescent="0.2">
      <c r="D905" s="131"/>
    </row>
    <row r="906" spans="4:4" x14ac:dyDescent="0.2">
      <c r="D906" s="131"/>
    </row>
    <row r="907" spans="4:4" x14ac:dyDescent="0.2">
      <c r="D907" s="131"/>
    </row>
    <row r="908" spans="4:4" x14ac:dyDescent="0.2">
      <c r="D908" s="131"/>
    </row>
    <row r="909" spans="4:4" x14ac:dyDescent="0.2">
      <c r="D909" s="131"/>
    </row>
    <row r="910" spans="4:4" x14ac:dyDescent="0.2">
      <c r="D910" s="131"/>
    </row>
    <row r="911" spans="4:4" x14ac:dyDescent="0.2">
      <c r="D911" s="131"/>
    </row>
    <row r="912" spans="4:4" x14ac:dyDescent="0.2">
      <c r="D912" s="131"/>
    </row>
    <row r="913" spans="4:4" x14ac:dyDescent="0.2">
      <c r="D913" s="131"/>
    </row>
    <row r="914" spans="4:4" x14ac:dyDescent="0.2">
      <c r="D914" s="131"/>
    </row>
    <row r="915" spans="4:4" x14ac:dyDescent="0.2">
      <c r="D915" s="131"/>
    </row>
    <row r="916" spans="4:4" x14ac:dyDescent="0.2">
      <c r="D916" s="131"/>
    </row>
    <row r="917" spans="4:4" x14ac:dyDescent="0.2">
      <c r="D917" s="131"/>
    </row>
    <row r="918" spans="4:4" x14ac:dyDescent="0.2">
      <c r="D918" s="131"/>
    </row>
    <row r="919" spans="4:4" x14ac:dyDescent="0.2">
      <c r="D919" s="131"/>
    </row>
    <row r="920" spans="4:4" x14ac:dyDescent="0.2">
      <c r="D920" s="131"/>
    </row>
    <row r="921" spans="4:4" x14ac:dyDescent="0.2">
      <c r="D921" s="131"/>
    </row>
    <row r="922" spans="4:4" x14ac:dyDescent="0.2">
      <c r="D922" s="131"/>
    </row>
    <row r="923" spans="4:4" x14ac:dyDescent="0.2">
      <c r="D923" s="131"/>
    </row>
    <row r="924" spans="4:4" x14ac:dyDescent="0.2">
      <c r="D924" s="131"/>
    </row>
    <row r="925" spans="4:4" x14ac:dyDescent="0.2">
      <c r="D925" s="131"/>
    </row>
    <row r="926" spans="4:4" x14ac:dyDescent="0.2">
      <c r="D926" s="131"/>
    </row>
    <row r="927" spans="4:4" x14ac:dyDescent="0.2">
      <c r="D927" s="131"/>
    </row>
    <row r="928" spans="4:4" x14ac:dyDescent="0.2">
      <c r="D928" s="131"/>
    </row>
    <row r="929" spans="4:4" x14ac:dyDescent="0.2">
      <c r="D929" s="131"/>
    </row>
    <row r="930" spans="4:4" x14ac:dyDescent="0.2">
      <c r="D930" s="131"/>
    </row>
    <row r="931" spans="4:4" x14ac:dyDescent="0.2">
      <c r="D931" s="131"/>
    </row>
    <row r="932" spans="4:4" x14ac:dyDescent="0.2">
      <c r="D932" s="131"/>
    </row>
    <row r="933" spans="4:4" x14ac:dyDescent="0.2">
      <c r="D933" s="131"/>
    </row>
    <row r="934" spans="4:4" x14ac:dyDescent="0.2">
      <c r="D934" s="131"/>
    </row>
    <row r="935" spans="4:4" x14ac:dyDescent="0.2">
      <c r="D935" s="131"/>
    </row>
    <row r="936" spans="4:4" x14ac:dyDescent="0.2">
      <c r="D936" s="131"/>
    </row>
    <row r="937" spans="4:4" x14ac:dyDescent="0.2">
      <c r="D937" s="131"/>
    </row>
    <row r="938" spans="4:4" x14ac:dyDescent="0.2">
      <c r="D938" s="131"/>
    </row>
    <row r="939" spans="4:4" x14ac:dyDescent="0.2">
      <c r="D939" s="131"/>
    </row>
    <row r="940" spans="4:4" x14ac:dyDescent="0.2">
      <c r="D940" s="131"/>
    </row>
    <row r="941" spans="4:4" x14ac:dyDescent="0.2">
      <c r="D941" s="131"/>
    </row>
    <row r="942" spans="4:4" x14ac:dyDescent="0.2">
      <c r="D942" s="131"/>
    </row>
    <row r="943" spans="4:4" x14ac:dyDescent="0.2">
      <c r="D943" s="131"/>
    </row>
    <row r="944" spans="4:4" x14ac:dyDescent="0.2">
      <c r="D944" s="131"/>
    </row>
    <row r="945" spans="4:4" x14ac:dyDescent="0.2">
      <c r="D945" s="131"/>
    </row>
    <row r="946" spans="4:4" x14ac:dyDescent="0.2">
      <c r="D946" s="131"/>
    </row>
    <row r="947" spans="4:4" x14ac:dyDescent="0.2">
      <c r="D947" s="131"/>
    </row>
    <row r="948" spans="4:4" x14ac:dyDescent="0.2">
      <c r="D948" s="131"/>
    </row>
    <row r="949" spans="4:4" x14ac:dyDescent="0.2">
      <c r="D949" s="131"/>
    </row>
    <row r="950" spans="4:4" x14ac:dyDescent="0.2">
      <c r="D950" s="131"/>
    </row>
    <row r="951" spans="4:4" x14ac:dyDescent="0.2">
      <c r="D951" s="131"/>
    </row>
    <row r="952" spans="4:4" x14ac:dyDescent="0.2">
      <c r="D952" s="131"/>
    </row>
    <row r="953" spans="4:4" x14ac:dyDescent="0.2">
      <c r="D953" s="131"/>
    </row>
    <row r="954" spans="4:4" x14ac:dyDescent="0.2">
      <c r="D954" s="131"/>
    </row>
    <row r="955" spans="4:4" x14ac:dyDescent="0.2">
      <c r="D955" s="131"/>
    </row>
    <row r="956" spans="4:4" x14ac:dyDescent="0.2">
      <c r="D956" s="131"/>
    </row>
    <row r="957" spans="4:4" x14ac:dyDescent="0.2">
      <c r="D957" s="131"/>
    </row>
    <row r="958" spans="4:4" x14ac:dyDescent="0.2">
      <c r="D958" s="131"/>
    </row>
    <row r="959" spans="4:4" x14ac:dyDescent="0.2">
      <c r="D959" s="131"/>
    </row>
    <row r="960" spans="4:4" x14ac:dyDescent="0.2">
      <c r="D960" s="131"/>
    </row>
    <row r="961" spans="4:4" x14ac:dyDescent="0.2">
      <c r="D961" s="131"/>
    </row>
    <row r="962" spans="4:4" x14ac:dyDescent="0.2">
      <c r="D962" s="131"/>
    </row>
    <row r="963" spans="4:4" x14ac:dyDescent="0.2">
      <c r="D963" s="131"/>
    </row>
    <row r="964" spans="4:4" x14ac:dyDescent="0.2">
      <c r="D964" s="131"/>
    </row>
    <row r="965" spans="4:4" x14ac:dyDescent="0.2">
      <c r="D965" s="131"/>
    </row>
    <row r="966" spans="4:4" x14ac:dyDescent="0.2">
      <c r="D966" s="131"/>
    </row>
    <row r="967" spans="4:4" x14ac:dyDescent="0.2">
      <c r="D967" s="131"/>
    </row>
    <row r="968" spans="4:4" x14ac:dyDescent="0.2">
      <c r="D968" s="131"/>
    </row>
    <row r="969" spans="4:4" x14ac:dyDescent="0.2">
      <c r="D969" s="131"/>
    </row>
    <row r="970" spans="4:4" x14ac:dyDescent="0.2">
      <c r="D970" s="131"/>
    </row>
    <row r="971" spans="4:4" x14ac:dyDescent="0.2">
      <c r="D971" s="131"/>
    </row>
    <row r="972" spans="4:4" x14ac:dyDescent="0.2">
      <c r="D972" s="131"/>
    </row>
    <row r="973" spans="4:4" x14ac:dyDescent="0.2">
      <c r="D973" s="131"/>
    </row>
    <row r="974" spans="4:4" x14ac:dyDescent="0.2">
      <c r="D974" s="131"/>
    </row>
    <row r="975" spans="4:4" x14ac:dyDescent="0.2">
      <c r="D975" s="131"/>
    </row>
    <row r="976" spans="4:4" x14ac:dyDescent="0.2">
      <c r="D976" s="131"/>
    </row>
    <row r="977" spans="4:4" x14ac:dyDescent="0.2">
      <c r="D977" s="131"/>
    </row>
    <row r="978" spans="4:4" x14ac:dyDescent="0.2">
      <c r="D978" s="131"/>
    </row>
    <row r="979" spans="4:4" x14ac:dyDescent="0.2">
      <c r="D979" s="131"/>
    </row>
    <row r="980" spans="4:4" x14ac:dyDescent="0.2">
      <c r="D980" s="131"/>
    </row>
    <row r="981" spans="4:4" x14ac:dyDescent="0.2">
      <c r="D981" s="131"/>
    </row>
    <row r="982" spans="4:4" x14ac:dyDescent="0.2">
      <c r="D982" s="131"/>
    </row>
    <row r="983" spans="4:4" x14ac:dyDescent="0.2">
      <c r="D983" s="131"/>
    </row>
    <row r="984" spans="4:4" x14ac:dyDescent="0.2">
      <c r="D984" s="131"/>
    </row>
    <row r="985" spans="4:4" x14ac:dyDescent="0.2">
      <c r="D985" s="131"/>
    </row>
    <row r="986" spans="4:4" x14ac:dyDescent="0.2">
      <c r="D986" s="131"/>
    </row>
    <row r="987" spans="4:4" x14ac:dyDescent="0.2">
      <c r="D987" s="131"/>
    </row>
    <row r="988" spans="4:4" x14ac:dyDescent="0.2">
      <c r="D988" s="131"/>
    </row>
    <row r="989" spans="4:4" x14ac:dyDescent="0.2">
      <c r="D989" s="131"/>
    </row>
    <row r="990" spans="4:4" x14ac:dyDescent="0.2">
      <c r="D990" s="131"/>
    </row>
    <row r="991" spans="4:4" x14ac:dyDescent="0.2">
      <c r="D991" s="131"/>
    </row>
    <row r="992" spans="4:4" x14ac:dyDescent="0.2">
      <c r="D992" s="131"/>
    </row>
    <row r="993" spans="4:4" x14ac:dyDescent="0.2">
      <c r="D993" s="131"/>
    </row>
    <row r="994" spans="4:4" x14ac:dyDescent="0.2">
      <c r="D994" s="131"/>
    </row>
    <row r="995" spans="4:4" x14ac:dyDescent="0.2">
      <c r="D995" s="131"/>
    </row>
    <row r="996" spans="4:4" x14ac:dyDescent="0.2">
      <c r="D996" s="131"/>
    </row>
    <row r="997" spans="4:4" x14ac:dyDescent="0.2">
      <c r="D997" s="131"/>
    </row>
    <row r="998" spans="4:4" x14ac:dyDescent="0.2">
      <c r="D998" s="131"/>
    </row>
    <row r="999" spans="4:4" x14ac:dyDescent="0.2">
      <c r="D999" s="131"/>
    </row>
    <row r="1000" spans="4:4" x14ac:dyDescent="0.2">
      <c r="D1000" s="131"/>
    </row>
    <row r="1001" spans="4:4" x14ac:dyDescent="0.2">
      <c r="D1001" s="131"/>
    </row>
    <row r="1002" spans="4:4" x14ac:dyDescent="0.2">
      <c r="D1002" s="131"/>
    </row>
    <row r="1003" spans="4:4" x14ac:dyDescent="0.2">
      <c r="D1003" s="131"/>
    </row>
    <row r="1004" spans="4:4" x14ac:dyDescent="0.2">
      <c r="D1004" s="131"/>
    </row>
    <row r="1005" spans="4:4" x14ac:dyDescent="0.2">
      <c r="D1005" s="131"/>
    </row>
    <row r="1006" spans="4:4" x14ac:dyDescent="0.2">
      <c r="D1006" s="131"/>
    </row>
    <row r="1007" spans="4:4" x14ac:dyDescent="0.2">
      <c r="D1007" s="131"/>
    </row>
    <row r="1008" spans="4:4" x14ac:dyDescent="0.2">
      <c r="D1008" s="131"/>
    </row>
    <row r="1009" spans="4:4" x14ac:dyDescent="0.2">
      <c r="D1009" s="131"/>
    </row>
    <row r="1010" spans="4:4" x14ac:dyDescent="0.2">
      <c r="D1010" s="131"/>
    </row>
    <row r="1011" spans="4:4" x14ac:dyDescent="0.2">
      <c r="D1011" s="131"/>
    </row>
    <row r="1012" spans="4:4" x14ac:dyDescent="0.2">
      <c r="D1012" s="131"/>
    </row>
    <row r="1013" spans="4:4" x14ac:dyDescent="0.2">
      <c r="D1013" s="131"/>
    </row>
    <row r="1014" spans="4:4" x14ac:dyDescent="0.2">
      <c r="D1014" s="131"/>
    </row>
    <row r="1015" spans="4:4" x14ac:dyDescent="0.2">
      <c r="D1015" s="131"/>
    </row>
    <row r="1016" spans="4:4" x14ac:dyDescent="0.2">
      <c r="D1016" s="131"/>
    </row>
    <row r="1017" spans="4:4" x14ac:dyDescent="0.2">
      <c r="D1017" s="131"/>
    </row>
    <row r="1018" spans="4:4" x14ac:dyDescent="0.2">
      <c r="D1018" s="131"/>
    </row>
    <row r="1019" spans="4:4" x14ac:dyDescent="0.2">
      <c r="D1019" s="131"/>
    </row>
    <row r="1020" spans="4:4" x14ac:dyDescent="0.2">
      <c r="D1020" s="131"/>
    </row>
    <row r="1021" spans="4:4" x14ac:dyDescent="0.2">
      <c r="D1021" s="131"/>
    </row>
    <row r="1022" spans="4:4" x14ac:dyDescent="0.2">
      <c r="D1022" s="131"/>
    </row>
    <row r="1023" spans="4:4" x14ac:dyDescent="0.2">
      <c r="D1023" s="131"/>
    </row>
    <row r="1024" spans="4:4" x14ac:dyDescent="0.2">
      <c r="D1024" s="131"/>
    </row>
    <row r="1025" spans="4:4" x14ac:dyDescent="0.2">
      <c r="D1025" s="131"/>
    </row>
    <row r="1026" spans="4:4" x14ac:dyDescent="0.2">
      <c r="D1026" s="131"/>
    </row>
    <row r="1027" spans="4:4" x14ac:dyDescent="0.2">
      <c r="D1027" s="131"/>
    </row>
    <row r="1028" spans="4:4" x14ac:dyDescent="0.2">
      <c r="D1028" s="131"/>
    </row>
    <row r="1029" spans="4:4" x14ac:dyDescent="0.2">
      <c r="D1029" s="131"/>
    </row>
    <row r="1030" spans="4:4" x14ac:dyDescent="0.2">
      <c r="D1030" s="131"/>
    </row>
    <row r="1031" spans="4:4" x14ac:dyDescent="0.2">
      <c r="D1031" s="131"/>
    </row>
    <row r="1032" spans="4:4" x14ac:dyDescent="0.2">
      <c r="D1032" s="131"/>
    </row>
    <row r="1033" spans="4:4" x14ac:dyDescent="0.2">
      <c r="D1033" s="131"/>
    </row>
    <row r="1034" spans="4:4" x14ac:dyDescent="0.2">
      <c r="D1034" s="131"/>
    </row>
    <row r="1035" spans="4:4" x14ac:dyDescent="0.2">
      <c r="D1035" s="131"/>
    </row>
    <row r="1036" spans="4:4" x14ac:dyDescent="0.2">
      <c r="D1036" s="131"/>
    </row>
    <row r="1037" spans="4:4" x14ac:dyDescent="0.2">
      <c r="D1037" s="131"/>
    </row>
    <row r="1038" spans="4:4" x14ac:dyDescent="0.2">
      <c r="D1038" s="131"/>
    </row>
    <row r="1039" spans="4:4" x14ac:dyDescent="0.2">
      <c r="D1039" s="131"/>
    </row>
    <row r="1040" spans="4:4" x14ac:dyDescent="0.2">
      <c r="D1040" s="131"/>
    </row>
    <row r="1041" spans="4:4" x14ac:dyDescent="0.2">
      <c r="D1041" s="131"/>
    </row>
    <row r="1042" spans="4:4" x14ac:dyDescent="0.2">
      <c r="D1042" s="131"/>
    </row>
    <row r="1043" spans="4:4" x14ac:dyDescent="0.2">
      <c r="D1043" s="131"/>
    </row>
    <row r="1044" spans="4:4" x14ac:dyDescent="0.2">
      <c r="D1044" s="131"/>
    </row>
    <row r="1045" spans="4:4" x14ac:dyDescent="0.2">
      <c r="D1045" s="131"/>
    </row>
    <row r="1046" spans="4:4" x14ac:dyDescent="0.2">
      <c r="D1046" s="131"/>
    </row>
    <row r="1047" spans="4:4" x14ac:dyDescent="0.2">
      <c r="D1047" s="131"/>
    </row>
    <row r="1048" spans="4:4" x14ac:dyDescent="0.2">
      <c r="D1048" s="131"/>
    </row>
    <row r="1049" spans="4:4" x14ac:dyDescent="0.2">
      <c r="D1049" s="131"/>
    </row>
    <row r="1050" spans="4:4" x14ac:dyDescent="0.2">
      <c r="D1050" s="131"/>
    </row>
    <row r="1051" spans="4:4" x14ac:dyDescent="0.2">
      <c r="D1051" s="131"/>
    </row>
    <row r="1052" spans="4:4" x14ac:dyDescent="0.2">
      <c r="D1052" s="131"/>
    </row>
    <row r="1053" spans="4:4" x14ac:dyDescent="0.2">
      <c r="D1053" s="131"/>
    </row>
    <row r="1054" spans="4:4" x14ac:dyDescent="0.2">
      <c r="D1054" s="131"/>
    </row>
    <row r="1055" spans="4:4" x14ac:dyDescent="0.2">
      <c r="D1055" s="131"/>
    </row>
    <row r="1056" spans="4:4" x14ac:dyDescent="0.2">
      <c r="D1056" s="131"/>
    </row>
    <row r="1057" spans="4:4" x14ac:dyDescent="0.2">
      <c r="D1057" s="131"/>
    </row>
    <row r="1058" spans="4:4" x14ac:dyDescent="0.2">
      <c r="D1058" s="131"/>
    </row>
    <row r="1059" spans="4:4" x14ac:dyDescent="0.2">
      <c r="D1059" s="131"/>
    </row>
    <row r="1060" spans="4:4" x14ac:dyDescent="0.2">
      <c r="D1060" s="131"/>
    </row>
    <row r="1061" spans="4:4" x14ac:dyDescent="0.2">
      <c r="D1061" s="131"/>
    </row>
    <row r="1062" spans="4:4" x14ac:dyDescent="0.2">
      <c r="D1062" s="131"/>
    </row>
    <row r="1063" spans="4:4" x14ac:dyDescent="0.2">
      <c r="D1063" s="131"/>
    </row>
    <row r="1064" spans="4:4" x14ac:dyDescent="0.2">
      <c r="D1064" s="131"/>
    </row>
    <row r="1065" spans="4:4" x14ac:dyDescent="0.2">
      <c r="D1065" s="131"/>
    </row>
    <row r="1066" spans="4:4" x14ac:dyDescent="0.2">
      <c r="D1066" s="131"/>
    </row>
    <row r="1067" spans="4:4" x14ac:dyDescent="0.2">
      <c r="D1067" s="131"/>
    </row>
    <row r="1068" spans="4:4" x14ac:dyDescent="0.2">
      <c r="D1068" s="131"/>
    </row>
    <row r="1069" spans="4:4" x14ac:dyDescent="0.2">
      <c r="D1069" s="131"/>
    </row>
    <row r="1070" spans="4:4" x14ac:dyDescent="0.2">
      <c r="D1070" s="131"/>
    </row>
    <row r="1071" spans="4:4" x14ac:dyDescent="0.2">
      <c r="D1071" s="131"/>
    </row>
    <row r="1072" spans="4:4" x14ac:dyDescent="0.2">
      <c r="D1072" s="131"/>
    </row>
    <row r="1073" spans="4:4" x14ac:dyDescent="0.2">
      <c r="D1073" s="131"/>
    </row>
    <row r="1074" spans="4:4" x14ac:dyDescent="0.2">
      <c r="D1074" s="131"/>
    </row>
    <row r="1075" spans="4:4" x14ac:dyDescent="0.2">
      <c r="D1075" s="131"/>
    </row>
    <row r="1076" spans="4:4" x14ac:dyDescent="0.2">
      <c r="D1076" s="131"/>
    </row>
    <row r="1077" spans="4:4" x14ac:dyDescent="0.2">
      <c r="D1077" s="131"/>
    </row>
    <row r="1078" spans="4:4" x14ac:dyDescent="0.2">
      <c r="D1078" s="131"/>
    </row>
    <row r="1079" spans="4:4" x14ac:dyDescent="0.2">
      <c r="D1079" s="131"/>
    </row>
    <row r="1080" spans="4:4" x14ac:dyDescent="0.2">
      <c r="D1080" s="131"/>
    </row>
    <row r="1081" spans="4:4" x14ac:dyDescent="0.2">
      <c r="D1081" s="131"/>
    </row>
    <row r="1082" spans="4:4" x14ac:dyDescent="0.2">
      <c r="D1082" s="131"/>
    </row>
    <row r="1083" spans="4:4" x14ac:dyDescent="0.2">
      <c r="D1083" s="131"/>
    </row>
    <row r="1084" spans="4:4" x14ac:dyDescent="0.2">
      <c r="D1084" s="131"/>
    </row>
    <row r="1085" spans="4:4" x14ac:dyDescent="0.2">
      <c r="D1085" s="131"/>
    </row>
    <row r="1086" spans="4:4" x14ac:dyDescent="0.2">
      <c r="D1086" s="131"/>
    </row>
    <row r="1087" spans="4:4" x14ac:dyDescent="0.2">
      <c r="D1087" s="131"/>
    </row>
    <row r="1088" spans="4:4" x14ac:dyDescent="0.2">
      <c r="D1088" s="131"/>
    </row>
    <row r="1089" spans="4:4" x14ac:dyDescent="0.2">
      <c r="D1089" s="131"/>
    </row>
    <row r="1090" spans="4:4" x14ac:dyDescent="0.2">
      <c r="D1090" s="131"/>
    </row>
    <row r="1091" spans="4:4" x14ac:dyDescent="0.2">
      <c r="D1091" s="131"/>
    </row>
    <row r="1092" spans="4:4" x14ac:dyDescent="0.2">
      <c r="D1092" s="131"/>
    </row>
    <row r="1093" spans="4:4" x14ac:dyDescent="0.2">
      <c r="D1093" s="131"/>
    </row>
    <row r="1094" spans="4:4" x14ac:dyDescent="0.2">
      <c r="D1094" s="131"/>
    </row>
    <row r="1095" spans="4:4" x14ac:dyDescent="0.2">
      <c r="D1095" s="131"/>
    </row>
    <row r="1096" spans="4:4" x14ac:dyDescent="0.2">
      <c r="D1096" s="131"/>
    </row>
    <row r="1097" spans="4:4" x14ac:dyDescent="0.2">
      <c r="D1097" s="131"/>
    </row>
    <row r="1098" spans="4:4" x14ac:dyDescent="0.2">
      <c r="D1098" s="131"/>
    </row>
    <row r="1099" spans="4:4" x14ac:dyDescent="0.2">
      <c r="D1099" s="131"/>
    </row>
    <row r="1100" spans="4:4" x14ac:dyDescent="0.2">
      <c r="D1100" s="131"/>
    </row>
    <row r="1101" spans="4:4" x14ac:dyDescent="0.2">
      <c r="D1101" s="131"/>
    </row>
    <row r="1102" spans="4:4" x14ac:dyDescent="0.2">
      <c r="D1102" s="131"/>
    </row>
    <row r="1103" spans="4:4" x14ac:dyDescent="0.2">
      <c r="D1103" s="131"/>
    </row>
    <row r="1104" spans="4:4" x14ac:dyDescent="0.2">
      <c r="D1104" s="131"/>
    </row>
    <row r="1105" spans="4:4" x14ac:dyDescent="0.2">
      <c r="D1105" s="131"/>
    </row>
    <row r="1106" spans="4:4" x14ac:dyDescent="0.2">
      <c r="D1106" s="131"/>
    </row>
    <row r="1107" spans="4:4" x14ac:dyDescent="0.2">
      <c r="D1107" s="131"/>
    </row>
    <row r="1108" spans="4:4" x14ac:dyDescent="0.2">
      <c r="D1108" s="131"/>
    </row>
    <row r="1109" spans="4:4" x14ac:dyDescent="0.2">
      <c r="D1109" s="131"/>
    </row>
    <row r="1110" spans="4:4" x14ac:dyDescent="0.2">
      <c r="D1110" s="131"/>
    </row>
    <row r="1111" spans="4:4" x14ac:dyDescent="0.2">
      <c r="D1111" s="131"/>
    </row>
    <row r="1112" spans="4:4" x14ac:dyDescent="0.2">
      <c r="D1112" s="131"/>
    </row>
    <row r="1113" spans="4:4" x14ac:dyDescent="0.2">
      <c r="D1113" s="131"/>
    </row>
    <row r="1114" spans="4:4" x14ac:dyDescent="0.2">
      <c r="D1114" s="131"/>
    </row>
    <row r="1115" spans="4:4" x14ac:dyDescent="0.2">
      <c r="D1115" s="131"/>
    </row>
    <row r="1116" spans="4:4" x14ac:dyDescent="0.2">
      <c r="D1116" s="131"/>
    </row>
    <row r="1117" spans="4:4" x14ac:dyDescent="0.2">
      <c r="D1117" s="131"/>
    </row>
    <row r="1118" spans="4:4" x14ac:dyDescent="0.2">
      <c r="D1118" s="131"/>
    </row>
    <row r="1119" spans="4:4" x14ac:dyDescent="0.2">
      <c r="D1119" s="131"/>
    </row>
    <row r="1120" spans="4:4" x14ac:dyDescent="0.2">
      <c r="D1120" s="131"/>
    </row>
    <row r="1121" spans="4:4" x14ac:dyDescent="0.2">
      <c r="D1121" s="131"/>
    </row>
    <row r="1122" spans="4:4" x14ac:dyDescent="0.2">
      <c r="D1122" s="131"/>
    </row>
    <row r="1123" spans="4:4" x14ac:dyDescent="0.2">
      <c r="D1123" s="131"/>
    </row>
    <row r="1124" spans="4:4" x14ac:dyDescent="0.2">
      <c r="D1124" s="131"/>
    </row>
    <row r="1125" spans="4:4" x14ac:dyDescent="0.2">
      <c r="D1125" s="131"/>
    </row>
    <row r="1126" spans="4:4" x14ac:dyDescent="0.2">
      <c r="D1126" s="131"/>
    </row>
    <row r="1127" spans="4:4" x14ac:dyDescent="0.2">
      <c r="D1127" s="131"/>
    </row>
    <row r="1128" spans="4:4" x14ac:dyDescent="0.2">
      <c r="D1128" s="131"/>
    </row>
    <row r="1129" spans="4:4" x14ac:dyDescent="0.2">
      <c r="D1129" s="131"/>
    </row>
    <row r="1130" spans="4:4" x14ac:dyDescent="0.2">
      <c r="D1130" s="131"/>
    </row>
    <row r="1131" spans="4:4" x14ac:dyDescent="0.2">
      <c r="D1131" s="131"/>
    </row>
    <row r="1132" spans="4:4" x14ac:dyDescent="0.2">
      <c r="D1132" s="131"/>
    </row>
    <row r="1133" spans="4:4" x14ac:dyDescent="0.2">
      <c r="D1133" s="131"/>
    </row>
    <row r="1134" spans="4:4" x14ac:dyDescent="0.2">
      <c r="D1134" s="131"/>
    </row>
    <row r="1135" spans="4:4" x14ac:dyDescent="0.2">
      <c r="D1135" s="131"/>
    </row>
    <row r="1136" spans="4:4" x14ac:dyDescent="0.2">
      <c r="D1136" s="131"/>
    </row>
    <row r="1137" spans="4:4" x14ac:dyDescent="0.2">
      <c r="D1137" s="131"/>
    </row>
    <row r="1138" spans="4:4" x14ac:dyDescent="0.2">
      <c r="D1138" s="131"/>
    </row>
    <row r="1139" spans="4:4" x14ac:dyDescent="0.2">
      <c r="D1139" s="131"/>
    </row>
    <row r="1140" spans="4:4" x14ac:dyDescent="0.2">
      <c r="D1140" s="131"/>
    </row>
    <row r="1141" spans="4:4" x14ac:dyDescent="0.2">
      <c r="D1141" s="131"/>
    </row>
    <row r="1142" spans="4:4" x14ac:dyDescent="0.2">
      <c r="D1142" s="131"/>
    </row>
    <row r="1143" spans="4:4" x14ac:dyDescent="0.2">
      <c r="D1143" s="131"/>
    </row>
    <row r="1144" spans="4:4" x14ac:dyDescent="0.2">
      <c r="D1144" s="131"/>
    </row>
    <row r="1145" spans="4:4" x14ac:dyDescent="0.2">
      <c r="D1145" s="131"/>
    </row>
    <row r="1146" spans="4:4" x14ac:dyDescent="0.2">
      <c r="D1146" s="131"/>
    </row>
    <row r="1147" spans="4:4" x14ac:dyDescent="0.2">
      <c r="D1147" s="131"/>
    </row>
    <row r="1148" spans="4:4" x14ac:dyDescent="0.2">
      <c r="D1148" s="131"/>
    </row>
    <row r="1149" spans="4:4" x14ac:dyDescent="0.2">
      <c r="D1149" s="131"/>
    </row>
    <row r="1150" spans="4:4" x14ac:dyDescent="0.2">
      <c r="D1150" s="131"/>
    </row>
    <row r="1151" spans="4:4" x14ac:dyDescent="0.2">
      <c r="D1151" s="131"/>
    </row>
    <row r="1152" spans="4:4" x14ac:dyDescent="0.2">
      <c r="D1152" s="131"/>
    </row>
    <row r="1153" spans="4:4" x14ac:dyDescent="0.2">
      <c r="D1153" s="131"/>
    </row>
    <row r="1154" spans="4:4" x14ac:dyDescent="0.2">
      <c r="D1154" s="131"/>
    </row>
    <row r="1155" spans="4:4" x14ac:dyDescent="0.2">
      <c r="D1155" s="131"/>
    </row>
    <row r="1156" spans="4:4" x14ac:dyDescent="0.2">
      <c r="D1156" s="131"/>
    </row>
    <row r="1157" spans="4:4" x14ac:dyDescent="0.2">
      <c r="D1157" s="131"/>
    </row>
    <row r="1158" spans="4:4" x14ac:dyDescent="0.2">
      <c r="D1158" s="131"/>
    </row>
    <row r="1159" spans="4:4" x14ac:dyDescent="0.2">
      <c r="D1159" s="131"/>
    </row>
    <row r="1160" spans="4:4" x14ac:dyDescent="0.2">
      <c r="D1160" s="131"/>
    </row>
    <row r="1161" spans="4:4" x14ac:dyDescent="0.2">
      <c r="D1161" s="131"/>
    </row>
    <row r="1162" spans="4:4" x14ac:dyDescent="0.2">
      <c r="D1162" s="131"/>
    </row>
    <row r="1163" spans="4:4" x14ac:dyDescent="0.2">
      <c r="D1163" s="131"/>
    </row>
    <row r="1164" spans="4:4" x14ac:dyDescent="0.2">
      <c r="D1164" s="131"/>
    </row>
    <row r="1165" spans="4:4" x14ac:dyDescent="0.2">
      <c r="D1165" s="131"/>
    </row>
    <row r="1166" spans="4:4" x14ac:dyDescent="0.2">
      <c r="D1166" s="131"/>
    </row>
    <row r="1167" spans="4:4" x14ac:dyDescent="0.2">
      <c r="D1167" s="131"/>
    </row>
    <row r="1168" spans="4:4" x14ac:dyDescent="0.2">
      <c r="D1168" s="131"/>
    </row>
    <row r="1169" spans="4:4" x14ac:dyDescent="0.2">
      <c r="D1169" s="131"/>
    </row>
    <row r="1170" spans="4:4" x14ac:dyDescent="0.2">
      <c r="D1170" s="131"/>
    </row>
    <row r="1171" spans="4:4" x14ac:dyDescent="0.2">
      <c r="D1171" s="131"/>
    </row>
    <row r="1172" spans="4:4" x14ac:dyDescent="0.2">
      <c r="D1172" s="131"/>
    </row>
    <row r="1173" spans="4:4" x14ac:dyDescent="0.2">
      <c r="D1173" s="131"/>
    </row>
    <row r="1174" spans="4:4" x14ac:dyDescent="0.2">
      <c r="D1174" s="131"/>
    </row>
    <row r="1175" spans="4:4" x14ac:dyDescent="0.2">
      <c r="D1175" s="131"/>
    </row>
    <row r="1176" spans="4:4" x14ac:dyDescent="0.2">
      <c r="D1176" s="131"/>
    </row>
    <row r="1177" spans="4:4" x14ac:dyDescent="0.2">
      <c r="D1177" s="131"/>
    </row>
    <row r="1178" spans="4:4" x14ac:dyDescent="0.2">
      <c r="D1178" s="131"/>
    </row>
    <row r="1179" spans="4:4" x14ac:dyDescent="0.2">
      <c r="D1179" s="131"/>
    </row>
    <row r="1180" spans="4:4" x14ac:dyDescent="0.2">
      <c r="D1180" s="131"/>
    </row>
    <row r="1181" spans="4:4" x14ac:dyDescent="0.2">
      <c r="D1181" s="131"/>
    </row>
    <row r="1182" spans="4:4" x14ac:dyDescent="0.2">
      <c r="D1182" s="131"/>
    </row>
    <row r="1183" spans="4:4" x14ac:dyDescent="0.2">
      <c r="D1183" s="131"/>
    </row>
    <row r="1184" spans="4:4" x14ac:dyDescent="0.2">
      <c r="D1184" s="131"/>
    </row>
    <row r="1185" spans="4:4" x14ac:dyDescent="0.2">
      <c r="D1185" s="131"/>
    </row>
    <row r="1186" spans="4:4" x14ac:dyDescent="0.2">
      <c r="D1186" s="131"/>
    </row>
    <row r="1187" spans="4:4" x14ac:dyDescent="0.2">
      <c r="D1187" s="131"/>
    </row>
    <row r="1188" spans="4:4" x14ac:dyDescent="0.2">
      <c r="D1188" s="131"/>
    </row>
    <row r="1189" spans="4:4" x14ac:dyDescent="0.2">
      <c r="D1189" s="131"/>
    </row>
    <row r="1190" spans="4:4" x14ac:dyDescent="0.2">
      <c r="D1190" s="131"/>
    </row>
    <row r="1191" spans="4:4" x14ac:dyDescent="0.2">
      <c r="D1191" s="131"/>
    </row>
    <row r="1192" spans="4:4" x14ac:dyDescent="0.2">
      <c r="D1192" s="131"/>
    </row>
    <row r="1193" spans="4:4" x14ac:dyDescent="0.2">
      <c r="D1193" s="131"/>
    </row>
    <row r="1194" spans="4:4" x14ac:dyDescent="0.2">
      <c r="D1194" s="131"/>
    </row>
    <row r="1195" spans="4:4" x14ac:dyDescent="0.2">
      <c r="D1195" s="131"/>
    </row>
    <row r="1196" spans="4:4" x14ac:dyDescent="0.2">
      <c r="D1196" s="131"/>
    </row>
    <row r="1197" spans="4:4" x14ac:dyDescent="0.2">
      <c r="D1197" s="131"/>
    </row>
    <row r="1198" spans="4:4" x14ac:dyDescent="0.2">
      <c r="D1198" s="131"/>
    </row>
    <row r="1199" spans="4:4" x14ac:dyDescent="0.2">
      <c r="D1199" s="131"/>
    </row>
    <row r="1200" spans="4:4" x14ac:dyDescent="0.2">
      <c r="D1200" s="131"/>
    </row>
    <row r="1201" spans="4:4" x14ac:dyDescent="0.2">
      <c r="D1201" s="131"/>
    </row>
    <row r="1202" spans="4:4" x14ac:dyDescent="0.2">
      <c r="D1202" s="131"/>
    </row>
    <row r="1203" spans="4:4" x14ac:dyDescent="0.2">
      <c r="D1203" s="131"/>
    </row>
    <row r="1204" spans="4:4" x14ac:dyDescent="0.2">
      <c r="D1204" s="131"/>
    </row>
    <row r="1205" spans="4:4" x14ac:dyDescent="0.2">
      <c r="D1205" s="131"/>
    </row>
    <row r="1206" spans="4:4" x14ac:dyDescent="0.2">
      <c r="D1206" s="131"/>
    </row>
    <row r="1207" spans="4:4" x14ac:dyDescent="0.2">
      <c r="D1207" s="131"/>
    </row>
    <row r="1208" spans="4:4" x14ac:dyDescent="0.2">
      <c r="D1208" s="131"/>
    </row>
    <row r="1209" spans="4:4" x14ac:dyDescent="0.2">
      <c r="D1209" s="131"/>
    </row>
    <row r="1210" spans="4:4" x14ac:dyDescent="0.2">
      <c r="D1210" s="131"/>
    </row>
    <row r="1211" spans="4:4" x14ac:dyDescent="0.2">
      <c r="D1211" s="131"/>
    </row>
    <row r="1212" spans="4:4" x14ac:dyDescent="0.2">
      <c r="D1212" s="131"/>
    </row>
    <row r="1213" spans="4:4" x14ac:dyDescent="0.2">
      <c r="D1213" s="131"/>
    </row>
    <row r="1214" spans="4:4" x14ac:dyDescent="0.2">
      <c r="D1214" s="131"/>
    </row>
    <row r="1215" spans="4:4" x14ac:dyDescent="0.2">
      <c r="D1215" s="131"/>
    </row>
    <row r="1216" spans="4:4" x14ac:dyDescent="0.2">
      <c r="D1216" s="131"/>
    </row>
    <row r="1217" spans="4:4" x14ac:dyDescent="0.2">
      <c r="D1217" s="131"/>
    </row>
    <row r="1218" spans="4:4" x14ac:dyDescent="0.2">
      <c r="D1218" s="131"/>
    </row>
    <row r="1219" spans="4:4" x14ac:dyDescent="0.2">
      <c r="D1219" s="131"/>
    </row>
    <row r="1220" spans="4:4" x14ac:dyDescent="0.2">
      <c r="D1220" s="131"/>
    </row>
    <row r="1221" spans="4:4" x14ac:dyDescent="0.2">
      <c r="D1221" s="131"/>
    </row>
    <row r="1222" spans="4:4" x14ac:dyDescent="0.2">
      <c r="D1222" s="131"/>
    </row>
    <row r="1223" spans="4:4" x14ac:dyDescent="0.2">
      <c r="D1223" s="131"/>
    </row>
    <row r="1224" spans="4:4" x14ac:dyDescent="0.2">
      <c r="D1224" s="131"/>
    </row>
    <row r="1225" spans="4:4" x14ac:dyDescent="0.2">
      <c r="D1225" s="131"/>
    </row>
    <row r="1226" spans="4:4" x14ac:dyDescent="0.2">
      <c r="D1226" s="131"/>
    </row>
    <row r="1227" spans="4:4" x14ac:dyDescent="0.2">
      <c r="D1227" s="131"/>
    </row>
    <row r="1228" spans="4:4" x14ac:dyDescent="0.2">
      <c r="D1228" s="131"/>
    </row>
    <row r="1229" spans="4:4" x14ac:dyDescent="0.2">
      <c r="D1229" s="131"/>
    </row>
    <row r="1230" spans="4:4" x14ac:dyDescent="0.2">
      <c r="D1230" s="131"/>
    </row>
    <row r="1231" spans="4:4" x14ac:dyDescent="0.2">
      <c r="D1231" s="131"/>
    </row>
    <row r="1232" spans="4:4" x14ac:dyDescent="0.2">
      <c r="D1232" s="131"/>
    </row>
    <row r="1233" spans="4:4" x14ac:dyDescent="0.2">
      <c r="D1233" s="131"/>
    </row>
    <row r="1234" spans="4:4" x14ac:dyDescent="0.2">
      <c r="D1234" s="131"/>
    </row>
    <row r="1235" spans="4:4" x14ac:dyDescent="0.2">
      <c r="D1235" s="131"/>
    </row>
    <row r="1236" spans="4:4" x14ac:dyDescent="0.2">
      <c r="D1236" s="131"/>
    </row>
    <row r="1237" spans="4:4" x14ac:dyDescent="0.2">
      <c r="D1237" s="131"/>
    </row>
    <row r="1238" spans="4:4" x14ac:dyDescent="0.2">
      <c r="D1238" s="131"/>
    </row>
    <row r="1239" spans="4:4" x14ac:dyDescent="0.2">
      <c r="D1239" s="131"/>
    </row>
    <row r="1240" spans="4:4" x14ac:dyDescent="0.2">
      <c r="D1240" s="131"/>
    </row>
    <row r="1241" spans="4:4" x14ac:dyDescent="0.2">
      <c r="D1241" s="131"/>
    </row>
    <row r="1242" spans="4:4" x14ac:dyDescent="0.2">
      <c r="D1242" s="131"/>
    </row>
    <row r="1243" spans="4:4" x14ac:dyDescent="0.2">
      <c r="D1243" s="131"/>
    </row>
    <row r="1244" spans="4:4" x14ac:dyDescent="0.2">
      <c r="D1244" s="131"/>
    </row>
    <row r="1245" spans="4:4" x14ac:dyDescent="0.2">
      <c r="D1245" s="131"/>
    </row>
    <row r="1246" spans="4:4" x14ac:dyDescent="0.2">
      <c r="D1246" s="131"/>
    </row>
    <row r="1247" spans="4:4" x14ac:dyDescent="0.2">
      <c r="D1247" s="131"/>
    </row>
    <row r="1248" spans="4:4" x14ac:dyDescent="0.2">
      <c r="D1248" s="131"/>
    </row>
    <row r="1249" spans="4:4" x14ac:dyDescent="0.2">
      <c r="D1249" s="131"/>
    </row>
    <row r="1250" spans="4:4" x14ac:dyDescent="0.2">
      <c r="D1250" s="131"/>
    </row>
    <row r="1251" spans="4:4" x14ac:dyDescent="0.2">
      <c r="D1251" s="131"/>
    </row>
    <row r="1252" spans="4:4" x14ac:dyDescent="0.2">
      <c r="D1252" s="131"/>
    </row>
    <row r="1253" spans="4:4" x14ac:dyDescent="0.2">
      <c r="D1253" s="131"/>
    </row>
    <row r="1254" spans="4:4" x14ac:dyDescent="0.2">
      <c r="D1254" s="131"/>
    </row>
    <row r="1255" spans="4:4" x14ac:dyDescent="0.2">
      <c r="D1255" s="131"/>
    </row>
    <row r="1256" spans="4:4" x14ac:dyDescent="0.2">
      <c r="D1256" s="131"/>
    </row>
    <row r="1257" spans="4:4" x14ac:dyDescent="0.2">
      <c r="D1257" s="131"/>
    </row>
    <row r="1258" spans="4:4" x14ac:dyDescent="0.2">
      <c r="D1258" s="131"/>
    </row>
    <row r="1259" spans="4:4" x14ac:dyDescent="0.2">
      <c r="D1259" s="131"/>
    </row>
    <row r="1260" spans="4:4" x14ac:dyDescent="0.2">
      <c r="D1260" s="131"/>
    </row>
    <row r="1261" spans="4:4" x14ac:dyDescent="0.2">
      <c r="D1261" s="131"/>
    </row>
    <row r="1262" spans="4:4" x14ac:dyDescent="0.2">
      <c r="D1262" s="131"/>
    </row>
    <row r="1263" spans="4:4" x14ac:dyDescent="0.2">
      <c r="D1263" s="131"/>
    </row>
    <row r="1264" spans="4:4" x14ac:dyDescent="0.2">
      <c r="D1264" s="131"/>
    </row>
    <row r="1265" spans="4:4" x14ac:dyDescent="0.2">
      <c r="D1265" s="131"/>
    </row>
    <row r="1266" spans="4:4" x14ac:dyDescent="0.2">
      <c r="D1266" s="131"/>
    </row>
    <row r="1267" spans="4:4" x14ac:dyDescent="0.2">
      <c r="D1267" s="131"/>
    </row>
    <row r="1268" spans="4:4" x14ac:dyDescent="0.2">
      <c r="D1268" s="131"/>
    </row>
    <row r="1269" spans="4:4" x14ac:dyDescent="0.2">
      <c r="D1269" s="131"/>
    </row>
    <row r="1270" spans="4:4" x14ac:dyDescent="0.2">
      <c r="D1270" s="131"/>
    </row>
    <row r="1271" spans="4:4" x14ac:dyDescent="0.2">
      <c r="D1271" s="131"/>
    </row>
    <row r="1272" spans="4:4" x14ac:dyDescent="0.2">
      <c r="D1272" s="131"/>
    </row>
    <row r="1273" spans="4:4" x14ac:dyDescent="0.2">
      <c r="D1273" s="131"/>
    </row>
    <row r="1274" spans="4:4" x14ac:dyDescent="0.2">
      <c r="D1274" s="131"/>
    </row>
    <row r="1275" spans="4:4" x14ac:dyDescent="0.2">
      <c r="D1275" s="131"/>
    </row>
    <row r="1276" spans="4:4" x14ac:dyDescent="0.2">
      <c r="D1276" s="131"/>
    </row>
    <row r="1277" spans="4:4" x14ac:dyDescent="0.2">
      <c r="D1277" s="131"/>
    </row>
    <row r="1278" spans="4:4" x14ac:dyDescent="0.2">
      <c r="D1278" s="131"/>
    </row>
    <row r="1279" spans="4:4" x14ac:dyDescent="0.2">
      <c r="D1279" s="131"/>
    </row>
    <row r="1280" spans="4:4" x14ac:dyDescent="0.2">
      <c r="D1280" s="131"/>
    </row>
    <row r="1281" spans="4:4" x14ac:dyDescent="0.2">
      <c r="D1281" s="131"/>
    </row>
    <row r="1282" spans="4:4" x14ac:dyDescent="0.2">
      <c r="D1282" s="131"/>
    </row>
    <row r="1283" spans="4:4" x14ac:dyDescent="0.2">
      <c r="D1283" s="131"/>
    </row>
    <row r="1284" spans="4:4" x14ac:dyDescent="0.2">
      <c r="D1284" s="131"/>
    </row>
    <row r="1285" spans="4:4" x14ac:dyDescent="0.2">
      <c r="D1285" s="131"/>
    </row>
    <row r="1286" spans="4:4" x14ac:dyDescent="0.2">
      <c r="D1286" s="131"/>
    </row>
    <row r="1287" spans="4:4" x14ac:dyDescent="0.2">
      <c r="D1287" s="131"/>
    </row>
    <row r="1288" spans="4:4" x14ac:dyDescent="0.2">
      <c r="D1288" s="131"/>
    </row>
    <row r="1289" spans="4:4" x14ac:dyDescent="0.2">
      <c r="D1289" s="131"/>
    </row>
    <row r="1290" spans="4:4" x14ac:dyDescent="0.2">
      <c r="D1290" s="131"/>
    </row>
    <row r="1291" spans="4:4" x14ac:dyDescent="0.2">
      <c r="D1291" s="131"/>
    </row>
    <row r="1292" spans="4:4" x14ac:dyDescent="0.2">
      <c r="D1292" s="131"/>
    </row>
    <row r="1293" spans="4:4" x14ac:dyDescent="0.2">
      <c r="D1293" s="131"/>
    </row>
    <row r="1294" spans="4:4" x14ac:dyDescent="0.2">
      <c r="D1294" s="131"/>
    </row>
    <row r="1295" spans="4:4" x14ac:dyDescent="0.2">
      <c r="D1295" s="131"/>
    </row>
    <row r="1296" spans="4:4" x14ac:dyDescent="0.2">
      <c r="D1296" s="131"/>
    </row>
    <row r="1297" spans="4:4" x14ac:dyDescent="0.2">
      <c r="D1297" s="131"/>
    </row>
    <row r="1298" spans="4:4" x14ac:dyDescent="0.2">
      <c r="D1298" s="131"/>
    </row>
    <row r="1299" spans="4:4" x14ac:dyDescent="0.2">
      <c r="D1299" s="131"/>
    </row>
    <row r="1300" spans="4:4" x14ac:dyDescent="0.2">
      <c r="D1300" s="131"/>
    </row>
    <row r="1301" spans="4:4" x14ac:dyDescent="0.2">
      <c r="D1301" s="131"/>
    </row>
    <row r="1302" spans="4:4" x14ac:dyDescent="0.2">
      <c r="D1302" s="131"/>
    </row>
    <row r="1303" spans="4:4" x14ac:dyDescent="0.2">
      <c r="D1303" s="131"/>
    </row>
    <row r="1304" spans="4:4" x14ac:dyDescent="0.2">
      <c r="D1304" s="131"/>
    </row>
    <row r="1305" spans="4:4" x14ac:dyDescent="0.2">
      <c r="D1305" s="131"/>
    </row>
    <row r="1306" spans="4:4" x14ac:dyDescent="0.2">
      <c r="D1306" s="131"/>
    </row>
    <row r="1307" spans="4:4" x14ac:dyDescent="0.2">
      <c r="D1307" s="131"/>
    </row>
    <row r="1308" spans="4:4" x14ac:dyDescent="0.2">
      <c r="D1308" s="131"/>
    </row>
    <row r="1309" spans="4:4" x14ac:dyDescent="0.2">
      <c r="D1309" s="131"/>
    </row>
    <row r="1310" spans="4:4" x14ac:dyDescent="0.2">
      <c r="D1310" s="131"/>
    </row>
    <row r="1311" spans="4:4" x14ac:dyDescent="0.2">
      <c r="D1311" s="131"/>
    </row>
    <row r="1312" spans="4:4" x14ac:dyDescent="0.2">
      <c r="D1312" s="131"/>
    </row>
    <row r="1313" spans="4:4" x14ac:dyDescent="0.2">
      <c r="D1313" s="131"/>
    </row>
    <row r="1314" spans="4:4" x14ac:dyDescent="0.2">
      <c r="D1314" s="131"/>
    </row>
    <row r="1315" spans="4:4" x14ac:dyDescent="0.2">
      <c r="D1315" s="131"/>
    </row>
    <row r="1316" spans="4:4" x14ac:dyDescent="0.2">
      <c r="D1316" s="131"/>
    </row>
    <row r="1317" spans="4:4" x14ac:dyDescent="0.2">
      <c r="D1317" s="131"/>
    </row>
    <row r="1318" spans="4:4" x14ac:dyDescent="0.2">
      <c r="D1318" s="131"/>
    </row>
    <row r="1319" spans="4:4" x14ac:dyDescent="0.2">
      <c r="D1319" s="131"/>
    </row>
    <row r="1320" spans="4:4" x14ac:dyDescent="0.2">
      <c r="D1320" s="131"/>
    </row>
    <row r="1321" spans="4:4" x14ac:dyDescent="0.2">
      <c r="D1321" s="131"/>
    </row>
    <row r="1322" spans="4:4" x14ac:dyDescent="0.2">
      <c r="D1322" s="131"/>
    </row>
    <row r="1323" spans="4:4" x14ac:dyDescent="0.2">
      <c r="D1323" s="131"/>
    </row>
    <row r="1324" spans="4:4" x14ac:dyDescent="0.2">
      <c r="D1324" s="131"/>
    </row>
    <row r="1325" spans="4:4" x14ac:dyDescent="0.2">
      <c r="D1325" s="131"/>
    </row>
    <row r="1326" spans="4:4" x14ac:dyDescent="0.2">
      <c r="D1326" s="131"/>
    </row>
    <row r="1327" spans="4:4" x14ac:dyDescent="0.2">
      <c r="D1327" s="131"/>
    </row>
    <row r="1328" spans="4:4" x14ac:dyDescent="0.2">
      <c r="D1328" s="131"/>
    </row>
    <row r="1329" spans="4:4" x14ac:dyDescent="0.2">
      <c r="D1329" s="131"/>
    </row>
    <row r="1330" spans="4:4" x14ac:dyDescent="0.2">
      <c r="D1330" s="131"/>
    </row>
    <row r="1331" spans="4:4" x14ac:dyDescent="0.2">
      <c r="D1331" s="131"/>
    </row>
    <row r="1332" spans="4:4" x14ac:dyDescent="0.2">
      <c r="D1332" s="131"/>
    </row>
    <row r="1333" spans="4:4" x14ac:dyDescent="0.2">
      <c r="D1333" s="131"/>
    </row>
    <row r="1334" spans="4:4" x14ac:dyDescent="0.2">
      <c r="D1334" s="131"/>
    </row>
    <row r="1335" spans="4:4" x14ac:dyDescent="0.2">
      <c r="D1335" s="131"/>
    </row>
    <row r="1336" spans="4:4" x14ac:dyDescent="0.2">
      <c r="D1336" s="131"/>
    </row>
    <row r="1337" spans="4:4" x14ac:dyDescent="0.2">
      <c r="D1337" s="131"/>
    </row>
    <row r="1338" spans="4:4" x14ac:dyDescent="0.2">
      <c r="D1338" s="131"/>
    </row>
    <row r="1339" spans="4:4" x14ac:dyDescent="0.2">
      <c r="D1339" s="131"/>
    </row>
    <row r="1340" spans="4:4" x14ac:dyDescent="0.2">
      <c r="D1340" s="131"/>
    </row>
    <row r="1341" spans="4:4" x14ac:dyDescent="0.2">
      <c r="D1341" s="131"/>
    </row>
    <row r="1342" spans="4:4" x14ac:dyDescent="0.2">
      <c r="D1342" s="131"/>
    </row>
    <row r="1343" spans="4:4" x14ac:dyDescent="0.2">
      <c r="D1343" s="131"/>
    </row>
    <row r="1344" spans="4:4" x14ac:dyDescent="0.2">
      <c r="D1344" s="131"/>
    </row>
    <row r="1345" spans="4:4" x14ac:dyDescent="0.2">
      <c r="D1345" s="131"/>
    </row>
    <row r="1346" spans="4:4" x14ac:dyDescent="0.2">
      <c r="D1346" s="131"/>
    </row>
    <row r="1347" spans="4:4" x14ac:dyDescent="0.2">
      <c r="D1347" s="131"/>
    </row>
    <row r="1348" spans="4:4" x14ac:dyDescent="0.2">
      <c r="D1348" s="131"/>
    </row>
    <row r="1349" spans="4:4" x14ac:dyDescent="0.2">
      <c r="D1349" s="131"/>
    </row>
    <row r="1350" spans="4:4" x14ac:dyDescent="0.2">
      <c r="D1350" s="131"/>
    </row>
    <row r="1351" spans="4:4" x14ac:dyDescent="0.2">
      <c r="D1351" s="131"/>
    </row>
    <row r="1352" spans="4:4" x14ac:dyDescent="0.2">
      <c r="D1352" s="131"/>
    </row>
    <row r="1353" spans="4:4" x14ac:dyDescent="0.2">
      <c r="D1353" s="131"/>
    </row>
    <row r="1354" spans="4:4" x14ac:dyDescent="0.2">
      <c r="D1354" s="131"/>
    </row>
    <row r="1355" spans="4:4" x14ac:dyDescent="0.2">
      <c r="D1355" s="131"/>
    </row>
    <row r="1356" spans="4:4" x14ac:dyDescent="0.2">
      <c r="D1356" s="131"/>
    </row>
    <row r="1357" spans="4:4" x14ac:dyDescent="0.2">
      <c r="D1357" s="131"/>
    </row>
    <row r="1358" spans="4:4" x14ac:dyDescent="0.2">
      <c r="D1358" s="131"/>
    </row>
    <row r="1359" spans="4:4" x14ac:dyDescent="0.2">
      <c r="D1359" s="131"/>
    </row>
    <row r="1360" spans="4:4" x14ac:dyDescent="0.2">
      <c r="D1360" s="131"/>
    </row>
    <row r="1361" spans="4:4" x14ac:dyDescent="0.2">
      <c r="D1361" s="131"/>
    </row>
    <row r="1362" spans="4:4" x14ac:dyDescent="0.2">
      <c r="D1362" s="131"/>
    </row>
    <row r="1363" spans="4:4" x14ac:dyDescent="0.2">
      <c r="D1363" s="131"/>
    </row>
    <row r="1364" spans="4:4" x14ac:dyDescent="0.2">
      <c r="D1364" s="131"/>
    </row>
    <row r="1365" spans="4:4" x14ac:dyDescent="0.2">
      <c r="D1365" s="131"/>
    </row>
    <row r="1366" spans="4:4" x14ac:dyDescent="0.2">
      <c r="D1366" s="131"/>
    </row>
    <row r="1367" spans="4:4" x14ac:dyDescent="0.2">
      <c r="D1367" s="131"/>
    </row>
    <row r="1368" spans="4:4" x14ac:dyDescent="0.2">
      <c r="D1368" s="131"/>
    </row>
    <row r="1369" spans="4:4" x14ac:dyDescent="0.2">
      <c r="D1369" s="131"/>
    </row>
    <row r="1370" spans="4:4" x14ac:dyDescent="0.2">
      <c r="D1370" s="131"/>
    </row>
    <row r="1371" spans="4:4" x14ac:dyDescent="0.2">
      <c r="D1371" s="131"/>
    </row>
    <row r="1372" spans="4:4" x14ac:dyDescent="0.2">
      <c r="D1372" s="131"/>
    </row>
    <row r="1373" spans="4:4" x14ac:dyDescent="0.2">
      <c r="D1373" s="131"/>
    </row>
    <row r="1374" spans="4:4" x14ac:dyDescent="0.2">
      <c r="D1374" s="131"/>
    </row>
    <row r="1375" spans="4:4" x14ac:dyDescent="0.2">
      <c r="D1375" s="131"/>
    </row>
    <row r="1376" spans="4:4" x14ac:dyDescent="0.2">
      <c r="D1376" s="131"/>
    </row>
    <row r="1377" spans="4:4" x14ac:dyDescent="0.2">
      <c r="D1377" s="131"/>
    </row>
    <row r="1378" spans="4:4" x14ac:dyDescent="0.2">
      <c r="D1378" s="131"/>
    </row>
    <row r="1379" spans="4:4" x14ac:dyDescent="0.2">
      <c r="D1379" s="131"/>
    </row>
    <row r="1380" spans="4:4" x14ac:dyDescent="0.2">
      <c r="D1380" s="131"/>
    </row>
    <row r="1381" spans="4:4" x14ac:dyDescent="0.2">
      <c r="D1381" s="131"/>
    </row>
    <row r="1382" spans="4:4" x14ac:dyDescent="0.2">
      <c r="D1382" s="131"/>
    </row>
    <row r="1383" spans="4:4" x14ac:dyDescent="0.2">
      <c r="D1383" s="131"/>
    </row>
    <row r="1384" spans="4:4" x14ac:dyDescent="0.2">
      <c r="D1384" s="131"/>
    </row>
    <row r="1385" spans="4:4" x14ac:dyDescent="0.2">
      <c r="D1385" s="131"/>
    </row>
    <row r="1386" spans="4:4" x14ac:dyDescent="0.2">
      <c r="D1386" s="131"/>
    </row>
    <row r="1387" spans="4:4" x14ac:dyDescent="0.2">
      <c r="D1387" s="131"/>
    </row>
    <row r="1388" spans="4:4" x14ac:dyDescent="0.2">
      <c r="D1388" s="131"/>
    </row>
    <row r="1389" spans="4:4" x14ac:dyDescent="0.2">
      <c r="D1389" s="131"/>
    </row>
    <row r="1390" spans="4:4" x14ac:dyDescent="0.2">
      <c r="D1390" s="131"/>
    </row>
    <row r="1391" spans="4:4" x14ac:dyDescent="0.2">
      <c r="D1391" s="131"/>
    </row>
    <row r="1392" spans="4:4" x14ac:dyDescent="0.2">
      <c r="D1392" s="131"/>
    </row>
    <row r="1393" spans="4:4" x14ac:dyDescent="0.2">
      <c r="D1393" s="131"/>
    </row>
    <row r="1394" spans="4:4" x14ac:dyDescent="0.2">
      <c r="D1394" s="131"/>
    </row>
    <row r="1395" spans="4:4" x14ac:dyDescent="0.2">
      <c r="D1395" s="131"/>
    </row>
    <row r="1396" spans="4:4" x14ac:dyDescent="0.2">
      <c r="D1396" s="131"/>
    </row>
    <row r="1397" spans="4:4" x14ac:dyDescent="0.2">
      <c r="D1397" s="131"/>
    </row>
    <row r="1398" spans="4:4" x14ac:dyDescent="0.2">
      <c r="D1398" s="131"/>
    </row>
    <row r="1399" spans="4:4" x14ac:dyDescent="0.2">
      <c r="D1399" s="131"/>
    </row>
    <row r="1400" spans="4:4" x14ac:dyDescent="0.2">
      <c r="D1400" s="131"/>
    </row>
    <row r="1401" spans="4:4" x14ac:dyDescent="0.2">
      <c r="D1401" s="131"/>
    </row>
    <row r="1402" spans="4:4" x14ac:dyDescent="0.2">
      <c r="D1402" s="131"/>
    </row>
    <row r="1403" spans="4:4" x14ac:dyDescent="0.2">
      <c r="D1403" s="131"/>
    </row>
    <row r="1404" spans="4:4" x14ac:dyDescent="0.2">
      <c r="D1404" s="131"/>
    </row>
    <row r="1405" spans="4:4" x14ac:dyDescent="0.2">
      <c r="D1405" s="131"/>
    </row>
    <row r="1406" spans="4:4" x14ac:dyDescent="0.2">
      <c r="D1406" s="131"/>
    </row>
    <row r="1407" spans="4:4" x14ac:dyDescent="0.2">
      <c r="D1407" s="131"/>
    </row>
    <row r="1408" spans="4:4" x14ac:dyDescent="0.2">
      <c r="D1408" s="131"/>
    </row>
    <row r="1409" spans="4:4" x14ac:dyDescent="0.2">
      <c r="D1409" s="131"/>
    </row>
    <row r="1410" spans="4:4" x14ac:dyDescent="0.2">
      <c r="D1410" s="131"/>
    </row>
    <row r="1411" spans="4:4" x14ac:dyDescent="0.2">
      <c r="D1411" s="131"/>
    </row>
    <row r="1412" spans="4:4" x14ac:dyDescent="0.2">
      <c r="D1412" s="131"/>
    </row>
    <row r="1413" spans="4:4" x14ac:dyDescent="0.2">
      <c r="D1413" s="131"/>
    </row>
    <row r="1414" spans="4:4" x14ac:dyDescent="0.2">
      <c r="D1414" s="131"/>
    </row>
    <row r="1415" spans="4:4" x14ac:dyDescent="0.2">
      <c r="D1415" s="131"/>
    </row>
    <row r="1416" spans="4:4" x14ac:dyDescent="0.2">
      <c r="D1416" s="131"/>
    </row>
    <row r="1417" spans="4:4" x14ac:dyDescent="0.2">
      <c r="D1417" s="131"/>
    </row>
    <row r="1418" spans="4:4" x14ac:dyDescent="0.2">
      <c r="D1418" s="131"/>
    </row>
    <row r="1419" spans="4:4" x14ac:dyDescent="0.2">
      <c r="D1419" s="131"/>
    </row>
    <row r="1420" spans="4:4" x14ac:dyDescent="0.2">
      <c r="D1420" s="131"/>
    </row>
    <row r="1421" spans="4:4" x14ac:dyDescent="0.2">
      <c r="D1421" s="131"/>
    </row>
    <row r="1422" spans="4:4" x14ac:dyDescent="0.2">
      <c r="D1422" s="131"/>
    </row>
    <row r="1423" spans="4:4" x14ac:dyDescent="0.2">
      <c r="D1423" s="131"/>
    </row>
    <row r="1424" spans="4:4" x14ac:dyDescent="0.2">
      <c r="D1424" s="131"/>
    </row>
    <row r="1425" spans="4:4" x14ac:dyDescent="0.2">
      <c r="D1425" s="131"/>
    </row>
    <row r="1426" spans="4:4" x14ac:dyDescent="0.2">
      <c r="D1426" s="131"/>
    </row>
    <row r="1427" spans="4:4" x14ac:dyDescent="0.2">
      <c r="D1427" s="131"/>
    </row>
    <row r="1428" spans="4:4" x14ac:dyDescent="0.2">
      <c r="D1428" s="131"/>
    </row>
    <row r="1429" spans="4:4" x14ac:dyDescent="0.2">
      <c r="D1429" s="131"/>
    </row>
    <row r="1430" spans="4:4" x14ac:dyDescent="0.2">
      <c r="D1430" s="131"/>
    </row>
    <row r="1431" spans="4:4" x14ac:dyDescent="0.2">
      <c r="D1431" s="131"/>
    </row>
    <row r="1432" spans="4:4" x14ac:dyDescent="0.2">
      <c r="D1432" s="131"/>
    </row>
    <row r="1433" spans="4:4" x14ac:dyDescent="0.2">
      <c r="D1433" s="131"/>
    </row>
    <row r="1434" spans="4:4" x14ac:dyDescent="0.2">
      <c r="D1434" s="131"/>
    </row>
    <row r="1435" spans="4:4" x14ac:dyDescent="0.2">
      <c r="D1435" s="131"/>
    </row>
    <row r="1436" spans="4:4" x14ac:dyDescent="0.2">
      <c r="D1436" s="131"/>
    </row>
    <row r="1437" spans="4:4" x14ac:dyDescent="0.2">
      <c r="D1437" s="131"/>
    </row>
    <row r="1438" spans="4:4" x14ac:dyDescent="0.2">
      <c r="D1438" s="131"/>
    </row>
    <row r="1439" spans="4:4" x14ac:dyDescent="0.2">
      <c r="D1439" s="131"/>
    </row>
    <row r="1440" spans="4:4" x14ac:dyDescent="0.2">
      <c r="D1440" s="131"/>
    </row>
    <row r="1441" spans="4:4" x14ac:dyDescent="0.2">
      <c r="D1441" s="131"/>
    </row>
    <row r="1442" spans="4:4" x14ac:dyDescent="0.2">
      <c r="D1442" s="131"/>
    </row>
    <row r="1443" spans="4:4" x14ac:dyDescent="0.2">
      <c r="D1443" s="131"/>
    </row>
    <row r="1444" spans="4:4" x14ac:dyDescent="0.2">
      <c r="D1444" s="131"/>
    </row>
    <row r="1445" spans="4:4" x14ac:dyDescent="0.2">
      <c r="D1445" s="131"/>
    </row>
    <row r="1446" spans="4:4" x14ac:dyDescent="0.2">
      <c r="D1446" s="131"/>
    </row>
    <row r="1447" spans="4:4" x14ac:dyDescent="0.2">
      <c r="D1447" s="131"/>
    </row>
    <row r="1448" spans="4:4" x14ac:dyDescent="0.2">
      <c r="D1448" s="131"/>
    </row>
    <row r="1449" spans="4:4" x14ac:dyDescent="0.2">
      <c r="D1449" s="131"/>
    </row>
    <row r="1450" spans="4:4" x14ac:dyDescent="0.2">
      <c r="D1450" s="131"/>
    </row>
    <row r="1451" spans="4:4" x14ac:dyDescent="0.2">
      <c r="D1451" s="131"/>
    </row>
    <row r="1452" spans="4:4" x14ac:dyDescent="0.2">
      <c r="D1452" s="131"/>
    </row>
    <row r="1453" spans="4:4" x14ac:dyDescent="0.2">
      <c r="D1453" s="131"/>
    </row>
    <row r="1454" spans="4:4" x14ac:dyDescent="0.2">
      <c r="D1454" s="131"/>
    </row>
    <row r="1455" spans="4:4" x14ac:dyDescent="0.2">
      <c r="D1455" s="131"/>
    </row>
    <row r="1456" spans="4:4" x14ac:dyDescent="0.2">
      <c r="D1456" s="131"/>
    </row>
    <row r="1457" spans="4:4" x14ac:dyDescent="0.2">
      <c r="D1457" s="131"/>
    </row>
    <row r="1458" spans="4:4" x14ac:dyDescent="0.2">
      <c r="D1458" s="131"/>
    </row>
    <row r="1459" spans="4:4" x14ac:dyDescent="0.2">
      <c r="D1459" s="131"/>
    </row>
    <row r="1460" spans="4:4" x14ac:dyDescent="0.2">
      <c r="D1460" s="131"/>
    </row>
    <row r="1461" spans="4:4" x14ac:dyDescent="0.2">
      <c r="D1461" s="131"/>
    </row>
    <row r="1462" spans="4:4" x14ac:dyDescent="0.2">
      <c r="D1462" s="131"/>
    </row>
    <row r="1463" spans="4:4" x14ac:dyDescent="0.2">
      <c r="D1463" s="131"/>
    </row>
    <row r="1464" spans="4:4" x14ac:dyDescent="0.2">
      <c r="D1464" s="131"/>
    </row>
    <row r="1465" spans="4:4" x14ac:dyDescent="0.2">
      <c r="D1465" s="131"/>
    </row>
    <row r="1466" spans="4:4" x14ac:dyDescent="0.2">
      <c r="D1466" s="131"/>
    </row>
    <row r="1467" spans="4:4" x14ac:dyDescent="0.2">
      <c r="D1467" s="131"/>
    </row>
    <row r="1468" spans="4:4" x14ac:dyDescent="0.2">
      <c r="D1468" s="131"/>
    </row>
    <row r="1469" spans="4:4" x14ac:dyDescent="0.2">
      <c r="D1469" s="131"/>
    </row>
    <row r="1470" spans="4:4" x14ac:dyDescent="0.2">
      <c r="D1470" s="131"/>
    </row>
    <row r="1471" spans="4:4" x14ac:dyDescent="0.2">
      <c r="D1471" s="131"/>
    </row>
    <row r="1472" spans="4:4" x14ac:dyDescent="0.2">
      <c r="D1472" s="131"/>
    </row>
    <row r="1473" spans="4:4" x14ac:dyDescent="0.2">
      <c r="D1473" s="131"/>
    </row>
    <row r="1474" spans="4:4" x14ac:dyDescent="0.2">
      <c r="D1474" s="131"/>
    </row>
    <row r="1475" spans="4:4" x14ac:dyDescent="0.2">
      <c r="D1475" s="131"/>
    </row>
    <row r="1476" spans="4:4" x14ac:dyDescent="0.2">
      <c r="D1476" s="131"/>
    </row>
    <row r="1477" spans="4:4" x14ac:dyDescent="0.2">
      <c r="D1477" s="131"/>
    </row>
    <row r="1478" spans="4:4" x14ac:dyDescent="0.2">
      <c r="D1478" s="131"/>
    </row>
    <row r="1479" spans="4:4" x14ac:dyDescent="0.2">
      <c r="D1479" s="131"/>
    </row>
    <row r="1480" spans="4:4" x14ac:dyDescent="0.2">
      <c r="D1480" s="131"/>
    </row>
    <row r="1481" spans="4:4" x14ac:dyDescent="0.2">
      <c r="D1481" s="131"/>
    </row>
    <row r="1482" spans="4:4" x14ac:dyDescent="0.2">
      <c r="D1482" s="131"/>
    </row>
    <row r="1483" spans="4:4" x14ac:dyDescent="0.2">
      <c r="D1483" s="131"/>
    </row>
    <row r="1484" spans="4:4" x14ac:dyDescent="0.2">
      <c r="D1484" s="131"/>
    </row>
    <row r="1485" spans="4:4" x14ac:dyDescent="0.2">
      <c r="D1485" s="131"/>
    </row>
    <row r="1486" spans="4:4" x14ac:dyDescent="0.2">
      <c r="D1486" s="131"/>
    </row>
    <row r="1487" spans="4:4" x14ac:dyDescent="0.2">
      <c r="D1487" s="131"/>
    </row>
    <row r="1488" spans="4:4" x14ac:dyDescent="0.2">
      <c r="D1488" s="131"/>
    </row>
    <row r="1489" spans="4:4" x14ac:dyDescent="0.2">
      <c r="D1489" s="131"/>
    </row>
    <row r="1490" spans="4:4" x14ac:dyDescent="0.2">
      <c r="D1490" s="131"/>
    </row>
    <row r="1491" spans="4:4" x14ac:dyDescent="0.2">
      <c r="D1491" s="131"/>
    </row>
    <row r="1492" spans="4:4" x14ac:dyDescent="0.2">
      <c r="D1492" s="131"/>
    </row>
    <row r="1493" spans="4:4" x14ac:dyDescent="0.2">
      <c r="D1493" s="131"/>
    </row>
    <row r="1494" spans="4:4" x14ac:dyDescent="0.2">
      <c r="D1494" s="131"/>
    </row>
    <row r="1495" spans="4:4" x14ac:dyDescent="0.2">
      <c r="D1495" s="131"/>
    </row>
    <row r="1496" spans="4:4" x14ac:dyDescent="0.2">
      <c r="D1496" s="131"/>
    </row>
    <row r="1497" spans="4:4" x14ac:dyDescent="0.2">
      <c r="D1497" s="131"/>
    </row>
    <row r="1498" spans="4:4" x14ac:dyDescent="0.2">
      <c r="D1498" s="131"/>
    </row>
    <row r="1499" spans="4:4" x14ac:dyDescent="0.2">
      <c r="D1499" s="131"/>
    </row>
    <row r="1500" spans="4:4" x14ac:dyDescent="0.2">
      <c r="D1500" s="131"/>
    </row>
    <row r="1501" spans="4:4" x14ac:dyDescent="0.2">
      <c r="D1501" s="131"/>
    </row>
    <row r="1502" spans="4:4" x14ac:dyDescent="0.2">
      <c r="D1502" s="131"/>
    </row>
    <row r="1503" spans="4:4" x14ac:dyDescent="0.2">
      <c r="D1503" s="131"/>
    </row>
    <row r="1504" spans="4:4" x14ac:dyDescent="0.2">
      <c r="D1504" s="131"/>
    </row>
    <row r="1505" spans="4:4" x14ac:dyDescent="0.2">
      <c r="D1505" s="131"/>
    </row>
    <row r="1506" spans="4:4" x14ac:dyDescent="0.2">
      <c r="D1506" s="131"/>
    </row>
    <row r="1507" spans="4:4" x14ac:dyDescent="0.2">
      <c r="D1507" s="131"/>
    </row>
    <row r="1508" spans="4:4" x14ac:dyDescent="0.2">
      <c r="D1508" s="131"/>
    </row>
    <row r="1509" spans="4:4" x14ac:dyDescent="0.2">
      <c r="D1509" s="131"/>
    </row>
    <row r="1510" spans="4:4" x14ac:dyDescent="0.2">
      <c r="D1510" s="131"/>
    </row>
    <row r="1511" spans="4:4" x14ac:dyDescent="0.2">
      <c r="D1511" s="131"/>
    </row>
    <row r="1512" spans="4:4" x14ac:dyDescent="0.2">
      <c r="D1512" s="131"/>
    </row>
    <row r="1513" spans="4:4" x14ac:dyDescent="0.2">
      <c r="D1513" s="131"/>
    </row>
    <row r="1514" spans="4:4" x14ac:dyDescent="0.2">
      <c r="D1514" s="131"/>
    </row>
    <row r="1515" spans="4:4" x14ac:dyDescent="0.2">
      <c r="D1515" s="131"/>
    </row>
    <row r="1516" spans="4:4" x14ac:dyDescent="0.2">
      <c r="D1516" s="131"/>
    </row>
    <row r="1517" spans="4:4" x14ac:dyDescent="0.2">
      <c r="D1517" s="131"/>
    </row>
    <row r="1518" spans="4:4" x14ac:dyDescent="0.2">
      <c r="D1518" s="131"/>
    </row>
    <row r="1519" spans="4:4" x14ac:dyDescent="0.2">
      <c r="D1519" s="131"/>
    </row>
    <row r="1520" spans="4:4" x14ac:dyDescent="0.2">
      <c r="D1520" s="131"/>
    </row>
    <row r="1521" spans="4:4" x14ac:dyDescent="0.2">
      <c r="D1521" s="131"/>
    </row>
    <row r="1522" spans="4:4" x14ac:dyDescent="0.2">
      <c r="D1522" s="131"/>
    </row>
    <row r="1523" spans="4:4" x14ac:dyDescent="0.2">
      <c r="D1523" s="131"/>
    </row>
    <row r="1524" spans="4:4" x14ac:dyDescent="0.2">
      <c r="D1524" s="131"/>
    </row>
    <row r="1525" spans="4:4" x14ac:dyDescent="0.2">
      <c r="D1525" s="131"/>
    </row>
    <row r="1526" spans="4:4" x14ac:dyDescent="0.2">
      <c r="D1526" s="131"/>
    </row>
    <row r="1527" spans="4:4" x14ac:dyDescent="0.2">
      <c r="D1527" s="131"/>
    </row>
    <row r="1528" spans="4:4" x14ac:dyDescent="0.2">
      <c r="D1528" s="131"/>
    </row>
    <row r="1529" spans="4:4" x14ac:dyDescent="0.2">
      <c r="D1529" s="131"/>
    </row>
    <row r="1530" spans="4:4" x14ac:dyDescent="0.2">
      <c r="D1530" s="131"/>
    </row>
    <row r="1531" spans="4:4" x14ac:dyDescent="0.2">
      <c r="D1531" s="131"/>
    </row>
    <row r="1532" spans="4:4" x14ac:dyDescent="0.2">
      <c r="D1532" s="131"/>
    </row>
    <row r="1533" spans="4:4" x14ac:dyDescent="0.2">
      <c r="D1533" s="131"/>
    </row>
    <row r="1534" spans="4:4" x14ac:dyDescent="0.2">
      <c r="D1534" s="131"/>
    </row>
    <row r="1535" spans="4:4" x14ac:dyDescent="0.2">
      <c r="D1535" s="131"/>
    </row>
    <row r="1536" spans="4:4" x14ac:dyDescent="0.2">
      <c r="D1536" s="131"/>
    </row>
    <row r="1537" spans="4:4" x14ac:dyDescent="0.2">
      <c r="D1537" s="131"/>
    </row>
    <row r="1538" spans="4:4" x14ac:dyDescent="0.2">
      <c r="D1538" s="131"/>
    </row>
    <row r="1539" spans="4:4" x14ac:dyDescent="0.2">
      <c r="D1539" s="131"/>
    </row>
    <row r="1540" spans="4:4" x14ac:dyDescent="0.2">
      <c r="D1540" s="131"/>
    </row>
    <row r="1541" spans="4:4" x14ac:dyDescent="0.2">
      <c r="D1541" s="131"/>
    </row>
    <row r="1542" spans="4:4" x14ac:dyDescent="0.2">
      <c r="D1542" s="131"/>
    </row>
    <row r="1543" spans="4:4" x14ac:dyDescent="0.2">
      <c r="D1543" s="131"/>
    </row>
    <row r="1544" spans="4:4" x14ac:dyDescent="0.2">
      <c r="D1544" s="131"/>
    </row>
    <row r="1545" spans="4:4" x14ac:dyDescent="0.2">
      <c r="D1545" s="131"/>
    </row>
    <row r="1546" spans="4:4" x14ac:dyDescent="0.2">
      <c r="D1546" s="131"/>
    </row>
    <row r="1547" spans="4:4" x14ac:dyDescent="0.2">
      <c r="D1547" s="131"/>
    </row>
    <row r="1548" spans="4:4" x14ac:dyDescent="0.2">
      <c r="D1548" s="131"/>
    </row>
    <row r="1549" spans="4:4" x14ac:dyDescent="0.2">
      <c r="D1549" s="131"/>
    </row>
    <row r="1550" spans="4:4" x14ac:dyDescent="0.2">
      <c r="D1550" s="131"/>
    </row>
    <row r="1551" spans="4:4" x14ac:dyDescent="0.2">
      <c r="D1551" s="131"/>
    </row>
    <row r="1552" spans="4:4" x14ac:dyDescent="0.2">
      <c r="D1552" s="131"/>
    </row>
    <row r="1553" spans="4:4" x14ac:dyDescent="0.2">
      <c r="D1553" s="131"/>
    </row>
    <row r="1554" spans="4:4" x14ac:dyDescent="0.2">
      <c r="D1554" s="131"/>
    </row>
    <row r="1555" spans="4:4" x14ac:dyDescent="0.2">
      <c r="D1555" s="131"/>
    </row>
    <row r="1556" spans="4:4" x14ac:dyDescent="0.2">
      <c r="D1556" s="131"/>
    </row>
    <row r="1557" spans="4:4" x14ac:dyDescent="0.2">
      <c r="D1557" s="131"/>
    </row>
    <row r="1558" spans="4:4" x14ac:dyDescent="0.2">
      <c r="D1558" s="131"/>
    </row>
    <row r="1559" spans="4:4" x14ac:dyDescent="0.2">
      <c r="D1559" s="131"/>
    </row>
    <row r="1560" spans="4:4" x14ac:dyDescent="0.2">
      <c r="D1560" s="131"/>
    </row>
    <row r="1561" spans="4:4" x14ac:dyDescent="0.2">
      <c r="D1561" s="131"/>
    </row>
    <row r="1562" spans="4:4" x14ac:dyDescent="0.2">
      <c r="D1562" s="131"/>
    </row>
    <row r="1563" spans="4:4" x14ac:dyDescent="0.2">
      <c r="D1563" s="131"/>
    </row>
    <row r="1564" spans="4:4" x14ac:dyDescent="0.2">
      <c r="D1564" s="131"/>
    </row>
    <row r="1565" spans="4:4" x14ac:dyDescent="0.2">
      <c r="D1565" s="131"/>
    </row>
    <row r="1566" spans="4:4" x14ac:dyDescent="0.2">
      <c r="D1566" s="131"/>
    </row>
    <row r="1567" spans="4:4" x14ac:dyDescent="0.2">
      <c r="D1567" s="131"/>
    </row>
    <row r="1568" spans="4:4" x14ac:dyDescent="0.2">
      <c r="D1568" s="131"/>
    </row>
    <row r="1569" spans="4:4" x14ac:dyDescent="0.2">
      <c r="D1569" s="131"/>
    </row>
    <row r="1570" spans="4:4" x14ac:dyDescent="0.2">
      <c r="D1570" s="131"/>
    </row>
    <row r="1571" spans="4:4" x14ac:dyDescent="0.2">
      <c r="D1571" s="131"/>
    </row>
    <row r="1572" spans="4:4" x14ac:dyDescent="0.2">
      <c r="D1572" s="131"/>
    </row>
    <row r="1573" spans="4:4" x14ac:dyDescent="0.2">
      <c r="D1573" s="131"/>
    </row>
    <row r="1574" spans="4:4" x14ac:dyDescent="0.2">
      <c r="D1574" s="131"/>
    </row>
    <row r="1575" spans="4:4" x14ac:dyDescent="0.2">
      <c r="D1575" s="131"/>
    </row>
    <row r="1576" spans="4:4" x14ac:dyDescent="0.2">
      <c r="D1576" s="131"/>
    </row>
    <row r="1577" spans="4:4" x14ac:dyDescent="0.2">
      <c r="D1577" s="131"/>
    </row>
    <row r="1578" spans="4:4" x14ac:dyDescent="0.2">
      <c r="D1578" s="131"/>
    </row>
    <row r="1579" spans="4:4" x14ac:dyDescent="0.2">
      <c r="D1579" s="131"/>
    </row>
    <row r="1580" spans="4:4" x14ac:dyDescent="0.2">
      <c r="D1580" s="131"/>
    </row>
    <row r="1581" spans="4:4" x14ac:dyDescent="0.2">
      <c r="D1581" s="131"/>
    </row>
    <row r="1582" spans="4:4" x14ac:dyDescent="0.2">
      <c r="D1582" s="131"/>
    </row>
    <row r="1583" spans="4:4" x14ac:dyDescent="0.2">
      <c r="D1583" s="131"/>
    </row>
    <row r="1584" spans="4:4" x14ac:dyDescent="0.2">
      <c r="D1584" s="131"/>
    </row>
    <row r="1585" spans="4:4" x14ac:dyDescent="0.2">
      <c r="D1585" s="131"/>
    </row>
    <row r="1586" spans="4:4" x14ac:dyDescent="0.2">
      <c r="D1586" s="131"/>
    </row>
    <row r="1587" spans="4:4" x14ac:dyDescent="0.2">
      <c r="D1587" s="131"/>
    </row>
    <row r="1588" spans="4:4" x14ac:dyDescent="0.2">
      <c r="D1588" s="131"/>
    </row>
    <row r="1589" spans="4:4" x14ac:dyDescent="0.2">
      <c r="D1589" s="131"/>
    </row>
    <row r="1590" spans="4:4" x14ac:dyDescent="0.2">
      <c r="D1590" s="131"/>
    </row>
    <row r="1591" spans="4:4" x14ac:dyDescent="0.2">
      <c r="D1591" s="131"/>
    </row>
    <row r="1592" spans="4:4" x14ac:dyDescent="0.2">
      <c r="D1592" s="131"/>
    </row>
    <row r="1593" spans="4:4" x14ac:dyDescent="0.2">
      <c r="D1593" s="131"/>
    </row>
    <row r="1594" spans="4:4" x14ac:dyDescent="0.2">
      <c r="D1594" s="131"/>
    </row>
    <row r="1595" spans="4:4" x14ac:dyDescent="0.2">
      <c r="D1595" s="131"/>
    </row>
    <row r="1596" spans="4:4" x14ac:dyDescent="0.2">
      <c r="D1596" s="131"/>
    </row>
    <row r="1597" spans="4:4" x14ac:dyDescent="0.2">
      <c r="D1597" s="131"/>
    </row>
    <row r="1598" spans="4:4" x14ac:dyDescent="0.2">
      <c r="D1598" s="131"/>
    </row>
    <row r="1599" spans="4:4" x14ac:dyDescent="0.2">
      <c r="D1599" s="131"/>
    </row>
    <row r="1600" spans="4:4" x14ac:dyDescent="0.2">
      <c r="D1600" s="131"/>
    </row>
    <row r="1601" spans="4:4" x14ac:dyDescent="0.2">
      <c r="D1601" s="131"/>
    </row>
    <row r="1602" spans="4:4" x14ac:dyDescent="0.2">
      <c r="D1602" s="131"/>
    </row>
    <row r="1603" spans="4:4" x14ac:dyDescent="0.2">
      <c r="D1603" s="131"/>
    </row>
    <row r="1604" spans="4:4" x14ac:dyDescent="0.2">
      <c r="D1604" s="131"/>
    </row>
    <row r="1605" spans="4:4" x14ac:dyDescent="0.2">
      <c r="D1605" s="131"/>
    </row>
    <row r="1606" spans="4:4" x14ac:dyDescent="0.2">
      <c r="D1606" s="131"/>
    </row>
    <row r="1607" spans="4:4" x14ac:dyDescent="0.2">
      <c r="D1607" s="131"/>
    </row>
    <row r="1608" spans="4:4" x14ac:dyDescent="0.2">
      <c r="D1608" s="131"/>
    </row>
    <row r="1609" spans="4:4" x14ac:dyDescent="0.2">
      <c r="D1609" s="131"/>
    </row>
    <row r="1610" spans="4:4" x14ac:dyDescent="0.2">
      <c r="D1610" s="131"/>
    </row>
    <row r="1611" spans="4:4" x14ac:dyDescent="0.2">
      <c r="D1611" s="131"/>
    </row>
    <row r="1612" spans="4:4" x14ac:dyDescent="0.2">
      <c r="D1612" s="131"/>
    </row>
    <row r="1613" spans="4:4" x14ac:dyDescent="0.2">
      <c r="D1613" s="131"/>
    </row>
    <row r="1614" spans="4:4" x14ac:dyDescent="0.2">
      <c r="D1614" s="131"/>
    </row>
    <row r="1615" spans="4:4" x14ac:dyDescent="0.2">
      <c r="D1615" s="131"/>
    </row>
    <row r="1616" spans="4:4" x14ac:dyDescent="0.2">
      <c r="D1616" s="131"/>
    </row>
    <row r="1617" spans="4:4" x14ac:dyDescent="0.2">
      <c r="D1617" s="131"/>
    </row>
    <row r="1618" spans="4:4" x14ac:dyDescent="0.2">
      <c r="D1618" s="131"/>
    </row>
    <row r="1619" spans="4:4" x14ac:dyDescent="0.2">
      <c r="D1619" s="131"/>
    </row>
    <row r="1620" spans="4:4" x14ac:dyDescent="0.2">
      <c r="D1620" s="131"/>
    </row>
    <row r="1621" spans="4:4" x14ac:dyDescent="0.2">
      <c r="D1621" s="131"/>
    </row>
    <row r="1622" spans="4:4" x14ac:dyDescent="0.2">
      <c r="D1622" s="131"/>
    </row>
    <row r="1623" spans="4:4" x14ac:dyDescent="0.2">
      <c r="D1623" s="131"/>
    </row>
    <row r="1624" spans="4:4" x14ac:dyDescent="0.2">
      <c r="D1624" s="131"/>
    </row>
    <row r="1625" spans="4:4" x14ac:dyDescent="0.2">
      <c r="D1625" s="131"/>
    </row>
    <row r="1626" spans="4:4" x14ac:dyDescent="0.2">
      <c r="D1626" s="131"/>
    </row>
    <row r="1627" spans="4:4" x14ac:dyDescent="0.2">
      <c r="D1627" s="131"/>
    </row>
    <row r="1628" spans="4:4" x14ac:dyDescent="0.2">
      <c r="D1628" s="131"/>
    </row>
    <row r="1629" spans="4:4" x14ac:dyDescent="0.2">
      <c r="D1629" s="131"/>
    </row>
    <row r="1630" spans="4:4" x14ac:dyDescent="0.2">
      <c r="D1630" s="131"/>
    </row>
    <row r="1631" spans="4:4" x14ac:dyDescent="0.2">
      <c r="D1631" s="131"/>
    </row>
    <row r="1632" spans="4:4" x14ac:dyDescent="0.2">
      <c r="D1632" s="131"/>
    </row>
    <row r="1633" spans="4:4" x14ac:dyDescent="0.2">
      <c r="D1633" s="131"/>
    </row>
    <row r="1634" spans="4:4" x14ac:dyDescent="0.2">
      <c r="D1634" s="131"/>
    </row>
    <row r="1635" spans="4:4" x14ac:dyDescent="0.2">
      <c r="D1635" s="131"/>
    </row>
    <row r="1636" spans="4:4" x14ac:dyDescent="0.2">
      <c r="D1636" s="131"/>
    </row>
    <row r="1637" spans="4:4" x14ac:dyDescent="0.2">
      <c r="D1637" s="131"/>
    </row>
    <row r="1638" spans="4:4" x14ac:dyDescent="0.2">
      <c r="D1638" s="131"/>
    </row>
    <row r="1639" spans="4:4" x14ac:dyDescent="0.2">
      <c r="D1639" s="131"/>
    </row>
    <row r="1640" spans="4:4" x14ac:dyDescent="0.2">
      <c r="D1640" s="131"/>
    </row>
    <row r="1641" spans="4:4" x14ac:dyDescent="0.2">
      <c r="D1641" s="131"/>
    </row>
    <row r="1642" spans="4:4" x14ac:dyDescent="0.2">
      <c r="D1642" s="131"/>
    </row>
    <row r="1643" spans="4:4" x14ac:dyDescent="0.2">
      <c r="D1643" s="131"/>
    </row>
    <row r="1644" spans="4:4" x14ac:dyDescent="0.2">
      <c r="D1644" s="131"/>
    </row>
    <row r="1645" spans="4:4" x14ac:dyDescent="0.2">
      <c r="D1645" s="131"/>
    </row>
    <row r="1646" spans="4:4" x14ac:dyDescent="0.2">
      <c r="D1646" s="131"/>
    </row>
    <row r="1647" spans="4:4" x14ac:dyDescent="0.2">
      <c r="D1647" s="131"/>
    </row>
    <row r="1648" spans="4:4" x14ac:dyDescent="0.2">
      <c r="D1648" s="131"/>
    </row>
    <row r="1649" spans="4:4" x14ac:dyDescent="0.2">
      <c r="D1649" s="131"/>
    </row>
    <row r="1650" spans="4:4" x14ac:dyDescent="0.2">
      <c r="D1650" s="131"/>
    </row>
    <row r="1651" spans="4:4" x14ac:dyDescent="0.2">
      <c r="D1651" s="131"/>
    </row>
    <row r="1652" spans="4:4" x14ac:dyDescent="0.2">
      <c r="D1652" s="131"/>
    </row>
    <row r="1653" spans="4:4" x14ac:dyDescent="0.2">
      <c r="D1653" s="131"/>
    </row>
    <row r="1654" spans="4:4" x14ac:dyDescent="0.2">
      <c r="D1654" s="131"/>
    </row>
    <row r="1655" spans="4:4" x14ac:dyDescent="0.2">
      <c r="D1655" s="131"/>
    </row>
    <row r="1656" spans="4:4" x14ac:dyDescent="0.2">
      <c r="D1656" s="131"/>
    </row>
    <row r="1657" spans="4:4" x14ac:dyDescent="0.2">
      <c r="D1657" s="131"/>
    </row>
    <row r="1658" spans="4:4" x14ac:dyDescent="0.2">
      <c r="D1658" s="131"/>
    </row>
    <row r="1659" spans="4:4" x14ac:dyDescent="0.2">
      <c r="D1659" s="131"/>
    </row>
    <row r="1660" spans="4:4" x14ac:dyDescent="0.2">
      <c r="D1660" s="131"/>
    </row>
    <row r="1661" spans="4:4" x14ac:dyDescent="0.2">
      <c r="D1661" s="131"/>
    </row>
    <row r="1662" spans="4:4" x14ac:dyDescent="0.2">
      <c r="D1662" s="131"/>
    </row>
    <row r="1663" spans="4:4" x14ac:dyDescent="0.2">
      <c r="D1663" s="131"/>
    </row>
    <row r="1664" spans="4:4" x14ac:dyDescent="0.2">
      <c r="D1664" s="131"/>
    </row>
    <row r="1665" spans="4:4" x14ac:dyDescent="0.2">
      <c r="D1665" s="131"/>
    </row>
    <row r="1666" spans="4:4" x14ac:dyDescent="0.2">
      <c r="D1666" s="131"/>
    </row>
    <row r="1667" spans="4:4" x14ac:dyDescent="0.2">
      <c r="D1667" s="131"/>
    </row>
    <row r="1668" spans="4:4" x14ac:dyDescent="0.2">
      <c r="D1668" s="131"/>
    </row>
    <row r="1669" spans="4:4" x14ac:dyDescent="0.2">
      <c r="D1669" s="131"/>
    </row>
    <row r="1670" spans="4:4" x14ac:dyDescent="0.2">
      <c r="D1670" s="131"/>
    </row>
    <row r="1671" spans="4:4" x14ac:dyDescent="0.2">
      <c r="D1671" s="131"/>
    </row>
    <row r="1672" spans="4:4" x14ac:dyDescent="0.2">
      <c r="D1672" s="131"/>
    </row>
    <row r="1673" spans="4:4" x14ac:dyDescent="0.2">
      <c r="D1673" s="131"/>
    </row>
    <row r="1674" spans="4:4" x14ac:dyDescent="0.2">
      <c r="D1674" s="131"/>
    </row>
    <row r="1675" spans="4:4" x14ac:dyDescent="0.2">
      <c r="D1675" s="131"/>
    </row>
    <row r="1676" spans="4:4" x14ac:dyDescent="0.2">
      <c r="D1676" s="131"/>
    </row>
    <row r="1677" spans="4:4" x14ac:dyDescent="0.2">
      <c r="D1677" s="131"/>
    </row>
    <row r="1678" spans="4:4" x14ac:dyDescent="0.2">
      <c r="D1678" s="131"/>
    </row>
    <row r="1679" spans="4:4" x14ac:dyDescent="0.2">
      <c r="D1679" s="131"/>
    </row>
    <row r="1680" spans="4:4" x14ac:dyDescent="0.2">
      <c r="D1680" s="131"/>
    </row>
    <row r="1681" spans="4:4" x14ac:dyDescent="0.2">
      <c r="D1681" s="131"/>
    </row>
    <row r="1682" spans="4:4" x14ac:dyDescent="0.2">
      <c r="D1682" s="131"/>
    </row>
    <row r="1683" spans="4:4" x14ac:dyDescent="0.2">
      <c r="D1683" s="131"/>
    </row>
    <row r="1684" spans="4:4" x14ac:dyDescent="0.2">
      <c r="D1684" s="131"/>
    </row>
    <row r="1685" spans="4:4" x14ac:dyDescent="0.2">
      <c r="D1685" s="131"/>
    </row>
    <row r="1686" spans="4:4" x14ac:dyDescent="0.2">
      <c r="D1686" s="131"/>
    </row>
    <row r="1687" spans="4:4" x14ac:dyDescent="0.2">
      <c r="D1687" s="131"/>
    </row>
    <row r="1688" spans="4:4" x14ac:dyDescent="0.2">
      <c r="D1688" s="131"/>
    </row>
    <row r="1689" spans="4:4" x14ac:dyDescent="0.2">
      <c r="D1689" s="131"/>
    </row>
    <row r="1690" spans="4:4" x14ac:dyDescent="0.2">
      <c r="D1690" s="131"/>
    </row>
    <row r="1691" spans="4:4" x14ac:dyDescent="0.2">
      <c r="D1691" s="131"/>
    </row>
    <row r="1692" spans="4:4" x14ac:dyDescent="0.2">
      <c r="D1692" s="131"/>
    </row>
    <row r="1693" spans="4:4" x14ac:dyDescent="0.2">
      <c r="D1693" s="131"/>
    </row>
    <row r="1694" spans="4:4" x14ac:dyDescent="0.2">
      <c r="D1694" s="131"/>
    </row>
    <row r="1695" spans="4:4" x14ac:dyDescent="0.2">
      <c r="D1695" s="131"/>
    </row>
    <row r="1696" spans="4:4" x14ac:dyDescent="0.2">
      <c r="D1696" s="131"/>
    </row>
    <row r="1697" spans="4:4" x14ac:dyDescent="0.2">
      <c r="D1697" s="131"/>
    </row>
    <row r="1698" spans="4:4" x14ac:dyDescent="0.2">
      <c r="D1698" s="131"/>
    </row>
    <row r="1699" spans="4:4" x14ac:dyDescent="0.2">
      <c r="D1699" s="131"/>
    </row>
    <row r="1700" spans="4:4" x14ac:dyDescent="0.2">
      <c r="D1700" s="131"/>
    </row>
    <row r="1701" spans="4:4" x14ac:dyDescent="0.2">
      <c r="D1701" s="131"/>
    </row>
    <row r="1702" spans="4:4" x14ac:dyDescent="0.2">
      <c r="D1702" s="131"/>
    </row>
    <row r="1703" spans="4:4" x14ac:dyDescent="0.2">
      <c r="D1703" s="131"/>
    </row>
    <row r="1704" spans="4:4" x14ac:dyDescent="0.2">
      <c r="D1704" s="131"/>
    </row>
    <row r="1705" spans="4:4" x14ac:dyDescent="0.2">
      <c r="D1705" s="131"/>
    </row>
    <row r="1706" spans="4:4" x14ac:dyDescent="0.2">
      <c r="D1706" s="131"/>
    </row>
    <row r="1707" spans="4:4" x14ac:dyDescent="0.2">
      <c r="D1707" s="131"/>
    </row>
    <row r="1708" spans="4:4" x14ac:dyDescent="0.2">
      <c r="D1708" s="131"/>
    </row>
    <row r="1709" spans="4:4" x14ac:dyDescent="0.2">
      <c r="D1709" s="131"/>
    </row>
    <row r="1710" spans="4:4" x14ac:dyDescent="0.2">
      <c r="D1710" s="131"/>
    </row>
    <row r="1711" spans="4:4" x14ac:dyDescent="0.2">
      <c r="D1711" s="131"/>
    </row>
    <row r="1712" spans="4:4" x14ac:dyDescent="0.2">
      <c r="D1712" s="131"/>
    </row>
    <row r="1713" spans="4:4" x14ac:dyDescent="0.2">
      <c r="D1713" s="131"/>
    </row>
    <row r="1714" spans="4:4" x14ac:dyDescent="0.2">
      <c r="D1714" s="131"/>
    </row>
    <row r="1715" spans="4:4" x14ac:dyDescent="0.2">
      <c r="D1715" s="131"/>
    </row>
    <row r="1716" spans="4:4" x14ac:dyDescent="0.2">
      <c r="D1716" s="131"/>
    </row>
    <row r="1717" spans="4:4" x14ac:dyDescent="0.2">
      <c r="D1717" s="131"/>
    </row>
    <row r="1718" spans="4:4" x14ac:dyDescent="0.2">
      <c r="D1718" s="131"/>
    </row>
    <row r="1719" spans="4:4" x14ac:dyDescent="0.2">
      <c r="D1719" s="131"/>
    </row>
    <row r="1720" spans="4:4" x14ac:dyDescent="0.2">
      <c r="D1720" s="131"/>
    </row>
    <row r="1721" spans="4:4" x14ac:dyDescent="0.2">
      <c r="D1721" s="131"/>
    </row>
    <row r="1722" spans="4:4" x14ac:dyDescent="0.2">
      <c r="D1722" s="131"/>
    </row>
    <row r="1723" spans="4:4" x14ac:dyDescent="0.2">
      <c r="D1723" s="131"/>
    </row>
    <row r="1724" spans="4:4" x14ac:dyDescent="0.2">
      <c r="D1724" s="131"/>
    </row>
    <row r="1725" spans="4:4" x14ac:dyDescent="0.2">
      <c r="D1725" s="131"/>
    </row>
    <row r="1726" spans="4:4" x14ac:dyDescent="0.2">
      <c r="D1726" s="131"/>
    </row>
    <row r="1727" spans="4:4" x14ac:dyDescent="0.2">
      <c r="D1727" s="131"/>
    </row>
    <row r="1728" spans="4:4" x14ac:dyDescent="0.2">
      <c r="D1728" s="131"/>
    </row>
    <row r="1729" spans="4:4" x14ac:dyDescent="0.2">
      <c r="D1729" s="131"/>
    </row>
    <row r="1730" spans="4:4" x14ac:dyDescent="0.2">
      <c r="D1730" s="131"/>
    </row>
    <row r="1731" spans="4:4" x14ac:dyDescent="0.2">
      <c r="D1731" s="131"/>
    </row>
    <row r="1732" spans="4:4" x14ac:dyDescent="0.2">
      <c r="D1732" s="131"/>
    </row>
    <row r="1733" spans="4:4" x14ac:dyDescent="0.2">
      <c r="D1733" s="131"/>
    </row>
    <row r="1734" spans="4:4" x14ac:dyDescent="0.2">
      <c r="D1734" s="131"/>
    </row>
    <row r="1735" spans="4:4" x14ac:dyDescent="0.2">
      <c r="D1735" s="131"/>
    </row>
    <row r="1736" spans="4:4" x14ac:dyDescent="0.2">
      <c r="D1736" s="131"/>
    </row>
    <row r="1737" spans="4:4" x14ac:dyDescent="0.2">
      <c r="D1737" s="131"/>
    </row>
    <row r="1738" spans="4:4" x14ac:dyDescent="0.2">
      <c r="D1738" s="131"/>
    </row>
    <row r="1739" spans="4:4" x14ac:dyDescent="0.2">
      <c r="D1739" s="131"/>
    </row>
    <row r="1740" spans="4:4" x14ac:dyDescent="0.2">
      <c r="D1740" s="131"/>
    </row>
    <row r="1741" spans="4:4" x14ac:dyDescent="0.2">
      <c r="D1741" s="131"/>
    </row>
    <row r="1742" spans="4:4" x14ac:dyDescent="0.2">
      <c r="D1742" s="131"/>
    </row>
    <row r="1743" spans="4:4" x14ac:dyDescent="0.2">
      <c r="D1743" s="131"/>
    </row>
    <row r="1744" spans="4:4" x14ac:dyDescent="0.2">
      <c r="D1744" s="131"/>
    </row>
    <row r="1745" spans="4:4" x14ac:dyDescent="0.2">
      <c r="D1745" s="131"/>
    </row>
    <row r="1746" spans="4:4" x14ac:dyDescent="0.2">
      <c r="D1746" s="131"/>
    </row>
    <row r="1747" spans="4:4" x14ac:dyDescent="0.2">
      <c r="D1747" s="131"/>
    </row>
    <row r="1748" spans="4:4" x14ac:dyDescent="0.2">
      <c r="D1748" s="131"/>
    </row>
    <row r="1749" spans="4:4" x14ac:dyDescent="0.2">
      <c r="D1749" s="131"/>
    </row>
    <row r="1750" spans="4:4" x14ac:dyDescent="0.2">
      <c r="D1750" s="131"/>
    </row>
    <row r="1751" spans="4:4" x14ac:dyDescent="0.2">
      <c r="D1751" s="131"/>
    </row>
    <row r="1752" spans="4:4" x14ac:dyDescent="0.2">
      <c r="D1752" s="131"/>
    </row>
    <row r="1753" spans="4:4" x14ac:dyDescent="0.2">
      <c r="D1753" s="131"/>
    </row>
    <row r="1754" spans="4:4" x14ac:dyDescent="0.2">
      <c r="D1754" s="131"/>
    </row>
    <row r="1755" spans="4:4" x14ac:dyDescent="0.2">
      <c r="D1755" s="131"/>
    </row>
    <row r="1756" spans="4:4" x14ac:dyDescent="0.2">
      <c r="D1756" s="131"/>
    </row>
    <row r="1757" spans="4:4" x14ac:dyDescent="0.2">
      <c r="D1757" s="131"/>
    </row>
    <row r="1758" spans="4:4" x14ac:dyDescent="0.2">
      <c r="D1758" s="131"/>
    </row>
    <row r="1759" spans="4:4" x14ac:dyDescent="0.2">
      <c r="D1759" s="131"/>
    </row>
    <row r="1760" spans="4:4" x14ac:dyDescent="0.2">
      <c r="D1760" s="131"/>
    </row>
    <row r="1761" spans="4:4" x14ac:dyDescent="0.2">
      <c r="D1761" s="131"/>
    </row>
    <row r="1762" spans="4:4" x14ac:dyDescent="0.2">
      <c r="D1762" s="131"/>
    </row>
    <row r="1763" spans="4:4" x14ac:dyDescent="0.2">
      <c r="D1763" s="131"/>
    </row>
    <row r="1764" spans="4:4" x14ac:dyDescent="0.2">
      <c r="D1764" s="131"/>
    </row>
    <row r="1765" spans="4:4" x14ac:dyDescent="0.2">
      <c r="D1765" s="131"/>
    </row>
    <row r="1766" spans="4:4" x14ac:dyDescent="0.2">
      <c r="D1766" s="131"/>
    </row>
    <row r="1767" spans="4:4" x14ac:dyDescent="0.2">
      <c r="D1767" s="131"/>
    </row>
    <row r="1768" spans="4:4" x14ac:dyDescent="0.2">
      <c r="D1768" s="131"/>
    </row>
    <row r="1769" spans="4:4" x14ac:dyDescent="0.2">
      <c r="D1769" s="131"/>
    </row>
    <row r="1770" spans="4:4" x14ac:dyDescent="0.2">
      <c r="D1770" s="131"/>
    </row>
    <row r="1771" spans="4:4" x14ac:dyDescent="0.2">
      <c r="D1771" s="131"/>
    </row>
    <row r="1772" spans="4:4" x14ac:dyDescent="0.2">
      <c r="D1772" s="131"/>
    </row>
    <row r="1773" spans="4:4" x14ac:dyDescent="0.2">
      <c r="D1773" s="131"/>
    </row>
    <row r="1774" spans="4:4" x14ac:dyDescent="0.2">
      <c r="D1774" s="131"/>
    </row>
    <row r="1775" spans="4:4" x14ac:dyDescent="0.2">
      <c r="D1775" s="131"/>
    </row>
    <row r="1776" spans="4:4" x14ac:dyDescent="0.2">
      <c r="D1776" s="131"/>
    </row>
    <row r="1777" spans="4:4" x14ac:dyDescent="0.2">
      <c r="D1777" s="131"/>
    </row>
    <row r="1778" spans="4:4" x14ac:dyDescent="0.2">
      <c r="D1778" s="131"/>
    </row>
    <row r="1779" spans="4:4" x14ac:dyDescent="0.2">
      <c r="D1779" s="131"/>
    </row>
    <row r="1780" spans="4:4" x14ac:dyDescent="0.2">
      <c r="D1780" s="131"/>
    </row>
    <row r="1781" spans="4:4" x14ac:dyDescent="0.2">
      <c r="D1781" s="131"/>
    </row>
    <row r="1782" spans="4:4" x14ac:dyDescent="0.2">
      <c r="D1782" s="131"/>
    </row>
    <row r="1783" spans="4:4" x14ac:dyDescent="0.2">
      <c r="D1783" s="131"/>
    </row>
    <row r="1784" spans="4:4" x14ac:dyDescent="0.2">
      <c r="D1784" s="131"/>
    </row>
    <row r="1785" spans="4:4" x14ac:dyDescent="0.2">
      <c r="D1785" s="131"/>
    </row>
    <row r="1786" spans="4:4" x14ac:dyDescent="0.2">
      <c r="D1786" s="131"/>
    </row>
    <row r="1787" spans="4:4" x14ac:dyDescent="0.2">
      <c r="D1787" s="131"/>
    </row>
    <row r="1788" spans="4:4" x14ac:dyDescent="0.2">
      <c r="D1788" s="131"/>
    </row>
    <row r="1789" spans="4:4" x14ac:dyDescent="0.2">
      <c r="D1789" s="131"/>
    </row>
    <row r="1790" spans="4:4" x14ac:dyDescent="0.2">
      <c r="D1790" s="131"/>
    </row>
    <row r="1791" spans="4:4" x14ac:dyDescent="0.2">
      <c r="D1791" s="131"/>
    </row>
    <row r="1792" spans="4:4" x14ac:dyDescent="0.2">
      <c r="D1792" s="131"/>
    </row>
    <row r="1793" spans="4:4" x14ac:dyDescent="0.2">
      <c r="D1793" s="131"/>
    </row>
    <row r="1794" spans="4:4" x14ac:dyDescent="0.2">
      <c r="D1794" s="131"/>
    </row>
    <row r="1795" spans="4:4" x14ac:dyDescent="0.2">
      <c r="D1795" s="131"/>
    </row>
    <row r="1796" spans="4:4" x14ac:dyDescent="0.2">
      <c r="D1796" s="131"/>
    </row>
    <row r="1797" spans="4:4" x14ac:dyDescent="0.2">
      <c r="D1797" s="131"/>
    </row>
    <row r="1798" spans="4:4" x14ac:dyDescent="0.2">
      <c r="D1798" s="131"/>
    </row>
    <row r="1799" spans="4:4" x14ac:dyDescent="0.2">
      <c r="D1799" s="131"/>
    </row>
    <row r="1800" spans="4:4" x14ac:dyDescent="0.2">
      <c r="D1800" s="131"/>
    </row>
    <row r="1801" spans="4:4" x14ac:dyDescent="0.2">
      <c r="D1801" s="131"/>
    </row>
    <row r="1802" spans="4:4" x14ac:dyDescent="0.2">
      <c r="D1802" s="131"/>
    </row>
    <row r="1803" spans="4:4" x14ac:dyDescent="0.2">
      <c r="D1803" s="131"/>
    </row>
    <row r="1804" spans="4:4" x14ac:dyDescent="0.2">
      <c r="D1804" s="131"/>
    </row>
    <row r="1805" spans="4:4" x14ac:dyDescent="0.2">
      <c r="D1805" s="131"/>
    </row>
    <row r="1806" spans="4:4" x14ac:dyDescent="0.2">
      <c r="D1806" s="131"/>
    </row>
    <row r="1807" spans="4:4" x14ac:dyDescent="0.2">
      <c r="D1807" s="131"/>
    </row>
    <row r="1808" spans="4:4" x14ac:dyDescent="0.2">
      <c r="D1808" s="131"/>
    </row>
    <row r="1809" spans="4:4" x14ac:dyDescent="0.2">
      <c r="D1809" s="131"/>
    </row>
    <row r="1810" spans="4:4" x14ac:dyDescent="0.2">
      <c r="D1810" s="131"/>
    </row>
    <row r="1811" spans="4:4" x14ac:dyDescent="0.2">
      <c r="D1811" s="131"/>
    </row>
    <row r="1812" spans="4:4" x14ac:dyDescent="0.2">
      <c r="D1812" s="131"/>
    </row>
    <row r="1813" spans="4:4" x14ac:dyDescent="0.2">
      <c r="D1813" s="131"/>
    </row>
    <row r="1814" spans="4:4" x14ac:dyDescent="0.2">
      <c r="D1814" s="131"/>
    </row>
    <row r="1815" spans="4:4" x14ac:dyDescent="0.2">
      <c r="D1815" s="131"/>
    </row>
    <row r="1816" spans="4:4" x14ac:dyDescent="0.2">
      <c r="D1816" s="131"/>
    </row>
    <row r="1817" spans="4:4" x14ac:dyDescent="0.2">
      <c r="D1817" s="131"/>
    </row>
    <row r="1818" spans="4:4" x14ac:dyDescent="0.2">
      <c r="D1818" s="131"/>
    </row>
    <row r="1819" spans="4:4" x14ac:dyDescent="0.2">
      <c r="D1819" s="131"/>
    </row>
    <row r="1820" spans="4:4" x14ac:dyDescent="0.2">
      <c r="D1820" s="131"/>
    </row>
    <row r="1821" spans="4:4" x14ac:dyDescent="0.2">
      <c r="D1821" s="131"/>
    </row>
    <row r="1822" spans="4:4" x14ac:dyDescent="0.2">
      <c r="D1822" s="131"/>
    </row>
    <row r="1823" spans="4:4" x14ac:dyDescent="0.2">
      <c r="D1823" s="131"/>
    </row>
    <row r="1824" spans="4:4" x14ac:dyDescent="0.2">
      <c r="D1824" s="131"/>
    </row>
    <row r="1825" spans="4:4" x14ac:dyDescent="0.2">
      <c r="D1825" s="131"/>
    </row>
    <row r="1826" spans="4:4" x14ac:dyDescent="0.2">
      <c r="D1826" s="131"/>
    </row>
    <row r="1827" spans="4:4" x14ac:dyDescent="0.2">
      <c r="D1827" s="131"/>
    </row>
    <row r="1828" spans="4:4" x14ac:dyDescent="0.2">
      <c r="D1828" s="131"/>
    </row>
    <row r="1829" spans="4:4" x14ac:dyDescent="0.2">
      <c r="D1829" s="131"/>
    </row>
    <row r="1830" spans="4:4" x14ac:dyDescent="0.2">
      <c r="D1830" s="131"/>
    </row>
    <row r="1831" spans="4:4" x14ac:dyDescent="0.2">
      <c r="D1831" s="131"/>
    </row>
    <row r="1832" spans="4:4" x14ac:dyDescent="0.2">
      <c r="D1832" s="131"/>
    </row>
    <row r="1833" spans="4:4" x14ac:dyDescent="0.2">
      <c r="D1833" s="131"/>
    </row>
    <row r="1834" spans="4:4" x14ac:dyDescent="0.2">
      <c r="D1834" s="131"/>
    </row>
    <row r="1835" spans="4:4" x14ac:dyDescent="0.2">
      <c r="D1835" s="131"/>
    </row>
    <row r="1836" spans="4:4" x14ac:dyDescent="0.2">
      <c r="D1836" s="131"/>
    </row>
    <row r="1837" spans="4:4" x14ac:dyDescent="0.2">
      <c r="D1837" s="131"/>
    </row>
    <row r="1838" spans="4:4" x14ac:dyDescent="0.2">
      <c r="D1838" s="131"/>
    </row>
    <row r="1839" spans="4:4" x14ac:dyDescent="0.2">
      <c r="D1839" s="131"/>
    </row>
    <row r="1840" spans="4:4" x14ac:dyDescent="0.2">
      <c r="D1840" s="131"/>
    </row>
    <row r="1841" spans="4:4" x14ac:dyDescent="0.2">
      <c r="D1841" s="131"/>
    </row>
    <row r="1842" spans="4:4" x14ac:dyDescent="0.2">
      <c r="D1842" s="131"/>
    </row>
    <row r="1843" spans="4:4" x14ac:dyDescent="0.2">
      <c r="D1843" s="131"/>
    </row>
    <row r="1844" spans="4:4" x14ac:dyDescent="0.2">
      <c r="D1844" s="131"/>
    </row>
    <row r="1845" spans="4:4" x14ac:dyDescent="0.2">
      <c r="D1845" s="131"/>
    </row>
    <row r="1846" spans="4:4" x14ac:dyDescent="0.2">
      <c r="D1846" s="131"/>
    </row>
    <row r="1847" spans="4:4" x14ac:dyDescent="0.2">
      <c r="D1847" s="131"/>
    </row>
    <row r="1848" spans="4:4" x14ac:dyDescent="0.2">
      <c r="D1848" s="131"/>
    </row>
    <row r="1849" spans="4:4" x14ac:dyDescent="0.2">
      <c r="D1849" s="131"/>
    </row>
    <row r="1850" spans="4:4" x14ac:dyDescent="0.2">
      <c r="D1850" s="131"/>
    </row>
    <row r="1851" spans="4:4" x14ac:dyDescent="0.2">
      <c r="D1851" s="131"/>
    </row>
    <row r="1852" spans="4:4" x14ac:dyDescent="0.2">
      <c r="D1852" s="131"/>
    </row>
    <row r="1853" spans="4:4" x14ac:dyDescent="0.2">
      <c r="D1853" s="131"/>
    </row>
    <row r="1854" spans="4:4" x14ac:dyDescent="0.2">
      <c r="D1854" s="131"/>
    </row>
    <row r="1855" spans="4:4" x14ac:dyDescent="0.2">
      <c r="D1855" s="131"/>
    </row>
    <row r="1856" spans="4:4" x14ac:dyDescent="0.2">
      <c r="D1856" s="131"/>
    </row>
    <row r="1857" spans="4:4" x14ac:dyDescent="0.2">
      <c r="D1857" s="131"/>
    </row>
    <row r="1858" spans="4:4" x14ac:dyDescent="0.2">
      <c r="D1858" s="131"/>
    </row>
    <row r="1859" spans="4:4" x14ac:dyDescent="0.2">
      <c r="D1859" s="131"/>
    </row>
    <row r="1860" spans="4:4" x14ac:dyDescent="0.2">
      <c r="D1860" s="131"/>
    </row>
    <row r="1861" spans="4:4" x14ac:dyDescent="0.2">
      <c r="D1861" s="131"/>
    </row>
    <row r="1862" spans="4:4" x14ac:dyDescent="0.2">
      <c r="D1862" s="131"/>
    </row>
    <row r="1863" spans="4:4" x14ac:dyDescent="0.2">
      <c r="D1863" s="131"/>
    </row>
    <row r="1864" spans="4:4" x14ac:dyDescent="0.2">
      <c r="D1864" s="131"/>
    </row>
    <row r="1865" spans="4:4" x14ac:dyDescent="0.2">
      <c r="D1865" s="131"/>
    </row>
    <row r="1866" spans="4:4" x14ac:dyDescent="0.2">
      <c r="D1866" s="131"/>
    </row>
    <row r="1867" spans="4:4" x14ac:dyDescent="0.2">
      <c r="D1867" s="131"/>
    </row>
    <row r="1868" spans="4:4" x14ac:dyDescent="0.2">
      <c r="D1868" s="131"/>
    </row>
    <row r="1869" spans="4:4" x14ac:dyDescent="0.2">
      <c r="D1869" s="131"/>
    </row>
    <row r="1870" spans="4:4" x14ac:dyDescent="0.2">
      <c r="D1870" s="131"/>
    </row>
    <row r="1871" spans="4:4" x14ac:dyDescent="0.2">
      <c r="D1871" s="131"/>
    </row>
    <row r="1872" spans="4:4" x14ac:dyDescent="0.2">
      <c r="D1872" s="131"/>
    </row>
    <row r="1873" spans="4:4" x14ac:dyDescent="0.2">
      <c r="D1873" s="131"/>
    </row>
    <row r="1874" spans="4:4" x14ac:dyDescent="0.2">
      <c r="D1874" s="131"/>
    </row>
    <row r="1875" spans="4:4" x14ac:dyDescent="0.2">
      <c r="D1875" s="131"/>
    </row>
    <row r="1876" spans="4:4" x14ac:dyDescent="0.2">
      <c r="D1876" s="131"/>
    </row>
    <row r="1877" spans="4:4" x14ac:dyDescent="0.2">
      <c r="D1877" s="131"/>
    </row>
    <row r="1878" spans="4:4" x14ac:dyDescent="0.2">
      <c r="D1878" s="131"/>
    </row>
    <row r="1879" spans="4:4" x14ac:dyDescent="0.2">
      <c r="D1879" s="131"/>
    </row>
    <row r="1880" spans="4:4" x14ac:dyDescent="0.2">
      <c r="D1880" s="131"/>
    </row>
    <row r="1881" spans="4:4" x14ac:dyDescent="0.2">
      <c r="D1881" s="131"/>
    </row>
    <row r="1882" spans="4:4" x14ac:dyDescent="0.2">
      <c r="D1882" s="131"/>
    </row>
    <row r="1883" spans="4:4" x14ac:dyDescent="0.2">
      <c r="D1883" s="131"/>
    </row>
    <row r="1884" spans="4:4" x14ac:dyDescent="0.2">
      <c r="D1884" s="131"/>
    </row>
    <row r="1885" spans="4:4" x14ac:dyDescent="0.2">
      <c r="D1885" s="131"/>
    </row>
    <row r="1886" spans="4:4" x14ac:dyDescent="0.2">
      <c r="D1886" s="131"/>
    </row>
    <row r="1887" spans="4:4" x14ac:dyDescent="0.2">
      <c r="D1887" s="131"/>
    </row>
    <row r="1888" spans="4:4" x14ac:dyDescent="0.2">
      <c r="D1888" s="131"/>
    </row>
    <row r="1889" spans="4:4" x14ac:dyDescent="0.2">
      <c r="D1889" s="131"/>
    </row>
    <row r="1890" spans="4:4" x14ac:dyDescent="0.2">
      <c r="D1890" s="131"/>
    </row>
    <row r="1891" spans="4:4" x14ac:dyDescent="0.2">
      <c r="D1891" s="131"/>
    </row>
    <row r="1892" spans="4:4" x14ac:dyDescent="0.2">
      <c r="D1892" s="131"/>
    </row>
    <row r="1893" spans="4:4" x14ac:dyDescent="0.2">
      <c r="D1893" s="131"/>
    </row>
    <row r="1894" spans="4:4" x14ac:dyDescent="0.2">
      <c r="D1894" s="131"/>
    </row>
    <row r="1895" spans="4:4" x14ac:dyDescent="0.2">
      <c r="D1895" s="131"/>
    </row>
    <row r="1896" spans="4:4" x14ac:dyDescent="0.2">
      <c r="D1896" s="131"/>
    </row>
    <row r="1897" spans="4:4" x14ac:dyDescent="0.2">
      <c r="D1897" s="131"/>
    </row>
    <row r="1898" spans="4:4" x14ac:dyDescent="0.2">
      <c r="D1898" s="131"/>
    </row>
    <row r="1899" spans="4:4" x14ac:dyDescent="0.2">
      <c r="D1899" s="131"/>
    </row>
    <row r="1900" spans="4:4" x14ac:dyDescent="0.2">
      <c r="D1900" s="131"/>
    </row>
    <row r="1901" spans="4:4" x14ac:dyDescent="0.2">
      <c r="D1901" s="131"/>
    </row>
    <row r="1902" spans="4:4" x14ac:dyDescent="0.2">
      <c r="D1902" s="131"/>
    </row>
    <row r="1903" spans="4:4" x14ac:dyDescent="0.2">
      <c r="D1903" s="131"/>
    </row>
    <row r="1904" spans="4:4" x14ac:dyDescent="0.2">
      <c r="D1904" s="131"/>
    </row>
    <row r="1905" spans="4:4" x14ac:dyDescent="0.2">
      <c r="D1905" s="131"/>
    </row>
    <row r="1906" spans="4:4" x14ac:dyDescent="0.2">
      <c r="D1906" s="131"/>
    </row>
    <row r="1907" spans="4:4" x14ac:dyDescent="0.2">
      <c r="D1907" s="131"/>
    </row>
    <row r="1908" spans="4:4" x14ac:dyDescent="0.2">
      <c r="D1908" s="131"/>
    </row>
    <row r="1909" spans="4:4" x14ac:dyDescent="0.2">
      <c r="D1909" s="131"/>
    </row>
    <row r="1910" spans="4:4" x14ac:dyDescent="0.2">
      <c r="D1910" s="131"/>
    </row>
    <row r="1911" spans="4:4" x14ac:dyDescent="0.2">
      <c r="D1911" s="131"/>
    </row>
    <row r="1912" spans="4:4" x14ac:dyDescent="0.2">
      <c r="D1912" s="131"/>
    </row>
    <row r="1913" spans="4:4" x14ac:dyDescent="0.2">
      <c r="D1913" s="131"/>
    </row>
    <row r="1914" spans="4:4" x14ac:dyDescent="0.2">
      <c r="D1914" s="131"/>
    </row>
    <row r="1915" spans="4:4" x14ac:dyDescent="0.2">
      <c r="D1915" s="131"/>
    </row>
    <row r="1916" spans="4:4" x14ac:dyDescent="0.2">
      <c r="D1916" s="131"/>
    </row>
    <row r="1917" spans="4:4" x14ac:dyDescent="0.2">
      <c r="D1917" s="131"/>
    </row>
    <row r="1918" spans="4:4" x14ac:dyDescent="0.2">
      <c r="D1918" s="131"/>
    </row>
    <row r="1919" spans="4:4" x14ac:dyDescent="0.2">
      <c r="D1919" s="131"/>
    </row>
    <row r="1920" spans="4:4" x14ac:dyDescent="0.2">
      <c r="D1920" s="131"/>
    </row>
    <row r="1921" spans="4:4" x14ac:dyDescent="0.2">
      <c r="D1921" s="131"/>
    </row>
    <row r="1922" spans="4:4" x14ac:dyDescent="0.2">
      <c r="D1922" s="131"/>
    </row>
    <row r="1923" spans="4:4" x14ac:dyDescent="0.2">
      <c r="D1923" s="131"/>
    </row>
    <row r="1924" spans="4:4" x14ac:dyDescent="0.2">
      <c r="D1924" s="131"/>
    </row>
    <row r="1925" spans="4:4" x14ac:dyDescent="0.2">
      <c r="D1925" s="131"/>
    </row>
    <row r="1926" spans="4:4" x14ac:dyDescent="0.2">
      <c r="D1926" s="131"/>
    </row>
    <row r="1927" spans="4:4" x14ac:dyDescent="0.2">
      <c r="D1927" s="131"/>
    </row>
    <row r="1928" spans="4:4" x14ac:dyDescent="0.2">
      <c r="D1928" s="131"/>
    </row>
    <row r="1929" spans="4:4" x14ac:dyDescent="0.2">
      <c r="D1929" s="131"/>
    </row>
    <row r="1930" spans="4:4" x14ac:dyDescent="0.2">
      <c r="D1930" s="131"/>
    </row>
    <row r="1931" spans="4:4" x14ac:dyDescent="0.2">
      <c r="D1931" s="131"/>
    </row>
    <row r="1932" spans="4:4" x14ac:dyDescent="0.2">
      <c r="D1932" s="131"/>
    </row>
    <row r="1933" spans="4:4" x14ac:dyDescent="0.2">
      <c r="D1933" s="131"/>
    </row>
    <row r="1934" spans="4:4" x14ac:dyDescent="0.2">
      <c r="D1934" s="131"/>
    </row>
    <row r="1935" spans="4:4" x14ac:dyDescent="0.2">
      <c r="D1935" s="131"/>
    </row>
    <row r="1936" spans="4:4" x14ac:dyDescent="0.2">
      <c r="D1936" s="131"/>
    </row>
    <row r="1937" spans="4:4" x14ac:dyDescent="0.2">
      <c r="D1937" s="131"/>
    </row>
    <row r="1938" spans="4:4" x14ac:dyDescent="0.2">
      <c r="D1938" s="131"/>
    </row>
    <row r="1939" spans="4:4" x14ac:dyDescent="0.2">
      <c r="D1939" s="131"/>
    </row>
    <row r="1940" spans="4:4" x14ac:dyDescent="0.2">
      <c r="D1940" s="131"/>
    </row>
    <row r="1941" spans="4:4" x14ac:dyDescent="0.2">
      <c r="D1941" s="131"/>
    </row>
    <row r="1942" spans="4:4" x14ac:dyDescent="0.2">
      <c r="D1942" s="131"/>
    </row>
    <row r="1943" spans="4:4" x14ac:dyDescent="0.2">
      <c r="D1943" s="131"/>
    </row>
    <row r="1944" spans="4:4" x14ac:dyDescent="0.2">
      <c r="D1944" s="131"/>
    </row>
    <row r="1945" spans="4:4" x14ac:dyDescent="0.2">
      <c r="D1945" s="131"/>
    </row>
    <row r="1946" spans="4:4" x14ac:dyDescent="0.2">
      <c r="D1946" s="131"/>
    </row>
    <row r="1947" spans="4:4" x14ac:dyDescent="0.2">
      <c r="D1947" s="131"/>
    </row>
    <row r="1948" spans="4:4" x14ac:dyDescent="0.2">
      <c r="D1948" s="131"/>
    </row>
    <row r="1949" spans="4:4" x14ac:dyDescent="0.2">
      <c r="D1949" s="131"/>
    </row>
    <row r="1950" spans="4:4" x14ac:dyDescent="0.2">
      <c r="D1950" s="131"/>
    </row>
    <row r="1951" spans="4:4" x14ac:dyDescent="0.2">
      <c r="D1951" s="131"/>
    </row>
    <row r="1952" spans="4:4" x14ac:dyDescent="0.2">
      <c r="D1952" s="131"/>
    </row>
    <row r="1953" spans="4:4" x14ac:dyDescent="0.2">
      <c r="D1953" s="131"/>
    </row>
    <row r="1954" spans="4:4" x14ac:dyDescent="0.2">
      <c r="D1954" s="131"/>
    </row>
    <row r="1955" spans="4:4" x14ac:dyDescent="0.2">
      <c r="D1955" s="131"/>
    </row>
    <row r="1956" spans="4:4" x14ac:dyDescent="0.2">
      <c r="D1956" s="131"/>
    </row>
    <row r="1957" spans="4:4" x14ac:dyDescent="0.2">
      <c r="D1957" s="131"/>
    </row>
    <row r="1958" spans="4:4" x14ac:dyDescent="0.2">
      <c r="D1958" s="131"/>
    </row>
    <row r="1959" spans="4:4" x14ac:dyDescent="0.2">
      <c r="D1959" s="131"/>
    </row>
    <row r="1960" spans="4:4" x14ac:dyDescent="0.2">
      <c r="D1960" s="131"/>
    </row>
    <row r="1961" spans="4:4" x14ac:dyDescent="0.2">
      <c r="D1961" s="131"/>
    </row>
    <row r="1962" spans="4:4" x14ac:dyDescent="0.2">
      <c r="D1962" s="131"/>
    </row>
    <row r="1963" spans="4:4" x14ac:dyDescent="0.2">
      <c r="D1963" s="131"/>
    </row>
    <row r="1964" spans="4:4" x14ac:dyDescent="0.2">
      <c r="D1964" s="131"/>
    </row>
    <row r="1965" spans="4:4" x14ac:dyDescent="0.2">
      <c r="D1965" s="131"/>
    </row>
    <row r="1966" spans="4:4" x14ac:dyDescent="0.2">
      <c r="D1966" s="131"/>
    </row>
    <row r="1967" spans="4:4" x14ac:dyDescent="0.2">
      <c r="D1967" s="131"/>
    </row>
    <row r="1968" spans="4:4" x14ac:dyDescent="0.2">
      <c r="D1968" s="131"/>
    </row>
    <row r="1969" spans="4:4" x14ac:dyDescent="0.2">
      <c r="D1969" s="131"/>
    </row>
    <row r="1970" spans="4:4" x14ac:dyDescent="0.2">
      <c r="D1970" s="131"/>
    </row>
    <row r="1971" spans="4:4" x14ac:dyDescent="0.2">
      <c r="D1971" s="131"/>
    </row>
    <row r="1972" spans="4:4" x14ac:dyDescent="0.2">
      <c r="D1972" s="131"/>
    </row>
    <row r="1973" spans="4:4" x14ac:dyDescent="0.2">
      <c r="D1973" s="131"/>
    </row>
    <row r="1974" spans="4:4" x14ac:dyDescent="0.2">
      <c r="D1974" s="131"/>
    </row>
    <row r="1975" spans="4:4" x14ac:dyDescent="0.2">
      <c r="D1975" s="131"/>
    </row>
    <row r="1976" spans="4:4" x14ac:dyDescent="0.2">
      <c r="D1976" s="131"/>
    </row>
    <row r="1977" spans="4:4" x14ac:dyDescent="0.2">
      <c r="D1977" s="131"/>
    </row>
    <row r="1978" spans="4:4" x14ac:dyDescent="0.2">
      <c r="D1978" s="131"/>
    </row>
    <row r="1979" spans="4:4" x14ac:dyDescent="0.2">
      <c r="D1979" s="131"/>
    </row>
    <row r="1980" spans="4:4" x14ac:dyDescent="0.2">
      <c r="D1980" s="131"/>
    </row>
    <row r="1981" spans="4:4" x14ac:dyDescent="0.2">
      <c r="D1981" s="131"/>
    </row>
    <row r="1982" spans="4:4" x14ac:dyDescent="0.2">
      <c r="D1982" s="131"/>
    </row>
    <row r="1983" spans="4:4" x14ac:dyDescent="0.2">
      <c r="D1983" s="131"/>
    </row>
    <row r="1984" spans="4:4" x14ac:dyDescent="0.2">
      <c r="D1984" s="131"/>
    </row>
    <row r="1985" spans="4:4" x14ac:dyDescent="0.2">
      <c r="D1985" s="131"/>
    </row>
    <row r="1986" spans="4:4" x14ac:dyDescent="0.2">
      <c r="D1986" s="131"/>
    </row>
    <row r="1987" spans="4:4" x14ac:dyDescent="0.2">
      <c r="D1987" s="131"/>
    </row>
    <row r="1988" spans="4:4" x14ac:dyDescent="0.2">
      <c r="D1988" s="131"/>
    </row>
    <row r="1989" spans="4:4" x14ac:dyDescent="0.2">
      <c r="D1989" s="131"/>
    </row>
    <row r="1990" spans="4:4" x14ac:dyDescent="0.2">
      <c r="D1990" s="131"/>
    </row>
    <row r="1991" spans="4:4" x14ac:dyDescent="0.2">
      <c r="D1991" s="131"/>
    </row>
    <row r="1992" spans="4:4" x14ac:dyDescent="0.2">
      <c r="D1992" s="131"/>
    </row>
    <row r="1993" spans="4:4" x14ac:dyDescent="0.2">
      <c r="D1993" s="131"/>
    </row>
    <row r="1994" spans="4:4" x14ac:dyDescent="0.2">
      <c r="D1994" s="131"/>
    </row>
    <row r="1995" spans="4:4" x14ac:dyDescent="0.2">
      <c r="D1995" s="131"/>
    </row>
    <row r="1996" spans="4:4" x14ac:dyDescent="0.2">
      <c r="D1996" s="131"/>
    </row>
    <row r="1997" spans="4:4" x14ac:dyDescent="0.2">
      <c r="D1997" s="131"/>
    </row>
    <row r="1998" spans="4:4" x14ac:dyDescent="0.2">
      <c r="D1998" s="131"/>
    </row>
    <row r="1999" spans="4:4" x14ac:dyDescent="0.2">
      <c r="D1999" s="131"/>
    </row>
    <row r="2000" spans="4:4" x14ac:dyDescent="0.2">
      <c r="D2000" s="131"/>
    </row>
    <row r="2001" spans="4:4" x14ac:dyDescent="0.2">
      <c r="D2001" s="131"/>
    </row>
    <row r="2002" spans="4:4" x14ac:dyDescent="0.2">
      <c r="D2002" s="131"/>
    </row>
    <row r="2003" spans="4:4" x14ac:dyDescent="0.2">
      <c r="D2003" s="131"/>
    </row>
    <row r="2004" spans="4:4" x14ac:dyDescent="0.2">
      <c r="D2004" s="131"/>
    </row>
    <row r="2005" spans="4:4" x14ac:dyDescent="0.2">
      <c r="D2005" s="131"/>
    </row>
    <row r="2006" spans="4:4" x14ac:dyDescent="0.2">
      <c r="D2006" s="131"/>
    </row>
    <row r="2007" spans="4:4" x14ac:dyDescent="0.2">
      <c r="D2007" s="131"/>
    </row>
    <row r="2008" spans="4:4" x14ac:dyDescent="0.2">
      <c r="D2008" s="131"/>
    </row>
    <row r="2009" spans="4:4" x14ac:dyDescent="0.2">
      <c r="D2009" s="131"/>
    </row>
    <row r="2010" spans="4:4" x14ac:dyDescent="0.2">
      <c r="D2010" s="131"/>
    </row>
    <row r="2011" spans="4:4" x14ac:dyDescent="0.2">
      <c r="D2011" s="131"/>
    </row>
    <row r="2012" spans="4:4" x14ac:dyDescent="0.2">
      <c r="D2012" s="131"/>
    </row>
    <row r="2013" spans="4:4" x14ac:dyDescent="0.2">
      <c r="D2013" s="131"/>
    </row>
    <row r="2014" spans="4:4" x14ac:dyDescent="0.2">
      <c r="D2014" s="131"/>
    </row>
    <row r="2015" spans="4:4" x14ac:dyDescent="0.2">
      <c r="D2015" s="131"/>
    </row>
    <row r="2016" spans="4:4" x14ac:dyDescent="0.2">
      <c r="D2016" s="131"/>
    </row>
    <row r="2017" spans="4:4" x14ac:dyDescent="0.2">
      <c r="D2017" s="131"/>
    </row>
    <row r="2018" spans="4:4" x14ac:dyDescent="0.2">
      <c r="D2018" s="131"/>
    </row>
    <row r="2019" spans="4:4" x14ac:dyDescent="0.2">
      <c r="D2019" s="131"/>
    </row>
    <row r="2020" spans="4:4" x14ac:dyDescent="0.2">
      <c r="D2020" s="131"/>
    </row>
    <row r="2021" spans="4:4" x14ac:dyDescent="0.2">
      <c r="D2021" s="131"/>
    </row>
    <row r="2022" spans="4:4" x14ac:dyDescent="0.2">
      <c r="D2022" s="131"/>
    </row>
    <row r="2023" spans="4:4" x14ac:dyDescent="0.2">
      <c r="D2023" s="131"/>
    </row>
    <row r="2024" spans="4:4" x14ac:dyDescent="0.2">
      <c r="D2024" s="131"/>
    </row>
    <row r="2025" spans="4:4" x14ac:dyDescent="0.2">
      <c r="D2025" s="131"/>
    </row>
    <row r="2026" spans="4:4" x14ac:dyDescent="0.2">
      <c r="D2026" s="131"/>
    </row>
    <row r="2027" spans="4:4" x14ac:dyDescent="0.2">
      <c r="D2027" s="131"/>
    </row>
    <row r="2028" spans="4:4" x14ac:dyDescent="0.2">
      <c r="D2028" s="131"/>
    </row>
    <row r="2029" spans="4:4" x14ac:dyDescent="0.2">
      <c r="D2029" s="131"/>
    </row>
    <row r="2030" spans="4:4" x14ac:dyDescent="0.2">
      <c r="D2030" s="131"/>
    </row>
    <row r="2031" spans="4:4" x14ac:dyDescent="0.2">
      <c r="D2031" s="131"/>
    </row>
    <row r="2032" spans="4:4" x14ac:dyDescent="0.2">
      <c r="D2032" s="131"/>
    </row>
    <row r="2033" spans="4:4" x14ac:dyDescent="0.2">
      <c r="D2033" s="131"/>
    </row>
    <row r="2034" spans="4:4" x14ac:dyDescent="0.2">
      <c r="D2034" s="131"/>
    </row>
    <row r="2035" spans="4:4" x14ac:dyDescent="0.2">
      <c r="D2035" s="131"/>
    </row>
    <row r="2036" spans="4:4" x14ac:dyDescent="0.2">
      <c r="D2036" s="131"/>
    </row>
    <row r="2037" spans="4:4" x14ac:dyDescent="0.2">
      <c r="D2037" s="131"/>
    </row>
    <row r="2038" spans="4:4" x14ac:dyDescent="0.2">
      <c r="D2038" s="131"/>
    </row>
    <row r="2039" spans="4:4" x14ac:dyDescent="0.2">
      <c r="D2039" s="131"/>
    </row>
    <row r="2040" spans="4:4" x14ac:dyDescent="0.2">
      <c r="D2040" s="131"/>
    </row>
    <row r="2041" spans="4:4" x14ac:dyDescent="0.2">
      <c r="D2041" s="131"/>
    </row>
    <row r="2042" spans="4:4" x14ac:dyDescent="0.2">
      <c r="D2042" s="131"/>
    </row>
    <row r="2043" spans="4:4" x14ac:dyDescent="0.2">
      <c r="D2043" s="131"/>
    </row>
    <row r="2044" spans="4:4" x14ac:dyDescent="0.2">
      <c r="D2044" s="131"/>
    </row>
    <row r="2045" spans="4:4" x14ac:dyDescent="0.2">
      <c r="D2045" s="131"/>
    </row>
    <row r="2046" spans="4:4" x14ac:dyDescent="0.2">
      <c r="D2046" s="131"/>
    </row>
    <row r="2047" spans="4:4" x14ac:dyDescent="0.2">
      <c r="D2047" s="131"/>
    </row>
    <row r="2048" spans="4:4" x14ac:dyDescent="0.2">
      <c r="D2048" s="131"/>
    </row>
    <row r="2049" spans="4:4" x14ac:dyDescent="0.2">
      <c r="D2049" s="131"/>
    </row>
    <row r="2050" spans="4:4" x14ac:dyDescent="0.2">
      <c r="D2050" s="131"/>
    </row>
    <row r="2051" spans="4:4" x14ac:dyDescent="0.2">
      <c r="D2051" s="131"/>
    </row>
    <row r="2052" spans="4:4" x14ac:dyDescent="0.2">
      <c r="D2052" s="131"/>
    </row>
    <row r="2053" spans="4:4" x14ac:dyDescent="0.2">
      <c r="D2053" s="131"/>
    </row>
    <row r="2054" spans="4:4" x14ac:dyDescent="0.2">
      <c r="D2054" s="131"/>
    </row>
    <row r="2055" spans="4:4" x14ac:dyDescent="0.2">
      <c r="D2055" s="131"/>
    </row>
    <row r="2056" spans="4:4" x14ac:dyDescent="0.2">
      <c r="D2056" s="131"/>
    </row>
    <row r="2057" spans="4:4" x14ac:dyDescent="0.2">
      <c r="D2057" s="131"/>
    </row>
    <row r="2058" spans="4:4" x14ac:dyDescent="0.2">
      <c r="D2058" s="131"/>
    </row>
    <row r="2059" spans="4:4" x14ac:dyDescent="0.2">
      <c r="D2059" s="131"/>
    </row>
    <row r="2060" spans="4:4" x14ac:dyDescent="0.2">
      <c r="D2060" s="131"/>
    </row>
    <row r="2061" spans="4:4" x14ac:dyDescent="0.2">
      <c r="D2061" s="131"/>
    </row>
    <row r="2062" spans="4:4" x14ac:dyDescent="0.2">
      <c r="D2062" s="131"/>
    </row>
    <row r="2063" spans="4:4" x14ac:dyDescent="0.2">
      <c r="D2063" s="131"/>
    </row>
    <row r="2064" spans="4:4" x14ac:dyDescent="0.2">
      <c r="D2064" s="131"/>
    </row>
    <row r="2065" spans="4:4" x14ac:dyDescent="0.2">
      <c r="D2065" s="131"/>
    </row>
    <row r="2066" spans="4:4" x14ac:dyDescent="0.2">
      <c r="D2066" s="131"/>
    </row>
    <row r="2067" spans="4:4" x14ac:dyDescent="0.2">
      <c r="D2067" s="131"/>
    </row>
    <row r="2068" spans="4:4" x14ac:dyDescent="0.2">
      <c r="D2068" s="131"/>
    </row>
    <row r="2069" spans="4:4" x14ac:dyDescent="0.2">
      <c r="D2069" s="131"/>
    </row>
    <row r="2070" spans="4:4" x14ac:dyDescent="0.2">
      <c r="D2070" s="131"/>
    </row>
    <row r="2071" spans="4:4" x14ac:dyDescent="0.2">
      <c r="D2071" s="131"/>
    </row>
    <row r="2072" spans="4:4" x14ac:dyDescent="0.2">
      <c r="D2072" s="131"/>
    </row>
    <row r="2073" spans="4:4" x14ac:dyDescent="0.2">
      <c r="D2073" s="131"/>
    </row>
    <row r="2074" spans="4:4" x14ac:dyDescent="0.2">
      <c r="D2074" s="131"/>
    </row>
    <row r="2075" spans="4:4" x14ac:dyDescent="0.2">
      <c r="D2075" s="131"/>
    </row>
    <row r="2076" spans="4:4" x14ac:dyDescent="0.2">
      <c r="D2076" s="131"/>
    </row>
    <row r="2077" spans="4:4" x14ac:dyDescent="0.2">
      <c r="D2077" s="131"/>
    </row>
    <row r="2078" spans="4:4" x14ac:dyDescent="0.2">
      <c r="D2078" s="131"/>
    </row>
    <row r="2079" spans="4:4" x14ac:dyDescent="0.2">
      <c r="D2079" s="131"/>
    </row>
    <row r="2080" spans="4:4" x14ac:dyDescent="0.2">
      <c r="D2080" s="131"/>
    </row>
    <row r="2081" spans="4:4" x14ac:dyDescent="0.2">
      <c r="D2081" s="131"/>
    </row>
    <row r="2082" spans="4:4" x14ac:dyDescent="0.2">
      <c r="D2082" s="131"/>
    </row>
    <row r="2083" spans="4:4" x14ac:dyDescent="0.2">
      <c r="D2083" s="131"/>
    </row>
    <row r="2084" spans="4:4" x14ac:dyDescent="0.2">
      <c r="D2084" s="131"/>
    </row>
    <row r="2085" spans="4:4" x14ac:dyDescent="0.2">
      <c r="D2085" s="131"/>
    </row>
    <row r="2086" spans="4:4" x14ac:dyDescent="0.2">
      <c r="D2086" s="131"/>
    </row>
    <row r="2087" spans="4:4" x14ac:dyDescent="0.2">
      <c r="D2087" s="131"/>
    </row>
    <row r="2088" spans="4:4" x14ac:dyDescent="0.2">
      <c r="D2088" s="131"/>
    </row>
    <row r="2089" spans="4:4" x14ac:dyDescent="0.2">
      <c r="D2089" s="131"/>
    </row>
    <row r="2090" spans="4:4" x14ac:dyDescent="0.2">
      <c r="D2090" s="131"/>
    </row>
    <row r="2091" spans="4:4" x14ac:dyDescent="0.2">
      <c r="D2091" s="131"/>
    </row>
    <row r="2092" spans="4:4" x14ac:dyDescent="0.2">
      <c r="D2092" s="131"/>
    </row>
    <row r="2093" spans="4:4" x14ac:dyDescent="0.2">
      <c r="D2093" s="131"/>
    </row>
    <row r="2094" spans="4:4" x14ac:dyDescent="0.2">
      <c r="D2094" s="131"/>
    </row>
    <row r="2095" spans="4:4" x14ac:dyDescent="0.2">
      <c r="D2095" s="131"/>
    </row>
    <row r="2096" spans="4:4" x14ac:dyDescent="0.2">
      <c r="D2096" s="131"/>
    </row>
    <row r="2097" spans="4:4" x14ac:dyDescent="0.2">
      <c r="D2097" s="131"/>
    </row>
    <row r="2098" spans="4:4" x14ac:dyDescent="0.2">
      <c r="D2098" s="131"/>
    </row>
    <row r="2099" spans="4:4" x14ac:dyDescent="0.2">
      <c r="D2099" s="131"/>
    </row>
    <row r="2100" spans="4:4" x14ac:dyDescent="0.2">
      <c r="D2100" s="131"/>
    </row>
    <row r="2101" spans="4:4" x14ac:dyDescent="0.2">
      <c r="D2101" s="131"/>
    </row>
    <row r="2102" spans="4:4" x14ac:dyDescent="0.2">
      <c r="D2102" s="131"/>
    </row>
    <row r="2103" spans="4:4" x14ac:dyDescent="0.2">
      <c r="D2103" s="131"/>
    </row>
    <row r="2104" spans="4:4" x14ac:dyDescent="0.2">
      <c r="D2104" s="131"/>
    </row>
    <row r="2105" spans="4:4" x14ac:dyDescent="0.2">
      <c r="D2105" s="131"/>
    </row>
    <row r="2106" spans="4:4" x14ac:dyDescent="0.2">
      <c r="D2106" s="131"/>
    </row>
    <row r="2107" spans="4:4" x14ac:dyDescent="0.2">
      <c r="D2107" s="131"/>
    </row>
    <row r="2108" spans="4:4" x14ac:dyDescent="0.2">
      <c r="D2108" s="131"/>
    </row>
    <row r="2109" spans="4:4" x14ac:dyDescent="0.2">
      <c r="D2109" s="131"/>
    </row>
    <row r="2110" spans="4:4" x14ac:dyDescent="0.2">
      <c r="D2110" s="131"/>
    </row>
    <row r="2111" spans="4:4" x14ac:dyDescent="0.2">
      <c r="D2111" s="131"/>
    </row>
    <row r="2112" spans="4:4" x14ac:dyDescent="0.2">
      <c r="D2112" s="131"/>
    </row>
    <row r="2113" spans="4:4" x14ac:dyDescent="0.2">
      <c r="D2113" s="131"/>
    </row>
    <row r="2114" spans="4:4" x14ac:dyDescent="0.2">
      <c r="D2114" s="131"/>
    </row>
    <row r="2115" spans="4:4" x14ac:dyDescent="0.2">
      <c r="D2115" s="131"/>
    </row>
    <row r="2116" spans="4:4" x14ac:dyDescent="0.2">
      <c r="D2116" s="131"/>
    </row>
    <row r="2117" spans="4:4" x14ac:dyDescent="0.2">
      <c r="D2117" s="131"/>
    </row>
    <row r="2118" spans="4:4" x14ac:dyDescent="0.2">
      <c r="D2118" s="131"/>
    </row>
    <row r="2119" spans="4:4" x14ac:dyDescent="0.2">
      <c r="D2119" s="131"/>
    </row>
    <row r="2120" spans="4:4" x14ac:dyDescent="0.2">
      <c r="D2120" s="131"/>
    </row>
    <row r="2121" spans="4:4" x14ac:dyDescent="0.2">
      <c r="D2121" s="131"/>
    </row>
    <row r="2122" spans="4:4" x14ac:dyDescent="0.2">
      <c r="D2122" s="131"/>
    </row>
    <row r="2123" spans="4:4" x14ac:dyDescent="0.2">
      <c r="D2123" s="131"/>
    </row>
    <row r="2124" spans="4:4" x14ac:dyDescent="0.2">
      <c r="D2124" s="131"/>
    </row>
    <row r="2125" spans="4:4" x14ac:dyDescent="0.2">
      <c r="D2125" s="131"/>
    </row>
    <row r="2126" spans="4:4" x14ac:dyDescent="0.2">
      <c r="D2126" s="131"/>
    </row>
    <row r="2127" spans="4:4" x14ac:dyDescent="0.2">
      <c r="D2127" s="131"/>
    </row>
    <row r="2128" spans="4:4" x14ac:dyDescent="0.2">
      <c r="D2128" s="131"/>
    </row>
    <row r="2129" spans="4:4" x14ac:dyDescent="0.2">
      <c r="D2129" s="131"/>
    </row>
    <row r="2130" spans="4:4" x14ac:dyDescent="0.2">
      <c r="D2130" s="131"/>
    </row>
    <row r="2131" spans="4:4" x14ac:dyDescent="0.2">
      <c r="D2131" s="131"/>
    </row>
    <row r="2132" spans="4:4" x14ac:dyDescent="0.2">
      <c r="D2132" s="131"/>
    </row>
    <row r="2133" spans="4:4" x14ac:dyDescent="0.2">
      <c r="D2133" s="131"/>
    </row>
    <row r="2134" spans="4:4" x14ac:dyDescent="0.2">
      <c r="D2134" s="131"/>
    </row>
    <row r="2135" spans="4:4" x14ac:dyDescent="0.2">
      <c r="D2135" s="131"/>
    </row>
    <row r="2136" spans="4:4" x14ac:dyDescent="0.2">
      <c r="D2136" s="131"/>
    </row>
    <row r="2137" spans="4:4" x14ac:dyDescent="0.2">
      <c r="D2137" s="131"/>
    </row>
    <row r="2138" spans="4:4" x14ac:dyDescent="0.2">
      <c r="D2138" s="131"/>
    </row>
    <row r="2139" spans="4:4" x14ac:dyDescent="0.2">
      <c r="D2139" s="131"/>
    </row>
    <row r="2140" spans="4:4" x14ac:dyDescent="0.2">
      <c r="D2140" s="131"/>
    </row>
    <row r="2141" spans="4:4" x14ac:dyDescent="0.2">
      <c r="D2141" s="131"/>
    </row>
    <row r="2142" spans="4:4" x14ac:dyDescent="0.2">
      <c r="D2142" s="131"/>
    </row>
    <row r="2143" spans="4:4" x14ac:dyDescent="0.2">
      <c r="D2143" s="131"/>
    </row>
    <row r="2144" spans="4:4" x14ac:dyDescent="0.2">
      <c r="D2144" s="131"/>
    </row>
    <row r="2145" spans="4:4" x14ac:dyDescent="0.2">
      <c r="D2145" s="131"/>
    </row>
    <row r="2146" spans="4:4" x14ac:dyDescent="0.2">
      <c r="D2146" s="131"/>
    </row>
    <row r="2147" spans="4:4" x14ac:dyDescent="0.2">
      <c r="D2147" s="131"/>
    </row>
    <row r="2148" spans="4:4" x14ac:dyDescent="0.2">
      <c r="D2148" s="131"/>
    </row>
    <row r="2149" spans="4:4" x14ac:dyDescent="0.2">
      <c r="D2149" s="131"/>
    </row>
    <row r="2150" spans="4:4" x14ac:dyDescent="0.2">
      <c r="D2150" s="131"/>
    </row>
    <row r="2151" spans="4:4" x14ac:dyDescent="0.2">
      <c r="D2151" s="131"/>
    </row>
    <row r="2152" spans="4:4" x14ac:dyDescent="0.2">
      <c r="D2152" s="131"/>
    </row>
    <row r="2153" spans="4:4" x14ac:dyDescent="0.2">
      <c r="D2153" s="131"/>
    </row>
    <row r="2154" spans="4:4" x14ac:dyDescent="0.2">
      <c r="D2154" s="131"/>
    </row>
    <row r="2155" spans="4:4" x14ac:dyDescent="0.2">
      <c r="D2155" s="131"/>
    </row>
    <row r="2156" spans="4:4" x14ac:dyDescent="0.2">
      <c r="D2156" s="131"/>
    </row>
    <row r="2157" spans="4:4" x14ac:dyDescent="0.2">
      <c r="D2157" s="131"/>
    </row>
    <row r="2158" spans="4:4" x14ac:dyDescent="0.2">
      <c r="D2158" s="131"/>
    </row>
    <row r="2159" spans="4:4" x14ac:dyDescent="0.2">
      <c r="D2159" s="131"/>
    </row>
    <row r="2160" spans="4:4" x14ac:dyDescent="0.2">
      <c r="D2160" s="131"/>
    </row>
    <row r="2161" spans="4:4" x14ac:dyDescent="0.2">
      <c r="D2161" s="131"/>
    </row>
    <row r="2162" spans="4:4" x14ac:dyDescent="0.2">
      <c r="D2162" s="131"/>
    </row>
    <row r="2163" spans="4:4" x14ac:dyDescent="0.2">
      <c r="D2163" s="131"/>
    </row>
    <row r="2164" spans="4:4" x14ac:dyDescent="0.2">
      <c r="D2164" s="131"/>
    </row>
    <row r="2165" spans="4:4" x14ac:dyDescent="0.2">
      <c r="D2165" s="131"/>
    </row>
    <row r="2166" spans="4:4" x14ac:dyDescent="0.2">
      <c r="D2166" s="131"/>
    </row>
    <row r="2167" spans="4:4" x14ac:dyDescent="0.2">
      <c r="D2167" s="131"/>
    </row>
    <row r="2168" spans="4:4" x14ac:dyDescent="0.2">
      <c r="D2168" s="131"/>
    </row>
    <row r="2169" spans="4:4" x14ac:dyDescent="0.2">
      <c r="D2169" s="131"/>
    </row>
    <row r="2170" spans="4:4" x14ac:dyDescent="0.2">
      <c r="D2170" s="131"/>
    </row>
    <row r="2171" spans="4:4" x14ac:dyDescent="0.2">
      <c r="D2171" s="131"/>
    </row>
    <row r="2172" spans="4:4" x14ac:dyDescent="0.2">
      <c r="D2172" s="131"/>
    </row>
    <row r="2173" spans="4:4" x14ac:dyDescent="0.2">
      <c r="D2173" s="131"/>
    </row>
    <row r="2174" spans="4:4" x14ac:dyDescent="0.2">
      <c r="D2174" s="131"/>
    </row>
    <row r="2175" spans="4:4" x14ac:dyDescent="0.2">
      <c r="D2175" s="131"/>
    </row>
    <row r="2176" spans="4:4" x14ac:dyDescent="0.2">
      <c r="D2176" s="131"/>
    </row>
    <row r="2177" spans="4:4" x14ac:dyDescent="0.2">
      <c r="D2177" s="131"/>
    </row>
    <row r="2178" spans="4:4" x14ac:dyDescent="0.2">
      <c r="D2178" s="131"/>
    </row>
    <row r="2179" spans="4:4" x14ac:dyDescent="0.2">
      <c r="D2179" s="131"/>
    </row>
    <row r="2180" spans="4:4" x14ac:dyDescent="0.2">
      <c r="D2180" s="131"/>
    </row>
    <row r="2181" spans="4:4" x14ac:dyDescent="0.2">
      <c r="D2181" s="131"/>
    </row>
    <row r="2182" spans="4:4" x14ac:dyDescent="0.2">
      <c r="D2182" s="131"/>
    </row>
    <row r="2183" spans="4:4" x14ac:dyDescent="0.2">
      <c r="D2183" s="131"/>
    </row>
    <row r="2184" spans="4:4" x14ac:dyDescent="0.2">
      <c r="D2184" s="131"/>
    </row>
    <row r="2185" spans="4:4" x14ac:dyDescent="0.2">
      <c r="D2185" s="131"/>
    </row>
    <row r="2186" spans="4:4" x14ac:dyDescent="0.2">
      <c r="D2186" s="131"/>
    </row>
    <row r="2187" spans="4:4" x14ac:dyDescent="0.2">
      <c r="D2187" s="131"/>
    </row>
    <row r="2188" spans="4:4" x14ac:dyDescent="0.2">
      <c r="D2188" s="131"/>
    </row>
    <row r="2189" spans="4:4" x14ac:dyDescent="0.2">
      <c r="D2189" s="131"/>
    </row>
    <row r="2190" spans="4:4" x14ac:dyDescent="0.2">
      <c r="D2190" s="131"/>
    </row>
    <row r="2191" spans="4:4" x14ac:dyDescent="0.2">
      <c r="D2191" s="131"/>
    </row>
    <row r="2192" spans="4:4" x14ac:dyDescent="0.2">
      <c r="D2192" s="131"/>
    </row>
    <row r="2193" spans="4:4" x14ac:dyDescent="0.2">
      <c r="D2193" s="131"/>
    </row>
    <row r="2194" spans="4:4" x14ac:dyDescent="0.2">
      <c r="D2194" s="131"/>
    </row>
    <row r="2195" spans="4:4" x14ac:dyDescent="0.2">
      <c r="D2195" s="131"/>
    </row>
    <row r="2196" spans="4:4" x14ac:dyDescent="0.2">
      <c r="D2196" s="131"/>
    </row>
    <row r="2197" spans="4:4" x14ac:dyDescent="0.2">
      <c r="D2197" s="131"/>
    </row>
    <row r="2198" spans="4:4" x14ac:dyDescent="0.2">
      <c r="D2198" s="131"/>
    </row>
    <row r="2199" spans="4:4" x14ac:dyDescent="0.2">
      <c r="D2199" s="131"/>
    </row>
    <row r="2200" spans="4:4" x14ac:dyDescent="0.2">
      <c r="D2200" s="131"/>
    </row>
    <row r="2201" spans="4:4" x14ac:dyDescent="0.2">
      <c r="D2201" s="131"/>
    </row>
    <row r="2202" spans="4:4" x14ac:dyDescent="0.2">
      <c r="D2202" s="131"/>
    </row>
    <row r="2203" spans="4:4" x14ac:dyDescent="0.2">
      <c r="D2203" s="131"/>
    </row>
    <row r="2204" spans="4:4" x14ac:dyDescent="0.2">
      <c r="D2204" s="131"/>
    </row>
    <row r="2205" spans="4:4" x14ac:dyDescent="0.2">
      <c r="D2205" s="131"/>
    </row>
    <row r="2206" spans="4:4" x14ac:dyDescent="0.2">
      <c r="D2206" s="131"/>
    </row>
    <row r="2207" spans="4:4" x14ac:dyDescent="0.2">
      <c r="D2207" s="131"/>
    </row>
    <row r="2208" spans="4:4" x14ac:dyDescent="0.2">
      <c r="D2208" s="131"/>
    </row>
    <row r="2209" spans="4:4" x14ac:dyDescent="0.2">
      <c r="D2209" s="131"/>
    </row>
    <row r="2210" spans="4:4" x14ac:dyDescent="0.2">
      <c r="D2210" s="131"/>
    </row>
    <row r="2211" spans="4:4" x14ac:dyDescent="0.2">
      <c r="D2211" s="131"/>
    </row>
    <row r="2212" spans="4:4" x14ac:dyDescent="0.2">
      <c r="D2212" s="131"/>
    </row>
    <row r="2213" spans="4:4" x14ac:dyDescent="0.2">
      <c r="D2213" s="131"/>
    </row>
    <row r="2214" spans="4:4" x14ac:dyDescent="0.2">
      <c r="D2214" s="131"/>
    </row>
    <row r="2215" spans="4:4" x14ac:dyDescent="0.2">
      <c r="D2215" s="131"/>
    </row>
    <row r="2216" spans="4:4" x14ac:dyDescent="0.2">
      <c r="D2216" s="131"/>
    </row>
    <row r="2217" spans="4:4" x14ac:dyDescent="0.2">
      <c r="D2217" s="131"/>
    </row>
    <row r="2218" spans="4:4" x14ac:dyDescent="0.2">
      <c r="D2218" s="131"/>
    </row>
    <row r="2219" spans="4:4" x14ac:dyDescent="0.2">
      <c r="D2219" s="131"/>
    </row>
    <row r="2220" spans="4:4" x14ac:dyDescent="0.2">
      <c r="D2220" s="131"/>
    </row>
    <row r="2221" spans="4:4" x14ac:dyDescent="0.2">
      <c r="D2221" s="131"/>
    </row>
    <row r="2222" spans="4:4" x14ac:dyDescent="0.2">
      <c r="D2222" s="131"/>
    </row>
    <row r="2223" spans="4:4" x14ac:dyDescent="0.2">
      <c r="D2223" s="131"/>
    </row>
    <row r="2224" spans="4:4" x14ac:dyDescent="0.2">
      <c r="D2224" s="131"/>
    </row>
    <row r="2225" spans="4:4" x14ac:dyDescent="0.2">
      <c r="D2225" s="131"/>
    </row>
    <row r="2226" spans="4:4" x14ac:dyDescent="0.2">
      <c r="D2226" s="131"/>
    </row>
    <row r="2227" spans="4:4" x14ac:dyDescent="0.2">
      <c r="D2227" s="131"/>
    </row>
    <row r="2228" spans="4:4" x14ac:dyDescent="0.2">
      <c r="D2228" s="131"/>
    </row>
    <row r="2229" spans="4:4" x14ac:dyDescent="0.2">
      <c r="D2229" s="131"/>
    </row>
    <row r="2230" spans="4:4" x14ac:dyDescent="0.2">
      <c r="D2230" s="131"/>
    </row>
    <row r="2231" spans="4:4" x14ac:dyDescent="0.2">
      <c r="D2231" s="131"/>
    </row>
    <row r="2232" spans="4:4" x14ac:dyDescent="0.2">
      <c r="D2232" s="131"/>
    </row>
    <row r="2233" spans="4:4" x14ac:dyDescent="0.2">
      <c r="D2233" s="131"/>
    </row>
    <row r="2234" spans="4:4" x14ac:dyDescent="0.2">
      <c r="D2234" s="131"/>
    </row>
    <row r="2235" spans="4:4" x14ac:dyDescent="0.2">
      <c r="D2235" s="131"/>
    </row>
    <row r="2236" spans="4:4" x14ac:dyDescent="0.2">
      <c r="D2236" s="131"/>
    </row>
    <row r="2237" spans="4:4" x14ac:dyDescent="0.2">
      <c r="D2237" s="131"/>
    </row>
    <row r="2238" spans="4:4" x14ac:dyDescent="0.2">
      <c r="D2238" s="131"/>
    </row>
    <row r="2239" spans="4:4" x14ac:dyDescent="0.2">
      <c r="D2239" s="131"/>
    </row>
    <row r="2240" spans="4:4" x14ac:dyDescent="0.2">
      <c r="D2240" s="131"/>
    </row>
    <row r="2241" spans="4:4" x14ac:dyDescent="0.2">
      <c r="D2241" s="131"/>
    </row>
    <row r="2242" spans="4:4" x14ac:dyDescent="0.2">
      <c r="D2242" s="131"/>
    </row>
    <row r="2243" spans="4:4" x14ac:dyDescent="0.2">
      <c r="D2243" s="131"/>
    </row>
    <row r="2244" spans="4:4" x14ac:dyDescent="0.2">
      <c r="D2244" s="131"/>
    </row>
    <row r="2245" spans="4:4" x14ac:dyDescent="0.2">
      <c r="D2245" s="131"/>
    </row>
    <row r="2246" spans="4:4" x14ac:dyDescent="0.2">
      <c r="D2246" s="131"/>
    </row>
    <row r="2247" spans="4:4" x14ac:dyDescent="0.2">
      <c r="D2247" s="131"/>
    </row>
    <row r="2248" spans="4:4" x14ac:dyDescent="0.2">
      <c r="D2248" s="131"/>
    </row>
    <row r="2249" spans="4:4" x14ac:dyDescent="0.2">
      <c r="D2249" s="131"/>
    </row>
    <row r="2250" spans="4:4" x14ac:dyDescent="0.2">
      <c r="D2250" s="131"/>
    </row>
    <row r="2251" spans="4:4" x14ac:dyDescent="0.2">
      <c r="D2251" s="131"/>
    </row>
    <row r="2252" spans="4:4" x14ac:dyDescent="0.2">
      <c r="D2252" s="131"/>
    </row>
    <row r="2253" spans="4:4" x14ac:dyDescent="0.2">
      <c r="D2253" s="131"/>
    </row>
    <row r="2254" spans="4:4" x14ac:dyDescent="0.2">
      <c r="D2254" s="131"/>
    </row>
    <row r="2255" spans="4:4" x14ac:dyDescent="0.2">
      <c r="D2255" s="131"/>
    </row>
    <row r="2256" spans="4:4" x14ac:dyDescent="0.2">
      <c r="D2256" s="131"/>
    </row>
    <row r="2257" spans="4:4" x14ac:dyDescent="0.2">
      <c r="D2257" s="131"/>
    </row>
    <row r="2258" spans="4:4" x14ac:dyDescent="0.2">
      <c r="D2258" s="131"/>
    </row>
    <row r="2259" spans="4:4" x14ac:dyDescent="0.2">
      <c r="D2259" s="131"/>
    </row>
    <row r="2260" spans="4:4" x14ac:dyDescent="0.2">
      <c r="D2260" s="131"/>
    </row>
    <row r="2261" spans="4:4" x14ac:dyDescent="0.2">
      <c r="D2261" s="131"/>
    </row>
    <row r="2262" spans="4:4" x14ac:dyDescent="0.2">
      <c r="D2262" s="131"/>
    </row>
    <row r="2263" spans="4:4" x14ac:dyDescent="0.2">
      <c r="D2263" s="131"/>
    </row>
    <row r="2264" spans="4:4" x14ac:dyDescent="0.2">
      <c r="D2264" s="131"/>
    </row>
    <row r="2265" spans="4:4" x14ac:dyDescent="0.2">
      <c r="D2265" s="131"/>
    </row>
    <row r="2266" spans="4:4" x14ac:dyDescent="0.2">
      <c r="D2266" s="131"/>
    </row>
    <row r="2267" spans="4:4" x14ac:dyDescent="0.2">
      <c r="D2267" s="131"/>
    </row>
    <row r="2268" spans="4:4" x14ac:dyDescent="0.2">
      <c r="D2268" s="131"/>
    </row>
    <row r="2269" spans="4:4" x14ac:dyDescent="0.2">
      <c r="D2269" s="131"/>
    </row>
    <row r="2270" spans="4:4" x14ac:dyDescent="0.2">
      <c r="D2270" s="131"/>
    </row>
    <row r="2271" spans="4:4" x14ac:dyDescent="0.2">
      <c r="D2271" s="131"/>
    </row>
    <row r="2272" spans="4:4" x14ac:dyDescent="0.2">
      <c r="D2272" s="131"/>
    </row>
    <row r="2273" spans="4:4" x14ac:dyDescent="0.2">
      <c r="D2273" s="131"/>
    </row>
    <row r="2274" spans="4:4" x14ac:dyDescent="0.2">
      <c r="D2274" s="131"/>
    </row>
    <row r="2275" spans="4:4" x14ac:dyDescent="0.2">
      <c r="D2275" s="131"/>
    </row>
    <row r="2276" spans="4:4" x14ac:dyDescent="0.2">
      <c r="D2276" s="131"/>
    </row>
    <row r="2277" spans="4:4" x14ac:dyDescent="0.2">
      <c r="D2277" s="131"/>
    </row>
    <row r="2278" spans="4:4" x14ac:dyDescent="0.2">
      <c r="D2278" s="131"/>
    </row>
    <row r="2279" spans="4:4" x14ac:dyDescent="0.2">
      <c r="D2279" s="131"/>
    </row>
    <row r="2280" spans="4:4" x14ac:dyDescent="0.2">
      <c r="D2280" s="131"/>
    </row>
    <row r="2281" spans="4:4" x14ac:dyDescent="0.2">
      <c r="D2281" s="131"/>
    </row>
    <row r="2282" spans="4:4" x14ac:dyDescent="0.2">
      <c r="D2282" s="131"/>
    </row>
    <row r="2283" spans="4:4" x14ac:dyDescent="0.2">
      <c r="D2283" s="131"/>
    </row>
    <row r="2284" spans="4:4" x14ac:dyDescent="0.2">
      <c r="D2284" s="131"/>
    </row>
    <row r="2285" spans="4:4" x14ac:dyDescent="0.2">
      <c r="D2285" s="131"/>
    </row>
    <row r="2286" spans="4:4" x14ac:dyDescent="0.2">
      <c r="D2286" s="131"/>
    </row>
    <row r="2287" spans="4:4" x14ac:dyDescent="0.2">
      <c r="D2287" s="131"/>
    </row>
    <row r="2288" spans="4:4" x14ac:dyDescent="0.2">
      <c r="D2288" s="131"/>
    </row>
    <row r="2289" spans="4:4" x14ac:dyDescent="0.2">
      <c r="D2289" s="131"/>
    </row>
    <row r="2290" spans="4:4" x14ac:dyDescent="0.2">
      <c r="D2290" s="131"/>
    </row>
    <row r="2291" spans="4:4" x14ac:dyDescent="0.2">
      <c r="D2291" s="131"/>
    </row>
    <row r="2292" spans="4:4" x14ac:dyDescent="0.2">
      <c r="D2292" s="131"/>
    </row>
    <row r="2293" spans="4:4" x14ac:dyDescent="0.2">
      <c r="D2293" s="131"/>
    </row>
    <row r="2294" spans="4:4" x14ac:dyDescent="0.2">
      <c r="D2294" s="131"/>
    </row>
    <row r="2295" spans="4:4" x14ac:dyDescent="0.2">
      <c r="D2295" s="131"/>
    </row>
    <row r="2296" spans="4:4" x14ac:dyDescent="0.2">
      <c r="D2296" s="131"/>
    </row>
    <row r="2297" spans="4:4" x14ac:dyDescent="0.2">
      <c r="D2297" s="131"/>
    </row>
    <row r="2298" spans="4:4" x14ac:dyDescent="0.2">
      <c r="D2298" s="131"/>
    </row>
    <row r="2299" spans="4:4" x14ac:dyDescent="0.2">
      <c r="D2299" s="131"/>
    </row>
    <row r="2300" spans="4:4" x14ac:dyDescent="0.2">
      <c r="D2300" s="131"/>
    </row>
    <row r="2301" spans="4:4" x14ac:dyDescent="0.2">
      <c r="D2301" s="131"/>
    </row>
    <row r="2302" spans="4:4" x14ac:dyDescent="0.2">
      <c r="D2302" s="131"/>
    </row>
    <row r="2303" spans="4:4" x14ac:dyDescent="0.2">
      <c r="D2303" s="131"/>
    </row>
    <row r="2304" spans="4:4" x14ac:dyDescent="0.2">
      <c r="D2304" s="131"/>
    </row>
    <row r="2305" spans="4:4" x14ac:dyDescent="0.2">
      <c r="D2305" s="131"/>
    </row>
    <row r="2306" spans="4:4" x14ac:dyDescent="0.2">
      <c r="D2306" s="131"/>
    </row>
    <row r="2307" spans="4:4" x14ac:dyDescent="0.2">
      <c r="D2307" s="131"/>
    </row>
    <row r="2308" spans="4:4" x14ac:dyDescent="0.2">
      <c r="D2308" s="131"/>
    </row>
    <row r="2309" spans="4:4" x14ac:dyDescent="0.2">
      <c r="D2309" s="131"/>
    </row>
    <row r="2310" spans="4:4" x14ac:dyDescent="0.2">
      <c r="D2310" s="131"/>
    </row>
    <row r="2311" spans="4:4" x14ac:dyDescent="0.2">
      <c r="D2311" s="131"/>
    </row>
    <row r="2312" spans="4:4" x14ac:dyDescent="0.2">
      <c r="D2312" s="131"/>
    </row>
    <row r="2313" spans="4:4" x14ac:dyDescent="0.2">
      <c r="D2313" s="131"/>
    </row>
    <row r="2314" spans="4:4" x14ac:dyDescent="0.2">
      <c r="D2314" s="131"/>
    </row>
    <row r="2315" spans="4:4" x14ac:dyDescent="0.2">
      <c r="D2315" s="131"/>
    </row>
    <row r="2316" spans="4:4" x14ac:dyDescent="0.2">
      <c r="D2316" s="131"/>
    </row>
    <row r="2317" spans="4:4" x14ac:dyDescent="0.2">
      <c r="D2317" s="131"/>
    </row>
    <row r="2318" spans="4:4" x14ac:dyDescent="0.2">
      <c r="D2318" s="131"/>
    </row>
    <row r="2319" spans="4:4" x14ac:dyDescent="0.2">
      <c r="D2319" s="131"/>
    </row>
    <row r="2320" spans="4:4" x14ac:dyDescent="0.2">
      <c r="D2320" s="131"/>
    </row>
    <row r="2321" spans="4:4" x14ac:dyDescent="0.2">
      <c r="D2321" s="131"/>
    </row>
    <row r="2322" spans="4:4" x14ac:dyDescent="0.2">
      <c r="D2322" s="131"/>
    </row>
    <row r="2323" spans="4:4" x14ac:dyDescent="0.2">
      <c r="D2323" s="131"/>
    </row>
    <row r="2324" spans="4:4" x14ac:dyDescent="0.2">
      <c r="D2324" s="131"/>
    </row>
    <row r="2325" spans="4:4" x14ac:dyDescent="0.2">
      <c r="D2325" s="131"/>
    </row>
    <row r="2326" spans="4:4" x14ac:dyDescent="0.2">
      <c r="D2326" s="131"/>
    </row>
    <row r="2327" spans="4:4" x14ac:dyDescent="0.2">
      <c r="D2327" s="131"/>
    </row>
    <row r="2328" spans="4:4" x14ac:dyDescent="0.2">
      <c r="D2328" s="131"/>
    </row>
    <row r="2329" spans="4:4" x14ac:dyDescent="0.2">
      <c r="D2329" s="131"/>
    </row>
    <row r="2330" spans="4:4" x14ac:dyDescent="0.2">
      <c r="D2330" s="131"/>
    </row>
    <row r="2331" spans="4:4" x14ac:dyDescent="0.2">
      <c r="D2331" s="131"/>
    </row>
    <row r="2332" spans="4:4" x14ac:dyDescent="0.2">
      <c r="D2332" s="131"/>
    </row>
    <row r="2333" spans="4:4" x14ac:dyDescent="0.2">
      <c r="D2333" s="131"/>
    </row>
    <row r="2334" spans="4:4" x14ac:dyDescent="0.2">
      <c r="D2334" s="131"/>
    </row>
    <row r="2335" spans="4:4" x14ac:dyDescent="0.2">
      <c r="D2335" s="131"/>
    </row>
    <row r="2336" spans="4:4" x14ac:dyDescent="0.2">
      <c r="D2336" s="131"/>
    </row>
    <row r="2337" spans="4:4" x14ac:dyDescent="0.2">
      <c r="D2337" s="131"/>
    </row>
    <row r="2338" spans="4:4" x14ac:dyDescent="0.2">
      <c r="D2338" s="131"/>
    </row>
    <row r="2339" spans="4:4" x14ac:dyDescent="0.2">
      <c r="D2339" s="131"/>
    </row>
    <row r="2340" spans="4:4" x14ac:dyDescent="0.2">
      <c r="D2340" s="131"/>
    </row>
    <row r="2341" spans="4:4" x14ac:dyDescent="0.2">
      <c r="D2341" s="131"/>
    </row>
    <row r="2342" spans="4:4" x14ac:dyDescent="0.2">
      <c r="D2342" s="131"/>
    </row>
    <row r="2343" spans="4:4" x14ac:dyDescent="0.2">
      <c r="D2343" s="131"/>
    </row>
    <row r="2344" spans="4:4" x14ac:dyDescent="0.2">
      <c r="D2344" s="131"/>
    </row>
    <row r="2345" spans="4:4" x14ac:dyDescent="0.2">
      <c r="D2345" s="131"/>
    </row>
    <row r="2346" spans="4:4" x14ac:dyDescent="0.2">
      <c r="D2346" s="131"/>
    </row>
    <row r="2347" spans="4:4" x14ac:dyDescent="0.2">
      <c r="D2347" s="131"/>
    </row>
    <row r="2348" spans="4:4" x14ac:dyDescent="0.2">
      <c r="D2348" s="131"/>
    </row>
    <row r="2349" spans="4:4" x14ac:dyDescent="0.2">
      <c r="D2349" s="131"/>
    </row>
    <row r="2350" spans="4:4" x14ac:dyDescent="0.2">
      <c r="D2350" s="131"/>
    </row>
    <row r="2351" spans="4:4" x14ac:dyDescent="0.2">
      <c r="D2351" s="131"/>
    </row>
    <row r="2352" spans="4:4" x14ac:dyDescent="0.2">
      <c r="D2352" s="131"/>
    </row>
    <row r="2353" spans="4:4" x14ac:dyDescent="0.2">
      <c r="D2353" s="131"/>
    </row>
    <row r="2354" spans="4:4" x14ac:dyDescent="0.2">
      <c r="D2354" s="131"/>
    </row>
    <row r="2355" spans="4:4" x14ac:dyDescent="0.2">
      <c r="D2355" s="131"/>
    </row>
    <row r="2356" spans="4:4" x14ac:dyDescent="0.2">
      <c r="D2356" s="131"/>
    </row>
    <row r="2357" spans="4:4" x14ac:dyDescent="0.2">
      <c r="D2357" s="131"/>
    </row>
    <row r="2358" spans="4:4" x14ac:dyDescent="0.2">
      <c r="D2358" s="131"/>
    </row>
    <row r="2359" spans="4:4" x14ac:dyDescent="0.2">
      <c r="D2359" s="131"/>
    </row>
    <row r="2360" spans="4:4" x14ac:dyDescent="0.2">
      <c r="D2360" s="131"/>
    </row>
    <row r="2361" spans="4:4" x14ac:dyDescent="0.2">
      <c r="D2361" s="131"/>
    </row>
    <row r="2362" spans="4:4" x14ac:dyDescent="0.2">
      <c r="D2362" s="131"/>
    </row>
    <row r="2363" spans="4:4" x14ac:dyDescent="0.2">
      <c r="D2363" s="131"/>
    </row>
    <row r="2364" spans="4:4" x14ac:dyDescent="0.2">
      <c r="D2364" s="131"/>
    </row>
    <row r="2365" spans="4:4" x14ac:dyDescent="0.2">
      <c r="D2365" s="131"/>
    </row>
    <row r="2366" spans="4:4" x14ac:dyDescent="0.2">
      <c r="D2366" s="131"/>
    </row>
    <row r="2367" spans="4:4" x14ac:dyDescent="0.2">
      <c r="D2367" s="131"/>
    </row>
    <row r="2368" spans="4:4" x14ac:dyDescent="0.2">
      <c r="D2368" s="131"/>
    </row>
    <row r="2369" spans="4:4" x14ac:dyDescent="0.2">
      <c r="D2369" s="131"/>
    </row>
    <row r="2370" spans="4:4" x14ac:dyDescent="0.2">
      <c r="D2370" s="131"/>
    </row>
    <row r="2371" spans="4:4" x14ac:dyDescent="0.2">
      <c r="D2371" s="131"/>
    </row>
    <row r="2372" spans="4:4" x14ac:dyDescent="0.2">
      <c r="D2372" s="131"/>
    </row>
    <row r="2373" spans="4:4" x14ac:dyDescent="0.2">
      <c r="D2373" s="131"/>
    </row>
    <row r="2374" spans="4:4" x14ac:dyDescent="0.2">
      <c r="D2374" s="131"/>
    </row>
    <row r="2375" spans="4:4" x14ac:dyDescent="0.2">
      <c r="D2375" s="131"/>
    </row>
    <row r="2376" spans="4:4" x14ac:dyDescent="0.2">
      <c r="D2376" s="131"/>
    </row>
    <row r="2377" spans="4:4" x14ac:dyDescent="0.2">
      <c r="D2377" s="131"/>
    </row>
    <row r="2378" spans="4:4" x14ac:dyDescent="0.2">
      <c r="D2378" s="131"/>
    </row>
    <row r="2379" spans="4:4" x14ac:dyDescent="0.2">
      <c r="D2379" s="131"/>
    </row>
    <row r="2380" spans="4:4" x14ac:dyDescent="0.2">
      <c r="D2380" s="131"/>
    </row>
    <row r="2381" spans="4:4" x14ac:dyDescent="0.2">
      <c r="D2381" s="131"/>
    </row>
    <row r="2382" spans="4:4" x14ac:dyDescent="0.2">
      <c r="D2382" s="131"/>
    </row>
    <row r="2383" spans="4:4" x14ac:dyDescent="0.2">
      <c r="D2383" s="131"/>
    </row>
    <row r="2384" spans="4:4" x14ac:dyDescent="0.2">
      <c r="D2384" s="131"/>
    </row>
    <row r="2385" spans="4:4" x14ac:dyDescent="0.2">
      <c r="D2385" s="131"/>
    </row>
    <row r="2386" spans="4:4" x14ac:dyDescent="0.2">
      <c r="D2386" s="131"/>
    </row>
    <row r="2387" spans="4:4" x14ac:dyDescent="0.2">
      <c r="D2387" s="131"/>
    </row>
    <row r="2388" spans="4:4" x14ac:dyDescent="0.2">
      <c r="D2388" s="131"/>
    </row>
    <row r="2389" spans="4:4" x14ac:dyDescent="0.2">
      <c r="D2389" s="131"/>
    </row>
    <row r="2390" spans="4:4" x14ac:dyDescent="0.2">
      <c r="D2390" s="131"/>
    </row>
    <row r="2391" spans="4:4" x14ac:dyDescent="0.2">
      <c r="D2391" s="131"/>
    </row>
    <row r="2392" spans="4:4" x14ac:dyDescent="0.2">
      <c r="D2392" s="131"/>
    </row>
    <row r="2393" spans="4:4" x14ac:dyDescent="0.2">
      <c r="D2393" s="131"/>
    </row>
    <row r="2394" spans="4:4" x14ac:dyDescent="0.2">
      <c r="D2394" s="131"/>
    </row>
    <row r="2395" spans="4:4" x14ac:dyDescent="0.2">
      <c r="D2395" s="131"/>
    </row>
    <row r="2396" spans="4:4" x14ac:dyDescent="0.2">
      <c r="D2396" s="131"/>
    </row>
    <row r="2397" spans="4:4" x14ac:dyDescent="0.2">
      <c r="D2397" s="131"/>
    </row>
    <row r="2398" spans="4:4" x14ac:dyDescent="0.2">
      <c r="D2398" s="131"/>
    </row>
    <row r="2399" spans="4:4" x14ac:dyDescent="0.2">
      <c r="D2399" s="131"/>
    </row>
    <row r="2400" spans="4:4" x14ac:dyDescent="0.2">
      <c r="D2400" s="131"/>
    </row>
    <row r="2401" spans="4:4" x14ac:dyDescent="0.2">
      <c r="D2401" s="131"/>
    </row>
    <row r="2402" spans="4:4" x14ac:dyDescent="0.2">
      <c r="D2402" s="131"/>
    </row>
    <row r="2403" spans="4:4" x14ac:dyDescent="0.2">
      <c r="D2403" s="131"/>
    </row>
    <row r="2404" spans="4:4" x14ac:dyDescent="0.2">
      <c r="D2404" s="131"/>
    </row>
    <row r="2405" spans="4:4" x14ac:dyDescent="0.2">
      <c r="D2405" s="131"/>
    </row>
    <row r="2406" spans="4:4" x14ac:dyDescent="0.2">
      <c r="D2406" s="131"/>
    </row>
    <row r="2407" spans="4:4" x14ac:dyDescent="0.2">
      <c r="D2407" s="131"/>
    </row>
    <row r="2408" spans="4:4" x14ac:dyDescent="0.2">
      <c r="D2408" s="131"/>
    </row>
    <row r="2409" spans="4:4" x14ac:dyDescent="0.2">
      <c r="D2409" s="131"/>
    </row>
    <row r="2410" spans="4:4" x14ac:dyDescent="0.2">
      <c r="D2410" s="131"/>
    </row>
    <row r="2411" spans="4:4" x14ac:dyDescent="0.2">
      <c r="D2411" s="131"/>
    </row>
    <row r="2412" spans="4:4" x14ac:dyDescent="0.2">
      <c r="D2412" s="131"/>
    </row>
    <row r="2413" spans="4:4" x14ac:dyDescent="0.2">
      <c r="D2413" s="131"/>
    </row>
    <row r="2414" spans="4:4" x14ac:dyDescent="0.2">
      <c r="D2414" s="131"/>
    </row>
    <row r="2415" spans="4:4" x14ac:dyDescent="0.2">
      <c r="D2415" s="131"/>
    </row>
    <row r="2416" spans="4:4" x14ac:dyDescent="0.2">
      <c r="D2416" s="131"/>
    </row>
    <row r="2417" spans="4:4" x14ac:dyDescent="0.2">
      <c r="D2417" s="131"/>
    </row>
    <row r="2418" spans="4:4" x14ac:dyDescent="0.2">
      <c r="D2418" s="131"/>
    </row>
    <row r="2419" spans="4:4" x14ac:dyDescent="0.2">
      <c r="D2419" s="131"/>
    </row>
    <row r="2420" spans="4:4" x14ac:dyDescent="0.2">
      <c r="D2420" s="131"/>
    </row>
    <row r="2421" spans="4:4" x14ac:dyDescent="0.2">
      <c r="D2421" s="131"/>
    </row>
    <row r="2422" spans="4:4" x14ac:dyDescent="0.2">
      <c r="D2422" s="131"/>
    </row>
    <row r="2423" spans="4:4" x14ac:dyDescent="0.2">
      <c r="D2423" s="131"/>
    </row>
    <row r="2424" spans="4:4" x14ac:dyDescent="0.2">
      <c r="D2424" s="131"/>
    </row>
    <row r="2425" spans="4:4" x14ac:dyDescent="0.2">
      <c r="D2425" s="131"/>
    </row>
    <row r="2426" spans="4:4" x14ac:dyDescent="0.2">
      <c r="D2426" s="131"/>
    </row>
    <row r="2427" spans="4:4" x14ac:dyDescent="0.2">
      <c r="D2427" s="131"/>
    </row>
    <row r="2428" spans="4:4" x14ac:dyDescent="0.2">
      <c r="D2428" s="131"/>
    </row>
    <row r="2429" spans="4:4" x14ac:dyDescent="0.2">
      <c r="D2429" s="131"/>
    </row>
    <row r="2430" spans="4:4" x14ac:dyDescent="0.2">
      <c r="D2430" s="131"/>
    </row>
    <row r="2431" spans="4:4" x14ac:dyDescent="0.2">
      <c r="D2431" s="131"/>
    </row>
    <row r="2432" spans="4:4" x14ac:dyDescent="0.2">
      <c r="D2432" s="131"/>
    </row>
    <row r="2433" spans="4:4" x14ac:dyDescent="0.2">
      <c r="D2433" s="131"/>
    </row>
    <row r="2434" spans="4:4" x14ac:dyDescent="0.2">
      <c r="D2434" s="131"/>
    </row>
    <row r="2435" spans="4:4" x14ac:dyDescent="0.2">
      <c r="D2435" s="131"/>
    </row>
    <row r="2436" spans="4:4" x14ac:dyDescent="0.2">
      <c r="D2436" s="131"/>
    </row>
    <row r="2437" spans="4:4" x14ac:dyDescent="0.2">
      <c r="D2437" s="131"/>
    </row>
    <row r="2438" spans="4:4" x14ac:dyDescent="0.2">
      <c r="D2438" s="131"/>
    </row>
    <row r="2439" spans="4:4" x14ac:dyDescent="0.2">
      <c r="D2439" s="131"/>
    </row>
    <row r="2440" spans="4:4" x14ac:dyDescent="0.2">
      <c r="D2440" s="131"/>
    </row>
    <row r="2441" spans="4:4" x14ac:dyDescent="0.2">
      <c r="D2441" s="131"/>
    </row>
    <row r="2442" spans="4:4" x14ac:dyDescent="0.2">
      <c r="D2442" s="131"/>
    </row>
    <row r="2443" spans="4:4" x14ac:dyDescent="0.2">
      <c r="D2443" s="131"/>
    </row>
    <row r="2444" spans="4:4" x14ac:dyDescent="0.2">
      <c r="D2444" s="131"/>
    </row>
    <row r="2445" spans="4:4" x14ac:dyDescent="0.2">
      <c r="D2445" s="131"/>
    </row>
    <row r="2446" spans="4:4" x14ac:dyDescent="0.2">
      <c r="D2446" s="131"/>
    </row>
    <row r="2447" spans="4:4" x14ac:dyDescent="0.2">
      <c r="D2447" s="131"/>
    </row>
    <row r="2448" spans="4:4" x14ac:dyDescent="0.2">
      <c r="D2448" s="131"/>
    </row>
    <row r="2449" spans="4:4" x14ac:dyDescent="0.2">
      <c r="D2449" s="131"/>
    </row>
    <row r="2450" spans="4:4" x14ac:dyDescent="0.2">
      <c r="D2450" s="131"/>
    </row>
    <row r="2451" spans="4:4" x14ac:dyDescent="0.2">
      <c r="D2451" s="131"/>
    </row>
    <row r="2452" spans="4:4" x14ac:dyDescent="0.2">
      <c r="D2452" s="131"/>
    </row>
    <row r="2453" spans="4:4" x14ac:dyDescent="0.2">
      <c r="D2453" s="131"/>
    </row>
    <row r="2454" spans="4:4" x14ac:dyDescent="0.2">
      <c r="D2454" s="131"/>
    </row>
    <row r="2455" spans="4:4" x14ac:dyDescent="0.2">
      <c r="D2455" s="131"/>
    </row>
    <row r="2456" spans="4:4" x14ac:dyDescent="0.2">
      <c r="D2456" s="131"/>
    </row>
    <row r="2457" spans="4:4" x14ac:dyDescent="0.2">
      <c r="D2457" s="131"/>
    </row>
    <row r="2458" spans="4:4" x14ac:dyDescent="0.2">
      <c r="D2458" s="131"/>
    </row>
    <row r="2459" spans="4:4" x14ac:dyDescent="0.2">
      <c r="D2459" s="131"/>
    </row>
    <row r="2460" spans="4:4" x14ac:dyDescent="0.2">
      <c r="D2460" s="131"/>
    </row>
    <row r="2461" spans="4:4" x14ac:dyDescent="0.2">
      <c r="D2461" s="131"/>
    </row>
    <row r="2462" spans="4:4" x14ac:dyDescent="0.2">
      <c r="D2462" s="131"/>
    </row>
    <row r="2463" spans="4:4" x14ac:dyDescent="0.2">
      <c r="D2463" s="131"/>
    </row>
    <row r="2464" spans="4:4" x14ac:dyDescent="0.2">
      <c r="D2464" s="131"/>
    </row>
    <row r="2465" spans="4:4" x14ac:dyDescent="0.2">
      <c r="D2465" s="131"/>
    </row>
    <row r="2466" spans="4:4" x14ac:dyDescent="0.2">
      <c r="D2466" s="131"/>
    </row>
    <row r="2467" spans="4:4" x14ac:dyDescent="0.2">
      <c r="D2467" s="131"/>
    </row>
    <row r="2468" spans="4:4" x14ac:dyDescent="0.2">
      <c r="D2468" s="131"/>
    </row>
    <row r="2469" spans="4:4" x14ac:dyDescent="0.2">
      <c r="D2469" s="131"/>
    </row>
    <row r="2470" spans="4:4" x14ac:dyDescent="0.2">
      <c r="D2470" s="131"/>
    </row>
    <row r="2471" spans="4:4" x14ac:dyDescent="0.2">
      <c r="D2471" s="131"/>
    </row>
    <row r="2472" spans="4:4" x14ac:dyDescent="0.2">
      <c r="D2472" s="131"/>
    </row>
    <row r="2473" spans="4:4" x14ac:dyDescent="0.2">
      <c r="D2473" s="131"/>
    </row>
    <row r="2474" spans="4:4" x14ac:dyDescent="0.2">
      <c r="D2474" s="131"/>
    </row>
    <row r="2475" spans="4:4" x14ac:dyDescent="0.2">
      <c r="D2475" s="131"/>
    </row>
    <row r="2476" spans="4:4" x14ac:dyDescent="0.2">
      <c r="D2476" s="131"/>
    </row>
    <row r="2477" spans="4:4" x14ac:dyDescent="0.2">
      <c r="D2477" s="131"/>
    </row>
    <row r="2478" spans="4:4" x14ac:dyDescent="0.2">
      <c r="D2478" s="131"/>
    </row>
    <row r="2479" spans="4:4" x14ac:dyDescent="0.2">
      <c r="D2479" s="131"/>
    </row>
    <row r="2480" spans="4:4" x14ac:dyDescent="0.2">
      <c r="D2480" s="131"/>
    </row>
    <row r="2481" spans="4:4" x14ac:dyDescent="0.2">
      <c r="D2481" s="131"/>
    </row>
    <row r="2482" spans="4:4" x14ac:dyDescent="0.2">
      <c r="D2482" s="131"/>
    </row>
    <row r="2483" spans="4:4" x14ac:dyDescent="0.2">
      <c r="D2483" s="131"/>
    </row>
    <row r="2484" spans="4:4" x14ac:dyDescent="0.2">
      <c r="D2484" s="131"/>
    </row>
    <row r="2485" spans="4:4" x14ac:dyDescent="0.2">
      <c r="D2485" s="131"/>
    </row>
    <row r="2486" spans="4:4" x14ac:dyDescent="0.2">
      <c r="D2486" s="131"/>
    </row>
    <row r="2487" spans="4:4" x14ac:dyDescent="0.2">
      <c r="D2487" s="131"/>
    </row>
    <row r="2488" spans="4:4" x14ac:dyDescent="0.2">
      <c r="D2488" s="131"/>
    </row>
    <row r="2489" spans="4:4" x14ac:dyDescent="0.2">
      <c r="D2489" s="131"/>
    </row>
    <row r="2490" spans="4:4" x14ac:dyDescent="0.2">
      <c r="D2490" s="131"/>
    </row>
    <row r="2491" spans="4:4" x14ac:dyDescent="0.2">
      <c r="D2491" s="131"/>
    </row>
    <row r="2492" spans="4:4" x14ac:dyDescent="0.2">
      <c r="D2492" s="131"/>
    </row>
    <row r="2493" spans="4:4" x14ac:dyDescent="0.2">
      <c r="D2493" s="131"/>
    </row>
    <row r="2494" spans="4:4" x14ac:dyDescent="0.2">
      <c r="D2494" s="131"/>
    </row>
    <row r="2495" spans="4:4" x14ac:dyDescent="0.2">
      <c r="D2495" s="131"/>
    </row>
    <row r="2496" spans="4:4" x14ac:dyDescent="0.2">
      <c r="D2496" s="131"/>
    </row>
    <row r="2497" spans="4:4" x14ac:dyDescent="0.2">
      <c r="D2497" s="131"/>
    </row>
    <row r="2498" spans="4:4" x14ac:dyDescent="0.2">
      <c r="D2498" s="131"/>
    </row>
    <row r="2499" spans="4:4" x14ac:dyDescent="0.2">
      <c r="D2499" s="131"/>
    </row>
    <row r="2500" spans="4:4" x14ac:dyDescent="0.2">
      <c r="D2500" s="131"/>
    </row>
    <row r="2501" spans="4:4" x14ac:dyDescent="0.2">
      <c r="D2501" s="131"/>
    </row>
    <row r="2502" spans="4:4" x14ac:dyDescent="0.2">
      <c r="D2502" s="131"/>
    </row>
    <row r="2503" spans="4:4" x14ac:dyDescent="0.2">
      <c r="D2503" s="131"/>
    </row>
    <row r="2504" spans="4:4" x14ac:dyDescent="0.2">
      <c r="D2504" s="131"/>
    </row>
    <row r="2505" spans="4:4" x14ac:dyDescent="0.2">
      <c r="D2505" s="131"/>
    </row>
    <row r="2506" spans="4:4" x14ac:dyDescent="0.2">
      <c r="D2506" s="131"/>
    </row>
    <row r="2507" spans="4:4" x14ac:dyDescent="0.2">
      <c r="D2507" s="131"/>
    </row>
    <row r="2508" spans="4:4" x14ac:dyDescent="0.2">
      <c r="D2508" s="131"/>
    </row>
    <row r="2509" spans="4:4" x14ac:dyDescent="0.2">
      <c r="D2509" s="131"/>
    </row>
    <row r="2510" spans="4:4" x14ac:dyDescent="0.2">
      <c r="D2510" s="131"/>
    </row>
    <row r="2511" spans="4:4" x14ac:dyDescent="0.2">
      <c r="D2511" s="131"/>
    </row>
    <row r="2512" spans="4:4" x14ac:dyDescent="0.2">
      <c r="D2512" s="131"/>
    </row>
    <row r="2513" spans="4:4" x14ac:dyDescent="0.2">
      <c r="D2513" s="131"/>
    </row>
    <row r="2514" spans="4:4" x14ac:dyDescent="0.2">
      <c r="D2514" s="131"/>
    </row>
    <row r="2515" spans="4:4" x14ac:dyDescent="0.2">
      <c r="D2515" s="131"/>
    </row>
    <row r="2516" spans="4:4" x14ac:dyDescent="0.2">
      <c r="D2516" s="131"/>
    </row>
    <row r="2517" spans="4:4" x14ac:dyDescent="0.2">
      <c r="D2517" s="131"/>
    </row>
    <row r="2518" spans="4:4" x14ac:dyDescent="0.2">
      <c r="D2518" s="131"/>
    </row>
    <row r="2519" spans="4:4" x14ac:dyDescent="0.2">
      <c r="D2519" s="131"/>
    </row>
    <row r="2520" spans="4:4" x14ac:dyDescent="0.2">
      <c r="D2520" s="131"/>
    </row>
    <row r="2521" spans="4:4" x14ac:dyDescent="0.2">
      <c r="D2521" s="131"/>
    </row>
    <row r="2522" spans="4:4" x14ac:dyDescent="0.2">
      <c r="D2522" s="131"/>
    </row>
    <row r="2523" spans="4:4" x14ac:dyDescent="0.2">
      <c r="D2523" s="131"/>
    </row>
    <row r="2524" spans="4:4" x14ac:dyDescent="0.2">
      <c r="D2524" s="131"/>
    </row>
    <row r="2525" spans="4:4" x14ac:dyDescent="0.2">
      <c r="D2525" s="131"/>
    </row>
    <row r="2526" spans="4:4" x14ac:dyDescent="0.2">
      <c r="D2526" s="131"/>
    </row>
    <row r="2527" spans="4:4" x14ac:dyDescent="0.2">
      <c r="D2527" s="131"/>
    </row>
    <row r="2528" spans="4:4" x14ac:dyDescent="0.2">
      <c r="D2528" s="131"/>
    </row>
    <row r="2529" spans="4:4" x14ac:dyDescent="0.2">
      <c r="D2529" s="131"/>
    </row>
    <row r="2530" spans="4:4" x14ac:dyDescent="0.2">
      <c r="D2530" s="131"/>
    </row>
    <row r="2531" spans="4:4" x14ac:dyDescent="0.2">
      <c r="D2531" s="131"/>
    </row>
    <row r="2532" spans="4:4" x14ac:dyDescent="0.2">
      <c r="D2532" s="131"/>
    </row>
    <row r="2533" spans="4:4" x14ac:dyDescent="0.2">
      <c r="D2533" s="131"/>
    </row>
    <row r="2534" spans="4:4" x14ac:dyDescent="0.2">
      <c r="D2534" s="131"/>
    </row>
    <row r="2535" spans="4:4" x14ac:dyDescent="0.2">
      <c r="D2535" s="131"/>
    </row>
    <row r="2536" spans="4:4" x14ac:dyDescent="0.2">
      <c r="D2536" s="131"/>
    </row>
    <row r="2537" spans="4:4" x14ac:dyDescent="0.2">
      <c r="D2537" s="131"/>
    </row>
    <row r="2538" spans="4:4" x14ac:dyDescent="0.2">
      <c r="D2538" s="131"/>
    </row>
    <row r="2539" spans="4:4" x14ac:dyDescent="0.2">
      <c r="D2539" s="131"/>
    </row>
    <row r="2540" spans="4:4" x14ac:dyDescent="0.2">
      <c r="D2540" s="131"/>
    </row>
    <row r="2541" spans="4:4" x14ac:dyDescent="0.2">
      <c r="D2541" s="131"/>
    </row>
    <row r="2542" spans="4:4" x14ac:dyDescent="0.2">
      <c r="D2542" s="131"/>
    </row>
    <row r="2543" spans="4:4" x14ac:dyDescent="0.2">
      <c r="D2543" s="131"/>
    </row>
    <row r="2544" spans="4:4" x14ac:dyDescent="0.2">
      <c r="D2544" s="131"/>
    </row>
    <row r="2545" spans="4:4" x14ac:dyDescent="0.2">
      <c r="D2545" s="131"/>
    </row>
    <row r="2546" spans="4:4" x14ac:dyDescent="0.2">
      <c r="D2546" s="131"/>
    </row>
    <row r="2547" spans="4:4" x14ac:dyDescent="0.2">
      <c r="D2547" s="131"/>
    </row>
    <row r="2548" spans="4:4" x14ac:dyDescent="0.2">
      <c r="D2548" s="131"/>
    </row>
    <row r="2549" spans="4:4" x14ac:dyDescent="0.2">
      <c r="D2549" s="131"/>
    </row>
    <row r="2550" spans="4:4" x14ac:dyDescent="0.2">
      <c r="D2550" s="131"/>
    </row>
    <row r="2551" spans="4:4" x14ac:dyDescent="0.2">
      <c r="D2551" s="131"/>
    </row>
    <row r="2552" spans="4:4" x14ac:dyDescent="0.2">
      <c r="D2552" s="131"/>
    </row>
    <row r="2553" spans="4:4" x14ac:dyDescent="0.2">
      <c r="D2553" s="131"/>
    </row>
    <row r="2554" spans="4:4" x14ac:dyDescent="0.2">
      <c r="D2554" s="131"/>
    </row>
    <row r="2555" spans="4:4" x14ac:dyDescent="0.2">
      <c r="D2555" s="131"/>
    </row>
    <row r="2556" spans="4:4" x14ac:dyDescent="0.2">
      <c r="D2556" s="131"/>
    </row>
    <row r="2557" spans="4:4" x14ac:dyDescent="0.2">
      <c r="D2557" s="131"/>
    </row>
    <row r="2558" spans="4:4" x14ac:dyDescent="0.2">
      <c r="D2558" s="131"/>
    </row>
    <row r="2559" spans="4:4" x14ac:dyDescent="0.2">
      <c r="D2559" s="131"/>
    </row>
    <row r="2560" spans="4:4" x14ac:dyDescent="0.2">
      <c r="D2560" s="131"/>
    </row>
    <row r="2561" spans="4:4" x14ac:dyDescent="0.2">
      <c r="D2561" s="131"/>
    </row>
    <row r="2562" spans="4:4" x14ac:dyDescent="0.2">
      <c r="D2562" s="131"/>
    </row>
    <row r="2563" spans="4:4" x14ac:dyDescent="0.2">
      <c r="D2563" s="131"/>
    </row>
    <row r="2564" spans="4:4" x14ac:dyDescent="0.2">
      <c r="D2564" s="131"/>
    </row>
    <row r="2565" spans="4:4" x14ac:dyDescent="0.2">
      <c r="D2565" s="131"/>
    </row>
    <row r="2566" spans="4:4" x14ac:dyDescent="0.2">
      <c r="D2566" s="131"/>
    </row>
    <row r="2567" spans="4:4" x14ac:dyDescent="0.2">
      <c r="D2567" s="131"/>
    </row>
    <row r="2568" spans="4:4" x14ac:dyDescent="0.2">
      <c r="D2568" s="131"/>
    </row>
    <row r="2569" spans="4:4" x14ac:dyDescent="0.2">
      <c r="D2569" s="131"/>
    </row>
    <row r="2570" spans="4:4" x14ac:dyDescent="0.2">
      <c r="D2570" s="131"/>
    </row>
    <row r="2571" spans="4:4" x14ac:dyDescent="0.2">
      <c r="D2571" s="131"/>
    </row>
    <row r="2572" spans="4:4" x14ac:dyDescent="0.2">
      <c r="D2572" s="131"/>
    </row>
    <row r="2573" spans="4:4" x14ac:dyDescent="0.2">
      <c r="D2573" s="131"/>
    </row>
    <row r="2574" spans="4:4" x14ac:dyDescent="0.2">
      <c r="D2574" s="131"/>
    </row>
    <row r="2575" spans="4:4" x14ac:dyDescent="0.2">
      <c r="D2575" s="131"/>
    </row>
    <row r="2576" spans="4:4" x14ac:dyDescent="0.2">
      <c r="D2576" s="131"/>
    </row>
    <row r="2577" spans="4:4" x14ac:dyDescent="0.2">
      <c r="D2577" s="131"/>
    </row>
    <row r="2578" spans="4:4" x14ac:dyDescent="0.2">
      <c r="D2578" s="131"/>
    </row>
    <row r="2579" spans="4:4" x14ac:dyDescent="0.2">
      <c r="D2579" s="131"/>
    </row>
    <row r="2580" spans="4:4" x14ac:dyDescent="0.2">
      <c r="D2580" s="131"/>
    </row>
    <row r="2581" spans="4:4" x14ac:dyDescent="0.2">
      <c r="D2581" s="131"/>
    </row>
    <row r="2582" spans="4:4" x14ac:dyDescent="0.2">
      <c r="D2582" s="131"/>
    </row>
    <row r="2583" spans="4:4" x14ac:dyDescent="0.2">
      <c r="D2583" s="131"/>
    </row>
    <row r="2584" spans="4:4" x14ac:dyDescent="0.2">
      <c r="D2584" s="131"/>
    </row>
    <row r="2585" spans="4:4" x14ac:dyDescent="0.2">
      <c r="D2585" s="131"/>
    </row>
    <row r="2586" spans="4:4" x14ac:dyDescent="0.2">
      <c r="D2586" s="131"/>
    </row>
    <row r="2587" spans="4:4" x14ac:dyDescent="0.2">
      <c r="D2587" s="131"/>
    </row>
    <row r="2588" spans="4:4" x14ac:dyDescent="0.2">
      <c r="D2588" s="131"/>
    </row>
    <row r="2589" spans="4:4" x14ac:dyDescent="0.2">
      <c r="D2589" s="131"/>
    </row>
    <row r="2590" spans="4:4" x14ac:dyDescent="0.2">
      <c r="D2590" s="131"/>
    </row>
    <row r="2591" spans="4:4" x14ac:dyDescent="0.2">
      <c r="D2591" s="131"/>
    </row>
    <row r="2592" spans="4:4" x14ac:dyDescent="0.2">
      <c r="D2592" s="131"/>
    </row>
    <row r="2593" spans="4:4" x14ac:dyDescent="0.2">
      <c r="D2593" s="131"/>
    </row>
    <row r="2594" spans="4:4" x14ac:dyDescent="0.2">
      <c r="D2594" s="131"/>
    </row>
    <row r="2595" spans="4:4" x14ac:dyDescent="0.2">
      <c r="D2595" s="131"/>
    </row>
    <row r="2596" spans="4:4" x14ac:dyDescent="0.2">
      <c r="D2596" s="131"/>
    </row>
    <row r="2597" spans="4:4" x14ac:dyDescent="0.2">
      <c r="D2597" s="131"/>
    </row>
    <row r="2598" spans="4:4" x14ac:dyDescent="0.2">
      <c r="D2598" s="131"/>
    </row>
    <row r="2599" spans="4:4" x14ac:dyDescent="0.2">
      <c r="D2599" s="131"/>
    </row>
    <row r="2600" spans="4:4" x14ac:dyDescent="0.2">
      <c r="D2600" s="131"/>
    </row>
    <row r="2601" spans="4:4" x14ac:dyDescent="0.2">
      <c r="D2601" s="131"/>
    </row>
    <row r="2602" spans="4:4" x14ac:dyDescent="0.2">
      <c r="D2602" s="131"/>
    </row>
    <row r="2603" spans="4:4" x14ac:dyDescent="0.2">
      <c r="D2603" s="131"/>
    </row>
    <row r="2604" spans="4:4" x14ac:dyDescent="0.2">
      <c r="D2604" s="131"/>
    </row>
    <row r="2605" spans="4:4" x14ac:dyDescent="0.2">
      <c r="D2605" s="131"/>
    </row>
    <row r="2606" spans="4:4" x14ac:dyDescent="0.2">
      <c r="D2606" s="131"/>
    </row>
    <row r="2607" spans="4:4" x14ac:dyDescent="0.2">
      <c r="D2607" s="131"/>
    </row>
    <row r="2608" spans="4:4" x14ac:dyDescent="0.2">
      <c r="D2608" s="131"/>
    </row>
    <row r="2609" spans="4:4" x14ac:dyDescent="0.2">
      <c r="D2609" s="131"/>
    </row>
    <row r="2610" spans="4:4" x14ac:dyDescent="0.2">
      <c r="D2610" s="131"/>
    </row>
    <row r="2611" spans="4:4" x14ac:dyDescent="0.2">
      <c r="D2611" s="131"/>
    </row>
    <row r="2612" spans="4:4" x14ac:dyDescent="0.2">
      <c r="D2612" s="131"/>
    </row>
    <row r="2613" spans="4:4" x14ac:dyDescent="0.2">
      <c r="D2613" s="131"/>
    </row>
    <row r="2614" spans="4:4" x14ac:dyDescent="0.2">
      <c r="D2614" s="131"/>
    </row>
    <row r="2615" spans="4:4" x14ac:dyDescent="0.2">
      <c r="D2615" s="131"/>
    </row>
    <row r="2616" spans="4:4" x14ac:dyDescent="0.2">
      <c r="D2616" s="131"/>
    </row>
    <row r="2617" spans="4:4" x14ac:dyDescent="0.2">
      <c r="D2617" s="131"/>
    </row>
    <row r="2618" spans="4:4" x14ac:dyDescent="0.2">
      <c r="D2618" s="131"/>
    </row>
    <row r="2619" spans="4:4" x14ac:dyDescent="0.2">
      <c r="D2619" s="131"/>
    </row>
    <row r="2620" spans="4:4" x14ac:dyDescent="0.2">
      <c r="D2620" s="131"/>
    </row>
    <row r="2621" spans="4:4" x14ac:dyDescent="0.2">
      <c r="D2621" s="131"/>
    </row>
    <row r="2622" spans="4:4" x14ac:dyDescent="0.2">
      <c r="D2622" s="131"/>
    </row>
    <row r="2623" spans="4:4" x14ac:dyDescent="0.2">
      <c r="D2623" s="131"/>
    </row>
    <row r="2624" spans="4:4" x14ac:dyDescent="0.2">
      <c r="D2624" s="131"/>
    </row>
    <row r="2625" spans="4:4" x14ac:dyDescent="0.2">
      <c r="D2625" s="131"/>
    </row>
    <row r="2626" spans="4:4" x14ac:dyDescent="0.2">
      <c r="D2626" s="131"/>
    </row>
    <row r="2627" spans="4:4" x14ac:dyDescent="0.2">
      <c r="D2627" s="131"/>
    </row>
    <row r="2628" spans="4:4" x14ac:dyDescent="0.2">
      <c r="D2628" s="131"/>
    </row>
    <row r="2629" spans="4:4" x14ac:dyDescent="0.2">
      <c r="D2629" s="131"/>
    </row>
    <row r="2630" spans="4:4" x14ac:dyDescent="0.2">
      <c r="D2630" s="131"/>
    </row>
    <row r="2631" spans="4:4" x14ac:dyDescent="0.2">
      <c r="D2631" s="131"/>
    </row>
    <row r="2632" spans="4:4" x14ac:dyDescent="0.2">
      <c r="D2632" s="131"/>
    </row>
    <row r="2633" spans="4:4" x14ac:dyDescent="0.2">
      <c r="D2633" s="131"/>
    </row>
    <row r="2634" spans="4:4" x14ac:dyDescent="0.2">
      <c r="D2634" s="131"/>
    </row>
    <row r="2635" spans="4:4" x14ac:dyDescent="0.2">
      <c r="D2635" s="131"/>
    </row>
    <row r="2636" spans="4:4" x14ac:dyDescent="0.2">
      <c r="D2636" s="131"/>
    </row>
    <row r="2637" spans="4:4" x14ac:dyDescent="0.2">
      <c r="D2637" s="131"/>
    </row>
    <row r="2638" spans="4:4" x14ac:dyDescent="0.2">
      <c r="D2638" s="131"/>
    </row>
    <row r="2639" spans="4:4" x14ac:dyDescent="0.2">
      <c r="D2639" s="131"/>
    </row>
    <row r="2640" spans="4:4" x14ac:dyDescent="0.2">
      <c r="D2640" s="131"/>
    </row>
    <row r="2641" spans="4:4" x14ac:dyDescent="0.2">
      <c r="D2641" s="131"/>
    </row>
    <row r="2642" spans="4:4" x14ac:dyDescent="0.2">
      <c r="D2642" s="131"/>
    </row>
    <row r="2643" spans="4:4" x14ac:dyDescent="0.2">
      <c r="D2643" s="131"/>
    </row>
    <row r="2644" spans="4:4" x14ac:dyDescent="0.2">
      <c r="D2644" s="131"/>
    </row>
    <row r="2645" spans="4:4" x14ac:dyDescent="0.2">
      <c r="D2645" s="131"/>
    </row>
    <row r="2646" spans="4:4" x14ac:dyDescent="0.2">
      <c r="D2646" s="131"/>
    </row>
    <row r="2647" spans="4:4" x14ac:dyDescent="0.2">
      <c r="D2647" s="131"/>
    </row>
    <row r="2648" spans="4:4" x14ac:dyDescent="0.2">
      <c r="D2648" s="131"/>
    </row>
    <row r="2649" spans="4:4" x14ac:dyDescent="0.2">
      <c r="D2649" s="131"/>
    </row>
    <row r="2650" spans="4:4" x14ac:dyDescent="0.2">
      <c r="D2650" s="131"/>
    </row>
    <row r="2651" spans="4:4" x14ac:dyDescent="0.2">
      <c r="D2651" s="131"/>
    </row>
    <row r="2652" spans="4:4" x14ac:dyDescent="0.2">
      <c r="D2652" s="131"/>
    </row>
    <row r="2653" spans="4:4" x14ac:dyDescent="0.2">
      <c r="D2653" s="131"/>
    </row>
    <row r="2654" spans="4:4" x14ac:dyDescent="0.2">
      <c r="D2654" s="131"/>
    </row>
    <row r="2655" spans="4:4" x14ac:dyDescent="0.2">
      <c r="D2655" s="131"/>
    </row>
    <row r="2656" spans="4:4" x14ac:dyDescent="0.2">
      <c r="D2656" s="131"/>
    </row>
    <row r="2657" spans="4:4" x14ac:dyDescent="0.2">
      <c r="D2657" s="131"/>
    </row>
    <row r="2658" spans="4:4" x14ac:dyDescent="0.2">
      <c r="D2658" s="131"/>
    </row>
    <row r="2659" spans="4:4" x14ac:dyDescent="0.2">
      <c r="D2659" s="131"/>
    </row>
    <row r="2660" spans="4:4" x14ac:dyDescent="0.2">
      <c r="D2660" s="131"/>
    </row>
    <row r="2661" spans="4:4" x14ac:dyDescent="0.2">
      <c r="D2661" s="131"/>
    </row>
    <row r="2662" spans="4:4" x14ac:dyDescent="0.2">
      <c r="D2662" s="131"/>
    </row>
    <row r="2663" spans="4:4" x14ac:dyDescent="0.2">
      <c r="D2663" s="131"/>
    </row>
    <row r="2664" spans="4:4" x14ac:dyDescent="0.2">
      <c r="D2664" s="131"/>
    </row>
    <row r="2665" spans="4:4" x14ac:dyDescent="0.2">
      <c r="D2665" s="131"/>
    </row>
    <row r="2666" spans="4:4" x14ac:dyDescent="0.2">
      <c r="D2666" s="131"/>
    </row>
    <row r="2667" spans="4:4" x14ac:dyDescent="0.2">
      <c r="D2667" s="131"/>
    </row>
    <row r="2668" spans="4:4" x14ac:dyDescent="0.2">
      <c r="D2668" s="131"/>
    </row>
    <row r="2669" spans="4:4" x14ac:dyDescent="0.2">
      <c r="D2669" s="131"/>
    </row>
    <row r="2670" spans="4:4" x14ac:dyDescent="0.2">
      <c r="D2670" s="131"/>
    </row>
    <row r="2671" spans="4:4" x14ac:dyDescent="0.2">
      <c r="D2671" s="131"/>
    </row>
    <row r="2672" spans="4:4" x14ac:dyDescent="0.2">
      <c r="D2672" s="131"/>
    </row>
    <row r="2673" spans="4:4" x14ac:dyDescent="0.2">
      <c r="D2673" s="131"/>
    </row>
    <row r="2674" spans="4:4" x14ac:dyDescent="0.2">
      <c r="D2674" s="131"/>
    </row>
    <row r="2675" spans="4:4" x14ac:dyDescent="0.2">
      <c r="D2675" s="131"/>
    </row>
    <row r="2676" spans="4:4" x14ac:dyDescent="0.2">
      <c r="D2676" s="131"/>
    </row>
    <row r="2677" spans="4:4" x14ac:dyDescent="0.2">
      <c r="D2677" s="131"/>
    </row>
    <row r="2678" spans="4:4" x14ac:dyDescent="0.2">
      <c r="D2678" s="131"/>
    </row>
    <row r="2679" spans="4:4" x14ac:dyDescent="0.2">
      <c r="D2679" s="131"/>
    </row>
    <row r="2680" spans="4:4" x14ac:dyDescent="0.2">
      <c r="D2680" s="131"/>
    </row>
    <row r="2681" spans="4:4" x14ac:dyDescent="0.2">
      <c r="D2681" s="131"/>
    </row>
    <row r="2682" spans="4:4" x14ac:dyDescent="0.2">
      <c r="D2682" s="131"/>
    </row>
    <row r="2683" spans="4:4" x14ac:dyDescent="0.2">
      <c r="D2683" s="131"/>
    </row>
    <row r="2684" spans="4:4" x14ac:dyDescent="0.2">
      <c r="D2684" s="131"/>
    </row>
    <row r="2685" spans="4:4" x14ac:dyDescent="0.2">
      <c r="D2685" s="131"/>
    </row>
    <row r="2686" spans="4:4" x14ac:dyDescent="0.2">
      <c r="D2686" s="131"/>
    </row>
    <row r="2687" spans="4:4" x14ac:dyDescent="0.2">
      <c r="D2687" s="131"/>
    </row>
    <row r="2688" spans="4:4" x14ac:dyDescent="0.2">
      <c r="D2688" s="131"/>
    </row>
    <row r="2689" spans="4:4" x14ac:dyDescent="0.2">
      <c r="D2689" s="131"/>
    </row>
    <row r="2690" spans="4:4" x14ac:dyDescent="0.2">
      <c r="D2690" s="131"/>
    </row>
    <row r="2691" spans="4:4" x14ac:dyDescent="0.2">
      <c r="D2691" s="131"/>
    </row>
    <row r="2692" spans="4:4" x14ac:dyDescent="0.2">
      <c r="D2692" s="131"/>
    </row>
    <row r="2693" spans="4:4" x14ac:dyDescent="0.2">
      <c r="D2693" s="131"/>
    </row>
    <row r="2694" spans="4:4" x14ac:dyDescent="0.2">
      <c r="D2694" s="131"/>
    </row>
    <row r="2695" spans="4:4" x14ac:dyDescent="0.2">
      <c r="D2695" s="131"/>
    </row>
    <row r="2696" spans="4:4" x14ac:dyDescent="0.2">
      <c r="D2696" s="131"/>
    </row>
    <row r="2697" spans="4:4" x14ac:dyDescent="0.2">
      <c r="D2697" s="131"/>
    </row>
    <row r="2698" spans="4:4" x14ac:dyDescent="0.2">
      <c r="D2698" s="131"/>
    </row>
    <row r="2699" spans="4:4" x14ac:dyDescent="0.2">
      <c r="D2699" s="131"/>
    </row>
    <row r="2700" spans="4:4" x14ac:dyDescent="0.2">
      <c r="D2700" s="131"/>
    </row>
    <row r="2701" spans="4:4" x14ac:dyDescent="0.2">
      <c r="D2701" s="131"/>
    </row>
    <row r="2702" spans="4:4" x14ac:dyDescent="0.2">
      <c r="D2702" s="131"/>
    </row>
    <row r="2703" spans="4:4" x14ac:dyDescent="0.2">
      <c r="D2703" s="131"/>
    </row>
    <row r="2704" spans="4:4" x14ac:dyDescent="0.2">
      <c r="D2704" s="131"/>
    </row>
    <row r="2705" spans="4:4" x14ac:dyDescent="0.2">
      <c r="D2705" s="131"/>
    </row>
    <row r="2706" spans="4:4" x14ac:dyDescent="0.2">
      <c r="D2706" s="131"/>
    </row>
    <row r="2707" spans="4:4" x14ac:dyDescent="0.2">
      <c r="D2707" s="131"/>
    </row>
    <row r="2708" spans="4:4" x14ac:dyDescent="0.2">
      <c r="D2708" s="131"/>
    </row>
    <row r="2709" spans="4:4" x14ac:dyDescent="0.2">
      <c r="D2709" s="131"/>
    </row>
    <row r="2710" spans="4:4" x14ac:dyDescent="0.2">
      <c r="D2710" s="131"/>
    </row>
    <row r="2711" spans="4:4" x14ac:dyDescent="0.2">
      <c r="D2711" s="131"/>
    </row>
    <row r="2712" spans="4:4" x14ac:dyDescent="0.2">
      <c r="D2712" s="131"/>
    </row>
    <row r="2713" spans="4:4" x14ac:dyDescent="0.2">
      <c r="D2713" s="131"/>
    </row>
    <row r="2714" spans="4:4" x14ac:dyDescent="0.2">
      <c r="D2714" s="131"/>
    </row>
    <row r="2715" spans="4:4" x14ac:dyDescent="0.2">
      <c r="D2715" s="131"/>
    </row>
    <row r="2716" spans="4:4" x14ac:dyDescent="0.2">
      <c r="D2716" s="131"/>
    </row>
    <row r="2717" spans="4:4" x14ac:dyDescent="0.2">
      <c r="D2717" s="131"/>
    </row>
    <row r="2718" spans="4:4" x14ac:dyDescent="0.2">
      <c r="D2718" s="131"/>
    </row>
    <row r="2719" spans="4:4" x14ac:dyDescent="0.2">
      <c r="D2719" s="131"/>
    </row>
    <row r="2720" spans="4:4" x14ac:dyDescent="0.2">
      <c r="D2720" s="131"/>
    </row>
    <row r="2721" spans="4:4" x14ac:dyDescent="0.2">
      <c r="D2721" s="131"/>
    </row>
    <row r="2722" spans="4:4" x14ac:dyDescent="0.2">
      <c r="D2722" s="131"/>
    </row>
    <row r="2723" spans="4:4" x14ac:dyDescent="0.2">
      <c r="D2723" s="131"/>
    </row>
    <row r="2724" spans="4:4" x14ac:dyDescent="0.2">
      <c r="D2724" s="131"/>
    </row>
    <row r="2725" spans="4:4" x14ac:dyDescent="0.2">
      <c r="D2725" s="131"/>
    </row>
    <row r="2726" spans="4:4" x14ac:dyDescent="0.2">
      <c r="D2726" s="131"/>
    </row>
    <row r="2727" spans="4:4" x14ac:dyDescent="0.2">
      <c r="D2727" s="131"/>
    </row>
    <row r="2728" spans="4:4" x14ac:dyDescent="0.2">
      <c r="D2728" s="131"/>
    </row>
    <row r="2729" spans="4:4" x14ac:dyDescent="0.2">
      <c r="D2729" s="131"/>
    </row>
    <row r="2730" spans="4:4" x14ac:dyDescent="0.2">
      <c r="D2730" s="131"/>
    </row>
    <row r="2731" spans="4:4" x14ac:dyDescent="0.2">
      <c r="D2731" s="131"/>
    </row>
    <row r="2732" spans="4:4" x14ac:dyDescent="0.2">
      <c r="D2732" s="131"/>
    </row>
    <row r="2733" spans="4:4" x14ac:dyDescent="0.2">
      <c r="D2733" s="131"/>
    </row>
    <row r="2734" spans="4:4" x14ac:dyDescent="0.2">
      <c r="D2734" s="131"/>
    </row>
    <row r="2735" spans="4:4" x14ac:dyDescent="0.2">
      <c r="D2735" s="131"/>
    </row>
    <row r="2736" spans="4:4" x14ac:dyDescent="0.2">
      <c r="D2736" s="131"/>
    </row>
    <row r="2737" spans="4:4" x14ac:dyDescent="0.2">
      <c r="D2737" s="131"/>
    </row>
    <row r="2738" spans="4:4" x14ac:dyDescent="0.2">
      <c r="D2738" s="131"/>
    </row>
    <row r="2739" spans="4:4" x14ac:dyDescent="0.2">
      <c r="D2739" s="131"/>
    </row>
    <row r="2740" spans="4:4" x14ac:dyDescent="0.2">
      <c r="D2740" s="131"/>
    </row>
    <row r="2741" spans="4:4" x14ac:dyDescent="0.2">
      <c r="D2741" s="131"/>
    </row>
    <row r="2742" spans="4:4" x14ac:dyDescent="0.2">
      <c r="D2742" s="131"/>
    </row>
    <row r="2743" spans="4:4" x14ac:dyDescent="0.2">
      <c r="D2743" s="131"/>
    </row>
    <row r="2744" spans="4:4" x14ac:dyDescent="0.2">
      <c r="D2744" s="131"/>
    </row>
    <row r="2745" spans="4:4" x14ac:dyDescent="0.2">
      <c r="D2745" s="131"/>
    </row>
    <row r="2746" spans="4:4" x14ac:dyDescent="0.2">
      <c r="D2746" s="131"/>
    </row>
    <row r="2747" spans="4:4" x14ac:dyDescent="0.2">
      <c r="D2747" s="131"/>
    </row>
    <row r="2748" spans="4:4" x14ac:dyDescent="0.2">
      <c r="D2748" s="131"/>
    </row>
    <row r="2749" spans="4:4" x14ac:dyDescent="0.2">
      <c r="D2749" s="131"/>
    </row>
    <row r="2750" spans="4:4" x14ac:dyDescent="0.2">
      <c r="D2750" s="131"/>
    </row>
    <row r="2751" spans="4:4" x14ac:dyDescent="0.2">
      <c r="D2751" s="131"/>
    </row>
    <row r="2752" spans="4:4" x14ac:dyDescent="0.2">
      <c r="D2752" s="131"/>
    </row>
    <row r="2753" spans="4:4" x14ac:dyDescent="0.2">
      <c r="D2753" s="131"/>
    </row>
    <row r="2754" spans="4:4" x14ac:dyDescent="0.2">
      <c r="D2754" s="131"/>
    </row>
    <row r="2755" spans="4:4" x14ac:dyDescent="0.2">
      <c r="D2755" s="131"/>
    </row>
    <row r="2756" spans="4:4" x14ac:dyDescent="0.2">
      <c r="D2756" s="131"/>
    </row>
    <row r="2757" spans="4:4" x14ac:dyDescent="0.2">
      <c r="D2757" s="131"/>
    </row>
    <row r="2758" spans="4:4" x14ac:dyDescent="0.2">
      <c r="D2758" s="131"/>
    </row>
    <row r="2759" spans="4:4" x14ac:dyDescent="0.2">
      <c r="D2759" s="131"/>
    </row>
    <row r="2760" spans="4:4" x14ac:dyDescent="0.2">
      <c r="D2760" s="131"/>
    </row>
    <row r="2761" spans="4:4" x14ac:dyDescent="0.2">
      <c r="D2761" s="131"/>
    </row>
    <row r="2762" spans="4:4" x14ac:dyDescent="0.2">
      <c r="D2762" s="131"/>
    </row>
    <row r="2763" spans="4:4" x14ac:dyDescent="0.2">
      <c r="D2763" s="131"/>
    </row>
    <row r="2764" spans="4:4" x14ac:dyDescent="0.2">
      <c r="D2764" s="131"/>
    </row>
    <row r="2765" spans="4:4" x14ac:dyDescent="0.2">
      <c r="D2765" s="131"/>
    </row>
    <row r="2766" spans="4:4" x14ac:dyDescent="0.2">
      <c r="D2766" s="131"/>
    </row>
    <row r="2767" spans="4:4" x14ac:dyDescent="0.2">
      <c r="D2767" s="131"/>
    </row>
    <row r="2768" spans="4:4" x14ac:dyDescent="0.2">
      <c r="D2768" s="131"/>
    </row>
    <row r="2769" spans="4:4" x14ac:dyDescent="0.2">
      <c r="D2769" s="131"/>
    </row>
    <row r="2770" spans="4:4" x14ac:dyDescent="0.2">
      <c r="D2770" s="131"/>
    </row>
    <row r="2771" spans="4:4" x14ac:dyDescent="0.2">
      <c r="D2771" s="131"/>
    </row>
    <row r="2772" spans="4:4" x14ac:dyDescent="0.2">
      <c r="D2772" s="131"/>
    </row>
    <row r="2773" spans="4:4" x14ac:dyDescent="0.2">
      <c r="D2773" s="131"/>
    </row>
    <row r="2774" spans="4:4" x14ac:dyDescent="0.2">
      <c r="D2774" s="131"/>
    </row>
    <row r="2775" spans="4:4" x14ac:dyDescent="0.2">
      <c r="D2775" s="131"/>
    </row>
    <row r="2776" spans="4:4" x14ac:dyDescent="0.2">
      <c r="D2776" s="131"/>
    </row>
    <row r="2777" spans="4:4" x14ac:dyDescent="0.2">
      <c r="D2777" s="131"/>
    </row>
    <row r="2778" spans="4:4" x14ac:dyDescent="0.2">
      <c r="D2778" s="131"/>
    </row>
    <row r="2779" spans="4:4" x14ac:dyDescent="0.2">
      <c r="D2779" s="131"/>
    </row>
    <row r="2780" spans="4:4" x14ac:dyDescent="0.2">
      <c r="D2780" s="131"/>
    </row>
    <row r="2781" spans="4:4" x14ac:dyDescent="0.2">
      <c r="D2781" s="131"/>
    </row>
    <row r="2782" spans="4:4" x14ac:dyDescent="0.2">
      <c r="D2782" s="131"/>
    </row>
    <row r="2783" spans="4:4" x14ac:dyDescent="0.2">
      <c r="D2783" s="131"/>
    </row>
    <row r="2784" spans="4:4" x14ac:dyDescent="0.2">
      <c r="D2784" s="131"/>
    </row>
    <row r="2785" spans="4:4" x14ac:dyDescent="0.2">
      <c r="D2785" s="131"/>
    </row>
    <row r="2786" spans="4:4" x14ac:dyDescent="0.2">
      <c r="D2786" s="131"/>
    </row>
    <row r="2787" spans="4:4" x14ac:dyDescent="0.2">
      <c r="D2787" s="131"/>
    </row>
    <row r="2788" spans="4:4" x14ac:dyDescent="0.2">
      <c r="D2788" s="131"/>
    </row>
    <row r="2789" spans="4:4" x14ac:dyDescent="0.2">
      <c r="D2789" s="131"/>
    </row>
    <row r="2790" spans="4:4" x14ac:dyDescent="0.2">
      <c r="D2790" s="131"/>
    </row>
    <row r="2791" spans="4:4" x14ac:dyDescent="0.2">
      <c r="D2791" s="131"/>
    </row>
    <row r="2792" spans="4:4" x14ac:dyDescent="0.2">
      <c r="D2792" s="131"/>
    </row>
    <row r="2793" spans="4:4" x14ac:dyDescent="0.2">
      <c r="D2793" s="131"/>
    </row>
    <row r="2794" spans="4:4" x14ac:dyDescent="0.2">
      <c r="D2794" s="131"/>
    </row>
    <row r="2795" spans="4:4" x14ac:dyDescent="0.2">
      <c r="D2795" s="131"/>
    </row>
    <row r="2796" spans="4:4" x14ac:dyDescent="0.2">
      <c r="D2796" s="131"/>
    </row>
    <row r="2797" spans="4:4" x14ac:dyDescent="0.2">
      <c r="D2797" s="131"/>
    </row>
    <row r="2798" spans="4:4" x14ac:dyDescent="0.2">
      <c r="D2798" s="131"/>
    </row>
    <row r="2799" spans="4:4" x14ac:dyDescent="0.2">
      <c r="D2799" s="131"/>
    </row>
    <row r="2800" spans="4:4" x14ac:dyDescent="0.2">
      <c r="D2800" s="131"/>
    </row>
    <row r="2801" spans="4:4" x14ac:dyDescent="0.2">
      <c r="D2801" s="131"/>
    </row>
    <row r="2802" spans="4:4" x14ac:dyDescent="0.2">
      <c r="D2802" s="131"/>
    </row>
    <row r="2803" spans="4:4" x14ac:dyDescent="0.2">
      <c r="D2803" s="131"/>
    </row>
    <row r="2804" spans="4:4" x14ac:dyDescent="0.2">
      <c r="D2804" s="131"/>
    </row>
    <row r="2805" spans="4:4" x14ac:dyDescent="0.2">
      <c r="D2805" s="131"/>
    </row>
    <row r="2806" spans="4:4" x14ac:dyDescent="0.2">
      <c r="D2806" s="131"/>
    </row>
    <row r="2807" spans="4:4" x14ac:dyDescent="0.2">
      <c r="D2807" s="131"/>
    </row>
    <row r="2808" spans="4:4" x14ac:dyDescent="0.2">
      <c r="D2808" s="131"/>
    </row>
    <row r="2809" spans="4:4" x14ac:dyDescent="0.2">
      <c r="D2809" s="131"/>
    </row>
    <row r="2810" spans="4:4" x14ac:dyDescent="0.2">
      <c r="D2810" s="131"/>
    </row>
    <row r="2811" spans="4:4" x14ac:dyDescent="0.2">
      <c r="D2811" s="131"/>
    </row>
    <row r="2812" spans="4:4" x14ac:dyDescent="0.2">
      <c r="D2812" s="131"/>
    </row>
    <row r="2813" spans="4:4" x14ac:dyDescent="0.2">
      <c r="D2813" s="131"/>
    </row>
    <row r="2814" spans="4:4" x14ac:dyDescent="0.2">
      <c r="D2814" s="131"/>
    </row>
    <row r="2815" spans="4:4" x14ac:dyDescent="0.2">
      <c r="D2815" s="131"/>
    </row>
    <row r="2816" spans="4:4" x14ac:dyDescent="0.2">
      <c r="D2816" s="131"/>
    </row>
    <row r="2817" spans="4:4" x14ac:dyDescent="0.2">
      <c r="D2817" s="131"/>
    </row>
    <row r="2818" spans="4:4" x14ac:dyDescent="0.2">
      <c r="D2818" s="131"/>
    </row>
    <row r="2819" spans="4:4" x14ac:dyDescent="0.2">
      <c r="D2819" s="131"/>
    </row>
    <row r="2820" spans="4:4" x14ac:dyDescent="0.2">
      <c r="D2820" s="131"/>
    </row>
    <row r="2821" spans="4:4" x14ac:dyDescent="0.2">
      <c r="D2821" s="131"/>
    </row>
    <row r="2822" spans="4:4" x14ac:dyDescent="0.2">
      <c r="D2822" s="131"/>
    </row>
    <row r="2823" spans="4:4" x14ac:dyDescent="0.2">
      <c r="D2823" s="131"/>
    </row>
    <row r="2824" spans="4:4" x14ac:dyDescent="0.2">
      <c r="D2824" s="131"/>
    </row>
    <row r="2825" spans="4:4" x14ac:dyDescent="0.2">
      <c r="D2825" s="131"/>
    </row>
    <row r="2826" spans="4:4" x14ac:dyDescent="0.2">
      <c r="D2826" s="131"/>
    </row>
    <row r="2827" spans="4:4" x14ac:dyDescent="0.2">
      <c r="D2827" s="131"/>
    </row>
    <row r="2828" spans="4:4" x14ac:dyDescent="0.2">
      <c r="D2828" s="131"/>
    </row>
    <row r="2829" spans="4:4" x14ac:dyDescent="0.2">
      <c r="D2829" s="131"/>
    </row>
    <row r="2830" spans="4:4" x14ac:dyDescent="0.2">
      <c r="D2830" s="131"/>
    </row>
    <row r="2831" spans="4:4" x14ac:dyDescent="0.2">
      <c r="D2831" s="131"/>
    </row>
    <row r="2832" spans="4:4" x14ac:dyDescent="0.2">
      <c r="D2832" s="131"/>
    </row>
    <row r="2833" spans="4:4" x14ac:dyDescent="0.2">
      <c r="D2833" s="131"/>
    </row>
    <row r="2834" spans="4:4" x14ac:dyDescent="0.2">
      <c r="D2834" s="131"/>
    </row>
    <row r="2835" spans="4:4" x14ac:dyDescent="0.2">
      <c r="D2835" s="131"/>
    </row>
    <row r="2836" spans="4:4" x14ac:dyDescent="0.2">
      <c r="D2836" s="131"/>
    </row>
    <row r="2837" spans="4:4" x14ac:dyDescent="0.2">
      <c r="D2837" s="131"/>
    </row>
    <row r="2838" spans="4:4" x14ac:dyDescent="0.2">
      <c r="D2838" s="131"/>
    </row>
    <row r="2839" spans="4:4" x14ac:dyDescent="0.2">
      <c r="D2839" s="131"/>
    </row>
    <row r="2840" spans="4:4" x14ac:dyDescent="0.2">
      <c r="D2840" s="131"/>
    </row>
    <row r="2841" spans="4:4" x14ac:dyDescent="0.2">
      <c r="D2841" s="131"/>
    </row>
    <row r="2842" spans="4:4" x14ac:dyDescent="0.2">
      <c r="D2842" s="131"/>
    </row>
    <row r="2843" spans="4:4" x14ac:dyDescent="0.2">
      <c r="D2843" s="131"/>
    </row>
    <row r="2844" spans="4:4" x14ac:dyDescent="0.2">
      <c r="D2844" s="131"/>
    </row>
    <row r="2845" spans="4:4" x14ac:dyDescent="0.2">
      <c r="D2845" s="131"/>
    </row>
    <row r="2846" spans="4:4" x14ac:dyDescent="0.2">
      <c r="D2846" s="131"/>
    </row>
    <row r="2847" spans="4:4" x14ac:dyDescent="0.2">
      <c r="D2847" s="131"/>
    </row>
    <row r="2848" spans="4:4" x14ac:dyDescent="0.2">
      <c r="D2848" s="131"/>
    </row>
    <row r="2849" spans="4:4" x14ac:dyDescent="0.2">
      <c r="D2849" s="131"/>
    </row>
    <row r="2850" spans="4:4" x14ac:dyDescent="0.2">
      <c r="D2850" s="131"/>
    </row>
    <row r="2851" spans="4:4" x14ac:dyDescent="0.2">
      <c r="D2851" s="131"/>
    </row>
    <row r="2852" spans="4:4" x14ac:dyDescent="0.2">
      <c r="D2852" s="131"/>
    </row>
    <row r="2853" spans="4:4" x14ac:dyDescent="0.2">
      <c r="D2853" s="131"/>
    </row>
    <row r="2854" spans="4:4" x14ac:dyDescent="0.2">
      <c r="D2854" s="131"/>
    </row>
    <row r="2855" spans="4:4" x14ac:dyDescent="0.2">
      <c r="D2855" s="131"/>
    </row>
    <row r="2856" spans="4:4" x14ac:dyDescent="0.2">
      <c r="D2856" s="131"/>
    </row>
    <row r="2857" spans="4:4" x14ac:dyDescent="0.2">
      <c r="D2857" s="131"/>
    </row>
    <row r="2858" spans="4:4" x14ac:dyDescent="0.2">
      <c r="D2858" s="131"/>
    </row>
    <row r="2859" spans="4:4" x14ac:dyDescent="0.2">
      <c r="D2859" s="131"/>
    </row>
    <row r="2860" spans="4:4" x14ac:dyDescent="0.2">
      <c r="D2860" s="131"/>
    </row>
    <row r="2861" spans="4:4" x14ac:dyDescent="0.2">
      <c r="D2861" s="131"/>
    </row>
    <row r="2862" spans="4:4" x14ac:dyDescent="0.2">
      <c r="D2862" s="131"/>
    </row>
    <row r="2863" spans="4:4" x14ac:dyDescent="0.2">
      <c r="D2863" s="131"/>
    </row>
    <row r="2864" spans="4:4" x14ac:dyDescent="0.2">
      <c r="D2864" s="131"/>
    </row>
    <row r="2865" spans="4:4" x14ac:dyDescent="0.2">
      <c r="D2865" s="131"/>
    </row>
    <row r="2866" spans="4:4" x14ac:dyDescent="0.2">
      <c r="D2866" s="131"/>
    </row>
    <row r="2867" spans="4:4" x14ac:dyDescent="0.2">
      <c r="D2867" s="131"/>
    </row>
    <row r="2868" spans="4:4" x14ac:dyDescent="0.2">
      <c r="D2868" s="131"/>
    </row>
    <row r="2869" spans="4:4" x14ac:dyDescent="0.2">
      <c r="D2869" s="131"/>
    </row>
    <row r="2870" spans="4:4" x14ac:dyDescent="0.2">
      <c r="D2870" s="131"/>
    </row>
    <row r="2871" spans="4:4" x14ac:dyDescent="0.2">
      <c r="D2871" s="131"/>
    </row>
    <row r="2872" spans="4:4" x14ac:dyDescent="0.2">
      <c r="D2872" s="131"/>
    </row>
    <row r="2873" spans="4:4" x14ac:dyDescent="0.2">
      <c r="D2873" s="131"/>
    </row>
    <row r="2874" spans="4:4" x14ac:dyDescent="0.2">
      <c r="D2874" s="131"/>
    </row>
    <row r="2875" spans="4:4" x14ac:dyDescent="0.2">
      <c r="D2875" s="131"/>
    </row>
    <row r="2876" spans="4:4" x14ac:dyDescent="0.2">
      <c r="D2876" s="131"/>
    </row>
    <row r="2877" spans="4:4" x14ac:dyDescent="0.2">
      <c r="D2877" s="131"/>
    </row>
    <row r="2878" spans="4:4" x14ac:dyDescent="0.2">
      <c r="D2878" s="131"/>
    </row>
    <row r="2879" spans="4:4" x14ac:dyDescent="0.2">
      <c r="D2879" s="131"/>
    </row>
    <row r="2880" spans="4:4" x14ac:dyDescent="0.2">
      <c r="D2880" s="131"/>
    </row>
    <row r="2881" spans="4:4" x14ac:dyDescent="0.2">
      <c r="D2881" s="131"/>
    </row>
    <row r="2882" spans="4:4" x14ac:dyDescent="0.2">
      <c r="D2882" s="131"/>
    </row>
    <row r="2883" spans="4:4" x14ac:dyDescent="0.2">
      <c r="D2883" s="131"/>
    </row>
    <row r="2884" spans="4:4" x14ac:dyDescent="0.2">
      <c r="D2884" s="131"/>
    </row>
    <row r="2885" spans="4:4" x14ac:dyDescent="0.2">
      <c r="D2885" s="131"/>
    </row>
    <row r="2886" spans="4:4" x14ac:dyDescent="0.2">
      <c r="D2886" s="131"/>
    </row>
    <row r="2887" spans="4:4" x14ac:dyDescent="0.2">
      <c r="D2887" s="131"/>
    </row>
    <row r="2888" spans="4:4" x14ac:dyDescent="0.2">
      <c r="D2888" s="131"/>
    </row>
    <row r="2889" spans="4:4" x14ac:dyDescent="0.2">
      <c r="D2889" s="131"/>
    </row>
    <row r="2890" spans="4:4" x14ac:dyDescent="0.2">
      <c r="D2890" s="131"/>
    </row>
    <row r="2891" spans="4:4" x14ac:dyDescent="0.2">
      <c r="D2891" s="131"/>
    </row>
    <row r="2892" spans="4:4" x14ac:dyDescent="0.2">
      <c r="D2892" s="131"/>
    </row>
    <row r="2893" spans="4:4" x14ac:dyDescent="0.2">
      <c r="D2893" s="131"/>
    </row>
    <row r="2894" spans="4:4" x14ac:dyDescent="0.2">
      <c r="D2894" s="131"/>
    </row>
    <row r="2895" spans="4:4" x14ac:dyDescent="0.2">
      <c r="D2895" s="131"/>
    </row>
    <row r="2896" spans="4:4" x14ac:dyDescent="0.2">
      <c r="D2896" s="131"/>
    </row>
    <row r="2897" spans="4:4" x14ac:dyDescent="0.2">
      <c r="D2897" s="131"/>
    </row>
    <row r="2898" spans="4:4" x14ac:dyDescent="0.2">
      <c r="D2898" s="131"/>
    </row>
    <row r="2899" spans="4:4" x14ac:dyDescent="0.2">
      <c r="D2899" s="131"/>
    </row>
    <row r="2900" spans="4:4" x14ac:dyDescent="0.2">
      <c r="D2900" s="131"/>
    </row>
    <row r="2901" spans="4:4" x14ac:dyDescent="0.2">
      <c r="D2901" s="131"/>
    </row>
    <row r="2902" spans="4:4" x14ac:dyDescent="0.2">
      <c r="D2902" s="131"/>
    </row>
    <row r="2903" spans="4:4" x14ac:dyDescent="0.2">
      <c r="D2903" s="131"/>
    </row>
    <row r="2904" spans="4:4" x14ac:dyDescent="0.2">
      <c r="D2904" s="131"/>
    </row>
    <row r="2905" spans="4:4" x14ac:dyDescent="0.2">
      <c r="D2905" s="131"/>
    </row>
    <row r="2906" spans="4:4" x14ac:dyDescent="0.2">
      <c r="D2906" s="131"/>
    </row>
    <row r="2907" spans="4:4" x14ac:dyDescent="0.2">
      <c r="D2907" s="131"/>
    </row>
    <row r="2908" spans="4:4" x14ac:dyDescent="0.2">
      <c r="D2908" s="131"/>
    </row>
    <row r="2909" spans="4:4" x14ac:dyDescent="0.2">
      <c r="D2909" s="131"/>
    </row>
    <row r="2910" spans="4:4" x14ac:dyDescent="0.2">
      <c r="D2910" s="131"/>
    </row>
    <row r="2911" spans="4:4" x14ac:dyDescent="0.2">
      <c r="D2911" s="131"/>
    </row>
    <row r="2912" spans="4:4" x14ac:dyDescent="0.2">
      <c r="D2912" s="131"/>
    </row>
    <row r="2913" spans="4:4" x14ac:dyDescent="0.2">
      <c r="D2913" s="131"/>
    </row>
    <row r="2914" spans="4:4" x14ac:dyDescent="0.2">
      <c r="D2914" s="131"/>
    </row>
    <row r="2915" spans="4:4" x14ac:dyDescent="0.2">
      <c r="D2915" s="131"/>
    </row>
    <row r="2916" spans="4:4" x14ac:dyDescent="0.2">
      <c r="D2916" s="131"/>
    </row>
    <row r="2917" spans="4:4" x14ac:dyDescent="0.2">
      <c r="D2917" s="131"/>
    </row>
    <row r="2918" spans="4:4" x14ac:dyDescent="0.2">
      <c r="D2918" s="131"/>
    </row>
    <row r="2919" spans="4:4" x14ac:dyDescent="0.2">
      <c r="D2919" s="131"/>
    </row>
    <row r="2920" spans="4:4" x14ac:dyDescent="0.2">
      <c r="D2920" s="131"/>
    </row>
    <row r="2921" spans="4:4" x14ac:dyDescent="0.2">
      <c r="D2921" s="131"/>
    </row>
    <row r="2922" spans="4:4" x14ac:dyDescent="0.2">
      <c r="D2922" s="131"/>
    </row>
    <row r="2923" spans="4:4" x14ac:dyDescent="0.2">
      <c r="D2923" s="131"/>
    </row>
    <row r="2924" spans="4:4" x14ac:dyDescent="0.2">
      <c r="D2924" s="131"/>
    </row>
    <row r="2925" spans="4:4" x14ac:dyDescent="0.2">
      <c r="D2925" s="131"/>
    </row>
    <row r="2926" spans="4:4" x14ac:dyDescent="0.2">
      <c r="D2926" s="131"/>
    </row>
    <row r="2927" spans="4:4" x14ac:dyDescent="0.2">
      <c r="D2927" s="131"/>
    </row>
    <row r="2928" spans="4:4" x14ac:dyDescent="0.2">
      <c r="D2928" s="131"/>
    </row>
    <row r="2929" spans="4:4" x14ac:dyDescent="0.2">
      <c r="D2929" s="131"/>
    </row>
    <row r="2930" spans="4:4" x14ac:dyDescent="0.2">
      <c r="D2930" s="131"/>
    </row>
    <row r="2931" spans="4:4" x14ac:dyDescent="0.2">
      <c r="D2931" s="131"/>
    </row>
    <row r="2932" spans="4:4" x14ac:dyDescent="0.2">
      <c r="D2932" s="131"/>
    </row>
    <row r="2933" spans="4:4" x14ac:dyDescent="0.2">
      <c r="D2933" s="131"/>
    </row>
    <row r="2934" spans="4:4" x14ac:dyDescent="0.2">
      <c r="D2934" s="131"/>
    </row>
    <row r="2935" spans="4:4" x14ac:dyDescent="0.2">
      <c r="D2935" s="131"/>
    </row>
    <row r="2936" spans="4:4" x14ac:dyDescent="0.2">
      <c r="D2936" s="131"/>
    </row>
    <row r="2937" spans="4:4" x14ac:dyDescent="0.2">
      <c r="D2937" s="131"/>
    </row>
    <row r="2938" spans="4:4" x14ac:dyDescent="0.2">
      <c r="D2938" s="131"/>
    </row>
    <row r="2939" spans="4:4" x14ac:dyDescent="0.2">
      <c r="D2939" s="131"/>
    </row>
    <row r="2940" spans="4:4" x14ac:dyDescent="0.2">
      <c r="D2940" s="131"/>
    </row>
    <row r="2941" spans="4:4" x14ac:dyDescent="0.2">
      <c r="D2941" s="131"/>
    </row>
    <row r="2942" spans="4:4" x14ac:dyDescent="0.2">
      <c r="D2942" s="131"/>
    </row>
    <row r="2943" spans="4:4" x14ac:dyDescent="0.2">
      <c r="D2943" s="131"/>
    </row>
    <row r="2944" spans="4:4" x14ac:dyDescent="0.2">
      <c r="D2944" s="131"/>
    </row>
    <row r="2945" spans="4:4" x14ac:dyDescent="0.2">
      <c r="D2945" s="131"/>
    </row>
    <row r="2946" spans="4:4" x14ac:dyDescent="0.2">
      <c r="D2946" s="131"/>
    </row>
    <row r="2947" spans="4:4" x14ac:dyDescent="0.2">
      <c r="D2947" s="131"/>
    </row>
    <row r="2948" spans="4:4" x14ac:dyDescent="0.2">
      <c r="D2948" s="131"/>
    </row>
    <row r="2949" spans="4:4" x14ac:dyDescent="0.2">
      <c r="D2949" s="131"/>
    </row>
    <row r="2950" spans="4:4" x14ac:dyDescent="0.2">
      <c r="D2950" s="131"/>
    </row>
    <row r="2951" spans="4:4" x14ac:dyDescent="0.2">
      <c r="D2951" s="131"/>
    </row>
    <row r="2952" spans="4:4" x14ac:dyDescent="0.2">
      <c r="D2952" s="131"/>
    </row>
    <row r="2953" spans="4:4" x14ac:dyDescent="0.2">
      <c r="D2953" s="131"/>
    </row>
    <row r="2954" spans="4:4" x14ac:dyDescent="0.2">
      <c r="D2954" s="131"/>
    </row>
    <row r="2955" spans="4:4" x14ac:dyDescent="0.2">
      <c r="D2955" s="131"/>
    </row>
    <row r="2956" spans="4:4" x14ac:dyDescent="0.2">
      <c r="D2956" s="131"/>
    </row>
    <row r="2957" spans="4:4" x14ac:dyDescent="0.2">
      <c r="D2957" s="131"/>
    </row>
    <row r="2958" spans="4:4" x14ac:dyDescent="0.2">
      <c r="D2958" s="131"/>
    </row>
    <row r="2959" spans="4:4" x14ac:dyDescent="0.2">
      <c r="D2959" s="131"/>
    </row>
    <row r="2960" spans="4:4" x14ac:dyDescent="0.2">
      <c r="D2960" s="131"/>
    </row>
    <row r="2961" spans="4:4" x14ac:dyDescent="0.2">
      <c r="D2961" s="131"/>
    </row>
    <row r="2962" spans="4:4" x14ac:dyDescent="0.2">
      <c r="D2962" s="131"/>
    </row>
    <row r="2963" spans="4:4" x14ac:dyDescent="0.2">
      <c r="D2963" s="131"/>
    </row>
    <row r="2964" spans="4:4" x14ac:dyDescent="0.2">
      <c r="D2964" s="131"/>
    </row>
    <row r="2965" spans="4:4" x14ac:dyDescent="0.2">
      <c r="D2965" s="131"/>
    </row>
    <row r="2966" spans="4:4" x14ac:dyDescent="0.2">
      <c r="D2966" s="131"/>
    </row>
    <row r="2967" spans="4:4" x14ac:dyDescent="0.2">
      <c r="D2967" s="131"/>
    </row>
    <row r="2968" spans="4:4" x14ac:dyDescent="0.2">
      <c r="D2968" s="131"/>
    </row>
    <row r="2969" spans="4:4" x14ac:dyDescent="0.2">
      <c r="D2969" s="131"/>
    </row>
    <row r="2970" spans="4:4" x14ac:dyDescent="0.2">
      <c r="D2970" s="131"/>
    </row>
    <row r="2971" spans="4:4" x14ac:dyDescent="0.2">
      <c r="D2971" s="131"/>
    </row>
    <row r="2972" spans="4:4" x14ac:dyDescent="0.2">
      <c r="D2972" s="131"/>
    </row>
    <row r="2973" spans="4:4" x14ac:dyDescent="0.2">
      <c r="D2973" s="131"/>
    </row>
    <row r="2974" spans="4:4" x14ac:dyDescent="0.2">
      <c r="D2974" s="131"/>
    </row>
    <row r="2975" spans="4:4" x14ac:dyDescent="0.2">
      <c r="D2975" s="131"/>
    </row>
    <row r="2976" spans="4:4" x14ac:dyDescent="0.2">
      <c r="D2976" s="131"/>
    </row>
    <row r="2977" spans="4:4" x14ac:dyDescent="0.2">
      <c r="D2977" s="131"/>
    </row>
    <row r="2978" spans="4:4" x14ac:dyDescent="0.2">
      <c r="D2978" s="131"/>
    </row>
    <row r="2979" spans="4:4" x14ac:dyDescent="0.2">
      <c r="D2979" s="131"/>
    </row>
    <row r="2980" spans="4:4" x14ac:dyDescent="0.2">
      <c r="D2980" s="131"/>
    </row>
    <row r="2981" spans="4:4" x14ac:dyDescent="0.2">
      <c r="D2981" s="131"/>
    </row>
    <row r="2982" spans="4:4" x14ac:dyDescent="0.2">
      <c r="D2982" s="131"/>
    </row>
    <row r="2983" spans="4:4" x14ac:dyDescent="0.2">
      <c r="D2983" s="131"/>
    </row>
    <row r="2984" spans="4:4" x14ac:dyDescent="0.2">
      <c r="D2984" s="131"/>
    </row>
    <row r="2985" spans="4:4" x14ac:dyDescent="0.2">
      <c r="D2985" s="131"/>
    </row>
    <row r="2986" spans="4:4" x14ac:dyDescent="0.2">
      <c r="D2986" s="131"/>
    </row>
    <row r="2987" spans="4:4" x14ac:dyDescent="0.2">
      <c r="D2987" s="131"/>
    </row>
    <row r="2988" spans="4:4" x14ac:dyDescent="0.2">
      <c r="D2988" s="131"/>
    </row>
    <row r="2989" spans="4:4" x14ac:dyDescent="0.2">
      <c r="D2989" s="131"/>
    </row>
    <row r="2990" spans="4:4" x14ac:dyDescent="0.2">
      <c r="D2990" s="131"/>
    </row>
    <row r="2991" spans="4:4" x14ac:dyDescent="0.2">
      <c r="D2991" s="131"/>
    </row>
    <row r="2992" spans="4:4" x14ac:dyDescent="0.2">
      <c r="D2992" s="131"/>
    </row>
    <row r="2993" spans="4:4" x14ac:dyDescent="0.2">
      <c r="D2993" s="131"/>
    </row>
    <row r="2994" spans="4:4" x14ac:dyDescent="0.2">
      <c r="D2994" s="131"/>
    </row>
    <row r="2995" spans="4:4" x14ac:dyDescent="0.2">
      <c r="D2995" s="131"/>
    </row>
    <row r="2996" spans="4:4" x14ac:dyDescent="0.2">
      <c r="D2996" s="131"/>
    </row>
    <row r="2997" spans="4:4" x14ac:dyDescent="0.2">
      <c r="D2997" s="131"/>
    </row>
    <row r="2998" spans="4:4" x14ac:dyDescent="0.2">
      <c r="D2998" s="131"/>
    </row>
    <row r="2999" spans="4:4" x14ac:dyDescent="0.2">
      <c r="D2999" s="131"/>
    </row>
    <row r="3000" spans="4:4" x14ac:dyDescent="0.2">
      <c r="D3000" s="131"/>
    </row>
    <row r="3001" spans="4:4" x14ac:dyDescent="0.2">
      <c r="D3001" s="131"/>
    </row>
    <row r="3002" spans="4:4" x14ac:dyDescent="0.2">
      <c r="D3002" s="131"/>
    </row>
    <row r="3003" spans="4:4" x14ac:dyDescent="0.2">
      <c r="D3003" s="131"/>
    </row>
    <row r="3004" spans="4:4" x14ac:dyDescent="0.2">
      <c r="D3004" s="131"/>
    </row>
    <row r="3005" spans="4:4" x14ac:dyDescent="0.2">
      <c r="D3005" s="131"/>
    </row>
    <row r="3006" spans="4:4" x14ac:dyDescent="0.2">
      <c r="D3006" s="131"/>
    </row>
    <row r="3007" spans="4:4" x14ac:dyDescent="0.2">
      <c r="D3007" s="131"/>
    </row>
    <row r="3008" spans="4:4" x14ac:dyDescent="0.2">
      <c r="D3008" s="131"/>
    </row>
    <row r="3009" spans="4:4" x14ac:dyDescent="0.2">
      <c r="D3009" s="131"/>
    </row>
    <row r="3010" spans="4:4" x14ac:dyDescent="0.2">
      <c r="D3010" s="131"/>
    </row>
    <row r="3011" spans="4:4" x14ac:dyDescent="0.2">
      <c r="D3011" s="131"/>
    </row>
    <row r="3012" spans="4:4" x14ac:dyDescent="0.2">
      <c r="D3012" s="131"/>
    </row>
    <row r="3013" spans="4:4" x14ac:dyDescent="0.2">
      <c r="D3013" s="131"/>
    </row>
    <row r="3014" spans="4:4" x14ac:dyDescent="0.2">
      <c r="D3014" s="131"/>
    </row>
    <row r="3015" spans="4:4" x14ac:dyDescent="0.2">
      <c r="D3015" s="131"/>
    </row>
    <row r="3016" spans="4:4" x14ac:dyDescent="0.2">
      <c r="D3016" s="131"/>
    </row>
    <row r="3017" spans="4:4" x14ac:dyDescent="0.2">
      <c r="D3017" s="131"/>
    </row>
    <row r="3018" spans="4:4" x14ac:dyDescent="0.2">
      <c r="D3018" s="131"/>
    </row>
    <row r="3019" spans="4:4" x14ac:dyDescent="0.2">
      <c r="D3019" s="131"/>
    </row>
    <row r="3020" spans="4:4" x14ac:dyDescent="0.2">
      <c r="D3020" s="131"/>
    </row>
    <row r="3021" spans="4:4" x14ac:dyDescent="0.2">
      <c r="D3021" s="131"/>
    </row>
    <row r="3022" spans="4:4" x14ac:dyDescent="0.2">
      <c r="D3022" s="131"/>
    </row>
    <row r="3023" spans="4:4" x14ac:dyDescent="0.2">
      <c r="D3023" s="131"/>
    </row>
    <row r="3024" spans="4:4" x14ac:dyDescent="0.2">
      <c r="D3024" s="131"/>
    </row>
    <row r="3025" spans="4:4" x14ac:dyDescent="0.2">
      <c r="D3025" s="131"/>
    </row>
    <row r="3026" spans="4:4" x14ac:dyDescent="0.2">
      <c r="D3026" s="131"/>
    </row>
    <row r="3027" spans="4:4" x14ac:dyDescent="0.2">
      <c r="D3027" s="131"/>
    </row>
    <row r="3028" spans="4:4" x14ac:dyDescent="0.2">
      <c r="D3028" s="131"/>
    </row>
    <row r="3029" spans="4:4" x14ac:dyDescent="0.2">
      <c r="D3029" s="131"/>
    </row>
    <row r="3030" spans="4:4" x14ac:dyDescent="0.2">
      <c r="D3030" s="131"/>
    </row>
    <row r="3031" spans="4:4" x14ac:dyDescent="0.2">
      <c r="D3031" s="131"/>
    </row>
    <row r="3032" spans="4:4" x14ac:dyDescent="0.2">
      <c r="D3032" s="131"/>
    </row>
    <row r="3033" spans="4:4" x14ac:dyDescent="0.2">
      <c r="D3033" s="131"/>
    </row>
    <row r="3034" spans="4:4" x14ac:dyDescent="0.2">
      <c r="D3034" s="131"/>
    </row>
    <row r="3035" spans="4:4" x14ac:dyDescent="0.2">
      <c r="D3035" s="131"/>
    </row>
    <row r="3036" spans="4:4" x14ac:dyDescent="0.2">
      <c r="D3036" s="131"/>
    </row>
    <row r="3037" spans="4:4" x14ac:dyDescent="0.2">
      <c r="D3037" s="131"/>
    </row>
    <row r="3038" spans="4:4" x14ac:dyDescent="0.2">
      <c r="D3038" s="131"/>
    </row>
    <row r="3039" spans="4:4" x14ac:dyDescent="0.2">
      <c r="D3039" s="131"/>
    </row>
    <row r="3040" spans="4:4" x14ac:dyDescent="0.2">
      <c r="D3040" s="131"/>
    </row>
    <row r="3041" spans="4:4" x14ac:dyDescent="0.2">
      <c r="D3041" s="131"/>
    </row>
    <row r="3042" spans="4:4" x14ac:dyDescent="0.2">
      <c r="D3042" s="131"/>
    </row>
    <row r="3043" spans="4:4" x14ac:dyDescent="0.2">
      <c r="D3043" s="131"/>
    </row>
    <row r="3044" spans="4:4" x14ac:dyDescent="0.2">
      <c r="D3044" s="131"/>
    </row>
    <row r="3045" spans="4:4" x14ac:dyDescent="0.2">
      <c r="D3045" s="131"/>
    </row>
    <row r="3046" spans="4:4" x14ac:dyDescent="0.2">
      <c r="D3046" s="131"/>
    </row>
    <row r="3047" spans="4:4" x14ac:dyDescent="0.2">
      <c r="D3047" s="131"/>
    </row>
    <row r="3048" spans="4:4" x14ac:dyDescent="0.2">
      <c r="D3048" s="131"/>
    </row>
    <row r="3049" spans="4:4" x14ac:dyDescent="0.2">
      <c r="D3049" s="131"/>
    </row>
    <row r="3050" spans="4:4" x14ac:dyDescent="0.2">
      <c r="D3050" s="131"/>
    </row>
    <row r="3051" spans="4:4" x14ac:dyDescent="0.2">
      <c r="D3051" s="131"/>
    </row>
    <row r="3052" spans="4:4" x14ac:dyDescent="0.2">
      <c r="D3052" s="131"/>
    </row>
    <row r="3053" spans="4:4" x14ac:dyDescent="0.2">
      <c r="D3053" s="131"/>
    </row>
    <row r="3054" spans="4:4" x14ac:dyDescent="0.2">
      <c r="D3054" s="131"/>
    </row>
    <row r="3055" spans="4:4" x14ac:dyDescent="0.2">
      <c r="D3055" s="131"/>
    </row>
    <row r="3056" spans="4:4" x14ac:dyDescent="0.2">
      <c r="D3056" s="131"/>
    </row>
    <row r="3057" spans="4:4" x14ac:dyDescent="0.2">
      <c r="D3057" s="131"/>
    </row>
    <row r="3058" spans="4:4" x14ac:dyDescent="0.2">
      <c r="D3058" s="131"/>
    </row>
    <row r="3059" spans="4:4" x14ac:dyDescent="0.2">
      <c r="D3059" s="131"/>
    </row>
    <row r="3060" spans="4:4" x14ac:dyDescent="0.2">
      <c r="D3060" s="131"/>
    </row>
    <row r="3061" spans="4:4" x14ac:dyDescent="0.2">
      <c r="D3061" s="131"/>
    </row>
    <row r="3062" spans="4:4" x14ac:dyDescent="0.2">
      <c r="D3062" s="131"/>
    </row>
    <row r="3063" spans="4:4" x14ac:dyDescent="0.2">
      <c r="D3063" s="131"/>
    </row>
    <row r="3064" spans="4:4" x14ac:dyDescent="0.2">
      <c r="D3064" s="131"/>
    </row>
    <row r="3065" spans="4:4" x14ac:dyDescent="0.2">
      <c r="D3065" s="131"/>
    </row>
    <row r="3066" spans="4:4" x14ac:dyDescent="0.2">
      <c r="D3066" s="131"/>
    </row>
    <row r="3067" spans="4:4" x14ac:dyDescent="0.2">
      <c r="D3067" s="131"/>
    </row>
    <row r="3068" spans="4:4" x14ac:dyDescent="0.2">
      <c r="D3068" s="131"/>
    </row>
    <row r="3069" spans="4:4" x14ac:dyDescent="0.2">
      <c r="D3069" s="131"/>
    </row>
    <row r="3070" spans="4:4" x14ac:dyDescent="0.2">
      <c r="D3070" s="131"/>
    </row>
    <row r="3071" spans="4:4" x14ac:dyDescent="0.2">
      <c r="D3071" s="131"/>
    </row>
    <row r="3072" spans="4:4" x14ac:dyDescent="0.2">
      <c r="D3072" s="131"/>
    </row>
    <row r="3073" spans="4:4" x14ac:dyDescent="0.2">
      <c r="D3073" s="131"/>
    </row>
    <row r="3074" spans="4:4" x14ac:dyDescent="0.2">
      <c r="D3074" s="131"/>
    </row>
    <row r="3075" spans="4:4" x14ac:dyDescent="0.2">
      <c r="D3075" s="131"/>
    </row>
    <row r="3076" spans="4:4" x14ac:dyDescent="0.2">
      <c r="D3076" s="131"/>
    </row>
    <row r="3077" spans="4:4" x14ac:dyDescent="0.2">
      <c r="D3077" s="131"/>
    </row>
    <row r="3078" spans="4:4" x14ac:dyDescent="0.2">
      <c r="D3078" s="131"/>
    </row>
    <row r="3079" spans="4:4" x14ac:dyDescent="0.2">
      <c r="D3079" s="131"/>
    </row>
    <row r="3080" spans="4:4" x14ac:dyDescent="0.2">
      <c r="D3080" s="131"/>
    </row>
    <row r="3081" spans="4:4" x14ac:dyDescent="0.2">
      <c r="D3081" s="131"/>
    </row>
    <row r="3082" spans="4:4" x14ac:dyDescent="0.2">
      <c r="D3082" s="131"/>
    </row>
    <row r="3083" spans="4:4" x14ac:dyDescent="0.2">
      <c r="D3083" s="131"/>
    </row>
    <row r="3084" spans="4:4" x14ac:dyDescent="0.2">
      <c r="D3084" s="131"/>
    </row>
    <row r="3085" spans="4:4" x14ac:dyDescent="0.2">
      <c r="D3085" s="131"/>
    </row>
    <row r="3086" spans="4:4" x14ac:dyDescent="0.2">
      <c r="D3086" s="131"/>
    </row>
    <row r="3087" spans="4:4" x14ac:dyDescent="0.2">
      <c r="D3087" s="131"/>
    </row>
    <row r="3088" spans="4:4" x14ac:dyDescent="0.2">
      <c r="D3088" s="131"/>
    </row>
    <row r="3089" spans="4:4" x14ac:dyDescent="0.2">
      <c r="D3089" s="131"/>
    </row>
    <row r="3090" spans="4:4" x14ac:dyDescent="0.2">
      <c r="D3090" s="131"/>
    </row>
    <row r="3091" spans="4:4" x14ac:dyDescent="0.2">
      <c r="D3091" s="131"/>
    </row>
    <row r="3092" spans="4:4" x14ac:dyDescent="0.2">
      <c r="D3092" s="131"/>
    </row>
    <row r="3093" spans="4:4" x14ac:dyDescent="0.2">
      <c r="D3093" s="131"/>
    </row>
    <row r="3094" spans="4:4" x14ac:dyDescent="0.2">
      <c r="D3094" s="131"/>
    </row>
    <row r="3095" spans="4:4" x14ac:dyDescent="0.2">
      <c r="D3095" s="131"/>
    </row>
    <row r="3096" spans="4:4" x14ac:dyDescent="0.2">
      <c r="D3096" s="131"/>
    </row>
    <row r="3097" spans="4:4" x14ac:dyDescent="0.2">
      <c r="D3097" s="131"/>
    </row>
    <row r="3098" spans="4:4" x14ac:dyDescent="0.2">
      <c r="D3098" s="131"/>
    </row>
    <row r="3099" spans="4:4" x14ac:dyDescent="0.2">
      <c r="D3099" s="131"/>
    </row>
    <row r="3100" spans="4:4" x14ac:dyDescent="0.2">
      <c r="D3100" s="131"/>
    </row>
    <row r="3101" spans="4:4" x14ac:dyDescent="0.2">
      <c r="D3101" s="131"/>
    </row>
    <row r="3102" spans="4:4" x14ac:dyDescent="0.2">
      <c r="D3102" s="131"/>
    </row>
    <row r="3103" spans="4:4" x14ac:dyDescent="0.2">
      <c r="D3103" s="131"/>
    </row>
    <row r="3104" spans="4:4" x14ac:dyDescent="0.2">
      <c r="D3104" s="131"/>
    </row>
    <row r="3105" spans="4:4" x14ac:dyDescent="0.2">
      <c r="D3105" s="131"/>
    </row>
    <row r="3106" spans="4:4" x14ac:dyDescent="0.2">
      <c r="D3106" s="131"/>
    </row>
    <row r="3107" spans="4:4" x14ac:dyDescent="0.2">
      <c r="D3107" s="131"/>
    </row>
    <row r="3108" spans="4:4" x14ac:dyDescent="0.2">
      <c r="D3108" s="131"/>
    </row>
    <row r="3109" spans="4:4" x14ac:dyDescent="0.2">
      <c r="D3109" s="131"/>
    </row>
    <row r="3110" spans="4:4" x14ac:dyDescent="0.2">
      <c r="D3110" s="131"/>
    </row>
    <row r="3111" spans="4:4" x14ac:dyDescent="0.2">
      <c r="D3111" s="131"/>
    </row>
    <row r="3112" spans="4:4" x14ac:dyDescent="0.2">
      <c r="D3112" s="131"/>
    </row>
    <row r="3113" spans="4:4" x14ac:dyDescent="0.2">
      <c r="D3113" s="131"/>
    </row>
    <row r="3114" spans="4:4" x14ac:dyDescent="0.2">
      <c r="D3114" s="131"/>
    </row>
    <row r="3115" spans="4:4" x14ac:dyDescent="0.2">
      <c r="D3115" s="131"/>
    </row>
    <row r="3116" spans="4:4" x14ac:dyDescent="0.2">
      <c r="D3116" s="131"/>
    </row>
    <row r="3117" spans="4:4" x14ac:dyDescent="0.2">
      <c r="D3117" s="131"/>
    </row>
    <row r="3118" spans="4:4" x14ac:dyDescent="0.2">
      <c r="D3118" s="131"/>
    </row>
    <row r="3119" spans="4:4" x14ac:dyDescent="0.2">
      <c r="D3119" s="131"/>
    </row>
    <row r="3120" spans="4:4" x14ac:dyDescent="0.2">
      <c r="D3120" s="131"/>
    </row>
    <row r="3121" spans="4:4" x14ac:dyDescent="0.2">
      <c r="D3121" s="131"/>
    </row>
    <row r="3122" spans="4:4" x14ac:dyDescent="0.2">
      <c r="D3122" s="131"/>
    </row>
    <row r="3123" spans="4:4" x14ac:dyDescent="0.2">
      <c r="D3123" s="131"/>
    </row>
    <row r="3124" spans="4:4" x14ac:dyDescent="0.2">
      <c r="D3124" s="131"/>
    </row>
    <row r="3125" spans="4:4" x14ac:dyDescent="0.2">
      <c r="D3125" s="131"/>
    </row>
    <row r="3126" spans="4:4" x14ac:dyDescent="0.2">
      <c r="D3126" s="131"/>
    </row>
    <row r="3127" spans="4:4" x14ac:dyDescent="0.2">
      <c r="D3127" s="131"/>
    </row>
    <row r="3128" spans="4:4" x14ac:dyDescent="0.2">
      <c r="D3128" s="131"/>
    </row>
    <row r="3129" spans="4:4" x14ac:dyDescent="0.2">
      <c r="D3129" s="131"/>
    </row>
    <row r="3130" spans="4:4" x14ac:dyDescent="0.2">
      <c r="D3130" s="131"/>
    </row>
    <row r="3131" spans="4:4" x14ac:dyDescent="0.2">
      <c r="D3131" s="131"/>
    </row>
    <row r="3132" spans="4:4" x14ac:dyDescent="0.2">
      <c r="D3132" s="131"/>
    </row>
    <row r="3133" spans="4:4" x14ac:dyDescent="0.2">
      <c r="D3133" s="131"/>
    </row>
    <row r="3134" spans="4:4" x14ac:dyDescent="0.2">
      <c r="D3134" s="131"/>
    </row>
    <row r="3135" spans="4:4" x14ac:dyDescent="0.2">
      <c r="D3135" s="131"/>
    </row>
    <row r="3136" spans="4:4" x14ac:dyDescent="0.2">
      <c r="D3136" s="131"/>
    </row>
    <row r="3137" spans="4:4" x14ac:dyDescent="0.2">
      <c r="D3137" s="131"/>
    </row>
    <row r="3138" spans="4:4" x14ac:dyDescent="0.2">
      <c r="D3138" s="131"/>
    </row>
    <row r="3139" spans="4:4" x14ac:dyDescent="0.2">
      <c r="D3139" s="131"/>
    </row>
    <row r="3140" spans="4:4" x14ac:dyDescent="0.2">
      <c r="D3140" s="131"/>
    </row>
    <row r="3141" spans="4:4" x14ac:dyDescent="0.2">
      <c r="D3141" s="131"/>
    </row>
    <row r="3142" spans="4:4" x14ac:dyDescent="0.2">
      <c r="D3142" s="131"/>
    </row>
    <row r="3143" spans="4:4" x14ac:dyDescent="0.2">
      <c r="D3143" s="131"/>
    </row>
    <row r="3144" spans="4:4" x14ac:dyDescent="0.2">
      <c r="D3144" s="131"/>
    </row>
    <row r="3145" spans="4:4" x14ac:dyDescent="0.2">
      <c r="D3145" s="131"/>
    </row>
    <row r="3146" spans="4:4" x14ac:dyDescent="0.2">
      <c r="D3146" s="131"/>
    </row>
    <row r="3147" spans="4:4" x14ac:dyDescent="0.2">
      <c r="D3147" s="131"/>
    </row>
    <row r="3148" spans="4:4" x14ac:dyDescent="0.2">
      <c r="D3148" s="131"/>
    </row>
    <row r="3149" spans="4:4" x14ac:dyDescent="0.2">
      <c r="D3149" s="131"/>
    </row>
    <row r="3150" spans="4:4" x14ac:dyDescent="0.2">
      <c r="D3150" s="131"/>
    </row>
    <row r="3151" spans="4:4" x14ac:dyDescent="0.2">
      <c r="D3151" s="131"/>
    </row>
    <row r="3152" spans="4:4" x14ac:dyDescent="0.2">
      <c r="D3152" s="131"/>
    </row>
    <row r="3153" spans="4:4" x14ac:dyDescent="0.2">
      <c r="D3153" s="131"/>
    </row>
    <row r="3154" spans="4:4" x14ac:dyDescent="0.2">
      <c r="D3154" s="131"/>
    </row>
    <row r="3155" spans="4:4" x14ac:dyDescent="0.2">
      <c r="D3155" s="131"/>
    </row>
    <row r="3156" spans="4:4" x14ac:dyDescent="0.2">
      <c r="D3156" s="131"/>
    </row>
    <row r="3157" spans="4:4" x14ac:dyDescent="0.2">
      <c r="D3157" s="131"/>
    </row>
    <row r="3158" spans="4:4" x14ac:dyDescent="0.2">
      <c r="D3158" s="131"/>
    </row>
    <row r="3159" spans="4:4" x14ac:dyDescent="0.2">
      <c r="D3159" s="131"/>
    </row>
    <row r="3160" spans="4:4" x14ac:dyDescent="0.2">
      <c r="D3160" s="131"/>
    </row>
    <row r="3161" spans="4:4" x14ac:dyDescent="0.2">
      <c r="D3161" s="131"/>
    </row>
    <row r="3162" spans="4:4" x14ac:dyDescent="0.2">
      <c r="D3162" s="131"/>
    </row>
    <row r="3163" spans="4:4" x14ac:dyDescent="0.2">
      <c r="D3163" s="131"/>
    </row>
    <row r="3164" spans="4:4" x14ac:dyDescent="0.2">
      <c r="D3164" s="131"/>
    </row>
    <row r="3165" spans="4:4" x14ac:dyDescent="0.2">
      <c r="D3165" s="131"/>
    </row>
    <row r="3166" spans="4:4" x14ac:dyDescent="0.2">
      <c r="D3166" s="131"/>
    </row>
    <row r="3167" spans="4:4" x14ac:dyDescent="0.2">
      <c r="D3167" s="131"/>
    </row>
    <row r="3168" spans="4:4" x14ac:dyDescent="0.2">
      <c r="D3168" s="131"/>
    </row>
    <row r="3169" spans="4:4" x14ac:dyDescent="0.2">
      <c r="D3169" s="131"/>
    </row>
    <row r="3170" spans="4:4" x14ac:dyDescent="0.2">
      <c r="D3170" s="131"/>
    </row>
    <row r="3171" spans="4:4" x14ac:dyDescent="0.2">
      <c r="D3171" s="131"/>
    </row>
    <row r="3172" spans="4:4" x14ac:dyDescent="0.2">
      <c r="D3172" s="131"/>
    </row>
    <row r="3173" spans="4:4" x14ac:dyDescent="0.2">
      <c r="D3173" s="131"/>
    </row>
    <row r="3174" spans="4:4" x14ac:dyDescent="0.2">
      <c r="D3174" s="131"/>
    </row>
    <row r="3175" spans="4:4" x14ac:dyDescent="0.2">
      <c r="D3175" s="131"/>
    </row>
    <row r="3176" spans="4:4" x14ac:dyDescent="0.2">
      <c r="D3176" s="131"/>
    </row>
    <row r="3177" spans="4:4" x14ac:dyDescent="0.2">
      <c r="D3177" s="131"/>
    </row>
    <row r="3178" spans="4:4" x14ac:dyDescent="0.2">
      <c r="D3178" s="131"/>
    </row>
    <row r="3179" spans="4:4" x14ac:dyDescent="0.2">
      <c r="D3179" s="131"/>
    </row>
    <row r="3180" spans="4:4" x14ac:dyDescent="0.2">
      <c r="D3180" s="131"/>
    </row>
    <row r="3181" spans="4:4" x14ac:dyDescent="0.2">
      <c r="D3181" s="131"/>
    </row>
    <row r="3182" spans="4:4" x14ac:dyDescent="0.2">
      <c r="D3182" s="131"/>
    </row>
    <row r="3183" spans="4:4" x14ac:dyDescent="0.2">
      <c r="D3183" s="131"/>
    </row>
    <row r="3184" spans="4:4" x14ac:dyDescent="0.2">
      <c r="D3184" s="131"/>
    </row>
    <row r="3185" spans="4:4" x14ac:dyDescent="0.2">
      <c r="D3185" s="131"/>
    </row>
    <row r="3186" spans="4:4" x14ac:dyDescent="0.2">
      <c r="D3186" s="131"/>
    </row>
    <row r="3187" spans="4:4" x14ac:dyDescent="0.2">
      <c r="D3187" s="131"/>
    </row>
    <row r="3188" spans="4:4" x14ac:dyDescent="0.2">
      <c r="D3188" s="131"/>
    </row>
    <row r="3189" spans="4:4" x14ac:dyDescent="0.2">
      <c r="D3189" s="131"/>
    </row>
    <row r="3190" spans="4:4" x14ac:dyDescent="0.2">
      <c r="D3190" s="131"/>
    </row>
    <row r="3191" spans="4:4" x14ac:dyDescent="0.2">
      <c r="D3191" s="131"/>
    </row>
    <row r="3192" spans="4:4" x14ac:dyDescent="0.2">
      <c r="D3192" s="131"/>
    </row>
    <row r="3193" spans="4:4" x14ac:dyDescent="0.2">
      <c r="D3193" s="131"/>
    </row>
    <row r="3194" spans="4:4" x14ac:dyDescent="0.2">
      <c r="D3194" s="131"/>
    </row>
    <row r="3195" spans="4:4" x14ac:dyDescent="0.2">
      <c r="D3195" s="131"/>
    </row>
    <row r="3196" spans="4:4" x14ac:dyDescent="0.2">
      <c r="D3196" s="131"/>
    </row>
    <row r="3197" spans="4:4" x14ac:dyDescent="0.2">
      <c r="D3197" s="131"/>
    </row>
    <row r="3198" spans="4:4" x14ac:dyDescent="0.2">
      <c r="D3198" s="131"/>
    </row>
    <row r="3199" spans="4:4" x14ac:dyDescent="0.2">
      <c r="D3199" s="131"/>
    </row>
    <row r="3200" spans="4:4" x14ac:dyDescent="0.2">
      <c r="D3200" s="131"/>
    </row>
    <row r="3201" spans="4:4" x14ac:dyDescent="0.2">
      <c r="D3201" s="131"/>
    </row>
    <row r="3202" spans="4:4" x14ac:dyDescent="0.2">
      <c r="D3202" s="131"/>
    </row>
    <row r="3203" spans="4:4" x14ac:dyDescent="0.2">
      <c r="D3203" s="131"/>
    </row>
    <row r="3204" spans="4:4" x14ac:dyDescent="0.2">
      <c r="D3204" s="131"/>
    </row>
    <row r="3205" spans="4:4" x14ac:dyDescent="0.2">
      <c r="D3205" s="131"/>
    </row>
    <row r="3206" spans="4:4" x14ac:dyDescent="0.2">
      <c r="D3206" s="131"/>
    </row>
    <row r="3207" spans="4:4" x14ac:dyDescent="0.2">
      <c r="D3207" s="131"/>
    </row>
    <row r="3208" spans="4:4" x14ac:dyDescent="0.2">
      <c r="D3208" s="131"/>
    </row>
    <row r="3209" spans="4:4" x14ac:dyDescent="0.2">
      <c r="D3209" s="131"/>
    </row>
    <row r="3210" spans="4:4" x14ac:dyDescent="0.2">
      <c r="D3210" s="131"/>
    </row>
    <row r="3211" spans="4:4" x14ac:dyDescent="0.2">
      <c r="D3211" s="131"/>
    </row>
    <row r="3212" spans="4:4" x14ac:dyDescent="0.2">
      <c r="D3212" s="131"/>
    </row>
    <row r="3213" spans="4:4" x14ac:dyDescent="0.2">
      <c r="D3213" s="131"/>
    </row>
    <row r="3214" spans="4:4" x14ac:dyDescent="0.2">
      <c r="D3214" s="131"/>
    </row>
    <row r="3215" spans="4:4" x14ac:dyDescent="0.2">
      <c r="D3215" s="131"/>
    </row>
    <row r="3216" spans="4:4" x14ac:dyDescent="0.2">
      <c r="D3216" s="131"/>
    </row>
    <row r="3217" spans="4:4" x14ac:dyDescent="0.2">
      <c r="D3217" s="131"/>
    </row>
    <row r="3218" spans="4:4" x14ac:dyDescent="0.2">
      <c r="D3218" s="131"/>
    </row>
    <row r="3219" spans="4:4" x14ac:dyDescent="0.2">
      <c r="D3219" s="131"/>
    </row>
    <row r="3220" spans="4:4" x14ac:dyDescent="0.2">
      <c r="D3220" s="131"/>
    </row>
    <row r="3221" spans="4:4" x14ac:dyDescent="0.2">
      <c r="D3221" s="131"/>
    </row>
    <row r="3222" spans="4:4" x14ac:dyDescent="0.2">
      <c r="D3222" s="131"/>
    </row>
    <row r="3223" spans="4:4" x14ac:dyDescent="0.2">
      <c r="D3223" s="131"/>
    </row>
    <row r="3224" spans="4:4" x14ac:dyDescent="0.2">
      <c r="D3224" s="131"/>
    </row>
    <row r="3225" spans="4:4" x14ac:dyDescent="0.2">
      <c r="D3225" s="131"/>
    </row>
    <row r="3226" spans="4:4" x14ac:dyDescent="0.2">
      <c r="D3226" s="131"/>
    </row>
    <row r="3227" spans="4:4" x14ac:dyDescent="0.2">
      <c r="D3227" s="131"/>
    </row>
    <row r="3228" spans="4:4" x14ac:dyDescent="0.2">
      <c r="D3228" s="131"/>
    </row>
    <row r="3229" spans="4:4" x14ac:dyDescent="0.2">
      <c r="D3229" s="131"/>
    </row>
    <row r="3230" spans="4:4" x14ac:dyDescent="0.2">
      <c r="D3230" s="131"/>
    </row>
    <row r="3231" spans="4:4" x14ac:dyDescent="0.2">
      <c r="D3231" s="131"/>
    </row>
    <row r="3232" spans="4:4" x14ac:dyDescent="0.2">
      <c r="D3232" s="131"/>
    </row>
    <row r="3233" spans="4:4" x14ac:dyDescent="0.2">
      <c r="D3233" s="131"/>
    </row>
    <row r="3234" spans="4:4" x14ac:dyDescent="0.2">
      <c r="D3234" s="131"/>
    </row>
    <row r="3235" spans="4:4" x14ac:dyDescent="0.2">
      <c r="D3235" s="131"/>
    </row>
    <row r="3236" spans="4:4" x14ac:dyDescent="0.2">
      <c r="D3236" s="131"/>
    </row>
    <row r="3237" spans="4:4" x14ac:dyDescent="0.2">
      <c r="D3237" s="131"/>
    </row>
    <row r="3238" spans="4:4" x14ac:dyDescent="0.2">
      <c r="D3238" s="131"/>
    </row>
    <row r="3239" spans="4:4" x14ac:dyDescent="0.2">
      <c r="D3239" s="131"/>
    </row>
    <row r="3240" spans="4:4" x14ac:dyDescent="0.2">
      <c r="D3240" s="131"/>
    </row>
    <row r="3241" spans="4:4" x14ac:dyDescent="0.2">
      <c r="D3241" s="131"/>
    </row>
    <row r="3242" spans="4:4" x14ac:dyDescent="0.2">
      <c r="D3242" s="131"/>
    </row>
    <row r="3243" spans="4:4" x14ac:dyDescent="0.2">
      <c r="D3243" s="131"/>
    </row>
    <row r="3244" spans="4:4" x14ac:dyDescent="0.2">
      <c r="D3244" s="131"/>
    </row>
    <row r="3245" spans="4:4" x14ac:dyDescent="0.2">
      <c r="D3245" s="131"/>
    </row>
    <row r="3246" spans="4:4" x14ac:dyDescent="0.2">
      <c r="D3246" s="131"/>
    </row>
    <row r="3247" spans="4:4" x14ac:dyDescent="0.2">
      <c r="D3247" s="131"/>
    </row>
    <row r="3248" spans="4:4" x14ac:dyDescent="0.2">
      <c r="D3248" s="131"/>
    </row>
    <row r="3249" spans="4:4" x14ac:dyDescent="0.2">
      <c r="D3249" s="131"/>
    </row>
    <row r="3250" spans="4:4" x14ac:dyDescent="0.2">
      <c r="D3250" s="131"/>
    </row>
    <row r="3251" spans="4:4" x14ac:dyDescent="0.2">
      <c r="D3251" s="131"/>
    </row>
    <row r="3252" spans="4:4" x14ac:dyDescent="0.2">
      <c r="D3252" s="131"/>
    </row>
    <row r="3253" spans="4:4" x14ac:dyDescent="0.2">
      <c r="D3253" s="131"/>
    </row>
    <row r="3254" spans="4:4" x14ac:dyDescent="0.2">
      <c r="D3254" s="131"/>
    </row>
    <row r="3255" spans="4:4" x14ac:dyDescent="0.2">
      <c r="D3255" s="131"/>
    </row>
    <row r="3256" spans="4:4" x14ac:dyDescent="0.2">
      <c r="D3256" s="131"/>
    </row>
    <row r="3257" spans="4:4" x14ac:dyDescent="0.2">
      <c r="D3257" s="131"/>
    </row>
    <row r="3258" spans="4:4" x14ac:dyDescent="0.2">
      <c r="D3258" s="131"/>
    </row>
    <row r="3259" spans="4:4" x14ac:dyDescent="0.2">
      <c r="D3259" s="131"/>
    </row>
    <row r="3260" spans="4:4" x14ac:dyDescent="0.2">
      <c r="D3260" s="131"/>
    </row>
    <row r="3261" spans="4:4" x14ac:dyDescent="0.2">
      <c r="D3261" s="131"/>
    </row>
    <row r="3262" spans="4:4" x14ac:dyDescent="0.2">
      <c r="D3262" s="131"/>
    </row>
    <row r="3263" spans="4:4" x14ac:dyDescent="0.2">
      <c r="D3263" s="131"/>
    </row>
    <row r="3264" spans="4:4" x14ac:dyDescent="0.2">
      <c r="D3264" s="131"/>
    </row>
    <row r="3265" spans="4:4" x14ac:dyDescent="0.2">
      <c r="D3265" s="131"/>
    </row>
    <row r="3266" spans="4:4" x14ac:dyDescent="0.2">
      <c r="D3266" s="131"/>
    </row>
    <row r="3267" spans="4:4" x14ac:dyDescent="0.2">
      <c r="D3267" s="131"/>
    </row>
    <row r="3268" spans="4:4" x14ac:dyDescent="0.2">
      <c r="D3268" s="131"/>
    </row>
    <row r="3269" spans="4:4" x14ac:dyDescent="0.2">
      <c r="D3269" s="131"/>
    </row>
    <row r="3270" spans="4:4" x14ac:dyDescent="0.2">
      <c r="D3270" s="131"/>
    </row>
    <row r="3271" spans="4:4" x14ac:dyDescent="0.2">
      <c r="D3271" s="131"/>
    </row>
    <row r="3272" spans="4:4" x14ac:dyDescent="0.2">
      <c r="D3272" s="131"/>
    </row>
    <row r="3273" spans="4:4" x14ac:dyDescent="0.2">
      <c r="D3273" s="131"/>
    </row>
    <row r="3274" spans="4:4" x14ac:dyDescent="0.2">
      <c r="D3274" s="131"/>
    </row>
    <row r="3275" spans="4:4" x14ac:dyDescent="0.2">
      <c r="D3275" s="131"/>
    </row>
    <row r="3276" spans="4:4" x14ac:dyDescent="0.2">
      <c r="D3276" s="131"/>
    </row>
    <row r="3277" spans="4:4" x14ac:dyDescent="0.2">
      <c r="D3277" s="131"/>
    </row>
    <row r="3278" spans="4:4" x14ac:dyDescent="0.2">
      <c r="D3278" s="131"/>
    </row>
    <row r="3279" spans="4:4" x14ac:dyDescent="0.2">
      <c r="D3279" s="131"/>
    </row>
    <row r="3280" spans="4:4" x14ac:dyDescent="0.2">
      <c r="D3280" s="131"/>
    </row>
    <row r="3281" spans="4:4" x14ac:dyDescent="0.2">
      <c r="D3281" s="131"/>
    </row>
    <row r="3282" spans="4:4" x14ac:dyDescent="0.2">
      <c r="D3282" s="131"/>
    </row>
    <row r="3283" spans="4:4" x14ac:dyDescent="0.2">
      <c r="D3283" s="131"/>
    </row>
    <row r="3284" spans="4:4" x14ac:dyDescent="0.2">
      <c r="D3284" s="131"/>
    </row>
    <row r="3285" spans="4:4" x14ac:dyDescent="0.2">
      <c r="D3285" s="131"/>
    </row>
    <row r="3286" spans="4:4" x14ac:dyDescent="0.2">
      <c r="D3286" s="131"/>
    </row>
    <row r="3287" spans="4:4" x14ac:dyDescent="0.2">
      <c r="D3287" s="131"/>
    </row>
    <row r="3288" spans="4:4" x14ac:dyDescent="0.2">
      <c r="D3288" s="131"/>
    </row>
    <row r="3289" spans="4:4" x14ac:dyDescent="0.2">
      <c r="D3289" s="131"/>
    </row>
    <row r="3290" spans="4:4" x14ac:dyDescent="0.2">
      <c r="D3290" s="131"/>
    </row>
    <row r="3291" spans="4:4" x14ac:dyDescent="0.2">
      <c r="D3291" s="131"/>
    </row>
    <row r="3292" spans="4:4" x14ac:dyDescent="0.2">
      <c r="D3292" s="131"/>
    </row>
    <row r="3293" spans="4:4" x14ac:dyDescent="0.2">
      <c r="D3293" s="131"/>
    </row>
    <row r="3294" spans="4:4" x14ac:dyDescent="0.2">
      <c r="D3294" s="131"/>
    </row>
    <row r="3295" spans="4:4" x14ac:dyDescent="0.2">
      <c r="D3295" s="131"/>
    </row>
    <row r="3296" spans="4:4" x14ac:dyDescent="0.2">
      <c r="D3296" s="131"/>
    </row>
    <row r="3297" spans="4:4" x14ac:dyDescent="0.2">
      <c r="D3297" s="131"/>
    </row>
    <row r="3298" spans="4:4" x14ac:dyDescent="0.2">
      <c r="D3298" s="131"/>
    </row>
    <row r="3299" spans="4:4" x14ac:dyDescent="0.2">
      <c r="D3299" s="131"/>
    </row>
    <row r="3300" spans="4:4" x14ac:dyDescent="0.2">
      <c r="D3300" s="131"/>
    </row>
    <row r="3301" spans="4:4" x14ac:dyDescent="0.2">
      <c r="D3301" s="131"/>
    </row>
    <row r="3302" spans="4:4" x14ac:dyDescent="0.2">
      <c r="D3302" s="131"/>
    </row>
    <row r="3303" spans="4:4" x14ac:dyDescent="0.2">
      <c r="D3303" s="131"/>
    </row>
    <row r="3304" spans="4:4" x14ac:dyDescent="0.2">
      <c r="D3304" s="131"/>
    </row>
    <row r="3305" spans="4:4" x14ac:dyDescent="0.2">
      <c r="D3305" s="131"/>
    </row>
    <row r="3306" spans="4:4" x14ac:dyDescent="0.2">
      <c r="D3306" s="131"/>
    </row>
    <row r="3307" spans="4:4" x14ac:dyDescent="0.2">
      <c r="D3307" s="131"/>
    </row>
    <row r="3308" spans="4:4" x14ac:dyDescent="0.2">
      <c r="D3308" s="131"/>
    </row>
    <row r="3309" spans="4:4" x14ac:dyDescent="0.2">
      <c r="D3309" s="131"/>
    </row>
    <row r="3310" spans="4:4" x14ac:dyDescent="0.2">
      <c r="D3310" s="131"/>
    </row>
    <row r="3311" spans="4:4" x14ac:dyDescent="0.2">
      <c r="D3311" s="131"/>
    </row>
    <row r="3312" spans="4:4" x14ac:dyDescent="0.2">
      <c r="D3312" s="131"/>
    </row>
    <row r="3313" spans="4:4" x14ac:dyDescent="0.2">
      <c r="D3313" s="131"/>
    </row>
    <row r="3314" spans="4:4" x14ac:dyDescent="0.2">
      <c r="D3314" s="131"/>
    </row>
    <row r="3315" spans="4:4" x14ac:dyDescent="0.2">
      <c r="D3315" s="131"/>
    </row>
    <row r="3316" spans="4:4" x14ac:dyDescent="0.2">
      <c r="D3316" s="131"/>
    </row>
    <row r="3317" spans="4:4" x14ac:dyDescent="0.2">
      <c r="D3317" s="131"/>
    </row>
    <row r="3318" spans="4:4" x14ac:dyDescent="0.2">
      <c r="D3318" s="131"/>
    </row>
    <row r="3319" spans="4:4" x14ac:dyDescent="0.2">
      <c r="D3319" s="131"/>
    </row>
    <row r="3320" spans="4:4" x14ac:dyDescent="0.2">
      <c r="D3320" s="131"/>
    </row>
    <row r="3321" spans="4:4" x14ac:dyDescent="0.2">
      <c r="D3321" s="131"/>
    </row>
    <row r="3322" spans="4:4" x14ac:dyDescent="0.2">
      <c r="D3322" s="131"/>
    </row>
    <row r="3323" spans="4:4" x14ac:dyDescent="0.2">
      <c r="D3323" s="131"/>
    </row>
    <row r="3324" spans="4:4" x14ac:dyDescent="0.2">
      <c r="D3324" s="131"/>
    </row>
    <row r="3325" spans="4:4" x14ac:dyDescent="0.2">
      <c r="D3325" s="131"/>
    </row>
    <row r="3326" spans="4:4" x14ac:dyDescent="0.2">
      <c r="D3326" s="131"/>
    </row>
    <row r="3327" spans="4:4" x14ac:dyDescent="0.2">
      <c r="D3327" s="131"/>
    </row>
    <row r="3328" spans="4:4" x14ac:dyDescent="0.2">
      <c r="D3328" s="131"/>
    </row>
    <row r="3329" spans="4:4" x14ac:dyDescent="0.2">
      <c r="D3329" s="131"/>
    </row>
    <row r="3330" spans="4:4" x14ac:dyDescent="0.2">
      <c r="D3330" s="131"/>
    </row>
    <row r="3331" spans="4:4" x14ac:dyDescent="0.2">
      <c r="D3331" s="131"/>
    </row>
    <row r="3332" spans="4:4" x14ac:dyDescent="0.2">
      <c r="D3332" s="131"/>
    </row>
    <row r="3333" spans="4:4" x14ac:dyDescent="0.2">
      <c r="D3333" s="131"/>
    </row>
    <row r="3334" spans="4:4" x14ac:dyDescent="0.2">
      <c r="D3334" s="131"/>
    </row>
    <row r="3335" spans="4:4" x14ac:dyDescent="0.2">
      <c r="D3335" s="131"/>
    </row>
    <row r="3336" spans="4:4" x14ac:dyDescent="0.2">
      <c r="D3336" s="131"/>
    </row>
    <row r="3337" spans="4:4" x14ac:dyDescent="0.2">
      <c r="D3337" s="131"/>
    </row>
    <row r="3338" spans="4:4" x14ac:dyDescent="0.2">
      <c r="D3338" s="131"/>
    </row>
    <row r="3339" spans="4:4" x14ac:dyDescent="0.2">
      <c r="D3339" s="131"/>
    </row>
    <row r="3340" spans="4:4" x14ac:dyDescent="0.2">
      <c r="D3340" s="131"/>
    </row>
    <row r="3341" spans="4:4" x14ac:dyDescent="0.2">
      <c r="D3341" s="131"/>
    </row>
    <row r="3342" spans="4:4" x14ac:dyDescent="0.2">
      <c r="D3342" s="131"/>
    </row>
    <row r="3343" spans="4:4" x14ac:dyDescent="0.2">
      <c r="D3343" s="131"/>
    </row>
    <row r="3344" spans="4:4" x14ac:dyDescent="0.2">
      <c r="D3344" s="131"/>
    </row>
    <row r="3345" spans="4:4" x14ac:dyDescent="0.2">
      <c r="D3345" s="131"/>
    </row>
    <row r="3346" spans="4:4" x14ac:dyDescent="0.2">
      <c r="D3346" s="131"/>
    </row>
    <row r="3347" spans="4:4" x14ac:dyDescent="0.2">
      <c r="D3347" s="131"/>
    </row>
    <row r="3348" spans="4:4" x14ac:dyDescent="0.2">
      <c r="D3348" s="131"/>
    </row>
    <row r="3349" spans="4:4" x14ac:dyDescent="0.2">
      <c r="D3349" s="131"/>
    </row>
    <row r="3350" spans="4:4" x14ac:dyDescent="0.2">
      <c r="D3350" s="131"/>
    </row>
    <row r="3351" spans="4:4" x14ac:dyDescent="0.2">
      <c r="D3351" s="131"/>
    </row>
    <row r="3352" spans="4:4" x14ac:dyDescent="0.2">
      <c r="D3352" s="131"/>
    </row>
    <row r="3353" spans="4:4" x14ac:dyDescent="0.2">
      <c r="D3353" s="131"/>
    </row>
    <row r="3354" spans="4:4" x14ac:dyDescent="0.2">
      <c r="D3354" s="131"/>
    </row>
    <row r="3355" spans="4:4" x14ac:dyDescent="0.2">
      <c r="D3355" s="131"/>
    </row>
    <row r="3356" spans="4:4" x14ac:dyDescent="0.2">
      <c r="D3356" s="131"/>
    </row>
    <row r="3357" spans="4:4" x14ac:dyDescent="0.2">
      <c r="D3357" s="131"/>
    </row>
    <row r="3358" spans="4:4" x14ac:dyDescent="0.2">
      <c r="D3358" s="131"/>
    </row>
    <row r="3359" spans="4:4" x14ac:dyDescent="0.2">
      <c r="D3359" s="131"/>
    </row>
    <row r="3360" spans="4:4" x14ac:dyDescent="0.2">
      <c r="D3360" s="131"/>
    </row>
    <row r="3361" spans="4:4" x14ac:dyDescent="0.2">
      <c r="D3361" s="131"/>
    </row>
    <row r="3362" spans="4:4" x14ac:dyDescent="0.2">
      <c r="D3362" s="131"/>
    </row>
    <row r="3363" spans="4:4" x14ac:dyDescent="0.2">
      <c r="D3363" s="131"/>
    </row>
    <row r="3364" spans="4:4" x14ac:dyDescent="0.2">
      <c r="D3364" s="131"/>
    </row>
    <row r="3365" spans="4:4" x14ac:dyDescent="0.2">
      <c r="D3365" s="131"/>
    </row>
    <row r="3366" spans="4:4" x14ac:dyDescent="0.2">
      <c r="D3366" s="131"/>
    </row>
    <row r="3367" spans="4:4" x14ac:dyDescent="0.2">
      <c r="D3367" s="131"/>
    </row>
    <row r="3368" spans="4:4" x14ac:dyDescent="0.2">
      <c r="D3368" s="131"/>
    </row>
    <row r="3369" spans="4:4" x14ac:dyDescent="0.2">
      <c r="D3369" s="131"/>
    </row>
    <row r="3370" spans="4:4" x14ac:dyDescent="0.2">
      <c r="D3370" s="131"/>
    </row>
    <row r="3371" spans="4:4" x14ac:dyDescent="0.2">
      <c r="D3371" s="131"/>
    </row>
    <row r="3372" spans="4:4" x14ac:dyDescent="0.2">
      <c r="D3372" s="131"/>
    </row>
    <row r="3373" spans="4:4" x14ac:dyDescent="0.2">
      <c r="D3373" s="131"/>
    </row>
    <row r="3374" spans="4:4" x14ac:dyDescent="0.2">
      <c r="D3374" s="131"/>
    </row>
    <row r="3375" spans="4:4" x14ac:dyDescent="0.2">
      <c r="D3375" s="131"/>
    </row>
    <row r="3376" spans="4:4" x14ac:dyDescent="0.2">
      <c r="D3376" s="131"/>
    </row>
    <row r="3377" spans="4:4" x14ac:dyDescent="0.2">
      <c r="D3377" s="131"/>
    </row>
    <row r="3378" spans="4:4" x14ac:dyDescent="0.2">
      <c r="D3378" s="131"/>
    </row>
    <row r="3379" spans="4:4" x14ac:dyDescent="0.2">
      <c r="D3379" s="131"/>
    </row>
    <row r="3380" spans="4:4" x14ac:dyDescent="0.2">
      <c r="D3380" s="131"/>
    </row>
    <row r="3381" spans="4:4" x14ac:dyDescent="0.2">
      <c r="D3381" s="131"/>
    </row>
    <row r="3382" spans="4:4" x14ac:dyDescent="0.2">
      <c r="D3382" s="131"/>
    </row>
    <row r="3383" spans="4:4" x14ac:dyDescent="0.2">
      <c r="D3383" s="131"/>
    </row>
    <row r="3384" spans="4:4" x14ac:dyDescent="0.2">
      <c r="D3384" s="131"/>
    </row>
    <row r="3385" spans="4:4" x14ac:dyDescent="0.2">
      <c r="D3385" s="131"/>
    </row>
    <row r="3386" spans="4:4" x14ac:dyDescent="0.2">
      <c r="D3386" s="131"/>
    </row>
    <row r="3387" spans="4:4" x14ac:dyDescent="0.2">
      <c r="D3387" s="131"/>
    </row>
    <row r="3388" spans="4:4" x14ac:dyDescent="0.2">
      <c r="D3388" s="131"/>
    </row>
    <row r="3389" spans="4:4" x14ac:dyDescent="0.2">
      <c r="D3389" s="131"/>
    </row>
    <row r="3390" spans="4:4" x14ac:dyDescent="0.2">
      <c r="D3390" s="131"/>
    </row>
    <row r="3391" spans="4:4" x14ac:dyDescent="0.2">
      <c r="D3391" s="131"/>
    </row>
    <row r="3392" spans="4:4" x14ac:dyDescent="0.2">
      <c r="D3392" s="131"/>
    </row>
    <row r="3393" spans="4:4" x14ac:dyDescent="0.2">
      <c r="D3393" s="131"/>
    </row>
    <row r="3394" spans="4:4" x14ac:dyDescent="0.2">
      <c r="D3394" s="131"/>
    </row>
    <row r="3395" spans="4:4" x14ac:dyDescent="0.2">
      <c r="D3395" s="131"/>
    </row>
    <row r="3396" spans="4:4" x14ac:dyDescent="0.2">
      <c r="D3396" s="131"/>
    </row>
    <row r="3397" spans="4:4" x14ac:dyDescent="0.2">
      <c r="D3397" s="131"/>
    </row>
    <row r="3398" spans="4:4" x14ac:dyDescent="0.2">
      <c r="D3398" s="131"/>
    </row>
    <row r="3399" spans="4:4" x14ac:dyDescent="0.2">
      <c r="D3399" s="131"/>
    </row>
    <row r="3400" spans="4:4" x14ac:dyDescent="0.2">
      <c r="D3400" s="131"/>
    </row>
    <row r="3401" spans="4:4" x14ac:dyDescent="0.2">
      <c r="D3401" s="131"/>
    </row>
    <row r="3402" spans="4:4" x14ac:dyDescent="0.2">
      <c r="D3402" s="131"/>
    </row>
    <row r="3403" spans="4:4" x14ac:dyDescent="0.2">
      <c r="D3403" s="131"/>
    </row>
    <row r="3404" spans="4:4" x14ac:dyDescent="0.2">
      <c r="D3404" s="131"/>
    </row>
    <row r="3405" spans="4:4" x14ac:dyDescent="0.2">
      <c r="D3405" s="131"/>
    </row>
    <row r="3406" spans="4:4" x14ac:dyDescent="0.2">
      <c r="D3406" s="131"/>
    </row>
    <row r="3407" spans="4:4" x14ac:dyDescent="0.2">
      <c r="D3407" s="131"/>
    </row>
    <row r="3408" spans="4:4" x14ac:dyDescent="0.2">
      <c r="D3408" s="131"/>
    </row>
    <row r="3409" spans="4:4" x14ac:dyDescent="0.2">
      <c r="D3409" s="131"/>
    </row>
    <row r="3410" spans="4:4" x14ac:dyDescent="0.2">
      <c r="D3410" s="131"/>
    </row>
    <row r="3411" spans="4:4" x14ac:dyDescent="0.2">
      <c r="D3411" s="131"/>
    </row>
    <row r="3412" spans="4:4" x14ac:dyDescent="0.2">
      <c r="D3412" s="131"/>
    </row>
    <row r="3413" spans="4:4" x14ac:dyDescent="0.2">
      <c r="D3413" s="131"/>
    </row>
    <row r="3414" spans="4:4" x14ac:dyDescent="0.2">
      <c r="D3414" s="131"/>
    </row>
    <row r="3415" spans="4:4" x14ac:dyDescent="0.2">
      <c r="D3415" s="131"/>
    </row>
    <row r="3416" spans="4:4" x14ac:dyDescent="0.2">
      <c r="D3416" s="131"/>
    </row>
    <row r="3417" spans="4:4" x14ac:dyDescent="0.2">
      <c r="D3417" s="131"/>
    </row>
    <row r="3418" spans="4:4" x14ac:dyDescent="0.2">
      <c r="D3418" s="131"/>
    </row>
    <row r="3419" spans="4:4" x14ac:dyDescent="0.2">
      <c r="D3419" s="131"/>
    </row>
    <row r="3420" spans="4:4" x14ac:dyDescent="0.2">
      <c r="D3420" s="131"/>
    </row>
    <row r="3421" spans="4:4" x14ac:dyDescent="0.2">
      <c r="D3421" s="131"/>
    </row>
    <row r="3422" spans="4:4" x14ac:dyDescent="0.2">
      <c r="D3422" s="131"/>
    </row>
    <row r="3423" spans="4:4" x14ac:dyDescent="0.2">
      <c r="D3423" s="131"/>
    </row>
    <row r="3424" spans="4:4" x14ac:dyDescent="0.2">
      <c r="D3424" s="131"/>
    </row>
    <row r="3425" spans="4:4" x14ac:dyDescent="0.2">
      <c r="D3425" s="131"/>
    </row>
    <row r="3426" spans="4:4" x14ac:dyDescent="0.2">
      <c r="D3426" s="131"/>
    </row>
    <row r="3427" spans="4:4" x14ac:dyDescent="0.2">
      <c r="D3427" s="131"/>
    </row>
    <row r="3428" spans="4:4" x14ac:dyDescent="0.2">
      <c r="D3428" s="131"/>
    </row>
    <row r="3429" spans="4:4" x14ac:dyDescent="0.2">
      <c r="D3429" s="131"/>
    </row>
    <row r="3430" spans="4:4" x14ac:dyDescent="0.2">
      <c r="D3430" s="131"/>
    </row>
    <row r="3431" spans="4:4" x14ac:dyDescent="0.2">
      <c r="D3431" s="131"/>
    </row>
    <row r="3432" spans="4:4" x14ac:dyDescent="0.2">
      <c r="D3432" s="131"/>
    </row>
    <row r="3433" spans="4:4" x14ac:dyDescent="0.2">
      <c r="D3433" s="131"/>
    </row>
    <row r="3434" spans="4:4" x14ac:dyDescent="0.2">
      <c r="D3434" s="131"/>
    </row>
    <row r="3435" spans="4:4" x14ac:dyDescent="0.2">
      <c r="D3435" s="131"/>
    </row>
    <row r="3436" spans="4:4" x14ac:dyDescent="0.2">
      <c r="D3436" s="131"/>
    </row>
    <row r="3437" spans="4:4" x14ac:dyDescent="0.2">
      <c r="D3437" s="131"/>
    </row>
    <row r="3438" spans="4:4" x14ac:dyDescent="0.2">
      <c r="D3438" s="131"/>
    </row>
    <row r="3439" spans="4:4" x14ac:dyDescent="0.2">
      <c r="D3439" s="131"/>
    </row>
    <row r="3440" spans="4:4" x14ac:dyDescent="0.2">
      <c r="D3440" s="131"/>
    </row>
    <row r="3441" spans="4:4" x14ac:dyDescent="0.2">
      <c r="D3441" s="131"/>
    </row>
    <row r="3442" spans="4:4" x14ac:dyDescent="0.2">
      <c r="D3442" s="131"/>
    </row>
    <row r="3443" spans="4:4" x14ac:dyDescent="0.2">
      <c r="D3443" s="131"/>
    </row>
    <row r="3444" spans="4:4" x14ac:dyDescent="0.2">
      <c r="D3444" s="131"/>
    </row>
    <row r="3445" spans="4:4" x14ac:dyDescent="0.2">
      <c r="D3445" s="131"/>
    </row>
    <row r="3446" spans="4:4" x14ac:dyDescent="0.2">
      <c r="D3446" s="131"/>
    </row>
    <row r="3447" spans="4:4" x14ac:dyDescent="0.2">
      <c r="D3447" s="131"/>
    </row>
    <row r="3448" spans="4:4" x14ac:dyDescent="0.2">
      <c r="D3448" s="131"/>
    </row>
    <row r="3449" spans="4:4" x14ac:dyDescent="0.2">
      <c r="D3449" s="131"/>
    </row>
    <row r="3450" spans="4:4" x14ac:dyDescent="0.2">
      <c r="D3450" s="131"/>
    </row>
    <row r="3451" spans="4:4" x14ac:dyDescent="0.2">
      <c r="D3451" s="131"/>
    </row>
    <row r="3452" spans="4:4" x14ac:dyDescent="0.2">
      <c r="D3452" s="131"/>
    </row>
    <row r="3453" spans="4:4" x14ac:dyDescent="0.2">
      <c r="D3453" s="131"/>
    </row>
    <row r="3454" spans="4:4" x14ac:dyDescent="0.2">
      <c r="D3454" s="131"/>
    </row>
    <row r="3455" spans="4:4" x14ac:dyDescent="0.2">
      <c r="D3455" s="131"/>
    </row>
    <row r="3456" spans="4:4" x14ac:dyDescent="0.2">
      <c r="D3456" s="131"/>
    </row>
    <row r="3457" spans="4:4" x14ac:dyDescent="0.2">
      <c r="D3457" s="131"/>
    </row>
    <row r="3458" spans="4:4" x14ac:dyDescent="0.2">
      <c r="D3458" s="131"/>
    </row>
    <row r="3459" spans="4:4" x14ac:dyDescent="0.2">
      <c r="D3459" s="131"/>
    </row>
    <row r="3460" spans="4:4" x14ac:dyDescent="0.2">
      <c r="D3460" s="131"/>
    </row>
    <row r="3461" spans="4:4" x14ac:dyDescent="0.2">
      <c r="D3461" s="131"/>
    </row>
    <row r="3462" spans="4:4" x14ac:dyDescent="0.2">
      <c r="D3462" s="131"/>
    </row>
    <row r="3463" spans="4:4" x14ac:dyDescent="0.2">
      <c r="D3463" s="131"/>
    </row>
    <row r="3464" spans="4:4" x14ac:dyDescent="0.2">
      <c r="D3464" s="131"/>
    </row>
    <row r="3465" spans="4:4" x14ac:dyDescent="0.2">
      <c r="D3465" s="131"/>
    </row>
    <row r="3466" spans="4:4" x14ac:dyDescent="0.2">
      <c r="D3466" s="131"/>
    </row>
    <row r="3467" spans="4:4" x14ac:dyDescent="0.2">
      <c r="D3467" s="131"/>
    </row>
    <row r="3468" spans="4:4" x14ac:dyDescent="0.2">
      <c r="D3468" s="131"/>
    </row>
    <row r="3469" spans="4:4" x14ac:dyDescent="0.2">
      <c r="D3469" s="131"/>
    </row>
    <row r="3470" spans="4:4" x14ac:dyDescent="0.2">
      <c r="D3470" s="131"/>
    </row>
    <row r="3471" spans="4:4" x14ac:dyDescent="0.2">
      <c r="D3471" s="131"/>
    </row>
    <row r="3472" spans="4:4" x14ac:dyDescent="0.2">
      <c r="D3472" s="131"/>
    </row>
    <row r="3473" spans="4:4" x14ac:dyDescent="0.2">
      <c r="D3473" s="131"/>
    </row>
    <row r="3474" spans="4:4" x14ac:dyDescent="0.2">
      <c r="D3474" s="131"/>
    </row>
    <row r="3475" spans="4:4" x14ac:dyDescent="0.2">
      <c r="D3475" s="131"/>
    </row>
    <row r="3476" spans="4:4" x14ac:dyDescent="0.2">
      <c r="D3476" s="131"/>
    </row>
    <row r="3477" spans="4:4" x14ac:dyDescent="0.2">
      <c r="D3477" s="131"/>
    </row>
    <row r="3478" spans="4:4" x14ac:dyDescent="0.2">
      <c r="D3478" s="131"/>
    </row>
    <row r="3479" spans="4:4" x14ac:dyDescent="0.2">
      <c r="D3479" s="131"/>
    </row>
    <row r="3480" spans="4:4" x14ac:dyDescent="0.2">
      <c r="D3480" s="131"/>
    </row>
    <row r="3481" spans="4:4" x14ac:dyDescent="0.2">
      <c r="D3481" s="131"/>
    </row>
    <row r="3482" spans="4:4" x14ac:dyDescent="0.2">
      <c r="D3482" s="131"/>
    </row>
    <row r="3483" spans="4:4" x14ac:dyDescent="0.2">
      <c r="D3483" s="131"/>
    </row>
    <row r="3484" spans="4:4" x14ac:dyDescent="0.2">
      <c r="D3484" s="131"/>
    </row>
    <row r="3485" spans="4:4" x14ac:dyDescent="0.2">
      <c r="D3485" s="131"/>
    </row>
    <row r="3486" spans="4:4" x14ac:dyDescent="0.2">
      <c r="D3486" s="131"/>
    </row>
    <row r="3487" spans="4:4" x14ac:dyDescent="0.2">
      <c r="D3487" s="131"/>
    </row>
    <row r="3488" spans="4:4" x14ac:dyDescent="0.2">
      <c r="D3488" s="131"/>
    </row>
    <row r="3489" spans="4:4" x14ac:dyDescent="0.2">
      <c r="D3489" s="131"/>
    </row>
    <row r="3490" spans="4:4" x14ac:dyDescent="0.2">
      <c r="D3490" s="131"/>
    </row>
    <row r="3491" spans="4:4" x14ac:dyDescent="0.2">
      <c r="D3491" s="131"/>
    </row>
    <row r="3492" spans="4:4" x14ac:dyDescent="0.2">
      <c r="D3492" s="131"/>
    </row>
    <row r="3493" spans="4:4" x14ac:dyDescent="0.2">
      <c r="D3493" s="131"/>
    </row>
    <row r="3494" spans="4:4" x14ac:dyDescent="0.2">
      <c r="D3494" s="131"/>
    </row>
    <row r="3495" spans="4:4" x14ac:dyDescent="0.2">
      <c r="D3495" s="131"/>
    </row>
    <row r="3496" spans="4:4" x14ac:dyDescent="0.2">
      <c r="D3496" s="131"/>
    </row>
    <row r="3497" spans="4:4" x14ac:dyDescent="0.2">
      <c r="D3497" s="131"/>
    </row>
    <row r="3498" spans="4:4" x14ac:dyDescent="0.2">
      <c r="D3498" s="131"/>
    </row>
    <row r="3499" spans="4:4" x14ac:dyDescent="0.2">
      <c r="D3499" s="131"/>
    </row>
    <row r="3500" spans="4:4" x14ac:dyDescent="0.2">
      <c r="D3500" s="131"/>
    </row>
    <row r="3501" spans="4:4" x14ac:dyDescent="0.2">
      <c r="D3501" s="131"/>
    </row>
    <row r="3502" spans="4:4" x14ac:dyDescent="0.2">
      <c r="D3502" s="131"/>
    </row>
    <row r="3503" spans="4:4" x14ac:dyDescent="0.2">
      <c r="D3503" s="131"/>
    </row>
    <row r="3504" spans="4:4" x14ac:dyDescent="0.2">
      <c r="D3504" s="131"/>
    </row>
    <row r="3505" spans="4:4" x14ac:dyDescent="0.2">
      <c r="D3505" s="131"/>
    </row>
    <row r="3506" spans="4:4" x14ac:dyDescent="0.2">
      <c r="D3506" s="131"/>
    </row>
    <row r="3507" spans="4:4" x14ac:dyDescent="0.2">
      <c r="D3507" s="131"/>
    </row>
    <row r="3508" spans="4:4" x14ac:dyDescent="0.2">
      <c r="D3508" s="131"/>
    </row>
    <row r="3509" spans="4:4" x14ac:dyDescent="0.2">
      <c r="D3509" s="131"/>
    </row>
    <row r="3510" spans="4:4" x14ac:dyDescent="0.2">
      <c r="D3510" s="131"/>
    </row>
    <row r="3511" spans="4:4" x14ac:dyDescent="0.2">
      <c r="D3511" s="131"/>
    </row>
    <row r="3512" spans="4:4" x14ac:dyDescent="0.2">
      <c r="D3512" s="131"/>
    </row>
    <row r="3513" spans="4:4" x14ac:dyDescent="0.2">
      <c r="D3513" s="131"/>
    </row>
    <row r="3514" spans="4:4" x14ac:dyDescent="0.2">
      <c r="D3514" s="131"/>
    </row>
    <row r="3515" spans="4:4" x14ac:dyDescent="0.2">
      <c r="D3515" s="131"/>
    </row>
    <row r="3516" spans="4:4" x14ac:dyDescent="0.2">
      <c r="D3516" s="131"/>
    </row>
    <row r="3517" spans="4:4" x14ac:dyDescent="0.2">
      <c r="D3517" s="131"/>
    </row>
    <row r="3518" spans="4:4" x14ac:dyDescent="0.2">
      <c r="D3518" s="131"/>
    </row>
    <row r="3519" spans="4:4" x14ac:dyDescent="0.2">
      <c r="D3519" s="131"/>
    </row>
    <row r="3520" spans="4:4" x14ac:dyDescent="0.2">
      <c r="D3520" s="131"/>
    </row>
    <row r="3521" spans="4:4" x14ac:dyDescent="0.2">
      <c r="D3521" s="131"/>
    </row>
    <row r="3522" spans="4:4" x14ac:dyDescent="0.2">
      <c r="D3522" s="131"/>
    </row>
    <row r="3523" spans="4:4" x14ac:dyDescent="0.2">
      <c r="D3523" s="131"/>
    </row>
    <row r="3524" spans="4:4" x14ac:dyDescent="0.2">
      <c r="D3524" s="131"/>
    </row>
    <row r="3525" spans="4:4" x14ac:dyDescent="0.2">
      <c r="D3525" s="131"/>
    </row>
    <row r="3526" spans="4:4" x14ac:dyDescent="0.2">
      <c r="D3526" s="131"/>
    </row>
    <row r="3527" spans="4:4" x14ac:dyDescent="0.2">
      <c r="D3527" s="131"/>
    </row>
    <row r="3528" spans="4:4" x14ac:dyDescent="0.2">
      <c r="D3528" s="131"/>
    </row>
    <row r="3529" spans="4:4" x14ac:dyDescent="0.2">
      <c r="D3529" s="131"/>
    </row>
    <row r="3530" spans="4:4" x14ac:dyDescent="0.2">
      <c r="D3530" s="131"/>
    </row>
    <row r="3531" spans="4:4" x14ac:dyDescent="0.2">
      <c r="D3531" s="131"/>
    </row>
    <row r="3532" spans="4:4" x14ac:dyDescent="0.2">
      <c r="D3532" s="131"/>
    </row>
    <row r="3533" spans="4:4" x14ac:dyDescent="0.2">
      <c r="D3533" s="131"/>
    </row>
    <row r="3534" spans="4:4" x14ac:dyDescent="0.2">
      <c r="D3534" s="131"/>
    </row>
    <row r="3535" spans="4:4" x14ac:dyDescent="0.2">
      <c r="D3535" s="131"/>
    </row>
    <row r="3536" spans="4:4" x14ac:dyDescent="0.2">
      <c r="D3536" s="131"/>
    </row>
    <row r="3537" spans="4:4" x14ac:dyDescent="0.2">
      <c r="D3537" s="131"/>
    </row>
    <row r="3538" spans="4:4" x14ac:dyDescent="0.2">
      <c r="D3538" s="131"/>
    </row>
    <row r="3539" spans="4:4" x14ac:dyDescent="0.2">
      <c r="D3539" s="131"/>
    </row>
    <row r="3540" spans="4:4" x14ac:dyDescent="0.2">
      <c r="D3540" s="131"/>
    </row>
    <row r="3541" spans="4:4" x14ac:dyDescent="0.2">
      <c r="D3541" s="131"/>
    </row>
    <row r="3542" spans="4:4" x14ac:dyDescent="0.2">
      <c r="D3542" s="131"/>
    </row>
    <row r="3543" spans="4:4" x14ac:dyDescent="0.2">
      <c r="D3543" s="131"/>
    </row>
    <row r="3544" spans="4:4" x14ac:dyDescent="0.2">
      <c r="D3544" s="131"/>
    </row>
    <row r="3545" spans="4:4" x14ac:dyDescent="0.2">
      <c r="D3545" s="131"/>
    </row>
    <row r="3546" spans="4:4" x14ac:dyDescent="0.2">
      <c r="D3546" s="131"/>
    </row>
    <row r="3547" spans="4:4" x14ac:dyDescent="0.2">
      <c r="D3547" s="131"/>
    </row>
    <row r="3548" spans="4:4" x14ac:dyDescent="0.2">
      <c r="D3548" s="131"/>
    </row>
    <row r="3549" spans="4:4" x14ac:dyDescent="0.2">
      <c r="D3549" s="131"/>
    </row>
    <row r="3550" spans="4:4" x14ac:dyDescent="0.2">
      <c r="D3550" s="131"/>
    </row>
    <row r="3551" spans="4:4" x14ac:dyDescent="0.2">
      <c r="D3551" s="131"/>
    </row>
    <row r="3552" spans="4:4" x14ac:dyDescent="0.2">
      <c r="D3552" s="131"/>
    </row>
    <row r="3553" spans="4:4" x14ac:dyDescent="0.2">
      <c r="D3553" s="131"/>
    </row>
    <row r="3554" spans="4:4" x14ac:dyDescent="0.2">
      <c r="D3554" s="131"/>
    </row>
    <row r="3555" spans="4:4" x14ac:dyDescent="0.2">
      <c r="D3555" s="131"/>
    </row>
    <row r="3556" spans="4:4" x14ac:dyDescent="0.2">
      <c r="D3556" s="131"/>
    </row>
    <row r="3557" spans="4:4" x14ac:dyDescent="0.2">
      <c r="D3557" s="131"/>
    </row>
    <row r="3558" spans="4:4" x14ac:dyDescent="0.2">
      <c r="D3558" s="131"/>
    </row>
    <row r="3559" spans="4:4" x14ac:dyDescent="0.2">
      <c r="D3559" s="131"/>
    </row>
    <row r="3560" spans="4:4" x14ac:dyDescent="0.2">
      <c r="D3560" s="131"/>
    </row>
    <row r="3561" spans="4:4" x14ac:dyDescent="0.2">
      <c r="D3561" s="131"/>
    </row>
    <row r="3562" spans="4:4" x14ac:dyDescent="0.2">
      <c r="D3562" s="131"/>
    </row>
    <row r="3563" spans="4:4" x14ac:dyDescent="0.2">
      <c r="D3563" s="131"/>
    </row>
    <row r="3564" spans="4:4" x14ac:dyDescent="0.2">
      <c r="D3564" s="131"/>
    </row>
    <row r="3565" spans="4:4" x14ac:dyDescent="0.2">
      <c r="D3565" s="131"/>
    </row>
    <row r="3566" spans="4:4" x14ac:dyDescent="0.2">
      <c r="D3566" s="131"/>
    </row>
    <row r="3567" spans="4:4" x14ac:dyDescent="0.2">
      <c r="D3567" s="131"/>
    </row>
    <row r="3568" spans="4:4" x14ac:dyDescent="0.2">
      <c r="D3568" s="131"/>
    </row>
    <row r="3569" spans="4:4" x14ac:dyDescent="0.2">
      <c r="D3569" s="131"/>
    </row>
    <row r="3570" spans="4:4" x14ac:dyDescent="0.2">
      <c r="D3570" s="131"/>
    </row>
    <row r="3571" spans="4:4" x14ac:dyDescent="0.2">
      <c r="D3571" s="131"/>
    </row>
    <row r="3572" spans="4:4" x14ac:dyDescent="0.2">
      <c r="D3572" s="131"/>
    </row>
    <row r="3573" spans="4:4" x14ac:dyDescent="0.2">
      <c r="D3573" s="131"/>
    </row>
    <row r="3574" spans="4:4" x14ac:dyDescent="0.2">
      <c r="D3574" s="131"/>
    </row>
    <row r="3575" spans="4:4" x14ac:dyDescent="0.2">
      <c r="D3575" s="131"/>
    </row>
    <row r="3576" spans="4:4" x14ac:dyDescent="0.2">
      <c r="D3576" s="131"/>
    </row>
    <row r="3577" spans="4:4" x14ac:dyDescent="0.2">
      <c r="D3577" s="131"/>
    </row>
    <row r="3578" spans="4:4" x14ac:dyDescent="0.2">
      <c r="D3578" s="131"/>
    </row>
    <row r="3579" spans="4:4" x14ac:dyDescent="0.2">
      <c r="D3579" s="131"/>
    </row>
    <row r="3580" spans="4:4" x14ac:dyDescent="0.2">
      <c r="D3580" s="131"/>
    </row>
    <row r="3581" spans="4:4" x14ac:dyDescent="0.2">
      <c r="D3581" s="131"/>
    </row>
    <row r="3582" spans="4:4" x14ac:dyDescent="0.2">
      <c r="D3582" s="131"/>
    </row>
    <row r="3583" spans="4:4" x14ac:dyDescent="0.2">
      <c r="D3583" s="131"/>
    </row>
    <row r="3584" spans="4:4" x14ac:dyDescent="0.2">
      <c r="D3584" s="131"/>
    </row>
    <row r="3585" spans="4:4" x14ac:dyDescent="0.2">
      <c r="D3585" s="131"/>
    </row>
    <row r="3586" spans="4:4" x14ac:dyDescent="0.2">
      <c r="D3586" s="131"/>
    </row>
    <row r="3587" spans="4:4" x14ac:dyDescent="0.2">
      <c r="D3587" s="131"/>
    </row>
    <row r="3588" spans="4:4" x14ac:dyDescent="0.2">
      <c r="D3588" s="131"/>
    </row>
    <row r="3589" spans="4:4" x14ac:dyDescent="0.2">
      <c r="D3589" s="131"/>
    </row>
    <row r="3590" spans="4:4" x14ac:dyDescent="0.2">
      <c r="D3590" s="131"/>
    </row>
    <row r="3591" spans="4:4" x14ac:dyDescent="0.2">
      <c r="D3591" s="131"/>
    </row>
    <row r="3592" spans="4:4" x14ac:dyDescent="0.2">
      <c r="D3592" s="131"/>
    </row>
    <row r="3593" spans="4:4" x14ac:dyDescent="0.2">
      <c r="D3593" s="131"/>
    </row>
    <row r="3594" spans="4:4" x14ac:dyDescent="0.2">
      <c r="D3594" s="131"/>
    </row>
    <row r="3595" spans="4:4" x14ac:dyDescent="0.2">
      <c r="D3595" s="131"/>
    </row>
    <row r="3596" spans="4:4" x14ac:dyDescent="0.2">
      <c r="D3596" s="131"/>
    </row>
    <row r="3597" spans="4:4" x14ac:dyDescent="0.2">
      <c r="D3597" s="131"/>
    </row>
    <row r="3598" spans="4:4" x14ac:dyDescent="0.2">
      <c r="D3598" s="131"/>
    </row>
    <row r="3599" spans="4:4" x14ac:dyDescent="0.2">
      <c r="D3599" s="131"/>
    </row>
    <row r="3600" spans="4:4" x14ac:dyDescent="0.2">
      <c r="D3600" s="131"/>
    </row>
    <row r="3601" spans="4:4" x14ac:dyDescent="0.2">
      <c r="D3601" s="131"/>
    </row>
    <row r="3602" spans="4:4" x14ac:dyDescent="0.2">
      <c r="D3602" s="131"/>
    </row>
    <row r="3603" spans="4:4" x14ac:dyDescent="0.2">
      <c r="D3603" s="131"/>
    </row>
    <row r="3604" spans="4:4" x14ac:dyDescent="0.2">
      <c r="D3604" s="131"/>
    </row>
    <row r="3605" spans="4:4" x14ac:dyDescent="0.2">
      <c r="D3605" s="131"/>
    </row>
    <row r="3606" spans="4:4" x14ac:dyDescent="0.2">
      <c r="D3606" s="131"/>
    </row>
    <row r="3607" spans="4:4" x14ac:dyDescent="0.2">
      <c r="D3607" s="131"/>
    </row>
    <row r="3608" spans="4:4" x14ac:dyDescent="0.2">
      <c r="D3608" s="131"/>
    </row>
    <row r="3609" spans="4:4" x14ac:dyDescent="0.2">
      <c r="D3609" s="131"/>
    </row>
    <row r="3610" spans="4:4" x14ac:dyDescent="0.2">
      <c r="D3610" s="131"/>
    </row>
    <row r="3611" spans="4:4" x14ac:dyDescent="0.2">
      <c r="D3611" s="131"/>
    </row>
    <row r="3612" spans="4:4" x14ac:dyDescent="0.2">
      <c r="D3612" s="131"/>
    </row>
    <row r="3613" spans="4:4" x14ac:dyDescent="0.2">
      <c r="D3613" s="131"/>
    </row>
    <row r="3614" spans="4:4" x14ac:dyDescent="0.2">
      <c r="D3614" s="131"/>
    </row>
    <row r="3615" spans="4:4" x14ac:dyDescent="0.2">
      <c r="D3615" s="131"/>
    </row>
    <row r="3616" spans="4:4" x14ac:dyDescent="0.2">
      <c r="D3616" s="131"/>
    </row>
    <row r="3617" spans="4:4" x14ac:dyDescent="0.2">
      <c r="D3617" s="131"/>
    </row>
    <row r="3618" spans="4:4" x14ac:dyDescent="0.2">
      <c r="D3618" s="131"/>
    </row>
    <row r="3619" spans="4:4" x14ac:dyDescent="0.2">
      <c r="D3619" s="131"/>
    </row>
    <row r="3620" spans="4:4" x14ac:dyDescent="0.2">
      <c r="D3620" s="131"/>
    </row>
    <row r="3621" spans="4:4" x14ac:dyDescent="0.2">
      <c r="D3621" s="131"/>
    </row>
    <row r="3622" spans="4:4" x14ac:dyDescent="0.2">
      <c r="D3622" s="131"/>
    </row>
    <row r="3623" spans="4:4" x14ac:dyDescent="0.2">
      <c r="D3623" s="131"/>
    </row>
    <row r="3624" spans="4:4" x14ac:dyDescent="0.2">
      <c r="D3624" s="131"/>
    </row>
    <row r="3625" spans="4:4" x14ac:dyDescent="0.2">
      <c r="D3625" s="131"/>
    </row>
    <row r="3626" spans="4:4" x14ac:dyDescent="0.2">
      <c r="D3626" s="131"/>
    </row>
    <row r="3627" spans="4:4" x14ac:dyDescent="0.2">
      <c r="D3627" s="131"/>
    </row>
    <row r="3628" spans="4:4" x14ac:dyDescent="0.2">
      <c r="D3628" s="131"/>
    </row>
    <row r="3629" spans="4:4" x14ac:dyDescent="0.2">
      <c r="D3629" s="131"/>
    </row>
    <row r="3630" spans="4:4" x14ac:dyDescent="0.2">
      <c r="D3630" s="131"/>
    </row>
    <row r="3631" spans="4:4" x14ac:dyDescent="0.2">
      <c r="D3631" s="131"/>
    </row>
    <row r="3632" spans="4:4" x14ac:dyDescent="0.2">
      <c r="D3632" s="131"/>
    </row>
    <row r="3633" spans="4:4" x14ac:dyDescent="0.2">
      <c r="D3633" s="131"/>
    </row>
    <row r="3634" spans="4:4" x14ac:dyDescent="0.2">
      <c r="D3634" s="131"/>
    </row>
    <row r="3635" spans="4:4" x14ac:dyDescent="0.2">
      <c r="D3635" s="131"/>
    </row>
    <row r="3636" spans="4:4" x14ac:dyDescent="0.2">
      <c r="D3636" s="131"/>
    </row>
    <row r="3637" spans="4:4" x14ac:dyDescent="0.2">
      <c r="D3637" s="131"/>
    </row>
    <row r="3638" spans="4:4" x14ac:dyDescent="0.2">
      <c r="D3638" s="131"/>
    </row>
    <row r="3639" spans="4:4" x14ac:dyDescent="0.2">
      <c r="D3639" s="131"/>
    </row>
    <row r="3640" spans="4:4" x14ac:dyDescent="0.2">
      <c r="D3640" s="131"/>
    </row>
    <row r="3641" spans="4:4" x14ac:dyDescent="0.2">
      <c r="D3641" s="131"/>
    </row>
    <row r="3642" spans="4:4" x14ac:dyDescent="0.2">
      <c r="D3642" s="131"/>
    </row>
    <row r="3643" spans="4:4" x14ac:dyDescent="0.2">
      <c r="D3643" s="131"/>
    </row>
    <row r="3644" spans="4:4" x14ac:dyDescent="0.2">
      <c r="D3644" s="131"/>
    </row>
    <row r="3645" spans="4:4" x14ac:dyDescent="0.2">
      <c r="D3645" s="131"/>
    </row>
    <row r="3646" spans="4:4" x14ac:dyDescent="0.2">
      <c r="D3646" s="131"/>
    </row>
    <row r="3647" spans="4:4" x14ac:dyDescent="0.2">
      <c r="D3647" s="131"/>
    </row>
    <row r="3648" spans="4:4" x14ac:dyDescent="0.2">
      <c r="D3648" s="131"/>
    </row>
    <row r="3649" spans="4:4" x14ac:dyDescent="0.2">
      <c r="D3649" s="131"/>
    </row>
    <row r="3650" spans="4:4" x14ac:dyDescent="0.2">
      <c r="D3650" s="131"/>
    </row>
    <row r="3651" spans="4:4" x14ac:dyDescent="0.2">
      <c r="D3651" s="131"/>
    </row>
    <row r="3652" spans="4:4" x14ac:dyDescent="0.2">
      <c r="D3652" s="131"/>
    </row>
    <row r="3653" spans="4:4" x14ac:dyDescent="0.2">
      <c r="D3653" s="131"/>
    </row>
    <row r="3654" spans="4:4" x14ac:dyDescent="0.2">
      <c r="D3654" s="131"/>
    </row>
    <row r="3655" spans="4:4" x14ac:dyDescent="0.2">
      <c r="D3655" s="131"/>
    </row>
    <row r="3656" spans="4:4" x14ac:dyDescent="0.2">
      <c r="D3656" s="131"/>
    </row>
    <row r="3657" spans="4:4" x14ac:dyDescent="0.2">
      <c r="D3657" s="131"/>
    </row>
    <row r="3658" spans="4:4" x14ac:dyDescent="0.2">
      <c r="D3658" s="131"/>
    </row>
    <row r="3659" spans="4:4" x14ac:dyDescent="0.2">
      <c r="D3659" s="131"/>
    </row>
    <row r="3660" spans="4:4" x14ac:dyDescent="0.2">
      <c r="D3660" s="131"/>
    </row>
    <row r="3661" spans="4:4" x14ac:dyDescent="0.2">
      <c r="D3661" s="131"/>
    </row>
    <row r="3662" spans="4:4" x14ac:dyDescent="0.2">
      <c r="D3662" s="131"/>
    </row>
    <row r="3663" spans="4:4" x14ac:dyDescent="0.2">
      <c r="D3663" s="131"/>
    </row>
    <row r="3664" spans="4:4" x14ac:dyDescent="0.2">
      <c r="D3664" s="131"/>
    </row>
    <row r="3665" spans="4:4" x14ac:dyDescent="0.2">
      <c r="D3665" s="131"/>
    </row>
    <row r="3666" spans="4:4" x14ac:dyDescent="0.2">
      <c r="D3666" s="131"/>
    </row>
    <row r="3667" spans="4:4" x14ac:dyDescent="0.2">
      <c r="D3667" s="131"/>
    </row>
    <row r="3668" spans="4:4" x14ac:dyDescent="0.2">
      <c r="D3668" s="131"/>
    </row>
    <row r="3669" spans="4:4" x14ac:dyDescent="0.2">
      <c r="D3669" s="131"/>
    </row>
    <row r="3670" spans="4:4" x14ac:dyDescent="0.2">
      <c r="D3670" s="131"/>
    </row>
    <row r="3671" spans="4:4" x14ac:dyDescent="0.2">
      <c r="D3671" s="131"/>
    </row>
    <row r="3672" spans="4:4" x14ac:dyDescent="0.2">
      <c r="D3672" s="131"/>
    </row>
    <row r="3673" spans="4:4" x14ac:dyDescent="0.2">
      <c r="D3673" s="131"/>
    </row>
    <row r="3674" spans="4:4" x14ac:dyDescent="0.2">
      <c r="D3674" s="131"/>
    </row>
    <row r="3675" spans="4:4" x14ac:dyDescent="0.2">
      <c r="D3675" s="131"/>
    </row>
    <row r="3676" spans="4:4" x14ac:dyDescent="0.2">
      <c r="D3676" s="131"/>
    </row>
    <row r="3677" spans="4:4" x14ac:dyDescent="0.2">
      <c r="D3677" s="131"/>
    </row>
    <row r="3678" spans="4:4" x14ac:dyDescent="0.2">
      <c r="D3678" s="131"/>
    </row>
    <row r="3679" spans="4:4" x14ac:dyDescent="0.2">
      <c r="D3679" s="131"/>
    </row>
    <row r="3680" spans="4:4" x14ac:dyDescent="0.2">
      <c r="D3680" s="131"/>
    </row>
    <row r="3681" spans="4:4" x14ac:dyDescent="0.2">
      <c r="D3681" s="131"/>
    </row>
    <row r="3682" spans="4:4" x14ac:dyDescent="0.2">
      <c r="D3682" s="131"/>
    </row>
    <row r="3683" spans="4:4" x14ac:dyDescent="0.2">
      <c r="D3683" s="131"/>
    </row>
    <row r="3684" spans="4:4" x14ac:dyDescent="0.2">
      <c r="D3684" s="131"/>
    </row>
    <row r="3685" spans="4:4" x14ac:dyDescent="0.2">
      <c r="D3685" s="131"/>
    </row>
    <row r="3686" spans="4:4" x14ac:dyDescent="0.2">
      <c r="D3686" s="131"/>
    </row>
    <row r="3687" spans="4:4" x14ac:dyDescent="0.2">
      <c r="D3687" s="131"/>
    </row>
    <row r="3688" spans="4:4" x14ac:dyDescent="0.2">
      <c r="D3688" s="131"/>
    </row>
    <row r="3689" spans="4:4" x14ac:dyDescent="0.2">
      <c r="D3689" s="131"/>
    </row>
    <row r="3690" spans="4:4" x14ac:dyDescent="0.2">
      <c r="D3690" s="131"/>
    </row>
    <row r="3691" spans="4:4" x14ac:dyDescent="0.2">
      <c r="D3691" s="131"/>
    </row>
    <row r="3692" spans="4:4" x14ac:dyDescent="0.2">
      <c r="D3692" s="131"/>
    </row>
    <row r="3693" spans="4:4" x14ac:dyDescent="0.2">
      <c r="D3693" s="131"/>
    </row>
    <row r="3694" spans="4:4" x14ac:dyDescent="0.2">
      <c r="D3694" s="131"/>
    </row>
    <row r="3695" spans="4:4" x14ac:dyDescent="0.2">
      <c r="D3695" s="131"/>
    </row>
    <row r="3696" spans="4:4" x14ac:dyDescent="0.2">
      <c r="D3696" s="131"/>
    </row>
    <row r="3697" spans="4:4" x14ac:dyDescent="0.2">
      <c r="D3697" s="131"/>
    </row>
    <row r="3698" spans="4:4" x14ac:dyDescent="0.2">
      <c r="D3698" s="131"/>
    </row>
    <row r="3699" spans="4:4" x14ac:dyDescent="0.2">
      <c r="D3699" s="131"/>
    </row>
    <row r="3700" spans="4:4" x14ac:dyDescent="0.2">
      <c r="D3700" s="131"/>
    </row>
    <row r="3701" spans="4:4" x14ac:dyDescent="0.2">
      <c r="D3701" s="131"/>
    </row>
    <row r="3702" spans="4:4" x14ac:dyDescent="0.2">
      <c r="D3702" s="131"/>
    </row>
    <row r="3703" spans="4:4" x14ac:dyDescent="0.2">
      <c r="D3703" s="131"/>
    </row>
    <row r="3704" spans="4:4" x14ac:dyDescent="0.2">
      <c r="D3704" s="131"/>
    </row>
    <row r="3705" spans="4:4" x14ac:dyDescent="0.2">
      <c r="D3705" s="131"/>
    </row>
    <row r="3706" spans="4:4" x14ac:dyDescent="0.2">
      <c r="D3706" s="131"/>
    </row>
    <row r="3707" spans="4:4" x14ac:dyDescent="0.2">
      <c r="D3707" s="131"/>
    </row>
    <row r="3708" spans="4:4" x14ac:dyDescent="0.2">
      <c r="D3708" s="131"/>
    </row>
    <row r="3709" spans="4:4" x14ac:dyDescent="0.2">
      <c r="D3709" s="131"/>
    </row>
    <row r="3710" spans="4:4" x14ac:dyDescent="0.2">
      <c r="D3710" s="131"/>
    </row>
    <row r="3711" spans="4:4" x14ac:dyDescent="0.2">
      <c r="D3711" s="131"/>
    </row>
    <row r="3712" spans="4:4" x14ac:dyDescent="0.2">
      <c r="D3712" s="131"/>
    </row>
    <row r="3713" spans="4:4" x14ac:dyDescent="0.2">
      <c r="D3713" s="131"/>
    </row>
    <row r="3714" spans="4:4" x14ac:dyDescent="0.2">
      <c r="D3714" s="131"/>
    </row>
    <row r="3715" spans="4:4" x14ac:dyDescent="0.2">
      <c r="D3715" s="131"/>
    </row>
    <row r="3716" spans="4:4" x14ac:dyDescent="0.2">
      <c r="D3716" s="131"/>
    </row>
    <row r="3717" spans="4:4" x14ac:dyDescent="0.2">
      <c r="D3717" s="131"/>
    </row>
    <row r="3718" spans="4:4" x14ac:dyDescent="0.2">
      <c r="D3718" s="131"/>
    </row>
    <row r="3719" spans="4:4" x14ac:dyDescent="0.2">
      <c r="D3719" s="131"/>
    </row>
    <row r="3720" spans="4:4" x14ac:dyDescent="0.2">
      <c r="D3720" s="131"/>
    </row>
    <row r="3721" spans="4:4" x14ac:dyDescent="0.2">
      <c r="D3721" s="131"/>
    </row>
    <row r="3722" spans="4:4" x14ac:dyDescent="0.2">
      <c r="D3722" s="131"/>
    </row>
    <row r="3723" spans="4:4" x14ac:dyDescent="0.2">
      <c r="D3723" s="131"/>
    </row>
    <row r="3724" spans="4:4" x14ac:dyDescent="0.2">
      <c r="D3724" s="131"/>
    </row>
    <row r="3725" spans="4:4" x14ac:dyDescent="0.2">
      <c r="D3725" s="131"/>
    </row>
    <row r="3726" spans="4:4" x14ac:dyDescent="0.2">
      <c r="D3726" s="131"/>
    </row>
    <row r="3727" spans="4:4" x14ac:dyDescent="0.2">
      <c r="D3727" s="131"/>
    </row>
    <row r="3728" spans="4:4" x14ac:dyDescent="0.2">
      <c r="D3728" s="131"/>
    </row>
    <row r="3729" spans="4:4" x14ac:dyDescent="0.2">
      <c r="D3729" s="131"/>
    </row>
    <row r="3730" spans="4:4" x14ac:dyDescent="0.2">
      <c r="D3730" s="131"/>
    </row>
    <row r="3731" spans="4:4" x14ac:dyDescent="0.2">
      <c r="D3731" s="131"/>
    </row>
    <row r="3732" spans="4:4" x14ac:dyDescent="0.2">
      <c r="D3732" s="131"/>
    </row>
    <row r="3733" spans="4:4" x14ac:dyDescent="0.2">
      <c r="D3733" s="131"/>
    </row>
    <row r="3734" spans="4:4" x14ac:dyDescent="0.2">
      <c r="D3734" s="131"/>
    </row>
    <row r="3735" spans="4:4" x14ac:dyDescent="0.2">
      <c r="D3735" s="131"/>
    </row>
    <row r="3736" spans="4:4" x14ac:dyDescent="0.2">
      <c r="D3736" s="131"/>
    </row>
    <row r="3737" spans="4:4" x14ac:dyDescent="0.2">
      <c r="D3737" s="131"/>
    </row>
    <row r="3738" spans="4:4" x14ac:dyDescent="0.2">
      <c r="D3738" s="131"/>
    </row>
    <row r="3739" spans="4:4" x14ac:dyDescent="0.2">
      <c r="D3739" s="131"/>
    </row>
    <row r="3740" spans="4:4" x14ac:dyDescent="0.2">
      <c r="D3740" s="131"/>
    </row>
    <row r="3741" spans="4:4" x14ac:dyDescent="0.2">
      <c r="D3741" s="131"/>
    </row>
    <row r="3742" spans="4:4" x14ac:dyDescent="0.2">
      <c r="D3742" s="131"/>
    </row>
    <row r="3743" spans="4:4" x14ac:dyDescent="0.2">
      <c r="D3743" s="131"/>
    </row>
    <row r="3744" spans="4:4" x14ac:dyDescent="0.2">
      <c r="D3744" s="131"/>
    </row>
    <row r="3745" spans="4:4" x14ac:dyDescent="0.2">
      <c r="D3745" s="131"/>
    </row>
    <row r="3746" spans="4:4" x14ac:dyDescent="0.2">
      <c r="D3746" s="131"/>
    </row>
    <row r="3747" spans="4:4" x14ac:dyDescent="0.2">
      <c r="D3747" s="131"/>
    </row>
    <row r="3748" spans="4:4" x14ac:dyDescent="0.2">
      <c r="D3748" s="131"/>
    </row>
    <row r="3749" spans="4:4" x14ac:dyDescent="0.2">
      <c r="D3749" s="131"/>
    </row>
    <row r="3750" spans="4:4" x14ac:dyDescent="0.2">
      <c r="D3750" s="131"/>
    </row>
    <row r="3751" spans="4:4" x14ac:dyDescent="0.2">
      <c r="D3751" s="131"/>
    </row>
    <row r="3752" spans="4:4" x14ac:dyDescent="0.2">
      <c r="D3752" s="131"/>
    </row>
    <row r="3753" spans="4:4" x14ac:dyDescent="0.2">
      <c r="D3753" s="131"/>
    </row>
    <row r="3754" spans="4:4" x14ac:dyDescent="0.2">
      <c r="D3754" s="131"/>
    </row>
    <row r="3755" spans="4:4" x14ac:dyDescent="0.2">
      <c r="D3755" s="131"/>
    </row>
    <row r="3756" spans="4:4" x14ac:dyDescent="0.2">
      <c r="D3756" s="131"/>
    </row>
    <row r="3757" spans="4:4" x14ac:dyDescent="0.2">
      <c r="D3757" s="131"/>
    </row>
    <row r="3758" spans="4:4" x14ac:dyDescent="0.2">
      <c r="D3758" s="131"/>
    </row>
    <row r="3759" spans="4:4" x14ac:dyDescent="0.2">
      <c r="D3759" s="131"/>
    </row>
    <row r="3760" spans="4:4" x14ac:dyDescent="0.2">
      <c r="D3760" s="131"/>
    </row>
    <row r="3761" spans="4:4" x14ac:dyDescent="0.2">
      <c r="D3761" s="131"/>
    </row>
    <row r="3762" spans="4:4" x14ac:dyDescent="0.2">
      <c r="D3762" s="131"/>
    </row>
    <row r="3763" spans="4:4" x14ac:dyDescent="0.2">
      <c r="D3763" s="131"/>
    </row>
    <row r="3764" spans="4:4" x14ac:dyDescent="0.2">
      <c r="D3764" s="131"/>
    </row>
    <row r="3765" spans="4:4" x14ac:dyDescent="0.2">
      <c r="D3765" s="131"/>
    </row>
    <row r="3766" spans="4:4" x14ac:dyDescent="0.2">
      <c r="D3766" s="131"/>
    </row>
    <row r="3767" spans="4:4" x14ac:dyDescent="0.2">
      <c r="D3767" s="131"/>
    </row>
    <row r="3768" spans="4:4" x14ac:dyDescent="0.2">
      <c r="D3768" s="131"/>
    </row>
    <row r="3769" spans="4:4" x14ac:dyDescent="0.2">
      <c r="D3769" s="131"/>
    </row>
    <row r="3770" spans="4:4" x14ac:dyDescent="0.2">
      <c r="D3770" s="131"/>
    </row>
    <row r="3771" spans="4:4" x14ac:dyDescent="0.2">
      <c r="D3771" s="131"/>
    </row>
    <row r="3772" spans="4:4" x14ac:dyDescent="0.2">
      <c r="D3772" s="131"/>
    </row>
    <row r="3773" spans="4:4" x14ac:dyDescent="0.2">
      <c r="D3773" s="131"/>
    </row>
    <row r="3774" spans="4:4" x14ac:dyDescent="0.2">
      <c r="D3774" s="131"/>
    </row>
    <row r="3775" spans="4:4" x14ac:dyDescent="0.2">
      <c r="D3775" s="131"/>
    </row>
    <row r="3776" spans="4:4" x14ac:dyDescent="0.2">
      <c r="D3776" s="131"/>
    </row>
    <row r="3777" spans="4:4" x14ac:dyDescent="0.2">
      <c r="D3777" s="131"/>
    </row>
    <row r="3778" spans="4:4" x14ac:dyDescent="0.2">
      <c r="D3778" s="131"/>
    </row>
    <row r="3779" spans="4:4" x14ac:dyDescent="0.2">
      <c r="D3779" s="131"/>
    </row>
    <row r="3780" spans="4:4" x14ac:dyDescent="0.2">
      <c r="D3780" s="131"/>
    </row>
    <row r="3781" spans="4:4" x14ac:dyDescent="0.2">
      <c r="D3781" s="131"/>
    </row>
    <row r="3782" spans="4:4" x14ac:dyDescent="0.2">
      <c r="D3782" s="131"/>
    </row>
    <row r="3783" spans="4:4" x14ac:dyDescent="0.2">
      <c r="D3783" s="131"/>
    </row>
    <row r="3784" spans="4:4" x14ac:dyDescent="0.2">
      <c r="D3784" s="131"/>
    </row>
    <row r="3785" spans="4:4" x14ac:dyDescent="0.2">
      <c r="D3785" s="131"/>
    </row>
    <row r="3786" spans="4:4" x14ac:dyDescent="0.2">
      <c r="D3786" s="131"/>
    </row>
    <row r="3787" spans="4:4" x14ac:dyDescent="0.2">
      <c r="D3787" s="131"/>
    </row>
    <row r="3788" spans="4:4" x14ac:dyDescent="0.2">
      <c r="D3788" s="131"/>
    </row>
    <row r="3789" spans="4:4" x14ac:dyDescent="0.2">
      <c r="D3789" s="131"/>
    </row>
    <row r="3790" spans="4:4" x14ac:dyDescent="0.2">
      <c r="D3790" s="131"/>
    </row>
    <row r="3791" spans="4:4" x14ac:dyDescent="0.2">
      <c r="D3791" s="131"/>
    </row>
    <row r="3792" spans="4:4" x14ac:dyDescent="0.2">
      <c r="D3792" s="131"/>
    </row>
    <row r="3793" spans="4:4" x14ac:dyDescent="0.2">
      <c r="D3793" s="131"/>
    </row>
    <row r="3794" spans="4:4" x14ac:dyDescent="0.2">
      <c r="D3794" s="131"/>
    </row>
    <row r="3795" spans="4:4" x14ac:dyDescent="0.2">
      <c r="D3795" s="131"/>
    </row>
    <row r="3796" spans="4:4" x14ac:dyDescent="0.2">
      <c r="D3796" s="131"/>
    </row>
    <row r="3797" spans="4:4" x14ac:dyDescent="0.2">
      <c r="D3797" s="131"/>
    </row>
    <row r="3798" spans="4:4" x14ac:dyDescent="0.2">
      <c r="D3798" s="131"/>
    </row>
    <row r="3799" spans="4:4" x14ac:dyDescent="0.2">
      <c r="D3799" s="131"/>
    </row>
    <row r="3800" spans="4:4" x14ac:dyDescent="0.2">
      <c r="D3800" s="131"/>
    </row>
    <row r="3801" spans="4:4" x14ac:dyDescent="0.2">
      <c r="D3801" s="131"/>
    </row>
    <row r="3802" spans="4:4" x14ac:dyDescent="0.2">
      <c r="D3802" s="131"/>
    </row>
    <row r="3803" spans="4:4" x14ac:dyDescent="0.2">
      <c r="D3803" s="131"/>
    </row>
    <row r="3804" spans="4:4" x14ac:dyDescent="0.2">
      <c r="D3804" s="131"/>
    </row>
    <row r="3805" spans="4:4" x14ac:dyDescent="0.2">
      <c r="D3805" s="131"/>
    </row>
    <row r="3806" spans="4:4" x14ac:dyDescent="0.2">
      <c r="D3806" s="131"/>
    </row>
    <row r="3807" spans="4:4" x14ac:dyDescent="0.2">
      <c r="D3807" s="131"/>
    </row>
    <row r="3808" spans="4:4" x14ac:dyDescent="0.2">
      <c r="D3808" s="131"/>
    </row>
    <row r="3809" spans="4:4" x14ac:dyDescent="0.2">
      <c r="D3809" s="131"/>
    </row>
    <row r="3810" spans="4:4" x14ac:dyDescent="0.2">
      <c r="D3810" s="131"/>
    </row>
    <row r="3811" spans="4:4" x14ac:dyDescent="0.2">
      <c r="D3811" s="131"/>
    </row>
    <row r="3812" spans="4:4" x14ac:dyDescent="0.2">
      <c r="D3812" s="131"/>
    </row>
    <row r="3813" spans="4:4" x14ac:dyDescent="0.2">
      <c r="D3813" s="131"/>
    </row>
    <row r="3814" spans="4:4" x14ac:dyDescent="0.2">
      <c r="D3814" s="131"/>
    </row>
    <row r="3815" spans="4:4" x14ac:dyDescent="0.2">
      <c r="D3815" s="131"/>
    </row>
    <row r="3816" spans="4:4" x14ac:dyDescent="0.2">
      <c r="D3816" s="131"/>
    </row>
    <row r="3817" spans="4:4" x14ac:dyDescent="0.2">
      <c r="D3817" s="131"/>
    </row>
    <row r="3818" spans="4:4" x14ac:dyDescent="0.2">
      <c r="D3818" s="131"/>
    </row>
    <row r="3819" spans="4:4" x14ac:dyDescent="0.2">
      <c r="D3819" s="131"/>
    </row>
    <row r="3820" spans="4:4" x14ac:dyDescent="0.2">
      <c r="D3820" s="131"/>
    </row>
    <row r="3821" spans="4:4" x14ac:dyDescent="0.2">
      <c r="D3821" s="131"/>
    </row>
    <row r="3822" spans="4:4" x14ac:dyDescent="0.2">
      <c r="D3822" s="131"/>
    </row>
    <row r="3823" spans="4:4" x14ac:dyDescent="0.2">
      <c r="D3823" s="131"/>
    </row>
    <row r="3824" spans="4:4" x14ac:dyDescent="0.2">
      <c r="D3824" s="131"/>
    </row>
    <row r="3825" spans="4:4" x14ac:dyDescent="0.2">
      <c r="D3825" s="131"/>
    </row>
    <row r="3826" spans="4:4" x14ac:dyDescent="0.2">
      <c r="D3826" s="131"/>
    </row>
    <row r="3827" spans="4:4" x14ac:dyDescent="0.2">
      <c r="D3827" s="131"/>
    </row>
    <row r="3828" spans="4:4" x14ac:dyDescent="0.2">
      <c r="D3828" s="131"/>
    </row>
    <row r="3829" spans="4:4" x14ac:dyDescent="0.2">
      <c r="D3829" s="131"/>
    </row>
    <row r="3830" spans="4:4" x14ac:dyDescent="0.2">
      <c r="D3830" s="131"/>
    </row>
    <row r="3831" spans="4:4" x14ac:dyDescent="0.2">
      <c r="D3831" s="131"/>
    </row>
    <row r="3832" spans="4:4" x14ac:dyDescent="0.2">
      <c r="D3832" s="131"/>
    </row>
    <row r="3833" spans="4:4" x14ac:dyDescent="0.2">
      <c r="D3833" s="131"/>
    </row>
    <row r="3834" spans="4:4" x14ac:dyDescent="0.2">
      <c r="D3834" s="131"/>
    </row>
    <row r="3835" spans="4:4" x14ac:dyDescent="0.2">
      <c r="D3835" s="131"/>
    </row>
    <row r="3836" spans="4:4" x14ac:dyDescent="0.2">
      <c r="D3836" s="131"/>
    </row>
    <row r="3837" spans="4:4" x14ac:dyDescent="0.2">
      <c r="D3837" s="131"/>
    </row>
    <row r="3838" spans="4:4" x14ac:dyDescent="0.2">
      <c r="D3838" s="131"/>
    </row>
    <row r="3839" spans="4:4" x14ac:dyDescent="0.2">
      <c r="D3839" s="131"/>
    </row>
    <row r="3840" spans="4:4" x14ac:dyDescent="0.2">
      <c r="D3840" s="131"/>
    </row>
    <row r="3841" spans="4:4" x14ac:dyDescent="0.2">
      <c r="D3841" s="131"/>
    </row>
    <row r="3842" spans="4:4" x14ac:dyDescent="0.2">
      <c r="D3842" s="131"/>
    </row>
    <row r="3843" spans="4:4" x14ac:dyDescent="0.2">
      <c r="D3843" s="131"/>
    </row>
    <row r="3844" spans="4:4" x14ac:dyDescent="0.2">
      <c r="D3844" s="131"/>
    </row>
    <row r="3845" spans="4:4" x14ac:dyDescent="0.2">
      <c r="D3845" s="131"/>
    </row>
    <row r="3846" spans="4:4" x14ac:dyDescent="0.2">
      <c r="D3846" s="131"/>
    </row>
    <row r="3847" spans="4:4" x14ac:dyDescent="0.2">
      <c r="D3847" s="131"/>
    </row>
    <row r="3848" spans="4:4" x14ac:dyDescent="0.2">
      <c r="D3848" s="131"/>
    </row>
    <row r="3849" spans="4:4" x14ac:dyDescent="0.2">
      <c r="D3849" s="131"/>
    </row>
    <row r="3850" spans="4:4" x14ac:dyDescent="0.2">
      <c r="D3850" s="131"/>
    </row>
    <row r="3851" spans="4:4" x14ac:dyDescent="0.2">
      <c r="D3851" s="131"/>
    </row>
    <row r="3852" spans="4:4" x14ac:dyDescent="0.2">
      <c r="D3852" s="131"/>
    </row>
    <row r="3853" spans="4:4" x14ac:dyDescent="0.2">
      <c r="D3853" s="131"/>
    </row>
    <row r="3854" spans="4:4" x14ac:dyDescent="0.2">
      <c r="D3854" s="131"/>
    </row>
    <row r="3855" spans="4:4" x14ac:dyDescent="0.2">
      <c r="D3855" s="131"/>
    </row>
    <row r="3856" spans="4:4" x14ac:dyDescent="0.2">
      <c r="D3856" s="131"/>
    </row>
    <row r="3857" spans="4:4" x14ac:dyDescent="0.2">
      <c r="D3857" s="131"/>
    </row>
    <row r="3858" spans="4:4" x14ac:dyDescent="0.2">
      <c r="D3858" s="131"/>
    </row>
    <row r="3859" spans="4:4" x14ac:dyDescent="0.2">
      <c r="D3859" s="131"/>
    </row>
    <row r="3860" spans="4:4" x14ac:dyDescent="0.2">
      <c r="D3860" s="131"/>
    </row>
    <row r="3861" spans="4:4" x14ac:dyDescent="0.2">
      <c r="D3861" s="131"/>
    </row>
    <row r="3862" spans="4:4" x14ac:dyDescent="0.2">
      <c r="D3862" s="131"/>
    </row>
    <row r="3863" spans="4:4" x14ac:dyDescent="0.2">
      <c r="D3863" s="131"/>
    </row>
    <row r="3864" spans="4:4" x14ac:dyDescent="0.2">
      <c r="D3864" s="131"/>
    </row>
    <row r="3865" spans="4:4" x14ac:dyDescent="0.2">
      <c r="D3865" s="131"/>
    </row>
    <row r="3866" spans="4:4" x14ac:dyDescent="0.2">
      <c r="D3866" s="131"/>
    </row>
    <row r="3867" spans="4:4" x14ac:dyDescent="0.2">
      <c r="D3867" s="131"/>
    </row>
    <row r="3868" spans="4:4" x14ac:dyDescent="0.2">
      <c r="D3868" s="131"/>
    </row>
    <row r="3869" spans="4:4" x14ac:dyDescent="0.2">
      <c r="D3869" s="131"/>
    </row>
    <row r="3870" spans="4:4" x14ac:dyDescent="0.2">
      <c r="D3870" s="131"/>
    </row>
    <row r="3871" spans="4:4" x14ac:dyDescent="0.2">
      <c r="D3871" s="131"/>
    </row>
    <row r="3872" spans="4:4" x14ac:dyDescent="0.2">
      <c r="D3872" s="131"/>
    </row>
    <row r="3873" spans="4:4" x14ac:dyDescent="0.2">
      <c r="D3873" s="131"/>
    </row>
    <row r="3874" spans="4:4" x14ac:dyDescent="0.2">
      <c r="D3874" s="131"/>
    </row>
    <row r="3875" spans="4:4" x14ac:dyDescent="0.2">
      <c r="D3875" s="131"/>
    </row>
    <row r="3876" spans="4:4" x14ac:dyDescent="0.2">
      <c r="D3876" s="131"/>
    </row>
    <row r="3877" spans="4:4" x14ac:dyDescent="0.2">
      <c r="D3877" s="131"/>
    </row>
    <row r="3878" spans="4:4" x14ac:dyDescent="0.2">
      <c r="D3878" s="131"/>
    </row>
    <row r="3879" spans="4:4" x14ac:dyDescent="0.2">
      <c r="D3879" s="131"/>
    </row>
    <row r="3880" spans="4:4" x14ac:dyDescent="0.2">
      <c r="D3880" s="131"/>
    </row>
    <row r="3881" spans="4:4" x14ac:dyDescent="0.2">
      <c r="D3881" s="131"/>
    </row>
    <row r="3882" spans="4:4" x14ac:dyDescent="0.2">
      <c r="D3882" s="131"/>
    </row>
    <row r="3883" spans="4:4" x14ac:dyDescent="0.2">
      <c r="D3883" s="131"/>
    </row>
    <row r="3884" spans="4:4" x14ac:dyDescent="0.2">
      <c r="D3884" s="131"/>
    </row>
    <row r="3885" spans="4:4" x14ac:dyDescent="0.2">
      <c r="D3885" s="131"/>
    </row>
    <row r="3886" spans="4:4" x14ac:dyDescent="0.2">
      <c r="D3886" s="131"/>
    </row>
    <row r="3887" spans="4:4" x14ac:dyDescent="0.2">
      <c r="D3887" s="131"/>
    </row>
    <row r="3888" spans="4:4" x14ac:dyDescent="0.2">
      <c r="D3888" s="131"/>
    </row>
    <row r="3889" spans="4:4" x14ac:dyDescent="0.2">
      <c r="D3889" s="131"/>
    </row>
    <row r="3890" spans="4:4" x14ac:dyDescent="0.2">
      <c r="D3890" s="131"/>
    </row>
    <row r="3891" spans="4:4" x14ac:dyDescent="0.2">
      <c r="D3891" s="131"/>
    </row>
    <row r="3892" spans="4:4" x14ac:dyDescent="0.2">
      <c r="D3892" s="131"/>
    </row>
    <row r="3893" spans="4:4" x14ac:dyDescent="0.2">
      <c r="D3893" s="131"/>
    </row>
    <row r="3894" spans="4:4" x14ac:dyDescent="0.2">
      <c r="D3894" s="131"/>
    </row>
    <row r="3895" spans="4:4" x14ac:dyDescent="0.2">
      <c r="D3895" s="131"/>
    </row>
    <row r="3896" spans="4:4" x14ac:dyDescent="0.2">
      <c r="D3896" s="131"/>
    </row>
    <row r="3897" spans="4:4" x14ac:dyDescent="0.2">
      <c r="D3897" s="131"/>
    </row>
    <row r="3898" spans="4:4" x14ac:dyDescent="0.2">
      <c r="D3898" s="131"/>
    </row>
    <row r="3899" spans="4:4" x14ac:dyDescent="0.2">
      <c r="D3899" s="131"/>
    </row>
    <row r="3900" spans="4:4" x14ac:dyDescent="0.2">
      <c r="D3900" s="131"/>
    </row>
    <row r="3901" spans="4:4" x14ac:dyDescent="0.2">
      <c r="D3901" s="131"/>
    </row>
    <row r="3902" spans="4:4" x14ac:dyDescent="0.2">
      <c r="D3902" s="131"/>
    </row>
    <row r="3903" spans="4:4" x14ac:dyDescent="0.2">
      <c r="D3903" s="131"/>
    </row>
    <row r="3904" spans="4:4" x14ac:dyDescent="0.2">
      <c r="D3904" s="131"/>
    </row>
    <row r="3905" spans="4:4" x14ac:dyDescent="0.2">
      <c r="D3905" s="131"/>
    </row>
    <row r="3906" spans="4:4" x14ac:dyDescent="0.2">
      <c r="D3906" s="131"/>
    </row>
    <row r="3907" spans="4:4" x14ac:dyDescent="0.2">
      <c r="D3907" s="131"/>
    </row>
    <row r="3908" spans="4:4" x14ac:dyDescent="0.2">
      <c r="D3908" s="131"/>
    </row>
    <row r="3909" spans="4:4" x14ac:dyDescent="0.2">
      <c r="D3909" s="131"/>
    </row>
    <row r="3910" spans="4:4" x14ac:dyDescent="0.2">
      <c r="D3910" s="131"/>
    </row>
    <row r="3911" spans="4:4" x14ac:dyDescent="0.2">
      <c r="D3911" s="131"/>
    </row>
    <row r="3912" spans="4:4" x14ac:dyDescent="0.2">
      <c r="D3912" s="131"/>
    </row>
    <row r="3913" spans="4:4" x14ac:dyDescent="0.2">
      <c r="D3913" s="131"/>
    </row>
    <row r="3914" spans="4:4" x14ac:dyDescent="0.2">
      <c r="D3914" s="131"/>
    </row>
    <row r="3915" spans="4:4" x14ac:dyDescent="0.2">
      <c r="D3915" s="131"/>
    </row>
    <row r="3916" spans="4:4" x14ac:dyDescent="0.2">
      <c r="D3916" s="131"/>
    </row>
    <row r="3917" spans="4:4" x14ac:dyDescent="0.2">
      <c r="D3917" s="131"/>
    </row>
    <row r="3918" spans="4:4" x14ac:dyDescent="0.2">
      <c r="D3918" s="131"/>
    </row>
    <row r="3919" spans="4:4" x14ac:dyDescent="0.2">
      <c r="D3919" s="131"/>
    </row>
    <row r="3920" spans="4:4" x14ac:dyDescent="0.2">
      <c r="D3920" s="131"/>
    </row>
    <row r="3921" spans="4:4" x14ac:dyDescent="0.2">
      <c r="D3921" s="131"/>
    </row>
    <row r="3922" spans="4:4" x14ac:dyDescent="0.2">
      <c r="D3922" s="131"/>
    </row>
    <row r="3923" spans="4:4" x14ac:dyDescent="0.2">
      <c r="D3923" s="131"/>
    </row>
    <row r="3924" spans="4:4" x14ac:dyDescent="0.2">
      <c r="D3924" s="131"/>
    </row>
    <row r="3925" spans="4:4" x14ac:dyDescent="0.2">
      <c r="D3925" s="131"/>
    </row>
    <row r="3926" spans="4:4" x14ac:dyDescent="0.2">
      <c r="D3926" s="131"/>
    </row>
    <row r="3927" spans="4:4" x14ac:dyDescent="0.2">
      <c r="D3927" s="131"/>
    </row>
    <row r="3928" spans="4:4" x14ac:dyDescent="0.2">
      <c r="D3928" s="131"/>
    </row>
    <row r="3929" spans="4:4" x14ac:dyDescent="0.2">
      <c r="D3929" s="131"/>
    </row>
    <row r="3930" spans="4:4" x14ac:dyDescent="0.2">
      <c r="D3930" s="131"/>
    </row>
    <row r="3931" spans="4:4" x14ac:dyDescent="0.2">
      <c r="D3931" s="131"/>
    </row>
    <row r="3932" spans="4:4" x14ac:dyDescent="0.2">
      <c r="D3932" s="131"/>
    </row>
    <row r="3933" spans="4:4" x14ac:dyDescent="0.2">
      <c r="D3933" s="131"/>
    </row>
    <row r="3934" spans="4:4" x14ac:dyDescent="0.2">
      <c r="D3934" s="131"/>
    </row>
    <row r="3935" spans="4:4" x14ac:dyDescent="0.2">
      <c r="D3935" s="131"/>
    </row>
    <row r="3936" spans="4:4" x14ac:dyDescent="0.2">
      <c r="D3936" s="131"/>
    </row>
    <row r="3937" spans="4:4" x14ac:dyDescent="0.2">
      <c r="D3937" s="131"/>
    </row>
    <row r="3938" spans="4:4" x14ac:dyDescent="0.2">
      <c r="D3938" s="131"/>
    </row>
    <row r="3939" spans="4:4" x14ac:dyDescent="0.2">
      <c r="D3939" s="131"/>
    </row>
    <row r="3940" spans="4:4" x14ac:dyDescent="0.2">
      <c r="D3940" s="131"/>
    </row>
    <row r="3941" spans="4:4" x14ac:dyDescent="0.2">
      <c r="D3941" s="131"/>
    </row>
    <row r="3942" spans="4:4" x14ac:dyDescent="0.2">
      <c r="D3942" s="131"/>
    </row>
    <row r="3943" spans="4:4" x14ac:dyDescent="0.2">
      <c r="D3943" s="131"/>
    </row>
    <row r="3944" spans="4:4" x14ac:dyDescent="0.2">
      <c r="D3944" s="131"/>
    </row>
    <row r="3945" spans="4:4" x14ac:dyDescent="0.2">
      <c r="D3945" s="131"/>
    </row>
    <row r="3946" spans="4:4" x14ac:dyDescent="0.2">
      <c r="D3946" s="131"/>
    </row>
    <row r="3947" spans="4:4" x14ac:dyDescent="0.2">
      <c r="D3947" s="131"/>
    </row>
    <row r="3948" spans="4:4" x14ac:dyDescent="0.2">
      <c r="D3948" s="131"/>
    </row>
    <row r="3949" spans="4:4" x14ac:dyDescent="0.2">
      <c r="D3949" s="131"/>
    </row>
    <row r="3950" spans="4:4" x14ac:dyDescent="0.2">
      <c r="D3950" s="131"/>
    </row>
    <row r="3951" spans="4:4" x14ac:dyDescent="0.2">
      <c r="D3951" s="131"/>
    </row>
    <row r="3952" spans="4:4" x14ac:dyDescent="0.2">
      <c r="D3952" s="131"/>
    </row>
    <row r="3953" spans="4:4" x14ac:dyDescent="0.2">
      <c r="D3953" s="131"/>
    </row>
    <row r="3954" spans="4:4" x14ac:dyDescent="0.2">
      <c r="D3954" s="131"/>
    </row>
    <row r="3955" spans="4:4" x14ac:dyDescent="0.2">
      <c r="D3955" s="131"/>
    </row>
    <row r="3956" spans="4:4" x14ac:dyDescent="0.2">
      <c r="D3956" s="131"/>
    </row>
    <row r="3957" spans="4:4" x14ac:dyDescent="0.2">
      <c r="D3957" s="131"/>
    </row>
    <row r="3958" spans="4:4" x14ac:dyDescent="0.2">
      <c r="D3958" s="131"/>
    </row>
    <row r="3959" spans="4:4" x14ac:dyDescent="0.2">
      <c r="D3959" s="131"/>
    </row>
    <row r="3960" spans="4:4" x14ac:dyDescent="0.2">
      <c r="D3960" s="131"/>
    </row>
    <row r="3961" spans="4:4" x14ac:dyDescent="0.2">
      <c r="D3961" s="131"/>
    </row>
    <row r="3962" spans="4:4" x14ac:dyDescent="0.2">
      <c r="D3962" s="131"/>
    </row>
    <row r="3963" spans="4:4" x14ac:dyDescent="0.2">
      <c r="D3963" s="131"/>
    </row>
    <row r="3964" spans="4:4" x14ac:dyDescent="0.2">
      <c r="D3964" s="131"/>
    </row>
    <row r="3965" spans="4:4" x14ac:dyDescent="0.2">
      <c r="D3965" s="131"/>
    </row>
    <row r="3966" spans="4:4" x14ac:dyDescent="0.2">
      <c r="D3966" s="131"/>
    </row>
    <row r="3967" spans="4:4" x14ac:dyDescent="0.2">
      <c r="D3967" s="131"/>
    </row>
    <row r="3968" spans="4:4" x14ac:dyDescent="0.2">
      <c r="D3968" s="131"/>
    </row>
    <row r="3969" spans="4:4" x14ac:dyDescent="0.2">
      <c r="D3969" s="131"/>
    </row>
    <row r="3970" spans="4:4" x14ac:dyDescent="0.2">
      <c r="D3970" s="131"/>
    </row>
    <row r="3971" spans="4:4" x14ac:dyDescent="0.2">
      <c r="D3971" s="131"/>
    </row>
    <row r="3972" spans="4:4" x14ac:dyDescent="0.2">
      <c r="D3972" s="131"/>
    </row>
    <row r="3973" spans="4:4" x14ac:dyDescent="0.2">
      <c r="D3973" s="131"/>
    </row>
    <row r="3974" spans="4:4" x14ac:dyDescent="0.2">
      <c r="D3974" s="131"/>
    </row>
    <row r="3975" spans="4:4" x14ac:dyDescent="0.2">
      <c r="D3975" s="131"/>
    </row>
    <row r="3976" spans="4:4" x14ac:dyDescent="0.2">
      <c r="D3976" s="131"/>
    </row>
    <row r="3977" spans="4:4" x14ac:dyDescent="0.2">
      <c r="D3977" s="131"/>
    </row>
    <row r="3978" spans="4:4" x14ac:dyDescent="0.2">
      <c r="D3978" s="131"/>
    </row>
    <row r="3979" spans="4:4" x14ac:dyDescent="0.2">
      <c r="D3979" s="131"/>
    </row>
    <row r="3980" spans="4:4" x14ac:dyDescent="0.2">
      <c r="D3980" s="131"/>
    </row>
    <row r="3981" spans="4:4" x14ac:dyDescent="0.2">
      <c r="D3981" s="131"/>
    </row>
    <row r="3982" spans="4:4" x14ac:dyDescent="0.2">
      <c r="D3982" s="131"/>
    </row>
    <row r="3983" spans="4:4" x14ac:dyDescent="0.2">
      <c r="D3983" s="131"/>
    </row>
    <row r="3984" spans="4:4" x14ac:dyDescent="0.2">
      <c r="D3984" s="131"/>
    </row>
    <row r="3985" spans="4:4" x14ac:dyDescent="0.2">
      <c r="D3985" s="131"/>
    </row>
    <row r="3986" spans="4:4" x14ac:dyDescent="0.2">
      <c r="D3986" s="131"/>
    </row>
    <row r="3987" spans="4:4" x14ac:dyDescent="0.2">
      <c r="D3987" s="131"/>
    </row>
    <row r="3988" spans="4:4" x14ac:dyDescent="0.2">
      <c r="D3988" s="131"/>
    </row>
    <row r="3989" spans="4:4" x14ac:dyDescent="0.2">
      <c r="D3989" s="131"/>
    </row>
    <row r="3990" spans="4:4" x14ac:dyDescent="0.2">
      <c r="D3990" s="131"/>
    </row>
    <row r="3991" spans="4:4" x14ac:dyDescent="0.2">
      <c r="D3991" s="131"/>
    </row>
    <row r="3992" spans="4:4" x14ac:dyDescent="0.2">
      <c r="D3992" s="131"/>
    </row>
    <row r="3993" spans="4:4" x14ac:dyDescent="0.2">
      <c r="D3993" s="131"/>
    </row>
    <row r="3994" spans="4:4" x14ac:dyDescent="0.2">
      <c r="D3994" s="131"/>
    </row>
    <row r="3995" spans="4:4" x14ac:dyDescent="0.2">
      <c r="D3995" s="131"/>
    </row>
    <row r="3996" spans="4:4" x14ac:dyDescent="0.2">
      <c r="D3996" s="131"/>
    </row>
    <row r="3997" spans="4:4" x14ac:dyDescent="0.2">
      <c r="D3997" s="131"/>
    </row>
    <row r="3998" spans="4:4" x14ac:dyDescent="0.2">
      <c r="D3998" s="131"/>
    </row>
    <row r="3999" spans="4:4" x14ac:dyDescent="0.2">
      <c r="D3999" s="131"/>
    </row>
    <row r="4000" spans="4:4" x14ac:dyDescent="0.2">
      <c r="D4000" s="131"/>
    </row>
    <row r="4001" spans="4:4" x14ac:dyDescent="0.2">
      <c r="D4001" s="131"/>
    </row>
    <row r="4002" spans="4:4" x14ac:dyDescent="0.2">
      <c r="D4002" s="131"/>
    </row>
    <row r="4003" spans="4:4" x14ac:dyDescent="0.2">
      <c r="D4003" s="131"/>
    </row>
    <row r="4004" spans="4:4" x14ac:dyDescent="0.2">
      <c r="D4004" s="131"/>
    </row>
    <row r="4005" spans="4:4" x14ac:dyDescent="0.2">
      <c r="D4005" s="131"/>
    </row>
    <row r="4006" spans="4:4" x14ac:dyDescent="0.2">
      <c r="D4006" s="131"/>
    </row>
    <row r="4007" spans="4:4" x14ac:dyDescent="0.2">
      <c r="D4007" s="131"/>
    </row>
    <row r="4008" spans="4:4" x14ac:dyDescent="0.2">
      <c r="D4008" s="131"/>
    </row>
    <row r="4009" spans="4:4" x14ac:dyDescent="0.2">
      <c r="D4009" s="131"/>
    </row>
    <row r="4010" spans="4:4" x14ac:dyDescent="0.2">
      <c r="D4010" s="131"/>
    </row>
    <row r="4011" spans="4:4" x14ac:dyDescent="0.2">
      <c r="D4011" s="131"/>
    </row>
    <row r="4012" spans="4:4" x14ac:dyDescent="0.2">
      <c r="D4012" s="131"/>
    </row>
    <row r="4013" spans="4:4" x14ac:dyDescent="0.2">
      <c r="D4013" s="131"/>
    </row>
    <row r="4014" spans="4:4" x14ac:dyDescent="0.2">
      <c r="D4014" s="131"/>
    </row>
    <row r="4015" spans="4:4" x14ac:dyDescent="0.2">
      <c r="D4015" s="131"/>
    </row>
    <row r="4016" spans="4:4" x14ac:dyDescent="0.2">
      <c r="D4016" s="131"/>
    </row>
    <row r="4017" spans="4:4" x14ac:dyDescent="0.2">
      <c r="D4017" s="131"/>
    </row>
    <row r="4018" spans="4:4" x14ac:dyDescent="0.2">
      <c r="D4018" s="131"/>
    </row>
    <row r="4019" spans="4:4" x14ac:dyDescent="0.2">
      <c r="D4019" s="131"/>
    </row>
    <row r="4020" spans="4:4" x14ac:dyDescent="0.2">
      <c r="D4020" s="131"/>
    </row>
    <row r="4021" spans="4:4" x14ac:dyDescent="0.2">
      <c r="D4021" s="131"/>
    </row>
    <row r="4022" spans="4:4" x14ac:dyDescent="0.2">
      <c r="D4022" s="131"/>
    </row>
    <row r="4023" spans="4:4" x14ac:dyDescent="0.2">
      <c r="D4023" s="131"/>
    </row>
    <row r="4024" spans="4:4" x14ac:dyDescent="0.2">
      <c r="D4024" s="131"/>
    </row>
    <row r="4025" spans="4:4" x14ac:dyDescent="0.2">
      <c r="D4025" s="131"/>
    </row>
    <row r="4026" spans="4:4" x14ac:dyDescent="0.2">
      <c r="D4026" s="131"/>
    </row>
    <row r="4027" spans="4:4" x14ac:dyDescent="0.2">
      <c r="D4027" s="131"/>
    </row>
    <row r="4028" spans="4:4" x14ac:dyDescent="0.2">
      <c r="D4028" s="131"/>
    </row>
    <row r="4029" spans="4:4" x14ac:dyDescent="0.2">
      <c r="D4029" s="131"/>
    </row>
    <row r="4030" spans="4:4" x14ac:dyDescent="0.2">
      <c r="D4030" s="131"/>
    </row>
    <row r="4031" spans="4:4" x14ac:dyDescent="0.2">
      <c r="D4031" s="131"/>
    </row>
    <row r="4032" spans="4:4" x14ac:dyDescent="0.2">
      <c r="D4032" s="131"/>
    </row>
    <row r="4033" spans="4:4" x14ac:dyDescent="0.2">
      <c r="D4033" s="131"/>
    </row>
    <row r="4034" spans="4:4" x14ac:dyDescent="0.2">
      <c r="D4034" s="131"/>
    </row>
    <row r="4035" spans="4:4" x14ac:dyDescent="0.2">
      <c r="D4035" s="131"/>
    </row>
    <row r="4036" spans="4:4" x14ac:dyDescent="0.2">
      <c r="D4036" s="131"/>
    </row>
    <row r="4037" spans="4:4" x14ac:dyDescent="0.2">
      <c r="D4037" s="131"/>
    </row>
    <row r="4038" spans="4:4" x14ac:dyDescent="0.2">
      <c r="D4038" s="131"/>
    </row>
    <row r="4039" spans="4:4" x14ac:dyDescent="0.2">
      <c r="D4039" s="131"/>
    </row>
    <row r="4040" spans="4:4" x14ac:dyDescent="0.2">
      <c r="D4040" s="131"/>
    </row>
    <row r="4041" spans="4:4" x14ac:dyDescent="0.2">
      <c r="D4041" s="131"/>
    </row>
    <row r="4042" spans="4:4" x14ac:dyDescent="0.2">
      <c r="D4042" s="131"/>
    </row>
    <row r="4043" spans="4:4" x14ac:dyDescent="0.2">
      <c r="D4043" s="131"/>
    </row>
    <row r="4044" spans="4:4" x14ac:dyDescent="0.2">
      <c r="D4044" s="131"/>
    </row>
    <row r="4045" spans="4:4" x14ac:dyDescent="0.2">
      <c r="D4045" s="131"/>
    </row>
    <row r="4046" spans="4:4" x14ac:dyDescent="0.2">
      <c r="D4046" s="131"/>
    </row>
    <row r="4047" spans="4:4" x14ac:dyDescent="0.2">
      <c r="D4047" s="131"/>
    </row>
    <row r="4048" spans="4:4" x14ac:dyDescent="0.2">
      <c r="D4048" s="131"/>
    </row>
    <row r="4049" spans="4:4" x14ac:dyDescent="0.2">
      <c r="D4049" s="131"/>
    </row>
    <row r="4050" spans="4:4" x14ac:dyDescent="0.2">
      <c r="D4050" s="131"/>
    </row>
    <row r="4051" spans="4:4" x14ac:dyDescent="0.2">
      <c r="D4051" s="131"/>
    </row>
    <row r="4052" spans="4:4" x14ac:dyDescent="0.2">
      <c r="D4052" s="131"/>
    </row>
    <row r="4053" spans="4:4" x14ac:dyDescent="0.2">
      <c r="D4053" s="131"/>
    </row>
    <row r="4054" spans="4:4" x14ac:dyDescent="0.2">
      <c r="D4054" s="131"/>
    </row>
    <row r="4055" spans="4:4" x14ac:dyDescent="0.2">
      <c r="D4055" s="131"/>
    </row>
    <row r="4056" spans="4:4" x14ac:dyDescent="0.2">
      <c r="D4056" s="131"/>
    </row>
    <row r="4057" spans="4:4" x14ac:dyDescent="0.2">
      <c r="D4057" s="131"/>
    </row>
    <row r="4058" spans="4:4" x14ac:dyDescent="0.2">
      <c r="D4058" s="131"/>
    </row>
    <row r="4059" spans="4:4" x14ac:dyDescent="0.2">
      <c r="D4059" s="131"/>
    </row>
    <row r="4060" spans="4:4" x14ac:dyDescent="0.2">
      <c r="D4060" s="131"/>
    </row>
    <row r="4061" spans="4:4" x14ac:dyDescent="0.2">
      <c r="D4061" s="131"/>
    </row>
    <row r="4062" spans="4:4" x14ac:dyDescent="0.2">
      <c r="D4062" s="131"/>
    </row>
    <row r="4063" spans="4:4" x14ac:dyDescent="0.2">
      <c r="D4063" s="131"/>
    </row>
    <row r="4064" spans="4:4" x14ac:dyDescent="0.2">
      <c r="D4064" s="131"/>
    </row>
    <row r="4065" spans="4:4" x14ac:dyDescent="0.2">
      <c r="D4065" s="131"/>
    </row>
    <row r="4066" spans="4:4" x14ac:dyDescent="0.2">
      <c r="D4066" s="131"/>
    </row>
    <row r="4067" spans="4:4" x14ac:dyDescent="0.2">
      <c r="D4067" s="131"/>
    </row>
    <row r="4068" spans="4:4" x14ac:dyDescent="0.2">
      <c r="D4068" s="131"/>
    </row>
    <row r="4069" spans="4:4" x14ac:dyDescent="0.2">
      <c r="D4069" s="131"/>
    </row>
    <row r="4070" spans="4:4" x14ac:dyDescent="0.2">
      <c r="D4070" s="131"/>
    </row>
    <row r="4071" spans="4:4" x14ac:dyDescent="0.2">
      <c r="D4071" s="131"/>
    </row>
    <row r="4072" spans="4:4" x14ac:dyDescent="0.2">
      <c r="D4072" s="131"/>
    </row>
    <row r="4073" spans="4:4" x14ac:dyDescent="0.2">
      <c r="D4073" s="131"/>
    </row>
    <row r="4074" spans="4:4" x14ac:dyDescent="0.2">
      <c r="D4074" s="131"/>
    </row>
    <row r="4075" spans="4:4" x14ac:dyDescent="0.2">
      <c r="D4075" s="131"/>
    </row>
    <row r="4076" spans="4:4" x14ac:dyDescent="0.2">
      <c r="D4076" s="131"/>
    </row>
    <row r="4077" spans="4:4" x14ac:dyDescent="0.2">
      <c r="D4077" s="131"/>
    </row>
    <row r="4078" spans="4:4" x14ac:dyDescent="0.2">
      <c r="D4078" s="131"/>
    </row>
    <row r="4079" spans="4:4" x14ac:dyDescent="0.2">
      <c r="D4079" s="131"/>
    </row>
    <row r="4080" spans="4:4" x14ac:dyDescent="0.2">
      <c r="D4080" s="131"/>
    </row>
    <row r="4081" spans="4:4" x14ac:dyDescent="0.2">
      <c r="D4081" s="131"/>
    </row>
    <row r="4082" spans="4:4" x14ac:dyDescent="0.2">
      <c r="D4082" s="131"/>
    </row>
    <row r="4083" spans="4:4" x14ac:dyDescent="0.2">
      <c r="D4083" s="131"/>
    </row>
    <row r="4084" spans="4:4" x14ac:dyDescent="0.2">
      <c r="D4084" s="131"/>
    </row>
    <row r="4085" spans="4:4" x14ac:dyDescent="0.2">
      <c r="D4085" s="131"/>
    </row>
    <row r="4086" spans="4:4" x14ac:dyDescent="0.2">
      <c r="D4086" s="131"/>
    </row>
    <row r="4087" spans="4:4" x14ac:dyDescent="0.2">
      <c r="D4087" s="131"/>
    </row>
    <row r="4088" spans="4:4" x14ac:dyDescent="0.2">
      <c r="D4088" s="131"/>
    </row>
    <row r="4089" spans="4:4" x14ac:dyDescent="0.2">
      <c r="D4089" s="131"/>
    </row>
    <row r="4090" spans="4:4" x14ac:dyDescent="0.2">
      <c r="D4090" s="131"/>
    </row>
    <row r="4091" spans="4:4" x14ac:dyDescent="0.2">
      <c r="D4091" s="131"/>
    </row>
    <row r="4092" spans="4:4" x14ac:dyDescent="0.2">
      <c r="D4092" s="131"/>
    </row>
    <row r="4093" spans="4:4" x14ac:dyDescent="0.2">
      <c r="D4093" s="131"/>
    </row>
    <row r="4094" spans="4:4" x14ac:dyDescent="0.2">
      <c r="D4094" s="131"/>
    </row>
    <row r="4095" spans="4:4" x14ac:dyDescent="0.2">
      <c r="D4095" s="131"/>
    </row>
    <row r="4096" spans="4:4" x14ac:dyDescent="0.2">
      <c r="D4096" s="131"/>
    </row>
    <row r="4097" spans="4:4" x14ac:dyDescent="0.2">
      <c r="D4097" s="131"/>
    </row>
    <row r="4098" spans="4:4" x14ac:dyDescent="0.2">
      <c r="D4098" s="131"/>
    </row>
    <row r="4099" spans="4:4" x14ac:dyDescent="0.2">
      <c r="D4099" s="131"/>
    </row>
    <row r="4100" spans="4:4" x14ac:dyDescent="0.2">
      <c r="D4100" s="131"/>
    </row>
    <row r="4101" spans="4:4" x14ac:dyDescent="0.2">
      <c r="D4101" s="131"/>
    </row>
    <row r="4102" spans="4:4" x14ac:dyDescent="0.2">
      <c r="D4102" s="131"/>
    </row>
    <row r="4103" spans="4:4" x14ac:dyDescent="0.2">
      <c r="D4103" s="131"/>
    </row>
    <row r="4104" spans="4:4" x14ac:dyDescent="0.2">
      <c r="D4104" s="131"/>
    </row>
    <row r="4105" spans="4:4" x14ac:dyDescent="0.2">
      <c r="D4105" s="131"/>
    </row>
    <row r="4106" spans="4:4" x14ac:dyDescent="0.2">
      <c r="D4106" s="131"/>
    </row>
    <row r="4107" spans="4:4" x14ac:dyDescent="0.2">
      <c r="D4107" s="131"/>
    </row>
    <row r="4108" spans="4:4" x14ac:dyDescent="0.2">
      <c r="D4108" s="131"/>
    </row>
    <row r="4109" spans="4:4" x14ac:dyDescent="0.2">
      <c r="D4109" s="131"/>
    </row>
    <row r="4110" spans="4:4" x14ac:dyDescent="0.2">
      <c r="D4110" s="131"/>
    </row>
    <row r="4111" spans="4:4" x14ac:dyDescent="0.2">
      <c r="D4111" s="131"/>
    </row>
    <row r="4112" spans="4:4" x14ac:dyDescent="0.2">
      <c r="D4112" s="131"/>
    </row>
    <row r="4113" spans="4:4" x14ac:dyDescent="0.2">
      <c r="D4113" s="131"/>
    </row>
    <row r="4114" spans="4:4" x14ac:dyDescent="0.2">
      <c r="D4114" s="131"/>
    </row>
    <row r="4115" spans="4:4" x14ac:dyDescent="0.2">
      <c r="D4115" s="131"/>
    </row>
    <row r="4116" spans="4:4" x14ac:dyDescent="0.2">
      <c r="D4116" s="131"/>
    </row>
    <row r="4117" spans="4:4" x14ac:dyDescent="0.2">
      <c r="D4117" s="131"/>
    </row>
    <row r="4118" spans="4:4" x14ac:dyDescent="0.2">
      <c r="D4118" s="131"/>
    </row>
    <row r="4119" spans="4:4" x14ac:dyDescent="0.2">
      <c r="D4119" s="131"/>
    </row>
    <row r="4120" spans="4:4" x14ac:dyDescent="0.2">
      <c r="D4120" s="131"/>
    </row>
    <row r="4121" spans="4:4" x14ac:dyDescent="0.2">
      <c r="D4121" s="131"/>
    </row>
    <row r="4122" spans="4:4" x14ac:dyDescent="0.2">
      <c r="D4122" s="131"/>
    </row>
    <row r="4123" spans="4:4" x14ac:dyDescent="0.2">
      <c r="D4123" s="131"/>
    </row>
    <row r="4124" spans="4:4" x14ac:dyDescent="0.2">
      <c r="D4124" s="131"/>
    </row>
    <row r="4125" spans="4:4" x14ac:dyDescent="0.2">
      <c r="D4125" s="131"/>
    </row>
    <row r="4126" spans="4:4" x14ac:dyDescent="0.2">
      <c r="D4126" s="131"/>
    </row>
    <row r="4127" spans="4:4" x14ac:dyDescent="0.2">
      <c r="D4127" s="131"/>
    </row>
    <row r="4128" spans="4:4" x14ac:dyDescent="0.2">
      <c r="D4128" s="131"/>
    </row>
    <row r="4129" spans="4:4" x14ac:dyDescent="0.2">
      <c r="D4129" s="131"/>
    </row>
    <row r="4130" spans="4:4" x14ac:dyDescent="0.2">
      <c r="D4130" s="131"/>
    </row>
    <row r="4131" spans="4:4" x14ac:dyDescent="0.2">
      <c r="D4131" s="131"/>
    </row>
    <row r="4132" spans="4:4" x14ac:dyDescent="0.2">
      <c r="D4132" s="131"/>
    </row>
    <row r="4133" spans="4:4" x14ac:dyDescent="0.2">
      <c r="D4133" s="131"/>
    </row>
    <row r="4134" spans="4:4" x14ac:dyDescent="0.2">
      <c r="D4134" s="131"/>
    </row>
    <row r="4135" spans="4:4" x14ac:dyDescent="0.2">
      <c r="D4135" s="131"/>
    </row>
    <row r="4136" spans="4:4" x14ac:dyDescent="0.2">
      <c r="D4136" s="131"/>
    </row>
    <row r="4137" spans="4:4" x14ac:dyDescent="0.2">
      <c r="D4137" s="131"/>
    </row>
    <row r="4138" spans="4:4" x14ac:dyDescent="0.2">
      <c r="D4138" s="131"/>
    </row>
    <row r="4139" spans="4:4" x14ac:dyDescent="0.2">
      <c r="D4139" s="131"/>
    </row>
    <row r="4140" spans="4:4" x14ac:dyDescent="0.2">
      <c r="D4140" s="131"/>
    </row>
    <row r="4141" spans="4:4" x14ac:dyDescent="0.2">
      <c r="D4141" s="131"/>
    </row>
    <row r="4142" spans="4:4" x14ac:dyDescent="0.2">
      <c r="D4142" s="131"/>
    </row>
    <row r="4143" spans="4:4" x14ac:dyDescent="0.2">
      <c r="D4143" s="131"/>
    </row>
    <row r="4144" spans="4:4" x14ac:dyDescent="0.2">
      <c r="D4144" s="131"/>
    </row>
    <row r="4145" spans="4:4" x14ac:dyDescent="0.2">
      <c r="D4145" s="131"/>
    </row>
    <row r="4146" spans="4:4" x14ac:dyDescent="0.2">
      <c r="D4146" s="131"/>
    </row>
    <row r="4147" spans="4:4" x14ac:dyDescent="0.2">
      <c r="D4147" s="131"/>
    </row>
    <row r="4148" spans="4:4" x14ac:dyDescent="0.2">
      <c r="D4148" s="131"/>
    </row>
    <row r="4149" spans="4:4" x14ac:dyDescent="0.2">
      <c r="D4149" s="131"/>
    </row>
    <row r="4150" spans="4:4" x14ac:dyDescent="0.2">
      <c r="D4150" s="131"/>
    </row>
    <row r="4151" spans="4:4" x14ac:dyDescent="0.2">
      <c r="D4151" s="131"/>
    </row>
    <row r="4152" spans="4:4" x14ac:dyDescent="0.2">
      <c r="D4152" s="131"/>
    </row>
    <row r="4153" spans="4:4" x14ac:dyDescent="0.2">
      <c r="D4153" s="131"/>
    </row>
    <row r="4154" spans="4:4" x14ac:dyDescent="0.2">
      <c r="D4154" s="131"/>
    </row>
    <row r="4155" spans="4:4" x14ac:dyDescent="0.2">
      <c r="D4155" s="131"/>
    </row>
    <row r="4156" spans="4:4" x14ac:dyDescent="0.2">
      <c r="D4156" s="131"/>
    </row>
    <row r="4157" spans="4:4" x14ac:dyDescent="0.2">
      <c r="D4157" s="131"/>
    </row>
    <row r="4158" spans="4:4" x14ac:dyDescent="0.2">
      <c r="D4158" s="131"/>
    </row>
    <row r="4159" spans="4:4" x14ac:dyDescent="0.2">
      <c r="D4159" s="131"/>
    </row>
    <row r="4160" spans="4:4" x14ac:dyDescent="0.2">
      <c r="D4160" s="131"/>
    </row>
    <row r="4161" spans="4:4" x14ac:dyDescent="0.2">
      <c r="D4161" s="131"/>
    </row>
    <row r="4162" spans="4:4" x14ac:dyDescent="0.2">
      <c r="D4162" s="131"/>
    </row>
    <row r="4163" spans="4:4" x14ac:dyDescent="0.2">
      <c r="D4163" s="131"/>
    </row>
    <row r="4164" spans="4:4" x14ac:dyDescent="0.2">
      <c r="D4164" s="131"/>
    </row>
    <row r="4165" spans="4:4" x14ac:dyDescent="0.2">
      <c r="D4165" s="131"/>
    </row>
    <row r="4166" spans="4:4" x14ac:dyDescent="0.2">
      <c r="D4166" s="131"/>
    </row>
    <row r="4167" spans="4:4" x14ac:dyDescent="0.2">
      <c r="D4167" s="131"/>
    </row>
    <row r="4168" spans="4:4" x14ac:dyDescent="0.2">
      <c r="D4168" s="131"/>
    </row>
    <row r="4169" spans="4:4" x14ac:dyDescent="0.2">
      <c r="D4169" s="131"/>
    </row>
    <row r="4170" spans="4:4" x14ac:dyDescent="0.2">
      <c r="D4170" s="131"/>
    </row>
    <row r="4171" spans="4:4" x14ac:dyDescent="0.2">
      <c r="D4171" s="131"/>
    </row>
    <row r="4172" spans="4:4" x14ac:dyDescent="0.2">
      <c r="D4172" s="131"/>
    </row>
    <row r="4173" spans="4:4" x14ac:dyDescent="0.2">
      <c r="D4173" s="131"/>
    </row>
    <row r="4174" spans="4:4" x14ac:dyDescent="0.2">
      <c r="D4174" s="131"/>
    </row>
    <row r="4175" spans="4:4" x14ac:dyDescent="0.2">
      <c r="D4175" s="131"/>
    </row>
    <row r="4176" spans="4:4" x14ac:dyDescent="0.2">
      <c r="D4176" s="131"/>
    </row>
    <row r="4177" spans="4:4" x14ac:dyDescent="0.2">
      <c r="D4177" s="131"/>
    </row>
    <row r="4178" spans="4:4" x14ac:dyDescent="0.2">
      <c r="D4178" s="131"/>
    </row>
    <row r="4179" spans="4:4" x14ac:dyDescent="0.2">
      <c r="D4179" s="131"/>
    </row>
    <row r="4180" spans="4:4" x14ac:dyDescent="0.2">
      <c r="D4180" s="131"/>
    </row>
    <row r="4181" spans="4:4" x14ac:dyDescent="0.2">
      <c r="D4181" s="131"/>
    </row>
    <row r="4182" spans="4:4" x14ac:dyDescent="0.2">
      <c r="D4182" s="131"/>
    </row>
    <row r="4183" spans="4:4" x14ac:dyDescent="0.2">
      <c r="D4183" s="131"/>
    </row>
    <row r="4184" spans="4:4" x14ac:dyDescent="0.2">
      <c r="D4184" s="131"/>
    </row>
    <row r="4185" spans="4:4" x14ac:dyDescent="0.2">
      <c r="D4185" s="131"/>
    </row>
    <row r="4186" spans="4:4" x14ac:dyDescent="0.2">
      <c r="D4186" s="131"/>
    </row>
    <row r="4187" spans="4:4" x14ac:dyDescent="0.2">
      <c r="D4187" s="131"/>
    </row>
    <row r="4188" spans="4:4" x14ac:dyDescent="0.2">
      <c r="D4188" s="131"/>
    </row>
    <row r="4189" spans="4:4" x14ac:dyDescent="0.2">
      <c r="D4189" s="131"/>
    </row>
    <row r="4190" spans="4:4" x14ac:dyDescent="0.2">
      <c r="D4190" s="131"/>
    </row>
    <row r="4191" spans="4:4" x14ac:dyDescent="0.2">
      <c r="D4191" s="131"/>
    </row>
    <row r="4192" spans="4:4" x14ac:dyDescent="0.2">
      <c r="D4192" s="131"/>
    </row>
    <row r="4193" spans="4:4" x14ac:dyDescent="0.2">
      <c r="D4193" s="131"/>
    </row>
    <row r="4194" spans="4:4" x14ac:dyDescent="0.2">
      <c r="D4194" s="131"/>
    </row>
    <row r="4195" spans="4:4" x14ac:dyDescent="0.2">
      <c r="D4195" s="131"/>
    </row>
    <row r="4196" spans="4:4" x14ac:dyDescent="0.2">
      <c r="D4196" s="131"/>
    </row>
    <row r="4197" spans="4:4" x14ac:dyDescent="0.2">
      <c r="D4197" s="131"/>
    </row>
    <row r="4198" spans="4:4" x14ac:dyDescent="0.2">
      <c r="D4198" s="131"/>
    </row>
    <row r="4199" spans="4:4" x14ac:dyDescent="0.2">
      <c r="D4199" s="131"/>
    </row>
    <row r="4200" spans="4:4" x14ac:dyDescent="0.2">
      <c r="D4200" s="131"/>
    </row>
    <row r="4201" spans="4:4" x14ac:dyDescent="0.2">
      <c r="D4201" s="131"/>
    </row>
    <row r="4202" spans="4:4" x14ac:dyDescent="0.2">
      <c r="D4202" s="131"/>
    </row>
    <row r="4203" spans="4:4" x14ac:dyDescent="0.2">
      <c r="D4203" s="131"/>
    </row>
    <row r="4204" spans="4:4" x14ac:dyDescent="0.2">
      <c r="D4204" s="131"/>
    </row>
    <row r="4205" spans="4:4" x14ac:dyDescent="0.2">
      <c r="D4205" s="131"/>
    </row>
    <row r="4206" spans="4:4" x14ac:dyDescent="0.2">
      <c r="D4206" s="131"/>
    </row>
    <row r="4207" spans="4:4" x14ac:dyDescent="0.2">
      <c r="D4207" s="131"/>
    </row>
    <row r="4208" spans="4:4" x14ac:dyDescent="0.2">
      <c r="D4208" s="131"/>
    </row>
    <row r="4209" spans="4:4" x14ac:dyDescent="0.2">
      <c r="D4209" s="131"/>
    </row>
    <row r="4210" spans="4:4" x14ac:dyDescent="0.2">
      <c r="D4210" s="131"/>
    </row>
    <row r="4211" spans="4:4" x14ac:dyDescent="0.2">
      <c r="D4211" s="131"/>
    </row>
    <row r="4212" spans="4:4" x14ac:dyDescent="0.2">
      <c r="D4212" s="131"/>
    </row>
    <row r="4213" spans="4:4" x14ac:dyDescent="0.2">
      <c r="D4213" s="131"/>
    </row>
    <row r="4214" spans="4:4" x14ac:dyDescent="0.2">
      <c r="D4214" s="131"/>
    </row>
    <row r="4215" spans="4:4" x14ac:dyDescent="0.2">
      <c r="D4215" s="131"/>
    </row>
    <row r="4216" spans="4:4" x14ac:dyDescent="0.2">
      <c r="D4216" s="131"/>
    </row>
    <row r="4217" spans="4:4" x14ac:dyDescent="0.2">
      <c r="D4217" s="131"/>
    </row>
    <row r="4218" spans="4:4" x14ac:dyDescent="0.2">
      <c r="D4218" s="131"/>
    </row>
    <row r="4219" spans="4:4" x14ac:dyDescent="0.2">
      <c r="D4219" s="131"/>
    </row>
    <row r="4220" spans="4:4" x14ac:dyDescent="0.2">
      <c r="D4220" s="131"/>
    </row>
    <row r="4221" spans="4:4" x14ac:dyDescent="0.2">
      <c r="D4221" s="131"/>
    </row>
    <row r="4222" spans="4:4" x14ac:dyDescent="0.2">
      <c r="D4222" s="131"/>
    </row>
    <row r="4223" spans="4:4" x14ac:dyDescent="0.2">
      <c r="D4223" s="131"/>
    </row>
    <row r="4224" spans="4:4" x14ac:dyDescent="0.2">
      <c r="D4224" s="131"/>
    </row>
    <row r="4225" spans="4:4" x14ac:dyDescent="0.2">
      <c r="D4225" s="131"/>
    </row>
    <row r="4226" spans="4:4" x14ac:dyDescent="0.2">
      <c r="D4226" s="131"/>
    </row>
    <row r="4227" spans="4:4" x14ac:dyDescent="0.2">
      <c r="D4227" s="131"/>
    </row>
    <row r="4228" spans="4:4" x14ac:dyDescent="0.2">
      <c r="D4228" s="131"/>
    </row>
    <row r="4229" spans="4:4" x14ac:dyDescent="0.2">
      <c r="D4229" s="131"/>
    </row>
    <row r="4230" spans="4:4" x14ac:dyDescent="0.2">
      <c r="D4230" s="131"/>
    </row>
    <row r="4231" spans="4:4" x14ac:dyDescent="0.2">
      <c r="D4231" s="131"/>
    </row>
    <row r="4232" spans="4:4" x14ac:dyDescent="0.2">
      <c r="D4232" s="131"/>
    </row>
    <row r="4233" spans="4:4" x14ac:dyDescent="0.2">
      <c r="D4233" s="131"/>
    </row>
    <row r="4234" spans="4:4" x14ac:dyDescent="0.2">
      <c r="D4234" s="131"/>
    </row>
    <row r="4235" spans="4:4" x14ac:dyDescent="0.2">
      <c r="D4235" s="131"/>
    </row>
    <row r="4236" spans="4:4" x14ac:dyDescent="0.2">
      <c r="D4236" s="131"/>
    </row>
    <row r="4237" spans="4:4" x14ac:dyDescent="0.2">
      <c r="D4237" s="131"/>
    </row>
    <row r="4238" spans="4:4" x14ac:dyDescent="0.2">
      <c r="D4238" s="131"/>
    </row>
    <row r="4239" spans="4:4" x14ac:dyDescent="0.2">
      <c r="D4239" s="131"/>
    </row>
    <row r="4240" spans="4:4" x14ac:dyDescent="0.2">
      <c r="D4240" s="131"/>
    </row>
    <row r="4241" spans="4:4" x14ac:dyDescent="0.2">
      <c r="D4241" s="131"/>
    </row>
    <row r="4242" spans="4:4" x14ac:dyDescent="0.2">
      <c r="D4242" s="131"/>
    </row>
    <row r="4243" spans="4:4" x14ac:dyDescent="0.2">
      <c r="D4243" s="131"/>
    </row>
    <row r="4244" spans="4:4" x14ac:dyDescent="0.2">
      <c r="D4244" s="131"/>
    </row>
    <row r="4245" spans="4:4" x14ac:dyDescent="0.2">
      <c r="D4245" s="131"/>
    </row>
    <row r="4246" spans="4:4" x14ac:dyDescent="0.2">
      <c r="D4246" s="131"/>
    </row>
    <row r="4247" spans="4:4" x14ac:dyDescent="0.2">
      <c r="D4247" s="131"/>
    </row>
    <row r="4248" spans="4:4" x14ac:dyDescent="0.2">
      <c r="D4248" s="131"/>
    </row>
    <row r="4249" spans="4:4" x14ac:dyDescent="0.2">
      <c r="D4249" s="131"/>
    </row>
    <row r="4250" spans="4:4" x14ac:dyDescent="0.2">
      <c r="D4250" s="131"/>
    </row>
    <row r="4251" spans="4:4" x14ac:dyDescent="0.2">
      <c r="D4251" s="131"/>
    </row>
    <row r="4252" spans="4:4" x14ac:dyDescent="0.2">
      <c r="D4252" s="131"/>
    </row>
    <row r="4253" spans="4:4" x14ac:dyDescent="0.2">
      <c r="D4253" s="131"/>
    </row>
    <row r="4254" spans="4:4" x14ac:dyDescent="0.2">
      <c r="D4254" s="131"/>
    </row>
    <row r="4255" spans="4:4" x14ac:dyDescent="0.2">
      <c r="D4255" s="131"/>
    </row>
    <row r="4256" spans="4:4" x14ac:dyDescent="0.2">
      <c r="D4256" s="131"/>
    </row>
    <row r="4257" spans="4:4" x14ac:dyDescent="0.2">
      <c r="D4257" s="131"/>
    </row>
    <row r="4258" spans="4:4" x14ac:dyDescent="0.2">
      <c r="D4258" s="131"/>
    </row>
    <row r="4259" spans="4:4" x14ac:dyDescent="0.2">
      <c r="D4259" s="131"/>
    </row>
    <row r="4260" spans="4:4" x14ac:dyDescent="0.2">
      <c r="D4260" s="131"/>
    </row>
    <row r="4261" spans="4:4" x14ac:dyDescent="0.2">
      <c r="D4261" s="131"/>
    </row>
    <row r="4262" spans="4:4" x14ac:dyDescent="0.2">
      <c r="D4262" s="131"/>
    </row>
    <row r="4263" spans="4:4" x14ac:dyDescent="0.2">
      <c r="D4263" s="131"/>
    </row>
    <row r="4264" spans="4:4" x14ac:dyDescent="0.2">
      <c r="D4264" s="131"/>
    </row>
    <row r="4265" spans="4:4" x14ac:dyDescent="0.2">
      <c r="D4265" s="131"/>
    </row>
    <row r="4266" spans="4:4" x14ac:dyDescent="0.2">
      <c r="D4266" s="131"/>
    </row>
    <row r="4267" spans="4:4" x14ac:dyDescent="0.2">
      <c r="D4267" s="131"/>
    </row>
    <row r="4268" spans="4:4" x14ac:dyDescent="0.2">
      <c r="D4268" s="131"/>
    </row>
    <row r="4269" spans="4:4" x14ac:dyDescent="0.2">
      <c r="D4269" s="131"/>
    </row>
    <row r="4270" spans="4:4" x14ac:dyDescent="0.2">
      <c r="D4270" s="131"/>
    </row>
    <row r="4271" spans="4:4" x14ac:dyDescent="0.2">
      <c r="D4271" s="131"/>
    </row>
    <row r="4272" spans="4:4" x14ac:dyDescent="0.2">
      <c r="D4272" s="131"/>
    </row>
    <row r="4273" spans="4:4" x14ac:dyDescent="0.2">
      <c r="D4273" s="131"/>
    </row>
    <row r="4274" spans="4:4" x14ac:dyDescent="0.2">
      <c r="D4274" s="131"/>
    </row>
    <row r="4275" spans="4:4" x14ac:dyDescent="0.2">
      <c r="D4275" s="131"/>
    </row>
    <row r="4276" spans="4:4" x14ac:dyDescent="0.2">
      <c r="D4276" s="131"/>
    </row>
    <row r="4277" spans="4:4" x14ac:dyDescent="0.2">
      <c r="D4277" s="131"/>
    </row>
    <row r="4278" spans="4:4" x14ac:dyDescent="0.2">
      <c r="D4278" s="131"/>
    </row>
    <row r="4279" spans="4:4" x14ac:dyDescent="0.2">
      <c r="D4279" s="131"/>
    </row>
    <row r="4280" spans="4:4" x14ac:dyDescent="0.2">
      <c r="D4280" s="131"/>
    </row>
    <row r="4281" spans="4:4" x14ac:dyDescent="0.2">
      <c r="D4281" s="131"/>
    </row>
    <row r="4282" spans="4:4" x14ac:dyDescent="0.2">
      <c r="D4282" s="131"/>
    </row>
    <row r="4283" spans="4:4" x14ac:dyDescent="0.2">
      <c r="D4283" s="131"/>
    </row>
    <row r="4284" spans="4:4" x14ac:dyDescent="0.2">
      <c r="D4284" s="131"/>
    </row>
    <row r="4285" spans="4:4" x14ac:dyDescent="0.2">
      <c r="D4285" s="131"/>
    </row>
    <row r="4286" spans="4:4" x14ac:dyDescent="0.2">
      <c r="D4286" s="131"/>
    </row>
    <row r="4287" spans="4:4" x14ac:dyDescent="0.2">
      <c r="D4287" s="131"/>
    </row>
    <row r="4288" spans="4:4" x14ac:dyDescent="0.2">
      <c r="D4288" s="131"/>
    </row>
    <row r="4289" spans="4:4" x14ac:dyDescent="0.2">
      <c r="D4289" s="131"/>
    </row>
    <row r="4290" spans="4:4" x14ac:dyDescent="0.2">
      <c r="D4290" s="131"/>
    </row>
    <row r="4291" spans="4:4" x14ac:dyDescent="0.2">
      <c r="D4291" s="131"/>
    </row>
    <row r="4292" spans="4:4" x14ac:dyDescent="0.2">
      <c r="D4292" s="131"/>
    </row>
    <row r="4293" spans="4:4" x14ac:dyDescent="0.2">
      <c r="D4293" s="131"/>
    </row>
    <row r="4294" spans="4:4" x14ac:dyDescent="0.2">
      <c r="D4294" s="131"/>
    </row>
    <row r="4295" spans="4:4" x14ac:dyDescent="0.2">
      <c r="D4295" s="131"/>
    </row>
    <row r="4296" spans="4:4" x14ac:dyDescent="0.2">
      <c r="D4296" s="131"/>
    </row>
    <row r="4297" spans="4:4" x14ac:dyDescent="0.2">
      <c r="D4297" s="131"/>
    </row>
    <row r="4298" spans="4:4" x14ac:dyDescent="0.2">
      <c r="D4298" s="131"/>
    </row>
    <row r="4299" spans="4:4" x14ac:dyDescent="0.2">
      <c r="D4299" s="131"/>
    </row>
    <row r="4300" spans="4:4" x14ac:dyDescent="0.2">
      <c r="D4300" s="131"/>
    </row>
    <row r="4301" spans="4:4" x14ac:dyDescent="0.2">
      <c r="D4301" s="131"/>
    </row>
    <row r="4302" spans="4:4" x14ac:dyDescent="0.2">
      <c r="D4302" s="131"/>
    </row>
    <row r="4303" spans="4:4" x14ac:dyDescent="0.2">
      <c r="D4303" s="131"/>
    </row>
    <row r="4304" spans="4:4" x14ac:dyDescent="0.2">
      <c r="D4304" s="131"/>
    </row>
    <row r="4305" spans="4:4" x14ac:dyDescent="0.2">
      <c r="D4305" s="131"/>
    </row>
    <row r="4306" spans="4:4" x14ac:dyDescent="0.2">
      <c r="D4306" s="131"/>
    </row>
    <row r="4307" spans="4:4" x14ac:dyDescent="0.2">
      <c r="D4307" s="131"/>
    </row>
    <row r="4308" spans="4:4" x14ac:dyDescent="0.2">
      <c r="D4308" s="131"/>
    </row>
    <row r="4309" spans="4:4" x14ac:dyDescent="0.2">
      <c r="D4309" s="131"/>
    </row>
    <row r="4310" spans="4:4" x14ac:dyDescent="0.2">
      <c r="D4310" s="131"/>
    </row>
    <row r="4311" spans="4:4" x14ac:dyDescent="0.2">
      <c r="D4311" s="131"/>
    </row>
    <row r="4312" spans="4:4" x14ac:dyDescent="0.2">
      <c r="D4312" s="131"/>
    </row>
    <row r="4313" spans="4:4" x14ac:dyDescent="0.2">
      <c r="D4313" s="131"/>
    </row>
    <row r="4314" spans="4:4" x14ac:dyDescent="0.2">
      <c r="D4314" s="131"/>
    </row>
    <row r="4315" spans="4:4" x14ac:dyDescent="0.2">
      <c r="D4315" s="131"/>
    </row>
    <row r="4316" spans="4:4" x14ac:dyDescent="0.2">
      <c r="D4316" s="131"/>
    </row>
    <row r="4317" spans="4:4" x14ac:dyDescent="0.2">
      <c r="D4317" s="131"/>
    </row>
    <row r="4318" spans="4:4" x14ac:dyDescent="0.2">
      <c r="D4318" s="131"/>
    </row>
    <row r="4319" spans="4:4" x14ac:dyDescent="0.2">
      <c r="D4319" s="131"/>
    </row>
    <row r="4320" spans="4:4" x14ac:dyDescent="0.2">
      <c r="D4320" s="131"/>
    </row>
    <row r="4321" spans="4:4" x14ac:dyDescent="0.2">
      <c r="D4321" s="131"/>
    </row>
    <row r="4322" spans="4:4" x14ac:dyDescent="0.2">
      <c r="D4322" s="131"/>
    </row>
    <row r="4323" spans="4:4" x14ac:dyDescent="0.2">
      <c r="D4323" s="131"/>
    </row>
    <row r="4324" spans="4:4" x14ac:dyDescent="0.2">
      <c r="D4324" s="131"/>
    </row>
    <row r="4325" spans="4:4" x14ac:dyDescent="0.2">
      <c r="D4325" s="131"/>
    </row>
    <row r="4326" spans="4:4" x14ac:dyDescent="0.2">
      <c r="D4326" s="131"/>
    </row>
    <row r="4327" spans="4:4" x14ac:dyDescent="0.2">
      <c r="D4327" s="131"/>
    </row>
    <row r="4328" spans="4:4" x14ac:dyDescent="0.2">
      <c r="D4328" s="131"/>
    </row>
    <row r="4329" spans="4:4" x14ac:dyDescent="0.2">
      <c r="D4329" s="131"/>
    </row>
    <row r="4330" spans="4:4" x14ac:dyDescent="0.2">
      <c r="D4330" s="131"/>
    </row>
    <row r="4331" spans="4:4" x14ac:dyDescent="0.2">
      <c r="D4331" s="131"/>
    </row>
    <row r="4332" spans="4:4" x14ac:dyDescent="0.2">
      <c r="D4332" s="131"/>
    </row>
    <row r="4333" spans="4:4" x14ac:dyDescent="0.2">
      <c r="D4333" s="131"/>
    </row>
    <row r="4334" spans="4:4" x14ac:dyDescent="0.2">
      <c r="D4334" s="131"/>
    </row>
    <row r="4335" spans="4:4" x14ac:dyDescent="0.2">
      <c r="D4335" s="131"/>
    </row>
    <row r="4336" spans="4:4" x14ac:dyDescent="0.2">
      <c r="D4336" s="131"/>
    </row>
    <row r="4337" spans="4:4" x14ac:dyDescent="0.2">
      <c r="D4337" s="131"/>
    </row>
    <row r="4338" spans="4:4" x14ac:dyDescent="0.2">
      <c r="D4338" s="131"/>
    </row>
    <row r="4339" spans="4:4" x14ac:dyDescent="0.2">
      <c r="D4339" s="131"/>
    </row>
    <row r="4340" spans="4:4" x14ac:dyDescent="0.2">
      <c r="D4340" s="131"/>
    </row>
    <row r="4341" spans="4:4" x14ac:dyDescent="0.2">
      <c r="D4341" s="131"/>
    </row>
    <row r="4342" spans="4:4" x14ac:dyDescent="0.2">
      <c r="D4342" s="131"/>
    </row>
    <row r="4343" spans="4:4" x14ac:dyDescent="0.2">
      <c r="D4343" s="131"/>
    </row>
    <row r="4344" spans="4:4" x14ac:dyDescent="0.2">
      <c r="D4344" s="131"/>
    </row>
    <row r="4345" spans="4:4" x14ac:dyDescent="0.2">
      <c r="D4345" s="131"/>
    </row>
    <row r="4346" spans="4:4" x14ac:dyDescent="0.2">
      <c r="D4346" s="131"/>
    </row>
    <row r="4347" spans="4:4" x14ac:dyDescent="0.2">
      <c r="D4347" s="131"/>
    </row>
    <row r="4348" spans="4:4" x14ac:dyDescent="0.2">
      <c r="D4348" s="131"/>
    </row>
    <row r="4349" spans="4:4" x14ac:dyDescent="0.2">
      <c r="D4349" s="131"/>
    </row>
    <row r="4350" spans="4:4" x14ac:dyDescent="0.2">
      <c r="D4350" s="131"/>
    </row>
    <row r="4351" spans="4:4" x14ac:dyDescent="0.2">
      <c r="D4351" s="131"/>
    </row>
    <row r="4352" spans="4:4" x14ac:dyDescent="0.2">
      <c r="D4352" s="131"/>
    </row>
    <row r="4353" spans="4:4" x14ac:dyDescent="0.2">
      <c r="D4353" s="131"/>
    </row>
    <row r="4354" spans="4:4" x14ac:dyDescent="0.2">
      <c r="D4354" s="131"/>
    </row>
    <row r="4355" spans="4:4" x14ac:dyDescent="0.2">
      <c r="D4355" s="131"/>
    </row>
    <row r="4356" spans="4:4" x14ac:dyDescent="0.2">
      <c r="D4356" s="131"/>
    </row>
    <row r="4357" spans="4:4" x14ac:dyDescent="0.2">
      <c r="D4357" s="131"/>
    </row>
    <row r="4358" spans="4:4" x14ac:dyDescent="0.2">
      <c r="D4358" s="131"/>
    </row>
    <row r="4359" spans="4:4" x14ac:dyDescent="0.2">
      <c r="D4359" s="131"/>
    </row>
    <row r="4360" spans="4:4" x14ac:dyDescent="0.2">
      <c r="D4360" s="131"/>
    </row>
    <row r="4361" spans="4:4" x14ac:dyDescent="0.2">
      <c r="D4361" s="131"/>
    </row>
    <row r="4362" spans="4:4" x14ac:dyDescent="0.2">
      <c r="D4362" s="131"/>
    </row>
    <row r="4363" spans="4:4" x14ac:dyDescent="0.2">
      <c r="D4363" s="131"/>
    </row>
    <row r="4364" spans="4:4" x14ac:dyDescent="0.2">
      <c r="D4364" s="131"/>
    </row>
    <row r="4365" spans="4:4" x14ac:dyDescent="0.2">
      <c r="D4365" s="131"/>
    </row>
    <row r="4366" spans="4:4" x14ac:dyDescent="0.2">
      <c r="D4366" s="131"/>
    </row>
    <row r="4367" spans="4:4" x14ac:dyDescent="0.2">
      <c r="D4367" s="131"/>
    </row>
    <row r="4368" spans="4:4" x14ac:dyDescent="0.2">
      <c r="D4368" s="131"/>
    </row>
    <row r="4369" spans="4:4" x14ac:dyDescent="0.2">
      <c r="D4369" s="131"/>
    </row>
    <row r="4370" spans="4:4" x14ac:dyDescent="0.2">
      <c r="D4370" s="131"/>
    </row>
    <row r="4371" spans="4:4" x14ac:dyDescent="0.2">
      <c r="D4371" s="131"/>
    </row>
    <row r="4372" spans="4:4" x14ac:dyDescent="0.2">
      <c r="D4372" s="131"/>
    </row>
    <row r="4373" spans="4:4" x14ac:dyDescent="0.2">
      <c r="D4373" s="131"/>
    </row>
    <row r="4374" spans="4:4" x14ac:dyDescent="0.2">
      <c r="D4374" s="131"/>
    </row>
    <row r="4375" spans="4:4" x14ac:dyDescent="0.2">
      <c r="D4375" s="131"/>
    </row>
    <row r="4376" spans="4:4" x14ac:dyDescent="0.2">
      <c r="D4376" s="131"/>
    </row>
    <row r="4377" spans="4:4" x14ac:dyDescent="0.2">
      <c r="D4377" s="131"/>
    </row>
    <row r="4378" spans="4:4" x14ac:dyDescent="0.2">
      <c r="D4378" s="131"/>
    </row>
    <row r="4379" spans="4:4" x14ac:dyDescent="0.2">
      <c r="D4379" s="131"/>
    </row>
    <row r="4380" spans="4:4" x14ac:dyDescent="0.2">
      <c r="D4380" s="131"/>
    </row>
    <row r="4381" spans="4:4" x14ac:dyDescent="0.2">
      <c r="D4381" s="131"/>
    </row>
    <row r="4382" spans="4:4" x14ac:dyDescent="0.2">
      <c r="D4382" s="131"/>
    </row>
    <row r="4383" spans="4:4" x14ac:dyDescent="0.2">
      <c r="D4383" s="131"/>
    </row>
    <row r="4384" spans="4:4" x14ac:dyDescent="0.2">
      <c r="D4384" s="131"/>
    </row>
    <row r="4385" spans="4:4" x14ac:dyDescent="0.2">
      <c r="D4385" s="131"/>
    </row>
    <row r="4386" spans="4:4" x14ac:dyDescent="0.2">
      <c r="D4386" s="131"/>
    </row>
    <row r="4387" spans="4:4" x14ac:dyDescent="0.2">
      <c r="D4387" s="131"/>
    </row>
    <row r="4388" spans="4:4" x14ac:dyDescent="0.2">
      <c r="D4388" s="131"/>
    </row>
    <row r="4389" spans="4:4" x14ac:dyDescent="0.2">
      <c r="D4389" s="131"/>
    </row>
    <row r="4390" spans="4:4" x14ac:dyDescent="0.2">
      <c r="D4390" s="131"/>
    </row>
    <row r="4391" spans="4:4" x14ac:dyDescent="0.2">
      <c r="D4391" s="131"/>
    </row>
    <row r="4392" spans="4:4" x14ac:dyDescent="0.2">
      <c r="D4392" s="131"/>
    </row>
    <row r="4393" spans="4:4" x14ac:dyDescent="0.2">
      <c r="D4393" s="131"/>
    </row>
    <row r="4394" spans="4:4" x14ac:dyDescent="0.2">
      <c r="D4394" s="131"/>
    </row>
    <row r="4395" spans="4:4" x14ac:dyDescent="0.2">
      <c r="D4395" s="131"/>
    </row>
    <row r="4396" spans="4:4" x14ac:dyDescent="0.2">
      <c r="D4396" s="131"/>
    </row>
    <row r="4397" spans="4:4" x14ac:dyDescent="0.2">
      <c r="D4397" s="131"/>
    </row>
    <row r="4398" spans="4:4" x14ac:dyDescent="0.2">
      <c r="D4398" s="131"/>
    </row>
    <row r="4399" spans="4:4" x14ac:dyDescent="0.2">
      <c r="D4399" s="131"/>
    </row>
    <row r="4400" spans="4:4" x14ac:dyDescent="0.2">
      <c r="D4400" s="131"/>
    </row>
    <row r="4401" spans="4:4" x14ac:dyDescent="0.2">
      <c r="D4401" s="131"/>
    </row>
    <row r="4402" spans="4:4" x14ac:dyDescent="0.2">
      <c r="D4402" s="131"/>
    </row>
    <row r="4403" spans="4:4" x14ac:dyDescent="0.2">
      <c r="D4403" s="131"/>
    </row>
    <row r="4404" spans="4:4" x14ac:dyDescent="0.2">
      <c r="D4404" s="131"/>
    </row>
    <row r="4405" spans="4:4" x14ac:dyDescent="0.2">
      <c r="D4405" s="131"/>
    </row>
    <row r="4406" spans="4:4" x14ac:dyDescent="0.2">
      <c r="D4406" s="131"/>
    </row>
    <row r="4407" spans="4:4" x14ac:dyDescent="0.2">
      <c r="D4407" s="131"/>
    </row>
    <row r="4408" spans="4:4" x14ac:dyDescent="0.2">
      <c r="D4408" s="131"/>
    </row>
    <row r="4409" spans="4:4" x14ac:dyDescent="0.2">
      <c r="D4409" s="131"/>
    </row>
    <row r="4410" spans="4:4" x14ac:dyDescent="0.2">
      <c r="D4410" s="131"/>
    </row>
    <row r="4411" spans="4:4" x14ac:dyDescent="0.2">
      <c r="D4411" s="131"/>
    </row>
    <row r="4412" spans="4:4" x14ac:dyDescent="0.2">
      <c r="D4412" s="131"/>
    </row>
    <row r="4413" spans="4:4" x14ac:dyDescent="0.2">
      <c r="D4413" s="131"/>
    </row>
    <row r="4414" spans="4:4" x14ac:dyDescent="0.2">
      <c r="D4414" s="131"/>
    </row>
    <row r="4415" spans="4:4" x14ac:dyDescent="0.2">
      <c r="D4415" s="131"/>
    </row>
    <row r="4416" spans="4:4" x14ac:dyDescent="0.2">
      <c r="D4416" s="131"/>
    </row>
    <row r="4417" spans="4:4" x14ac:dyDescent="0.2">
      <c r="D4417" s="131"/>
    </row>
    <row r="4418" spans="4:4" x14ac:dyDescent="0.2">
      <c r="D4418" s="131"/>
    </row>
    <row r="4419" spans="4:4" x14ac:dyDescent="0.2">
      <c r="D4419" s="131"/>
    </row>
    <row r="4420" spans="4:4" x14ac:dyDescent="0.2">
      <c r="D4420" s="131"/>
    </row>
    <row r="4421" spans="4:4" x14ac:dyDescent="0.2">
      <c r="D4421" s="131"/>
    </row>
    <row r="4422" spans="4:4" x14ac:dyDescent="0.2">
      <c r="D4422" s="131"/>
    </row>
    <row r="4423" spans="4:4" x14ac:dyDescent="0.2">
      <c r="D4423" s="131"/>
    </row>
    <row r="4424" spans="4:4" x14ac:dyDescent="0.2">
      <c r="D4424" s="131"/>
    </row>
    <row r="4425" spans="4:4" x14ac:dyDescent="0.2">
      <c r="D4425" s="131"/>
    </row>
    <row r="4426" spans="4:4" x14ac:dyDescent="0.2">
      <c r="D4426" s="131"/>
    </row>
    <row r="4427" spans="4:4" x14ac:dyDescent="0.2">
      <c r="D4427" s="131"/>
    </row>
    <row r="4428" spans="4:4" x14ac:dyDescent="0.2">
      <c r="D4428" s="131"/>
    </row>
    <row r="4429" spans="4:4" x14ac:dyDescent="0.2">
      <c r="D4429" s="131"/>
    </row>
    <row r="4430" spans="4:4" x14ac:dyDescent="0.2">
      <c r="D4430" s="131"/>
    </row>
    <row r="4431" spans="4:4" x14ac:dyDescent="0.2">
      <c r="D4431" s="131"/>
    </row>
    <row r="4432" spans="4:4" x14ac:dyDescent="0.2">
      <c r="D4432" s="131"/>
    </row>
    <row r="4433" spans="4:4" x14ac:dyDescent="0.2">
      <c r="D4433" s="131"/>
    </row>
    <row r="4434" spans="4:4" x14ac:dyDescent="0.2">
      <c r="D4434" s="131"/>
    </row>
    <row r="4435" spans="4:4" x14ac:dyDescent="0.2">
      <c r="D4435" s="131"/>
    </row>
    <row r="4436" spans="4:4" x14ac:dyDescent="0.2">
      <c r="D4436" s="131"/>
    </row>
    <row r="4437" spans="4:4" x14ac:dyDescent="0.2">
      <c r="D4437" s="131"/>
    </row>
    <row r="4438" spans="4:4" x14ac:dyDescent="0.2">
      <c r="D4438" s="131"/>
    </row>
    <row r="4439" spans="4:4" x14ac:dyDescent="0.2">
      <c r="D4439" s="131"/>
    </row>
    <row r="4440" spans="4:4" x14ac:dyDescent="0.2">
      <c r="D4440" s="131"/>
    </row>
    <row r="4441" spans="4:4" x14ac:dyDescent="0.2">
      <c r="D4441" s="131"/>
    </row>
    <row r="4442" spans="4:4" x14ac:dyDescent="0.2">
      <c r="D4442" s="131"/>
    </row>
    <row r="4443" spans="4:4" x14ac:dyDescent="0.2">
      <c r="D4443" s="131"/>
    </row>
    <row r="4444" spans="4:4" x14ac:dyDescent="0.2">
      <c r="D4444" s="131"/>
    </row>
    <row r="4445" spans="4:4" x14ac:dyDescent="0.2">
      <c r="D4445" s="131"/>
    </row>
    <row r="4446" spans="4:4" x14ac:dyDescent="0.2">
      <c r="D4446" s="131"/>
    </row>
    <row r="4447" spans="4:4" x14ac:dyDescent="0.2">
      <c r="D4447" s="131"/>
    </row>
    <row r="4448" spans="4:4" x14ac:dyDescent="0.2">
      <c r="D4448" s="131"/>
    </row>
    <row r="4449" spans="4:4" x14ac:dyDescent="0.2">
      <c r="D4449" s="131"/>
    </row>
    <row r="4450" spans="4:4" x14ac:dyDescent="0.2">
      <c r="D4450" s="131"/>
    </row>
    <row r="4451" spans="4:4" x14ac:dyDescent="0.2">
      <c r="D4451" s="131"/>
    </row>
    <row r="4452" spans="4:4" x14ac:dyDescent="0.2">
      <c r="D4452" s="131"/>
    </row>
    <row r="4453" spans="4:4" x14ac:dyDescent="0.2">
      <c r="D4453" s="131"/>
    </row>
    <row r="4454" spans="4:4" x14ac:dyDescent="0.2">
      <c r="D4454" s="131"/>
    </row>
    <row r="4455" spans="4:4" x14ac:dyDescent="0.2">
      <c r="D4455" s="131"/>
    </row>
    <row r="4456" spans="4:4" x14ac:dyDescent="0.2">
      <c r="D4456" s="131"/>
    </row>
    <row r="4457" spans="4:4" x14ac:dyDescent="0.2">
      <c r="D4457" s="131"/>
    </row>
    <row r="4458" spans="4:4" x14ac:dyDescent="0.2">
      <c r="D4458" s="131"/>
    </row>
    <row r="4459" spans="4:4" x14ac:dyDescent="0.2">
      <c r="D4459" s="131"/>
    </row>
    <row r="4460" spans="4:4" x14ac:dyDescent="0.2">
      <c r="D4460" s="131"/>
    </row>
    <row r="4461" spans="4:4" x14ac:dyDescent="0.2">
      <c r="D4461" s="131"/>
    </row>
    <row r="4462" spans="4:4" x14ac:dyDescent="0.2">
      <c r="D4462" s="131"/>
    </row>
    <row r="4463" spans="4:4" x14ac:dyDescent="0.2">
      <c r="D4463" s="131"/>
    </row>
    <row r="4464" spans="4:4" x14ac:dyDescent="0.2">
      <c r="D4464" s="131"/>
    </row>
    <row r="4465" spans="4:4" x14ac:dyDescent="0.2">
      <c r="D4465" s="131"/>
    </row>
    <row r="4466" spans="4:4" x14ac:dyDescent="0.2">
      <c r="D4466" s="131"/>
    </row>
    <row r="4467" spans="4:4" x14ac:dyDescent="0.2">
      <c r="D4467" s="131"/>
    </row>
    <row r="4468" spans="4:4" x14ac:dyDescent="0.2">
      <c r="D4468" s="131"/>
    </row>
    <row r="4469" spans="4:4" x14ac:dyDescent="0.2">
      <c r="D4469" s="131"/>
    </row>
    <row r="4470" spans="4:4" x14ac:dyDescent="0.2">
      <c r="D4470" s="131"/>
    </row>
    <row r="4471" spans="4:4" x14ac:dyDescent="0.2">
      <c r="D4471" s="131"/>
    </row>
    <row r="4472" spans="4:4" x14ac:dyDescent="0.2">
      <c r="D4472" s="131"/>
    </row>
    <row r="4473" spans="4:4" x14ac:dyDescent="0.2">
      <c r="D4473" s="131"/>
    </row>
    <row r="4474" spans="4:4" x14ac:dyDescent="0.2">
      <c r="D4474" s="131"/>
    </row>
    <row r="4475" spans="4:4" x14ac:dyDescent="0.2">
      <c r="D4475" s="131"/>
    </row>
    <row r="4476" spans="4:4" x14ac:dyDescent="0.2">
      <c r="D4476" s="131"/>
    </row>
    <row r="4477" spans="4:4" x14ac:dyDescent="0.2">
      <c r="D4477" s="131"/>
    </row>
    <row r="4478" spans="4:4" x14ac:dyDescent="0.2">
      <c r="D4478" s="131"/>
    </row>
    <row r="4479" spans="4:4" x14ac:dyDescent="0.2">
      <c r="D4479" s="131"/>
    </row>
    <row r="4480" spans="4:4" x14ac:dyDescent="0.2">
      <c r="D4480" s="131"/>
    </row>
    <row r="4481" spans="4:4" x14ac:dyDescent="0.2">
      <c r="D4481" s="131"/>
    </row>
    <row r="4482" spans="4:4" x14ac:dyDescent="0.2">
      <c r="D4482" s="131"/>
    </row>
    <row r="4483" spans="4:4" x14ac:dyDescent="0.2">
      <c r="D4483" s="131"/>
    </row>
    <row r="4484" spans="4:4" x14ac:dyDescent="0.2">
      <c r="D4484" s="131"/>
    </row>
    <row r="4485" spans="4:4" x14ac:dyDescent="0.2">
      <c r="D4485" s="131"/>
    </row>
    <row r="4486" spans="4:4" x14ac:dyDescent="0.2">
      <c r="D4486" s="131"/>
    </row>
    <row r="4487" spans="4:4" x14ac:dyDescent="0.2">
      <c r="D4487" s="131"/>
    </row>
    <row r="4488" spans="4:4" x14ac:dyDescent="0.2">
      <c r="D4488" s="131"/>
    </row>
    <row r="4489" spans="4:4" x14ac:dyDescent="0.2">
      <c r="D4489" s="131"/>
    </row>
    <row r="4490" spans="4:4" x14ac:dyDescent="0.2">
      <c r="D4490" s="131"/>
    </row>
    <row r="4491" spans="4:4" x14ac:dyDescent="0.2">
      <c r="D4491" s="131"/>
    </row>
    <row r="4492" spans="4:4" x14ac:dyDescent="0.2">
      <c r="D4492" s="131"/>
    </row>
    <row r="4493" spans="4:4" x14ac:dyDescent="0.2">
      <c r="D4493" s="131"/>
    </row>
    <row r="4494" spans="4:4" x14ac:dyDescent="0.2">
      <c r="D4494" s="131"/>
    </row>
    <row r="4495" spans="4:4" x14ac:dyDescent="0.2">
      <c r="D4495" s="131"/>
    </row>
    <row r="4496" spans="4:4" x14ac:dyDescent="0.2">
      <c r="D4496" s="131"/>
    </row>
    <row r="4497" spans="4:4" x14ac:dyDescent="0.2">
      <c r="D4497" s="131"/>
    </row>
    <row r="4498" spans="4:4" x14ac:dyDescent="0.2">
      <c r="D4498" s="131"/>
    </row>
    <row r="4499" spans="4:4" x14ac:dyDescent="0.2">
      <c r="D4499" s="131"/>
    </row>
    <row r="4500" spans="4:4" x14ac:dyDescent="0.2">
      <c r="D4500" s="131"/>
    </row>
    <row r="4501" spans="4:4" x14ac:dyDescent="0.2">
      <c r="D4501" s="131"/>
    </row>
    <row r="4502" spans="4:4" x14ac:dyDescent="0.2">
      <c r="D4502" s="131"/>
    </row>
    <row r="4503" spans="4:4" x14ac:dyDescent="0.2">
      <c r="D4503" s="131"/>
    </row>
    <row r="4504" spans="4:4" x14ac:dyDescent="0.2">
      <c r="D4504" s="131"/>
    </row>
    <row r="4505" spans="4:4" x14ac:dyDescent="0.2">
      <c r="D4505" s="131"/>
    </row>
    <row r="4506" spans="4:4" x14ac:dyDescent="0.2">
      <c r="D4506" s="131"/>
    </row>
    <row r="4507" spans="4:4" x14ac:dyDescent="0.2">
      <c r="D4507" s="131"/>
    </row>
    <row r="4508" spans="4:4" x14ac:dyDescent="0.2">
      <c r="D4508" s="131"/>
    </row>
    <row r="4509" spans="4:4" x14ac:dyDescent="0.2">
      <c r="D4509" s="131"/>
    </row>
    <row r="4510" spans="4:4" x14ac:dyDescent="0.2">
      <c r="D4510" s="131"/>
    </row>
    <row r="4511" spans="4:4" x14ac:dyDescent="0.2">
      <c r="D4511" s="131"/>
    </row>
    <row r="4512" spans="4:4" x14ac:dyDescent="0.2">
      <c r="D4512" s="131"/>
    </row>
    <row r="4513" spans="4:4" x14ac:dyDescent="0.2">
      <c r="D4513" s="131"/>
    </row>
    <row r="4514" spans="4:4" x14ac:dyDescent="0.2">
      <c r="D4514" s="131"/>
    </row>
    <row r="4515" spans="4:4" x14ac:dyDescent="0.2">
      <c r="D4515" s="131"/>
    </row>
    <row r="4516" spans="4:4" x14ac:dyDescent="0.2">
      <c r="D4516" s="131"/>
    </row>
    <row r="4517" spans="4:4" x14ac:dyDescent="0.2">
      <c r="D4517" s="131"/>
    </row>
    <row r="4518" spans="4:4" x14ac:dyDescent="0.2">
      <c r="D4518" s="131"/>
    </row>
    <row r="4519" spans="4:4" x14ac:dyDescent="0.2">
      <c r="D4519" s="131"/>
    </row>
    <row r="4520" spans="4:4" x14ac:dyDescent="0.2">
      <c r="D4520" s="131"/>
    </row>
    <row r="4521" spans="4:4" x14ac:dyDescent="0.2">
      <c r="D4521" s="131"/>
    </row>
    <row r="4522" spans="4:4" x14ac:dyDescent="0.2">
      <c r="D4522" s="131"/>
    </row>
    <row r="4523" spans="4:4" x14ac:dyDescent="0.2">
      <c r="D4523" s="131"/>
    </row>
    <row r="4524" spans="4:4" x14ac:dyDescent="0.2">
      <c r="D4524" s="131"/>
    </row>
    <row r="4525" spans="4:4" x14ac:dyDescent="0.2">
      <c r="D4525" s="131"/>
    </row>
    <row r="4526" spans="4:4" x14ac:dyDescent="0.2">
      <c r="D4526" s="131"/>
    </row>
    <row r="4527" spans="4:4" x14ac:dyDescent="0.2">
      <c r="D4527" s="131"/>
    </row>
    <row r="4528" spans="4:4" x14ac:dyDescent="0.2">
      <c r="D4528" s="131"/>
    </row>
    <row r="4529" spans="4:4" x14ac:dyDescent="0.2">
      <c r="D4529" s="131"/>
    </row>
    <row r="4530" spans="4:4" x14ac:dyDescent="0.2">
      <c r="D4530" s="131"/>
    </row>
    <row r="4531" spans="4:4" x14ac:dyDescent="0.2">
      <c r="D4531" s="131"/>
    </row>
    <row r="4532" spans="4:4" x14ac:dyDescent="0.2">
      <c r="D4532" s="131"/>
    </row>
    <row r="4533" spans="4:4" x14ac:dyDescent="0.2">
      <c r="D4533" s="131"/>
    </row>
    <row r="4534" spans="4:4" x14ac:dyDescent="0.2">
      <c r="D4534" s="131"/>
    </row>
    <row r="4535" spans="4:4" x14ac:dyDescent="0.2">
      <c r="D4535" s="131"/>
    </row>
    <row r="4536" spans="4:4" x14ac:dyDescent="0.2">
      <c r="D4536" s="131"/>
    </row>
    <row r="4537" spans="4:4" x14ac:dyDescent="0.2">
      <c r="D4537" s="131"/>
    </row>
    <row r="4538" spans="4:4" x14ac:dyDescent="0.2">
      <c r="D4538" s="131"/>
    </row>
    <row r="4539" spans="4:4" x14ac:dyDescent="0.2">
      <c r="D4539" s="131"/>
    </row>
    <row r="4540" spans="4:4" x14ac:dyDescent="0.2">
      <c r="D4540" s="131"/>
    </row>
    <row r="4541" spans="4:4" x14ac:dyDescent="0.2">
      <c r="D4541" s="131"/>
    </row>
    <row r="4542" spans="4:4" x14ac:dyDescent="0.2">
      <c r="D4542" s="131"/>
    </row>
    <row r="4543" spans="4:4" x14ac:dyDescent="0.2">
      <c r="D4543" s="131"/>
    </row>
    <row r="4544" spans="4:4" x14ac:dyDescent="0.2">
      <c r="D4544" s="131"/>
    </row>
    <row r="4545" spans="4:4" x14ac:dyDescent="0.2">
      <c r="D4545" s="131"/>
    </row>
    <row r="4546" spans="4:4" x14ac:dyDescent="0.2">
      <c r="D4546" s="131"/>
    </row>
    <row r="4547" spans="4:4" x14ac:dyDescent="0.2">
      <c r="D4547" s="131"/>
    </row>
    <row r="4548" spans="4:4" x14ac:dyDescent="0.2">
      <c r="D4548" s="131"/>
    </row>
    <row r="4549" spans="4:4" x14ac:dyDescent="0.2">
      <c r="D4549" s="131"/>
    </row>
    <row r="4550" spans="4:4" x14ac:dyDescent="0.2">
      <c r="D4550" s="131"/>
    </row>
    <row r="4551" spans="4:4" x14ac:dyDescent="0.2">
      <c r="D4551" s="131"/>
    </row>
    <row r="4552" spans="4:4" x14ac:dyDescent="0.2">
      <c r="D4552" s="131"/>
    </row>
    <row r="4553" spans="4:4" x14ac:dyDescent="0.2">
      <c r="D4553" s="131"/>
    </row>
    <row r="4554" spans="4:4" x14ac:dyDescent="0.2">
      <c r="D4554" s="131"/>
    </row>
    <row r="4555" spans="4:4" x14ac:dyDescent="0.2">
      <c r="D4555" s="131"/>
    </row>
    <row r="4556" spans="4:4" x14ac:dyDescent="0.2">
      <c r="D4556" s="131"/>
    </row>
    <row r="4557" spans="4:4" x14ac:dyDescent="0.2">
      <c r="D4557" s="131"/>
    </row>
    <row r="4558" spans="4:4" x14ac:dyDescent="0.2">
      <c r="D4558" s="131"/>
    </row>
    <row r="4559" spans="4:4" x14ac:dyDescent="0.2">
      <c r="D4559" s="131"/>
    </row>
    <row r="4560" spans="4:4" x14ac:dyDescent="0.2">
      <c r="D4560" s="131"/>
    </row>
    <row r="4561" spans="4:4" x14ac:dyDescent="0.2">
      <c r="D4561" s="131"/>
    </row>
    <row r="4562" spans="4:4" x14ac:dyDescent="0.2">
      <c r="D4562" s="131"/>
    </row>
    <row r="4563" spans="4:4" x14ac:dyDescent="0.2">
      <c r="D4563" s="131"/>
    </row>
    <row r="4564" spans="4:4" x14ac:dyDescent="0.2">
      <c r="D4564" s="131"/>
    </row>
    <row r="4565" spans="4:4" x14ac:dyDescent="0.2">
      <c r="D4565" s="131"/>
    </row>
    <row r="4566" spans="4:4" x14ac:dyDescent="0.2">
      <c r="D4566" s="131"/>
    </row>
    <row r="4567" spans="4:4" x14ac:dyDescent="0.2">
      <c r="D4567" s="131"/>
    </row>
    <row r="4568" spans="4:4" x14ac:dyDescent="0.2">
      <c r="D4568" s="131"/>
    </row>
    <row r="4569" spans="4:4" x14ac:dyDescent="0.2">
      <c r="D4569" s="131"/>
    </row>
    <row r="4570" spans="4:4" x14ac:dyDescent="0.2">
      <c r="D4570" s="131"/>
    </row>
    <row r="4571" spans="4:4" x14ac:dyDescent="0.2">
      <c r="D4571" s="131"/>
    </row>
    <row r="4572" spans="4:4" x14ac:dyDescent="0.2">
      <c r="D4572" s="131"/>
    </row>
    <row r="4573" spans="4:4" x14ac:dyDescent="0.2">
      <c r="D4573" s="131"/>
    </row>
    <row r="4574" spans="4:4" x14ac:dyDescent="0.2">
      <c r="D4574" s="131"/>
    </row>
    <row r="4575" spans="4:4" x14ac:dyDescent="0.2">
      <c r="D4575" s="131"/>
    </row>
    <row r="4576" spans="4:4" x14ac:dyDescent="0.2">
      <c r="D4576" s="131"/>
    </row>
    <row r="4577" spans="4:4" x14ac:dyDescent="0.2">
      <c r="D4577" s="131"/>
    </row>
    <row r="4578" spans="4:4" x14ac:dyDescent="0.2">
      <c r="D4578" s="131"/>
    </row>
    <row r="4579" spans="4:4" x14ac:dyDescent="0.2">
      <c r="D4579" s="131"/>
    </row>
    <row r="4580" spans="4:4" x14ac:dyDescent="0.2">
      <c r="D4580" s="131"/>
    </row>
    <row r="4581" spans="4:4" x14ac:dyDescent="0.2">
      <c r="D4581" s="131"/>
    </row>
    <row r="4582" spans="4:4" x14ac:dyDescent="0.2">
      <c r="D4582" s="131"/>
    </row>
    <row r="4583" spans="4:4" x14ac:dyDescent="0.2">
      <c r="D4583" s="131"/>
    </row>
    <row r="4584" spans="4:4" x14ac:dyDescent="0.2">
      <c r="D4584" s="131"/>
    </row>
    <row r="4585" spans="4:4" x14ac:dyDescent="0.2">
      <c r="D4585" s="131"/>
    </row>
    <row r="4586" spans="4:4" x14ac:dyDescent="0.2">
      <c r="D4586" s="131"/>
    </row>
    <row r="4587" spans="4:4" x14ac:dyDescent="0.2">
      <c r="D4587" s="131"/>
    </row>
    <row r="4588" spans="4:4" x14ac:dyDescent="0.2">
      <c r="D4588" s="131"/>
    </row>
    <row r="4589" spans="4:4" x14ac:dyDescent="0.2">
      <c r="D4589" s="131"/>
    </row>
    <row r="4590" spans="4:4" x14ac:dyDescent="0.2">
      <c r="D4590" s="131"/>
    </row>
    <row r="4591" spans="4:4" x14ac:dyDescent="0.2">
      <c r="D4591" s="131"/>
    </row>
    <row r="4592" spans="4:4" x14ac:dyDescent="0.2">
      <c r="D4592" s="131"/>
    </row>
    <row r="4593" spans="4:4" x14ac:dyDescent="0.2">
      <c r="D4593" s="131"/>
    </row>
    <row r="4594" spans="4:4" x14ac:dyDescent="0.2">
      <c r="D4594" s="131"/>
    </row>
    <row r="4595" spans="4:4" x14ac:dyDescent="0.2">
      <c r="D4595" s="131"/>
    </row>
    <row r="4596" spans="4:4" x14ac:dyDescent="0.2">
      <c r="D4596" s="131"/>
    </row>
    <row r="4597" spans="4:4" x14ac:dyDescent="0.2">
      <c r="D4597" s="131"/>
    </row>
    <row r="4598" spans="4:4" x14ac:dyDescent="0.2">
      <c r="D4598" s="131"/>
    </row>
    <row r="4599" spans="4:4" x14ac:dyDescent="0.2">
      <c r="D4599" s="131"/>
    </row>
    <row r="4600" spans="4:4" x14ac:dyDescent="0.2">
      <c r="D4600" s="131"/>
    </row>
    <row r="4601" spans="4:4" x14ac:dyDescent="0.2">
      <c r="D4601" s="131"/>
    </row>
    <row r="4602" spans="4:4" x14ac:dyDescent="0.2">
      <c r="D4602" s="131"/>
    </row>
    <row r="4603" spans="4:4" x14ac:dyDescent="0.2">
      <c r="D4603" s="131"/>
    </row>
    <row r="4604" spans="4:4" x14ac:dyDescent="0.2">
      <c r="D4604" s="131"/>
    </row>
    <row r="4605" spans="4:4" x14ac:dyDescent="0.2">
      <c r="D4605" s="131"/>
    </row>
    <row r="4606" spans="4:4" x14ac:dyDescent="0.2">
      <c r="D4606" s="131"/>
    </row>
    <row r="4607" spans="4:4" x14ac:dyDescent="0.2">
      <c r="D4607" s="131"/>
    </row>
    <row r="4608" spans="4:4" x14ac:dyDescent="0.2">
      <c r="D4608" s="131"/>
    </row>
    <row r="4609" spans="4:4" x14ac:dyDescent="0.2">
      <c r="D4609" s="131"/>
    </row>
    <row r="4610" spans="4:4" x14ac:dyDescent="0.2">
      <c r="D4610" s="131"/>
    </row>
    <row r="4611" spans="4:4" x14ac:dyDescent="0.2">
      <c r="D4611" s="131"/>
    </row>
    <row r="4612" spans="4:4" x14ac:dyDescent="0.2">
      <c r="D4612" s="131"/>
    </row>
    <row r="4613" spans="4:4" x14ac:dyDescent="0.2">
      <c r="D4613" s="131"/>
    </row>
    <row r="4614" spans="4:4" x14ac:dyDescent="0.2">
      <c r="D4614" s="131"/>
    </row>
    <row r="4615" spans="4:4" x14ac:dyDescent="0.2">
      <c r="D4615" s="131"/>
    </row>
    <row r="4616" spans="4:4" x14ac:dyDescent="0.2">
      <c r="D4616" s="131"/>
    </row>
    <row r="4617" spans="4:4" x14ac:dyDescent="0.2">
      <c r="D4617" s="131"/>
    </row>
    <row r="4618" spans="4:4" x14ac:dyDescent="0.2">
      <c r="D4618" s="131"/>
    </row>
    <row r="4619" spans="4:4" x14ac:dyDescent="0.2">
      <c r="D4619" s="131"/>
    </row>
    <row r="4620" spans="4:4" x14ac:dyDescent="0.2">
      <c r="D4620" s="131"/>
    </row>
    <row r="4621" spans="4:4" x14ac:dyDescent="0.2">
      <c r="D4621" s="131"/>
    </row>
    <row r="4622" spans="4:4" x14ac:dyDescent="0.2">
      <c r="D4622" s="131"/>
    </row>
    <row r="4623" spans="4:4" x14ac:dyDescent="0.2">
      <c r="D4623" s="131"/>
    </row>
    <row r="4624" spans="4:4" x14ac:dyDescent="0.2">
      <c r="D4624" s="131"/>
    </row>
    <row r="4625" spans="4:4" x14ac:dyDescent="0.2">
      <c r="D4625" s="131"/>
    </row>
    <row r="4626" spans="4:4" x14ac:dyDescent="0.2">
      <c r="D4626" s="131"/>
    </row>
    <row r="4627" spans="4:4" x14ac:dyDescent="0.2">
      <c r="D4627" s="131"/>
    </row>
    <row r="4628" spans="4:4" x14ac:dyDescent="0.2">
      <c r="D4628" s="131"/>
    </row>
    <row r="4629" spans="4:4" x14ac:dyDescent="0.2">
      <c r="D4629" s="131"/>
    </row>
    <row r="4630" spans="4:4" x14ac:dyDescent="0.2">
      <c r="D4630" s="131"/>
    </row>
    <row r="4631" spans="4:4" x14ac:dyDescent="0.2">
      <c r="D4631" s="131"/>
    </row>
    <row r="4632" spans="4:4" x14ac:dyDescent="0.2">
      <c r="D4632" s="131"/>
    </row>
    <row r="4633" spans="4:4" x14ac:dyDescent="0.2">
      <c r="D4633" s="131"/>
    </row>
    <row r="4634" spans="4:4" x14ac:dyDescent="0.2">
      <c r="D4634" s="131"/>
    </row>
    <row r="4635" spans="4:4" x14ac:dyDescent="0.2">
      <c r="D4635" s="131"/>
    </row>
    <row r="4636" spans="4:4" x14ac:dyDescent="0.2">
      <c r="D4636" s="131"/>
    </row>
    <row r="4637" spans="4:4" x14ac:dyDescent="0.2">
      <c r="D4637" s="131"/>
    </row>
    <row r="4638" spans="4:4" x14ac:dyDescent="0.2">
      <c r="D4638" s="131"/>
    </row>
    <row r="4639" spans="4:4" x14ac:dyDescent="0.2">
      <c r="D4639" s="131"/>
    </row>
    <row r="4640" spans="4:4" x14ac:dyDescent="0.2">
      <c r="D4640" s="131"/>
    </row>
    <row r="4641" spans="4:4" x14ac:dyDescent="0.2">
      <c r="D4641" s="131"/>
    </row>
    <row r="4642" spans="4:4" x14ac:dyDescent="0.2">
      <c r="D4642" s="131"/>
    </row>
    <row r="4643" spans="4:4" x14ac:dyDescent="0.2">
      <c r="D4643" s="131"/>
    </row>
    <row r="4644" spans="4:4" x14ac:dyDescent="0.2">
      <c r="D4644" s="131"/>
    </row>
    <row r="4645" spans="4:4" x14ac:dyDescent="0.2">
      <c r="D4645" s="131"/>
    </row>
    <row r="4646" spans="4:4" x14ac:dyDescent="0.2">
      <c r="D4646" s="131"/>
    </row>
    <row r="4647" spans="4:4" x14ac:dyDescent="0.2">
      <c r="D4647" s="131"/>
    </row>
    <row r="4648" spans="4:4" x14ac:dyDescent="0.2">
      <c r="D4648" s="131"/>
    </row>
    <row r="4649" spans="4:4" x14ac:dyDescent="0.2">
      <c r="D4649" s="131"/>
    </row>
    <row r="4650" spans="4:4" x14ac:dyDescent="0.2">
      <c r="D4650" s="131"/>
    </row>
    <row r="4651" spans="4:4" x14ac:dyDescent="0.2">
      <c r="D4651" s="131"/>
    </row>
    <row r="4652" spans="4:4" x14ac:dyDescent="0.2">
      <c r="D4652" s="131"/>
    </row>
    <row r="4653" spans="4:4" x14ac:dyDescent="0.2">
      <c r="D4653" s="131"/>
    </row>
    <row r="4654" spans="4:4" x14ac:dyDescent="0.2">
      <c r="D4654" s="131"/>
    </row>
    <row r="4655" spans="4:4" x14ac:dyDescent="0.2">
      <c r="D4655" s="131"/>
    </row>
    <row r="4656" spans="4:4" x14ac:dyDescent="0.2">
      <c r="D4656" s="131"/>
    </row>
    <row r="4657" spans="4:4" x14ac:dyDescent="0.2">
      <c r="D4657" s="131"/>
    </row>
    <row r="4658" spans="4:4" x14ac:dyDescent="0.2">
      <c r="D4658" s="131"/>
    </row>
    <row r="4659" spans="4:4" x14ac:dyDescent="0.2">
      <c r="D4659" s="131"/>
    </row>
    <row r="4660" spans="4:4" x14ac:dyDescent="0.2">
      <c r="D4660" s="131"/>
    </row>
    <row r="4661" spans="4:4" x14ac:dyDescent="0.2">
      <c r="D4661" s="131"/>
    </row>
    <row r="4662" spans="4:4" x14ac:dyDescent="0.2">
      <c r="D4662" s="131"/>
    </row>
    <row r="4663" spans="4:4" x14ac:dyDescent="0.2">
      <c r="D4663" s="131"/>
    </row>
    <row r="4664" spans="4:4" x14ac:dyDescent="0.2">
      <c r="D4664" s="131"/>
    </row>
    <row r="4665" spans="4:4" x14ac:dyDescent="0.2">
      <c r="D4665" s="131"/>
    </row>
    <row r="4666" spans="4:4" x14ac:dyDescent="0.2">
      <c r="D4666" s="131"/>
    </row>
    <row r="4667" spans="4:4" x14ac:dyDescent="0.2">
      <c r="D4667" s="131"/>
    </row>
    <row r="4668" spans="4:4" x14ac:dyDescent="0.2">
      <c r="D4668" s="131"/>
    </row>
    <row r="4669" spans="4:4" x14ac:dyDescent="0.2">
      <c r="D4669" s="131"/>
    </row>
    <row r="4670" spans="4:4" x14ac:dyDescent="0.2">
      <c r="D4670" s="131"/>
    </row>
    <row r="4671" spans="4:4" x14ac:dyDescent="0.2">
      <c r="D4671" s="131"/>
    </row>
    <row r="4672" spans="4:4" x14ac:dyDescent="0.2">
      <c r="D4672" s="131"/>
    </row>
    <row r="4673" spans="4:4" x14ac:dyDescent="0.2">
      <c r="D4673" s="131"/>
    </row>
    <row r="4674" spans="4:4" x14ac:dyDescent="0.2">
      <c r="D4674" s="131"/>
    </row>
    <row r="4675" spans="4:4" x14ac:dyDescent="0.2">
      <c r="D4675" s="131"/>
    </row>
    <row r="4676" spans="4:4" x14ac:dyDescent="0.2">
      <c r="D4676" s="131"/>
    </row>
    <row r="4677" spans="4:4" x14ac:dyDescent="0.2">
      <c r="D4677" s="131"/>
    </row>
    <row r="4678" spans="4:4" x14ac:dyDescent="0.2">
      <c r="D4678" s="131"/>
    </row>
    <row r="4679" spans="4:4" x14ac:dyDescent="0.2">
      <c r="D4679" s="131"/>
    </row>
    <row r="4680" spans="4:4" x14ac:dyDescent="0.2">
      <c r="D4680" s="131"/>
    </row>
    <row r="4681" spans="4:4" x14ac:dyDescent="0.2">
      <c r="D4681" s="131"/>
    </row>
    <row r="4682" spans="4:4" x14ac:dyDescent="0.2">
      <c r="D4682" s="131"/>
    </row>
    <row r="4683" spans="4:4" x14ac:dyDescent="0.2">
      <c r="D4683" s="131"/>
    </row>
    <row r="4684" spans="4:4" x14ac:dyDescent="0.2">
      <c r="D4684" s="131"/>
    </row>
    <row r="4685" spans="4:4" x14ac:dyDescent="0.2">
      <c r="D4685" s="131"/>
    </row>
    <row r="4686" spans="4:4" x14ac:dyDescent="0.2">
      <c r="D4686" s="131"/>
    </row>
    <row r="4687" spans="4:4" x14ac:dyDescent="0.2">
      <c r="D4687" s="131"/>
    </row>
    <row r="4688" spans="4:4" x14ac:dyDescent="0.2">
      <c r="D4688" s="131"/>
    </row>
    <row r="4689" spans="4:4" x14ac:dyDescent="0.2">
      <c r="D4689" s="131"/>
    </row>
    <row r="4690" spans="4:4" x14ac:dyDescent="0.2">
      <c r="D4690" s="131"/>
    </row>
    <row r="4691" spans="4:4" x14ac:dyDescent="0.2">
      <c r="D4691" s="131"/>
    </row>
    <row r="4692" spans="4:4" x14ac:dyDescent="0.2">
      <c r="D4692" s="131"/>
    </row>
    <row r="4693" spans="4:4" x14ac:dyDescent="0.2">
      <c r="D4693" s="131"/>
    </row>
    <row r="4694" spans="4:4" x14ac:dyDescent="0.2">
      <c r="D4694" s="131"/>
    </row>
    <row r="4695" spans="4:4" x14ac:dyDescent="0.2">
      <c r="D4695" s="131"/>
    </row>
    <row r="4696" spans="4:4" x14ac:dyDescent="0.2">
      <c r="D4696" s="131"/>
    </row>
    <row r="4697" spans="4:4" x14ac:dyDescent="0.2">
      <c r="D4697" s="131"/>
    </row>
    <row r="4698" spans="4:4" x14ac:dyDescent="0.2">
      <c r="D4698" s="131"/>
    </row>
    <row r="4699" spans="4:4" x14ac:dyDescent="0.2">
      <c r="D4699" s="131"/>
    </row>
    <row r="4700" spans="4:4" x14ac:dyDescent="0.2">
      <c r="D4700" s="131"/>
    </row>
    <row r="4701" spans="4:4" x14ac:dyDescent="0.2">
      <c r="D4701" s="131"/>
    </row>
    <row r="4702" spans="4:4" x14ac:dyDescent="0.2">
      <c r="D4702" s="131"/>
    </row>
    <row r="4703" spans="4:4" x14ac:dyDescent="0.2">
      <c r="D4703" s="131"/>
    </row>
    <row r="4704" spans="4:4" x14ac:dyDescent="0.2">
      <c r="D4704" s="131"/>
    </row>
    <row r="4705" spans="4:4" x14ac:dyDescent="0.2">
      <c r="D4705" s="131"/>
    </row>
    <row r="4706" spans="4:4" x14ac:dyDescent="0.2">
      <c r="D4706" s="131"/>
    </row>
    <row r="4707" spans="4:4" x14ac:dyDescent="0.2">
      <c r="D4707" s="131"/>
    </row>
    <row r="4708" spans="4:4" x14ac:dyDescent="0.2">
      <c r="D4708" s="131"/>
    </row>
    <row r="4709" spans="4:4" x14ac:dyDescent="0.2">
      <c r="D4709" s="131"/>
    </row>
    <row r="4710" spans="4:4" x14ac:dyDescent="0.2">
      <c r="D4710" s="131"/>
    </row>
    <row r="4711" spans="4:4" x14ac:dyDescent="0.2">
      <c r="D4711" s="131"/>
    </row>
    <row r="4712" spans="4:4" x14ac:dyDescent="0.2">
      <c r="D4712" s="131"/>
    </row>
    <row r="4713" spans="4:4" x14ac:dyDescent="0.2">
      <c r="D4713" s="131"/>
    </row>
    <row r="4714" spans="4:4" x14ac:dyDescent="0.2">
      <c r="D4714" s="131"/>
    </row>
    <row r="4715" spans="4:4" x14ac:dyDescent="0.2">
      <c r="D4715" s="131"/>
    </row>
    <row r="4716" spans="4:4" x14ac:dyDescent="0.2">
      <c r="D4716" s="131"/>
    </row>
    <row r="4717" spans="4:4" x14ac:dyDescent="0.2">
      <c r="D4717" s="131"/>
    </row>
    <row r="4718" spans="4:4" x14ac:dyDescent="0.2">
      <c r="D4718" s="131"/>
    </row>
    <row r="4719" spans="4:4" x14ac:dyDescent="0.2">
      <c r="D4719" s="131"/>
    </row>
    <row r="4720" spans="4:4" x14ac:dyDescent="0.2">
      <c r="D4720" s="131"/>
    </row>
    <row r="4721" spans="4:4" x14ac:dyDescent="0.2">
      <c r="D4721" s="131"/>
    </row>
    <row r="4722" spans="4:4" x14ac:dyDescent="0.2">
      <c r="D4722" s="131"/>
    </row>
    <row r="4723" spans="4:4" x14ac:dyDescent="0.2">
      <c r="D4723" s="131"/>
    </row>
    <row r="4724" spans="4:4" x14ac:dyDescent="0.2">
      <c r="D4724" s="131"/>
    </row>
    <row r="4725" spans="4:4" x14ac:dyDescent="0.2">
      <c r="D4725" s="131"/>
    </row>
    <row r="4726" spans="4:4" x14ac:dyDescent="0.2">
      <c r="D4726" s="131"/>
    </row>
    <row r="4727" spans="4:4" x14ac:dyDescent="0.2">
      <c r="D4727" s="131"/>
    </row>
    <row r="4728" spans="4:4" x14ac:dyDescent="0.2">
      <c r="D4728" s="131"/>
    </row>
    <row r="4729" spans="4:4" x14ac:dyDescent="0.2">
      <c r="D4729" s="131"/>
    </row>
    <row r="4730" spans="4:4" x14ac:dyDescent="0.2">
      <c r="D4730" s="131"/>
    </row>
    <row r="4731" spans="4:4" x14ac:dyDescent="0.2">
      <c r="D4731" s="131"/>
    </row>
    <row r="4732" spans="4:4" x14ac:dyDescent="0.2">
      <c r="D4732" s="131"/>
    </row>
    <row r="4733" spans="4:4" x14ac:dyDescent="0.2">
      <c r="D4733" s="131"/>
    </row>
    <row r="4734" spans="4:4" x14ac:dyDescent="0.2">
      <c r="D4734" s="131"/>
    </row>
    <row r="4735" spans="4:4" x14ac:dyDescent="0.2">
      <c r="D4735" s="131"/>
    </row>
    <row r="4736" spans="4:4" x14ac:dyDescent="0.2">
      <c r="D4736" s="131"/>
    </row>
    <row r="4737" spans="4:4" x14ac:dyDescent="0.2">
      <c r="D4737" s="131"/>
    </row>
    <row r="4738" spans="4:4" x14ac:dyDescent="0.2">
      <c r="D4738" s="131"/>
    </row>
    <row r="4739" spans="4:4" x14ac:dyDescent="0.2">
      <c r="D4739" s="131"/>
    </row>
    <row r="4740" spans="4:4" x14ac:dyDescent="0.2">
      <c r="D4740" s="131"/>
    </row>
    <row r="4741" spans="4:4" x14ac:dyDescent="0.2">
      <c r="D4741" s="131"/>
    </row>
    <row r="4742" spans="4:4" x14ac:dyDescent="0.2">
      <c r="D4742" s="131"/>
    </row>
    <row r="4743" spans="4:4" x14ac:dyDescent="0.2">
      <c r="D4743" s="131"/>
    </row>
    <row r="4744" spans="4:4" x14ac:dyDescent="0.2">
      <c r="D4744" s="131"/>
    </row>
    <row r="4745" spans="4:4" x14ac:dyDescent="0.2">
      <c r="D4745" s="131"/>
    </row>
    <row r="4746" spans="4:4" x14ac:dyDescent="0.2">
      <c r="D4746" s="131"/>
    </row>
    <row r="4747" spans="4:4" x14ac:dyDescent="0.2">
      <c r="D4747" s="131"/>
    </row>
    <row r="4748" spans="4:4" x14ac:dyDescent="0.2">
      <c r="D4748" s="131"/>
    </row>
    <row r="4749" spans="4:4" x14ac:dyDescent="0.2">
      <c r="D4749" s="131"/>
    </row>
    <row r="4750" spans="4:4" x14ac:dyDescent="0.2">
      <c r="D4750" s="131"/>
    </row>
    <row r="4751" spans="4:4" x14ac:dyDescent="0.2">
      <c r="D4751" s="131"/>
    </row>
    <row r="4752" spans="4:4" x14ac:dyDescent="0.2">
      <c r="D4752" s="131"/>
    </row>
    <row r="4753" spans="4:4" x14ac:dyDescent="0.2">
      <c r="D4753" s="131"/>
    </row>
    <row r="4754" spans="4:4" x14ac:dyDescent="0.2">
      <c r="D4754" s="131"/>
    </row>
    <row r="4755" spans="4:4" x14ac:dyDescent="0.2">
      <c r="D4755" s="131"/>
    </row>
    <row r="4756" spans="4:4" x14ac:dyDescent="0.2">
      <c r="D4756" s="131"/>
    </row>
    <row r="4757" spans="4:4" x14ac:dyDescent="0.2">
      <c r="D4757" s="131"/>
    </row>
    <row r="4758" spans="4:4" x14ac:dyDescent="0.2">
      <c r="D4758" s="131"/>
    </row>
    <row r="4759" spans="4:4" x14ac:dyDescent="0.2">
      <c r="D4759" s="131"/>
    </row>
    <row r="4760" spans="4:4" x14ac:dyDescent="0.2">
      <c r="D4760" s="131"/>
    </row>
    <row r="4761" spans="4:4" x14ac:dyDescent="0.2">
      <c r="D4761" s="131"/>
    </row>
    <row r="4762" spans="4:4" x14ac:dyDescent="0.2">
      <c r="D4762" s="131"/>
    </row>
    <row r="4763" spans="4:4" x14ac:dyDescent="0.2">
      <c r="D4763" s="131"/>
    </row>
    <row r="4764" spans="4:4" x14ac:dyDescent="0.2">
      <c r="D4764" s="131"/>
    </row>
    <row r="4765" spans="4:4" x14ac:dyDescent="0.2">
      <c r="D4765" s="131"/>
    </row>
    <row r="4766" spans="4:4" x14ac:dyDescent="0.2">
      <c r="D4766" s="131"/>
    </row>
    <row r="4767" spans="4:4" x14ac:dyDescent="0.2">
      <c r="D4767" s="131"/>
    </row>
    <row r="4768" spans="4:4" x14ac:dyDescent="0.2">
      <c r="D4768" s="131"/>
    </row>
    <row r="4769" spans="4:4" x14ac:dyDescent="0.2">
      <c r="D4769" s="131"/>
    </row>
    <row r="4770" spans="4:4" x14ac:dyDescent="0.2">
      <c r="D4770" s="131"/>
    </row>
    <row r="4771" spans="4:4" x14ac:dyDescent="0.2">
      <c r="D4771" s="131"/>
    </row>
    <row r="4772" spans="4:4" x14ac:dyDescent="0.2">
      <c r="D4772" s="131"/>
    </row>
    <row r="4773" spans="4:4" x14ac:dyDescent="0.2">
      <c r="D4773" s="131"/>
    </row>
    <row r="4774" spans="4:4" x14ac:dyDescent="0.2">
      <c r="D4774" s="131"/>
    </row>
    <row r="4775" spans="4:4" x14ac:dyDescent="0.2">
      <c r="D4775" s="131"/>
    </row>
    <row r="4776" spans="4:4" x14ac:dyDescent="0.2">
      <c r="D4776" s="131"/>
    </row>
    <row r="4777" spans="4:4" x14ac:dyDescent="0.2">
      <c r="D4777" s="131"/>
    </row>
    <row r="4778" spans="4:4" x14ac:dyDescent="0.2">
      <c r="D4778" s="131"/>
    </row>
    <row r="4779" spans="4:4" x14ac:dyDescent="0.2">
      <c r="D4779" s="131"/>
    </row>
    <row r="4780" spans="4:4" x14ac:dyDescent="0.2">
      <c r="D4780" s="131"/>
    </row>
    <row r="4781" spans="4:4" x14ac:dyDescent="0.2">
      <c r="D4781" s="131"/>
    </row>
    <row r="4782" spans="4:4" x14ac:dyDescent="0.2">
      <c r="D4782" s="131"/>
    </row>
    <row r="4783" spans="4:4" x14ac:dyDescent="0.2">
      <c r="D4783" s="131"/>
    </row>
    <row r="4784" spans="4:4" x14ac:dyDescent="0.2">
      <c r="D4784" s="131"/>
    </row>
    <row r="4785" spans="4:4" x14ac:dyDescent="0.2">
      <c r="D4785" s="131"/>
    </row>
    <row r="4786" spans="4:4" x14ac:dyDescent="0.2">
      <c r="D4786" s="131"/>
    </row>
    <row r="4787" spans="4:4" x14ac:dyDescent="0.2">
      <c r="D4787" s="131"/>
    </row>
    <row r="4788" spans="4:4" x14ac:dyDescent="0.2">
      <c r="D4788" s="131"/>
    </row>
    <row r="4789" spans="4:4" x14ac:dyDescent="0.2">
      <c r="D4789" s="131"/>
    </row>
    <row r="4790" spans="4:4" x14ac:dyDescent="0.2">
      <c r="D4790" s="131"/>
    </row>
    <row r="4791" spans="4:4" x14ac:dyDescent="0.2">
      <c r="D4791" s="131"/>
    </row>
    <row r="4792" spans="4:4" x14ac:dyDescent="0.2">
      <c r="D4792" s="131"/>
    </row>
    <row r="4793" spans="4:4" x14ac:dyDescent="0.2">
      <c r="D4793" s="131"/>
    </row>
    <row r="4794" spans="4:4" x14ac:dyDescent="0.2">
      <c r="D4794" s="131"/>
    </row>
    <row r="4795" spans="4:4" x14ac:dyDescent="0.2">
      <c r="D4795" s="131"/>
    </row>
    <row r="4796" spans="4:4" x14ac:dyDescent="0.2">
      <c r="D4796" s="131"/>
    </row>
    <row r="4797" spans="4:4" x14ac:dyDescent="0.2">
      <c r="D4797" s="131"/>
    </row>
    <row r="4798" spans="4:4" x14ac:dyDescent="0.2">
      <c r="D4798" s="131"/>
    </row>
    <row r="4799" spans="4:4" x14ac:dyDescent="0.2">
      <c r="D4799" s="131"/>
    </row>
    <row r="4800" spans="4:4" x14ac:dyDescent="0.2">
      <c r="D4800" s="131"/>
    </row>
    <row r="4801" spans="4:4" x14ac:dyDescent="0.2">
      <c r="D4801" s="131"/>
    </row>
    <row r="4802" spans="4:4" x14ac:dyDescent="0.2">
      <c r="D4802" s="131"/>
    </row>
    <row r="4803" spans="4:4" x14ac:dyDescent="0.2">
      <c r="D4803" s="131"/>
    </row>
    <row r="4804" spans="4:4" x14ac:dyDescent="0.2">
      <c r="D4804" s="131"/>
    </row>
    <row r="4805" spans="4:4" x14ac:dyDescent="0.2">
      <c r="D4805" s="131"/>
    </row>
    <row r="4806" spans="4:4" x14ac:dyDescent="0.2">
      <c r="D4806" s="131"/>
    </row>
    <row r="4807" spans="4:4" x14ac:dyDescent="0.2">
      <c r="D4807" s="131"/>
    </row>
    <row r="4808" spans="4:4" x14ac:dyDescent="0.2">
      <c r="D4808" s="131"/>
    </row>
    <row r="4809" spans="4:4" x14ac:dyDescent="0.2">
      <c r="D4809" s="131"/>
    </row>
    <row r="4810" spans="4:4" x14ac:dyDescent="0.2">
      <c r="D4810" s="131"/>
    </row>
    <row r="4811" spans="4:4" x14ac:dyDescent="0.2">
      <c r="D4811" s="131"/>
    </row>
    <row r="4812" spans="4:4" x14ac:dyDescent="0.2">
      <c r="D4812" s="131"/>
    </row>
    <row r="4813" spans="4:4" x14ac:dyDescent="0.2">
      <c r="D4813" s="131"/>
    </row>
    <row r="4814" spans="4:4" x14ac:dyDescent="0.2">
      <c r="D4814" s="131"/>
    </row>
    <row r="4815" spans="4:4" x14ac:dyDescent="0.2">
      <c r="D4815" s="131"/>
    </row>
    <row r="4816" spans="4:4" x14ac:dyDescent="0.2">
      <c r="D4816" s="131"/>
    </row>
    <row r="4817" spans="4:4" x14ac:dyDescent="0.2">
      <c r="D4817" s="131"/>
    </row>
    <row r="4818" spans="4:4" x14ac:dyDescent="0.2">
      <c r="D4818" s="131"/>
    </row>
    <row r="4819" spans="4:4" x14ac:dyDescent="0.2">
      <c r="D4819" s="131"/>
    </row>
    <row r="4820" spans="4:4" x14ac:dyDescent="0.2">
      <c r="D4820" s="131"/>
    </row>
    <row r="4821" spans="4:4" x14ac:dyDescent="0.2">
      <c r="D4821" s="131"/>
    </row>
    <row r="4822" spans="4:4" x14ac:dyDescent="0.2">
      <c r="D4822" s="131"/>
    </row>
    <row r="4823" spans="4:4" x14ac:dyDescent="0.2">
      <c r="D4823" s="131"/>
    </row>
    <row r="4824" spans="4:4" x14ac:dyDescent="0.2">
      <c r="D4824" s="131"/>
    </row>
    <row r="4825" spans="4:4" x14ac:dyDescent="0.2">
      <c r="D4825" s="131"/>
    </row>
    <row r="4826" spans="4:4" x14ac:dyDescent="0.2">
      <c r="D4826" s="131"/>
    </row>
    <row r="4827" spans="4:4" x14ac:dyDescent="0.2">
      <c r="D4827" s="131"/>
    </row>
    <row r="4828" spans="4:4" x14ac:dyDescent="0.2">
      <c r="D4828" s="131"/>
    </row>
    <row r="4829" spans="4:4" x14ac:dyDescent="0.2">
      <c r="D4829" s="131"/>
    </row>
    <row r="4830" spans="4:4" x14ac:dyDescent="0.2">
      <c r="D4830" s="131"/>
    </row>
    <row r="4831" spans="4:4" x14ac:dyDescent="0.2">
      <c r="D4831" s="131"/>
    </row>
    <row r="4832" spans="4:4" x14ac:dyDescent="0.2">
      <c r="D4832" s="131"/>
    </row>
    <row r="4833" spans="4:4" x14ac:dyDescent="0.2">
      <c r="D4833" s="131"/>
    </row>
    <row r="4834" spans="4:4" x14ac:dyDescent="0.2">
      <c r="D4834" s="131"/>
    </row>
    <row r="4835" spans="4:4" x14ac:dyDescent="0.2">
      <c r="D4835" s="131"/>
    </row>
    <row r="4836" spans="4:4" x14ac:dyDescent="0.2">
      <c r="D4836" s="131"/>
    </row>
    <row r="4837" spans="4:4" x14ac:dyDescent="0.2">
      <c r="D4837" s="131"/>
    </row>
    <row r="4838" spans="4:4" x14ac:dyDescent="0.2">
      <c r="D4838" s="131"/>
    </row>
    <row r="4839" spans="4:4" x14ac:dyDescent="0.2">
      <c r="D4839" s="131"/>
    </row>
    <row r="4840" spans="4:4" x14ac:dyDescent="0.2">
      <c r="D4840" s="131"/>
    </row>
    <row r="4841" spans="4:4" x14ac:dyDescent="0.2">
      <c r="D4841" s="131"/>
    </row>
    <row r="4842" spans="4:4" x14ac:dyDescent="0.2">
      <c r="D4842" s="131"/>
    </row>
    <row r="4843" spans="4:4" x14ac:dyDescent="0.2">
      <c r="D4843" s="131"/>
    </row>
    <row r="4844" spans="4:4" x14ac:dyDescent="0.2">
      <c r="D4844" s="131"/>
    </row>
    <row r="4845" spans="4:4" x14ac:dyDescent="0.2">
      <c r="D4845" s="131"/>
    </row>
    <row r="4846" spans="4:4" x14ac:dyDescent="0.2">
      <c r="D4846" s="131"/>
    </row>
    <row r="4847" spans="4:4" x14ac:dyDescent="0.2">
      <c r="D4847" s="131"/>
    </row>
    <row r="4848" spans="4:4" x14ac:dyDescent="0.2">
      <c r="D4848" s="131"/>
    </row>
    <row r="4849" spans="4:4" x14ac:dyDescent="0.2">
      <c r="D4849" s="131"/>
    </row>
    <row r="4850" spans="4:4" x14ac:dyDescent="0.2">
      <c r="D4850" s="131"/>
    </row>
    <row r="4851" spans="4:4" x14ac:dyDescent="0.2">
      <c r="D4851" s="131"/>
    </row>
    <row r="4852" spans="4:4" x14ac:dyDescent="0.2">
      <c r="D4852" s="131"/>
    </row>
    <row r="4853" spans="4:4" x14ac:dyDescent="0.2">
      <c r="D4853" s="131"/>
    </row>
    <row r="4854" spans="4:4" x14ac:dyDescent="0.2">
      <c r="D4854" s="131"/>
    </row>
    <row r="4855" spans="4:4" x14ac:dyDescent="0.2">
      <c r="D4855" s="131"/>
    </row>
    <row r="4856" spans="4:4" x14ac:dyDescent="0.2">
      <c r="D4856" s="131"/>
    </row>
    <row r="4857" spans="4:4" x14ac:dyDescent="0.2">
      <c r="D4857" s="131"/>
    </row>
    <row r="4858" spans="4:4" x14ac:dyDescent="0.2">
      <c r="D4858" s="131"/>
    </row>
    <row r="4859" spans="4:4" x14ac:dyDescent="0.2">
      <c r="D4859" s="131"/>
    </row>
    <row r="4860" spans="4:4" x14ac:dyDescent="0.2">
      <c r="D4860" s="131"/>
    </row>
    <row r="4861" spans="4:4" x14ac:dyDescent="0.2">
      <c r="D4861" s="131"/>
    </row>
    <row r="4862" spans="4:4" x14ac:dyDescent="0.2">
      <c r="D4862" s="131"/>
    </row>
    <row r="4863" spans="4:4" x14ac:dyDescent="0.2">
      <c r="D4863" s="131"/>
    </row>
    <row r="4864" spans="4:4" x14ac:dyDescent="0.2">
      <c r="D4864" s="131"/>
    </row>
    <row r="4865" spans="4:4" x14ac:dyDescent="0.2">
      <c r="D4865" s="131"/>
    </row>
    <row r="4866" spans="4:4" x14ac:dyDescent="0.2">
      <c r="D4866" s="131"/>
    </row>
    <row r="4867" spans="4:4" x14ac:dyDescent="0.2">
      <c r="D4867" s="131"/>
    </row>
    <row r="4868" spans="4:4" x14ac:dyDescent="0.2">
      <c r="D4868" s="131"/>
    </row>
    <row r="4869" spans="4:4" x14ac:dyDescent="0.2">
      <c r="D4869" s="131"/>
    </row>
    <row r="4870" spans="4:4" x14ac:dyDescent="0.2">
      <c r="D4870" s="131"/>
    </row>
    <row r="4871" spans="4:4" x14ac:dyDescent="0.2">
      <c r="D4871" s="131"/>
    </row>
    <row r="4872" spans="4:4" x14ac:dyDescent="0.2">
      <c r="D4872" s="131"/>
    </row>
    <row r="4873" spans="4:4" x14ac:dyDescent="0.2">
      <c r="D4873" s="131"/>
    </row>
    <row r="4874" spans="4:4" x14ac:dyDescent="0.2">
      <c r="D4874" s="131"/>
    </row>
    <row r="4875" spans="4:4" x14ac:dyDescent="0.2">
      <c r="D4875" s="131"/>
    </row>
    <row r="4876" spans="4:4" x14ac:dyDescent="0.2">
      <c r="D4876" s="131"/>
    </row>
    <row r="4877" spans="4:4" x14ac:dyDescent="0.2">
      <c r="D4877" s="131"/>
    </row>
    <row r="4878" spans="4:4" x14ac:dyDescent="0.2">
      <c r="D4878" s="131"/>
    </row>
    <row r="4879" spans="4:4" x14ac:dyDescent="0.2">
      <c r="D4879" s="131"/>
    </row>
    <row r="4880" spans="4:4" x14ac:dyDescent="0.2">
      <c r="D4880" s="131"/>
    </row>
    <row r="4881" spans="4:4" x14ac:dyDescent="0.2">
      <c r="D4881" s="131"/>
    </row>
    <row r="4882" spans="4:4" x14ac:dyDescent="0.2">
      <c r="D4882" s="131"/>
    </row>
    <row r="4883" spans="4:4" x14ac:dyDescent="0.2">
      <c r="D4883" s="131"/>
    </row>
    <row r="4884" spans="4:4" x14ac:dyDescent="0.2">
      <c r="D4884" s="131"/>
    </row>
    <row r="4885" spans="4:4" x14ac:dyDescent="0.2">
      <c r="D4885" s="131"/>
    </row>
    <row r="4886" spans="4:4" x14ac:dyDescent="0.2">
      <c r="D4886" s="131"/>
    </row>
    <row r="4887" spans="4:4" x14ac:dyDescent="0.2">
      <c r="D4887" s="131"/>
    </row>
    <row r="4888" spans="4:4" x14ac:dyDescent="0.2">
      <c r="D4888" s="131"/>
    </row>
    <row r="4889" spans="4:4" x14ac:dyDescent="0.2">
      <c r="D4889" s="131"/>
    </row>
    <row r="4890" spans="4:4" x14ac:dyDescent="0.2">
      <c r="D4890" s="131"/>
    </row>
    <row r="4891" spans="4:4" x14ac:dyDescent="0.2">
      <c r="D4891" s="131"/>
    </row>
    <row r="4892" spans="4:4" x14ac:dyDescent="0.2">
      <c r="D4892" s="131"/>
    </row>
    <row r="4893" spans="4:4" x14ac:dyDescent="0.2">
      <c r="D4893" s="131"/>
    </row>
    <row r="4894" spans="4:4" x14ac:dyDescent="0.2">
      <c r="D4894" s="131"/>
    </row>
    <row r="4895" spans="4:4" x14ac:dyDescent="0.2">
      <c r="D4895" s="131"/>
    </row>
    <row r="4896" spans="4:4" x14ac:dyDescent="0.2">
      <c r="D4896" s="131"/>
    </row>
    <row r="4897" spans="4:4" x14ac:dyDescent="0.2">
      <c r="D4897" s="131"/>
    </row>
    <row r="4898" spans="4:4" x14ac:dyDescent="0.2">
      <c r="D4898" s="131"/>
    </row>
    <row r="4899" spans="4:4" x14ac:dyDescent="0.2">
      <c r="D4899" s="131"/>
    </row>
    <row r="4900" spans="4:4" x14ac:dyDescent="0.2">
      <c r="D4900" s="131"/>
    </row>
    <row r="4901" spans="4:4" x14ac:dyDescent="0.2">
      <c r="D4901" s="131"/>
    </row>
    <row r="4902" spans="4:4" x14ac:dyDescent="0.2">
      <c r="D4902" s="131"/>
    </row>
    <row r="4903" spans="4:4" x14ac:dyDescent="0.2">
      <c r="D4903" s="131"/>
    </row>
    <row r="4904" spans="4:4" x14ac:dyDescent="0.2">
      <c r="D4904" s="131"/>
    </row>
    <row r="4905" spans="4:4" x14ac:dyDescent="0.2">
      <c r="D4905" s="131"/>
    </row>
    <row r="4906" spans="4:4" x14ac:dyDescent="0.2">
      <c r="D4906" s="131"/>
    </row>
    <row r="4907" spans="4:4" x14ac:dyDescent="0.2">
      <c r="D4907" s="131"/>
    </row>
    <row r="4908" spans="4:4" x14ac:dyDescent="0.2">
      <c r="D4908" s="131"/>
    </row>
    <row r="4909" spans="4:4" x14ac:dyDescent="0.2">
      <c r="D4909" s="131"/>
    </row>
    <row r="4910" spans="4:4" x14ac:dyDescent="0.2">
      <c r="D4910" s="131"/>
    </row>
    <row r="4911" spans="4:4" x14ac:dyDescent="0.2">
      <c r="D4911" s="131"/>
    </row>
    <row r="4912" spans="4:4" x14ac:dyDescent="0.2">
      <c r="D4912" s="131"/>
    </row>
    <row r="4913" spans="4:4" x14ac:dyDescent="0.2">
      <c r="D4913" s="131"/>
    </row>
    <row r="4914" spans="4:4" x14ac:dyDescent="0.2">
      <c r="D4914" s="131"/>
    </row>
    <row r="4915" spans="4:4" x14ac:dyDescent="0.2">
      <c r="D4915" s="131"/>
    </row>
    <row r="4916" spans="4:4" x14ac:dyDescent="0.2">
      <c r="D4916" s="131"/>
    </row>
    <row r="4917" spans="4:4" x14ac:dyDescent="0.2">
      <c r="D4917" s="131"/>
    </row>
    <row r="4918" spans="4:4" x14ac:dyDescent="0.2">
      <c r="D4918" s="131"/>
    </row>
    <row r="4919" spans="4:4" x14ac:dyDescent="0.2">
      <c r="D4919" s="131"/>
    </row>
    <row r="4920" spans="4:4" x14ac:dyDescent="0.2">
      <c r="D4920" s="131"/>
    </row>
    <row r="4921" spans="4:4" x14ac:dyDescent="0.2">
      <c r="D4921" s="131"/>
    </row>
    <row r="4922" spans="4:4" x14ac:dyDescent="0.2">
      <c r="D4922" s="131"/>
    </row>
    <row r="4923" spans="4:4" x14ac:dyDescent="0.2">
      <c r="D4923" s="131"/>
    </row>
    <row r="4924" spans="4:4" x14ac:dyDescent="0.2">
      <c r="D4924" s="131"/>
    </row>
    <row r="4925" spans="4:4" x14ac:dyDescent="0.2">
      <c r="D4925" s="131"/>
    </row>
    <row r="4926" spans="4:4" x14ac:dyDescent="0.2">
      <c r="D4926" s="131"/>
    </row>
    <row r="4927" spans="4:4" x14ac:dyDescent="0.2">
      <c r="D4927" s="131"/>
    </row>
    <row r="4928" spans="4:4" x14ac:dyDescent="0.2">
      <c r="D4928" s="131"/>
    </row>
    <row r="4929" spans="4:4" x14ac:dyDescent="0.2">
      <c r="D4929" s="131"/>
    </row>
    <row r="4930" spans="4:4" x14ac:dyDescent="0.2">
      <c r="D4930" s="131"/>
    </row>
    <row r="4931" spans="4:4" x14ac:dyDescent="0.2">
      <c r="D4931" s="131"/>
    </row>
    <row r="4932" spans="4:4" x14ac:dyDescent="0.2">
      <c r="D4932" s="131"/>
    </row>
    <row r="4933" spans="4:4" x14ac:dyDescent="0.2">
      <c r="D4933" s="131"/>
    </row>
    <row r="4934" spans="4:4" x14ac:dyDescent="0.2">
      <c r="D4934" s="131"/>
    </row>
    <row r="4935" spans="4:4" x14ac:dyDescent="0.2">
      <c r="D4935" s="131"/>
    </row>
    <row r="4936" spans="4:4" x14ac:dyDescent="0.2">
      <c r="D4936" s="131"/>
    </row>
    <row r="4937" spans="4:4" x14ac:dyDescent="0.2">
      <c r="D4937" s="131"/>
    </row>
    <row r="4938" spans="4:4" x14ac:dyDescent="0.2">
      <c r="D4938" s="131"/>
    </row>
    <row r="4939" spans="4:4" x14ac:dyDescent="0.2">
      <c r="D4939" s="131"/>
    </row>
    <row r="4940" spans="4:4" x14ac:dyDescent="0.2">
      <c r="D4940" s="131"/>
    </row>
    <row r="4941" spans="4:4" x14ac:dyDescent="0.2">
      <c r="D4941" s="131"/>
    </row>
    <row r="4942" spans="4:4" x14ac:dyDescent="0.2">
      <c r="D4942" s="131"/>
    </row>
    <row r="4943" spans="4:4" x14ac:dyDescent="0.2">
      <c r="D4943" s="131"/>
    </row>
    <row r="4944" spans="4:4" x14ac:dyDescent="0.2">
      <c r="D4944" s="131"/>
    </row>
    <row r="4945" spans="4:4" x14ac:dyDescent="0.2">
      <c r="D4945" s="131"/>
    </row>
    <row r="4946" spans="4:4" x14ac:dyDescent="0.2">
      <c r="D4946" s="131"/>
    </row>
    <row r="4947" spans="4:4" x14ac:dyDescent="0.2">
      <c r="D4947" s="131"/>
    </row>
    <row r="4948" spans="4:4" x14ac:dyDescent="0.2">
      <c r="D4948" s="131"/>
    </row>
    <row r="4949" spans="4:4" x14ac:dyDescent="0.2">
      <c r="D4949" s="131"/>
    </row>
    <row r="4950" spans="4:4" x14ac:dyDescent="0.2">
      <c r="D4950" s="131"/>
    </row>
    <row r="4951" spans="4:4" x14ac:dyDescent="0.2">
      <c r="D4951" s="131"/>
    </row>
    <row r="4952" spans="4:4" x14ac:dyDescent="0.2">
      <c r="D4952" s="131"/>
    </row>
    <row r="4953" spans="4:4" x14ac:dyDescent="0.2">
      <c r="D4953" s="131"/>
    </row>
    <row r="4954" spans="4:4" x14ac:dyDescent="0.2">
      <c r="D4954" s="131"/>
    </row>
    <row r="4955" spans="4:4" x14ac:dyDescent="0.2">
      <c r="D4955" s="131"/>
    </row>
    <row r="4956" spans="4:4" x14ac:dyDescent="0.2">
      <c r="D4956" s="131"/>
    </row>
    <row r="4957" spans="4:4" x14ac:dyDescent="0.2">
      <c r="D4957" s="131"/>
    </row>
    <row r="4958" spans="4:4" x14ac:dyDescent="0.2">
      <c r="D4958" s="131"/>
    </row>
    <row r="4959" spans="4:4" x14ac:dyDescent="0.2">
      <c r="D4959" s="131"/>
    </row>
    <row r="4960" spans="4:4" x14ac:dyDescent="0.2">
      <c r="D4960" s="131"/>
    </row>
    <row r="4961" spans="4:4" x14ac:dyDescent="0.2">
      <c r="D4961" s="131"/>
    </row>
    <row r="4962" spans="4:4" x14ac:dyDescent="0.2">
      <c r="D4962" s="131"/>
    </row>
    <row r="4963" spans="4:4" x14ac:dyDescent="0.2">
      <c r="D4963" s="131"/>
    </row>
    <row r="4964" spans="4:4" x14ac:dyDescent="0.2">
      <c r="D4964" s="131"/>
    </row>
    <row r="4965" spans="4:4" x14ac:dyDescent="0.2">
      <c r="D4965" s="131"/>
    </row>
    <row r="4966" spans="4:4" x14ac:dyDescent="0.2">
      <c r="D4966" s="131"/>
    </row>
    <row r="4967" spans="4:4" x14ac:dyDescent="0.2">
      <c r="D4967" s="131"/>
    </row>
    <row r="4968" spans="4:4" x14ac:dyDescent="0.2">
      <c r="D4968" s="131"/>
    </row>
    <row r="4969" spans="4:4" x14ac:dyDescent="0.2">
      <c r="D4969" s="131"/>
    </row>
    <row r="4970" spans="4:4" x14ac:dyDescent="0.2">
      <c r="D4970" s="131"/>
    </row>
    <row r="4971" spans="4:4" x14ac:dyDescent="0.2">
      <c r="D4971" s="131"/>
    </row>
    <row r="4972" spans="4:4" x14ac:dyDescent="0.2">
      <c r="D4972" s="131"/>
    </row>
    <row r="4973" spans="4:4" x14ac:dyDescent="0.2">
      <c r="D4973" s="131"/>
    </row>
    <row r="4974" spans="4:4" x14ac:dyDescent="0.2">
      <c r="D4974" s="131"/>
    </row>
    <row r="4975" spans="4:4" x14ac:dyDescent="0.2">
      <c r="D4975" s="131"/>
    </row>
    <row r="4976" spans="4:4" x14ac:dyDescent="0.2">
      <c r="D4976" s="131"/>
    </row>
    <row r="4977" spans="4:4" x14ac:dyDescent="0.2">
      <c r="D4977" s="131"/>
    </row>
    <row r="4978" spans="4:4" x14ac:dyDescent="0.2">
      <c r="D4978" s="131"/>
    </row>
    <row r="4979" spans="4:4" x14ac:dyDescent="0.2">
      <c r="D4979" s="131"/>
    </row>
    <row r="4980" spans="4:4" x14ac:dyDescent="0.2">
      <c r="D4980" s="131"/>
    </row>
    <row r="4981" spans="4:4" x14ac:dyDescent="0.2">
      <c r="D4981" s="131"/>
    </row>
    <row r="4982" spans="4:4" x14ac:dyDescent="0.2">
      <c r="D4982" s="131"/>
    </row>
    <row r="4983" spans="4:4" x14ac:dyDescent="0.2">
      <c r="D4983" s="131"/>
    </row>
    <row r="4984" spans="4:4" x14ac:dyDescent="0.2">
      <c r="D4984" s="131"/>
    </row>
    <row r="4985" spans="4:4" x14ac:dyDescent="0.2">
      <c r="D4985" s="131"/>
    </row>
    <row r="4986" spans="4:4" x14ac:dyDescent="0.2">
      <c r="D4986" s="131"/>
    </row>
  </sheetData>
  <sheetProtection password="CCE1" sheet="1" objects="1" scenarios="1"/>
  <protectedRanges>
    <protectedRange sqref="F10:F13 F15 F17 F19 F22 F27 F29 F31 F33 F36:F44 F64:F76" name="Oblast1"/>
  </protectedRanges>
  <mergeCells count="10">
    <mergeCell ref="B14:G14"/>
    <mergeCell ref="B21:G21"/>
    <mergeCell ref="B25:G25"/>
    <mergeCell ref="B26:G26"/>
    <mergeCell ref="A1:G1"/>
    <mergeCell ref="C2:G2"/>
    <mergeCell ref="C3:G3"/>
    <mergeCell ref="C4:G4"/>
    <mergeCell ref="C7:G7"/>
    <mergeCell ref="B9:G9"/>
  </mergeCells>
  <pageMargins left="0.70866141732283472" right="0.70866141732283472" top="0.78740157480314965" bottom="0.78740157480314965" header="0.31496062992125984" footer="0.31496062992125984"/>
  <pageSetup paperSize="9" scale="64" orientation="portrait" r:id="rId1"/>
  <headerFooter>
    <oddFooter>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AU512"/>
  <sheetViews>
    <sheetView showZeros="0" view="pageBreakPreview" topLeftCell="A412" zoomScale="85" zoomScaleNormal="100" zoomScaleSheetLayoutView="85" workbookViewId="0">
      <selection activeCell="C453" sqref="C453"/>
    </sheetView>
  </sheetViews>
  <sheetFormatPr defaultRowHeight="12.75" outlineLevelRow="1" x14ac:dyDescent="0.2"/>
  <cols>
    <col min="1" max="1" width="4.28515625" style="16" customWidth="1"/>
    <col min="2" max="2" width="14.42578125" style="269" customWidth="1"/>
    <col min="3" max="3" width="50.7109375" style="269" customWidth="1"/>
    <col min="4" max="4" width="4.5703125" style="16" customWidth="1"/>
    <col min="5" max="5" width="10.5703125" style="271" customWidth="1"/>
    <col min="6" max="6" width="9.85546875" style="268" customWidth="1"/>
    <col min="7" max="7" width="12.7109375" style="268" customWidth="1"/>
    <col min="8" max="8" width="9.140625" style="16" customWidth="1"/>
    <col min="16" max="26" width="0" hidden="1" customWidth="1"/>
  </cols>
  <sheetData>
    <row r="1" spans="1:47" ht="15.75" customHeight="1" x14ac:dyDescent="0.2">
      <c r="A1" s="354" t="s">
        <v>2602</v>
      </c>
      <c r="B1" s="354"/>
      <c r="C1" s="354"/>
      <c r="D1" s="354"/>
      <c r="E1" s="354"/>
      <c r="F1" s="354"/>
      <c r="G1" s="354"/>
      <c r="R1" t="s">
        <v>113</v>
      </c>
    </row>
    <row r="2" spans="1:47" ht="24.95" customHeight="1" x14ac:dyDescent="0.2">
      <c r="A2" s="281" t="s">
        <v>112</v>
      </c>
      <c r="B2" s="231"/>
      <c r="C2" s="355" t="s">
        <v>1237</v>
      </c>
      <c r="D2" s="356"/>
      <c r="E2" s="356"/>
      <c r="F2" s="356"/>
      <c r="G2" s="357"/>
      <c r="R2" t="s">
        <v>114</v>
      </c>
    </row>
    <row r="3" spans="1:47" ht="24.95" customHeight="1" x14ac:dyDescent="0.2">
      <c r="A3" s="282" t="s">
        <v>7</v>
      </c>
      <c r="B3" s="232"/>
      <c r="C3" s="355" t="s">
        <v>1238</v>
      </c>
      <c r="D3" s="356"/>
      <c r="E3" s="356"/>
      <c r="F3" s="356"/>
      <c r="G3" s="357"/>
      <c r="R3" t="s">
        <v>115</v>
      </c>
    </row>
    <row r="4" spans="1:47" ht="24.95" customHeight="1" x14ac:dyDescent="0.2">
      <c r="A4" s="282" t="s">
        <v>8</v>
      </c>
      <c r="B4" s="232"/>
      <c r="C4" s="355" t="s">
        <v>1504</v>
      </c>
      <c r="D4" s="356"/>
      <c r="E4" s="356"/>
      <c r="F4" s="356"/>
      <c r="G4" s="357"/>
      <c r="R4" t="s">
        <v>116</v>
      </c>
    </row>
    <row r="5" spans="1:47" x14ac:dyDescent="0.2">
      <c r="A5" s="283" t="s">
        <v>117</v>
      </c>
      <c r="B5" s="233"/>
      <c r="C5" s="233"/>
      <c r="D5" s="234"/>
      <c r="E5" s="235"/>
      <c r="F5" s="236"/>
      <c r="G5" s="237"/>
      <c r="R5" t="s">
        <v>118</v>
      </c>
    </row>
    <row r="7" spans="1:47" ht="25.5" x14ac:dyDescent="0.2">
      <c r="A7" s="249" t="s">
        <v>119</v>
      </c>
      <c r="B7" s="246" t="s">
        <v>120</v>
      </c>
      <c r="C7" s="246" t="s">
        <v>121</v>
      </c>
      <c r="D7" s="249" t="s">
        <v>122</v>
      </c>
      <c r="E7" s="248" t="s">
        <v>123</v>
      </c>
      <c r="F7" s="244" t="s">
        <v>124</v>
      </c>
      <c r="G7" s="278" t="s">
        <v>28</v>
      </c>
      <c r="H7" s="228" t="s">
        <v>125</v>
      </c>
    </row>
    <row r="8" spans="1:47" x14ac:dyDescent="0.2">
      <c r="A8" s="286" t="s">
        <v>126</v>
      </c>
      <c r="B8" s="253" t="s">
        <v>46</v>
      </c>
      <c r="C8" s="254" t="s">
        <v>47</v>
      </c>
      <c r="D8" s="255"/>
      <c r="E8" s="256"/>
      <c r="F8" s="256"/>
      <c r="G8" s="256">
        <f>SUMIF(R9:R35,"&lt;&gt;NOR",G9:G35)</f>
        <v>0</v>
      </c>
      <c r="H8" s="229"/>
      <c r="R8" t="s">
        <v>127</v>
      </c>
    </row>
    <row r="9" spans="1:47" outlineLevel="1" x14ac:dyDescent="0.2">
      <c r="A9" s="285">
        <v>1</v>
      </c>
      <c r="B9" s="162" t="s">
        <v>148</v>
      </c>
      <c r="C9" s="163" t="s">
        <v>149</v>
      </c>
      <c r="D9" s="224" t="s">
        <v>146</v>
      </c>
      <c r="E9" s="225">
        <v>29.85</v>
      </c>
      <c r="F9" s="225"/>
      <c r="G9" s="225">
        <f>ROUND(E9*F9,2)</f>
        <v>0</v>
      </c>
      <c r="H9" s="164" t="s">
        <v>1275</v>
      </c>
      <c r="I9" s="126"/>
      <c r="J9" s="126"/>
      <c r="K9" s="126"/>
      <c r="L9" s="126"/>
      <c r="M9" s="126"/>
      <c r="N9" s="126"/>
      <c r="O9" s="126"/>
      <c r="P9" s="126"/>
      <c r="Q9" s="126"/>
      <c r="R9" s="126" t="s">
        <v>131</v>
      </c>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row>
    <row r="10" spans="1:47" outlineLevel="1" x14ac:dyDescent="0.2">
      <c r="A10" s="285"/>
      <c r="B10" s="162"/>
      <c r="C10" s="250" t="s">
        <v>153</v>
      </c>
      <c r="D10" s="251"/>
      <c r="E10" s="252"/>
      <c r="F10" s="225"/>
      <c r="G10" s="225"/>
      <c r="H10" s="164">
        <v>0</v>
      </c>
      <c r="I10" s="126"/>
      <c r="J10" s="126"/>
      <c r="K10" s="126"/>
      <c r="L10" s="126"/>
      <c r="M10" s="126"/>
      <c r="N10" s="126"/>
      <c r="O10" s="126"/>
      <c r="P10" s="126"/>
      <c r="Q10" s="126"/>
      <c r="R10" s="126" t="s">
        <v>133</v>
      </c>
      <c r="S10" s="126">
        <v>0</v>
      </c>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row>
    <row r="11" spans="1:47" outlineLevel="1" x14ac:dyDescent="0.2">
      <c r="A11" s="285"/>
      <c r="B11" s="162"/>
      <c r="C11" s="250" t="s">
        <v>154</v>
      </c>
      <c r="D11" s="251"/>
      <c r="E11" s="252"/>
      <c r="F11" s="225"/>
      <c r="G11" s="225"/>
      <c r="H11" s="164">
        <v>0</v>
      </c>
      <c r="I11" s="126"/>
      <c r="J11" s="126"/>
      <c r="K11" s="126"/>
      <c r="L11" s="126"/>
      <c r="M11" s="126"/>
      <c r="N11" s="126"/>
      <c r="O11" s="126"/>
      <c r="P11" s="126"/>
      <c r="Q11" s="126"/>
      <c r="R11" s="126" t="s">
        <v>133</v>
      </c>
      <c r="S11" s="126">
        <v>0</v>
      </c>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row>
    <row r="12" spans="1:47" outlineLevel="1" x14ac:dyDescent="0.2">
      <c r="A12" s="285"/>
      <c r="B12" s="162"/>
      <c r="C12" s="250" t="s">
        <v>155</v>
      </c>
      <c r="D12" s="251"/>
      <c r="E12" s="252">
        <v>19.5</v>
      </c>
      <c r="F12" s="225"/>
      <c r="G12" s="225"/>
      <c r="H12" s="164">
        <v>0</v>
      </c>
      <c r="I12" s="126"/>
      <c r="J12" s="126"/>
      <c r="K12" s="126"/>
      <c r="L12" s="126"/>
      <c r="M12" s="126"/>
      <c r="N12" s="126"/>
      <c r="O12" s="126"/>
      <c r="P12" s="126"/>
      <c r="Q12" s="126"/>
      <c r="R12" s="126" t="s">
        <v>133</v>
      </c>
      <c r="S12" s="126">
        <v>0</v>
      </c>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row>
    <row r="13" spans="1:47" outlineLevel="1" x14ac:dyDescent="0.2">
      <c r="A13" s="285"/>
      <c r="B13" s="162"/>
      <c r="C13" s="250" t="s">
        <v>156</v>
      </c>
      <c r="D13" s="251"/>
      <c r="E13" s="252">
        <v>10.35</v>
      </c>
      <c r="F13" s="225"/>
      <c r="G13" s="225"/>
      <c r="H13" s="164">
        <v>0</v>
      </c>
      <c r="I13" s="126"/>
      <c r="J13" s="126"/>
      <c r="K13" s="126"/>
      <c r="L13" s="126"/>
      <c r="M13" s="126"/>
      <c r="N13" s="126"/>
      <c r="O13" s="126"/>
      <c r="P13" s="126"/>
      <c r="Q13" s="126"/>
      <c r="R13" s="126" t="s">
        <v>133</v>
      </c>
      <c r="S13" s="126">
        <v>0</v>
      </c>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row>
    <row r="14" spans="1:47" outlineLevel="1" x14ac:dyDescent="0.2">
      <c r="A14" s="285">
        <v>2</v>
      </c>
      <c r="B14" s="162" t="s">
        <v>157</v>
      </c>
      <c r="C14" s="163" t="s">
        <v>158</v>
      </c>
      <c r="D14" s="224" t="s">
        <v>146</v>
      </c>
      <c r="E14" s="225">
        <v>29.85</v>
      </c>
      <c r="F14" s="225"/>
      <c r="G14" s="225">
        <f>ROUND(E14*F14,2)</f>
        <v>0</v>
      </c>
      <c r="H14" s="164" t="s">
        <v>1275</v>
      </c>
      <c r="I14" s="126"/>
      <c r="J14" s="126"/>
      <c r="K14" s="126"/>
      <c r="L14" s="126"/>
      <c r="M14" s="126"/>
      <c r="N14" s="126"/>
      <c r="O14" s="126"/>
      <c r="P14" s="126"/>
      <c r="Q14" s="126"/>
      <c r="R14" s="126" t="s">
        <v>131</v>
      </c>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row>
    <row r="15" spans="1:47" outlineLevel="1" x14ac:dyDescent="0.2">
      <c r="A15" s="285"/>
      <c r="B15" s="162"/>
      <c r="C15" s="250" t="s">
        <v>153</v>
      </c>
      <c r="D15" s="251"/>
      <c r="E15" s="252"/>
      <c r="F15" s="225"/>
      <c r="G15" s="225"/>
      <c r="H15" s="164">
        <v>0</v>
      </c>
      <c r="I15" s="126"/>
      <c r="J15" s="126"/>
      <c r="K15" s="126"/>
      <c r="L15" s="126"/>
      <c r="M15" s="126"/>
      <c r="N15" s="126"/>
      <c r="O15" s="126"/>
      <c r="P15" s="126"/>
      <c r="Q15" s="126"/>
      <c r="R15" s="126" t="s">
        <v>133</v>
      </c>
      <c r="S15" s="126">
        <v>0</v>
      </c>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row>
    <row r="16" spans="1:47" outlineLevel="1" x14ac:dyDescent="0.2">
      <c r="A16" s="285"/>
      <c r="B16" s="162"/>
      <c r="C16" s="250" t="s">
        <v>154</v>
      </c>
      <c r="D16" s="251"/>
      <c r="E16" s="252"/>
      <c r="F16" s="225"/>
      <c r="G16" s="225"/>
      <c r="H16" s="164">
        <v>0</v>
      </c>
      <c r="I16" s="126"/>
      <c r="J16" s="126"/>
      <c r="K16" s="126"/>
      <c r="L16" s="126"/>
      <c r="M16" s="126"/>
      <c r="N16" s="126"/>
      <c r="O16" s="126"/>
      <c r="P16" s="126"/>
      <c r="Q16" s="126"/>
      <c r="R16" s="126" t="s">
        <v>133</v>
      </c>
      <c r="S16" s="126">
        <v>0</v>
      </c>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row>
    <row r="17" spans="1:47" outlineLevel="1" x14ac:dyDescent="0.2">
      <c r="A17" s="285"/>
      <c r="B17" s="162"/>
      <c r="C17" s="250" t="s">
        <v>155</v>
      </c>
      <c r="D17" s="251"/>
      <c r="E17" s="252">
        <v>19.5</v>
      </c>
      <c r="F17" s="225"/>
      <c r="G17" s="225"/>
      <c r="H17" s="164">
        <v>0</v>
      </c>
      <c r="I17" s="126"/>
      <c r="J17" s="126"/>
      <c r="K17" s="126"/>
      <c r="L17" s="126"/>
      <c r="M17" s="126"/>
      <c r="N17" s="126"/>
      <c r="O17" s="126"/>
      <c r="P17" s="126"/>
      <c r="Q17" s="126"/>
      <c r="R17" s="126" t="s">
        <v>133</v>
      </c>
      <c r="S17" s="126">
        <v>0</v>
      </c>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row>
    <row r="18" spans="1:47" outlineLevel="1" x14ac:dyDescent="0.2">
      <c r="A18" s="285"/>
      <c r="B18" s="162"/>
      <c r="C18" s="250" t="s">
        <v>156</v>
      </c>
      <c r="D18" s="251"/>
      <c r="E18" s="252">
        <v>10.35</v>
      </c>
      <c r="F18" s="225"/>
      <c r="G18" s="225"/>
      <c r="H18" s="164">
        <v>0</v>
      </c>
      <c r="I18" s="126"/>
      <c r="J18" s="126"/>
      <c r="K18" s="126"/>
      <c r="L18" s="126"/>
      <c r="M18" s="126"/>
      <c r="N18" s="126"/>
      <c r="O18" s="126"/>
      <c r="P18" s="126"/>
      <c r="Q18" s="126"/>
      <c r="R18" s="126" t="s">
        <v>133</v>
      </c>
      <c r="S18" s="126">
        <v>0</v>
      </c>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row>
    <row r="19" spans="1:47" outlineLevel="1" x14ac:dyDescent="0.2">
      <c r="A19" s="285">
        <v>3</v>
      </c>
      <c r="B19" s="162" t="s">
        <v>159</v>
      </c>
      <c r="C19" s="163" t="s">
        <v>160</v>
      </c>
      <c r="D19" s="224" t="s">
        <v>146</v>
      </c>
      <c r="E19" s="225">
        <v>29.85</v>
      </c>
      <c r="F19" s="225"/>
      <c r="G19" s="225">
        <f>ROUND(E19*F19,2)</f>
        <v>0</v>
      </c>
      <c r="H19" s="164" t="s">
        <v>1275</v>
      </c>
      <c r="I19" s="126"/>
      <c r="J19" s="126"/>
      <c r="K19" s="126"/>
      <c r="L19" s="126"/>
      <c r="M19" s="126"/>
      <c r="N19" s="126"/>
      <c r="O19" s="126"/>
      <c r="P19" s="126"/>
      <c r="Q19" s="126"/>
      <c r="R19" s="126" t="s">
        <v>131</v>
      </c>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row>
    <row r="20" spans="1:47" outlineLevel="1" x14ac:dyDescent="0.2">
      <c r="A20" s="285"/>
      <c r="B20" s="162"/>
      <c r="C20" s="250" t="s">
        <v>153</v>
      </c>
      <c r="D20" s="251"/>
      <c r="E20" s="252"/>
      <c r="F20" s="225"/>
      <c r="G20" s="225"/>
      <c r="H20" s="164">
        <v>0</v>
      </c>
      <c r="I20" s="126"/>
      <c r="J20" s="126"/>
      <c r="K20" s="126"/>
      <c r="L20" s="126"/>
      <c r="M20" s="126"/>
      <c r="N20" s="126"/>
      <c r="O20" s="126"/>
      <c r="P20" s="126"/>
      <c r="Q20" s="126"/>
      <c r="R20" s="126" t="s">
        <v>133</v>
      </c>
      <c r="S20" s="126">
        <v>0</v>
      </c>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row>
    <row r="21" spans="1:47" outlineLevel="1" x14ac:dyDescent="0.2">
      <c r="A21" s="285"/>
      <c r="B21" s="162"/>
      <c r="C21" s="250" t="s">
        <v>154</v>
      </c>
      <c r="D21" s="251"/>
      <c r="E21" s="252"/>
      <c r="F21" s="225"/>
      <c r="G21" s="225"/>
      <c r="H21" s="164">
        <v>0</v>
      </c>
      <c r="I21" s="126"/>
      <c r="J21" s="126"/>
      <c r="K21" s="126"/>
      <c r="L21" s="126"/>
      <c r="M21" s="126"/>
      <c r="N21" s="126"/>
      <c r="O21" s="126"/>
      <c r="P21" s="126"/>
      <c r="Q21" s="126"/>
      <c r="R21" s="126" t="s">
        <v>133</v>
      </c>
      <c r="S21" s="126">
        <v>0</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row>
    <row r="22" spans="1:47" outlineLevel="1" x14ac:dyDescent="0.2">
      <c r="A22" s="285"/>
      <c r="B22" s="162"/>
      <c r="C22" s="250" t="s">
        <v>155</v>
      </c>
      <c r="D22" s="251"/>
      <c r="E22" s="252">
        <v>19.5</v>
      </c>
      <c r="F22" s="225"/>
      <c r="G22" s="225"/>
      <c r="H22" s="164">
        <v>0</v>
      </c>
      <c r="I22" s="126"/>
      <c r="J22" s="126"/>
      <c r="K22" s="126"/>
      <c r="L22" s="126"/>
      <c r="M22" s="126"/>
      <c r="N22" s="126"/>
      <c r="O22" s="126"/>
      <c r="P22" s="126"/>
      <c r="Q22" s="126"/>
      <c r="R22" s="126" t="s">
        <v>133</v>
      </c>
      <c r="S22" s="126">
        <v>0</v>
      </c>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row>
    <row r="23" spans="1:47" outlineLevel="1" x14ac:dyDescent="0.2">
      <c r="A23" s="285"/>
      <c r="B23" s="162"/>
      <c r="C23" s="250" t="s">
        <v>156</v>
      </c>
      <c r="D23" s="251"/>
      <c r="E23" s="252">
        <v>10.35</v>
      </c>
      <c r="F23" s="225"/>
      <c r="G23" s="225"/>
      <c r="H23" s="164">
        <v>0</v>
      </c>
      <c r="I23" s="126"/>
      <c r="J23" s="126"/>
      <c r="K23" s="126"/>
      <c r="L23" s="126"/>
      <c r="M23" s="126"/>
      <c r="N23" s="126"/>
      <c r="O23" s="126"/>
      <c r="P23" s="126"/>
      <c r="Q23" s="126"/>
      <c r="R23" s="126" t="s">
        <v>133</v>
      </c>
      <c r="S23" s="126">
        <v>0</v>
      </c>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row>
    <row r="24" spans="1:47" outlineLevel="1" x14ac:dyDescent="0.2">
      <c r="A24" s="285">
        <v>4</v>
      </c>
      <c r="B24" s="162" t="s">
        <v>166</v>
      </c>
      <c r="C24" s="163" t="s">
        <v>167</v>
      </c>
      <c r="D24" s="224" t="s">
        <v>146</v>
      </c>
      <c r="E24" s="225">
        <v>29.85</v>
      </c>
      <c r="F24" s="225"/>
      <c r="G24" s="225">
        <f>ROUND(E24*F24,2)</f>
        <v>0</v>
      </c>
      <c r="H24" s="164" t="s">
        <v>1275</v>
      </c>
      <c r="I24" s="126"/>
      <c r="J24" s="126"/>
      <c r="K24" s="126"/>
      <c r="L24" s="126"/>
      <c r="M24" s="126"/>
      <c r="N24" s="126"/>
      <c r="O24" s="126"/>
      <c r="P24" s="126"/>
      <c r="Q24" s="126"/>
      <c r="R24" s="126" t="s">
        <v>131</v>
      </c>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row>
    <row r="25" spans="1:47" outlineLevel="1" x14ac:dyDescent="0.2">
      <c r="A25" s="285"/>
      <c r="B25" s="162"/>
      <c r="C25" s="250" t="s">
        <v>1401</v>
      </c>
      <c r="D25" s="251"/>
      <c r="E25" s="252">
        <v>29.85</v>
      </c>
      <c r="F25" s="225"/>
      <c r="G25" s="225"/>
      <c r="H25" s="164">
        <v>0</v>
      </c>
      <c r="I25" s="126"/>
      <c r="J25" s="126"/>
      <c r="K25" s="126"/>
      <c r="L25" s="126"/>
      <c r="M25" s="126"/>
      <c r="N25" s="126"/>
      <c r="O25" s="126"/>
      <c r="P25" s="126"/>
      <c r="Q25" s="126"/>
      <c r="R25" s="126" t="s">
        <v>133</v>
      </c>
      <c r="S25" s="126">
        <v>0</v>
      </c>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row>
    <row r="26" spans="1:47" outlineLevel="1" x14ac:dyDescent="0.2">
      <c r="A26" s="285">
        <v>5</v>
      </c>
      <c r="B26" s="162" t="s">
        <v>169</v>
      </c>
      <c r="C26" s="163" t="s">
        <v>170</v>
      </c>
      <c r="D26" s="224" t="s">
        <v>146</v>
      </c>
      <c r="E26" s="225">
        <v>29.85</v>
      </c>
      <c r="F26" s="225"/>
      <c r="G26" s="225">
        <f>ROUND(E26*F26,2)</f>
        <v>0</v>
      </c>
      <c r="H26" s="164" t="s">
        <v>1275</v>
      </c>
      <c r="I26" s="126"/>
      <c r="J26" s="126"/>
      <c r="K26" s="126"/>
      <c r="L26" s="126"/>
      <c r="M26" s="126"/>
      <c r="N26" s="126"/>
      <c r="O26" s="126"/>
      <c r="P26" s="126"/>
      <c r="Q26" s="126"/>
      <c r="R26" s="126" t="s">
        <v>131</v>
      </c>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row>
    <row r="27" spans="1:47" outlineLevel="1" x14ac:dyDescent="0.2">
      <c r="A27" s="285"/>
      <c r="B27" s="162"/>
      <c r="C27" s="250" t="s">
        <v>1402</v>
      </c>
      <c r="D27" s="251"/>
      <c r="E27" s="252">
        <v>29.85</v>
      </c>
      <c r="F27" s="225"/>
      <c r="G27" s="225"/>
      <c r="H27" s="164">
        <v>0</v>
      </c>
      <c r="I27" s="126"/>
      <c r="J27" s="126"/>
      <c r="K27" s="126"/>
      <c r="L27" s="126"/>
      <c r="M27" s="126"/>
      <c r="N27" s="126"/>
      <c r="O27" s="126"/>
      <c r="P27" s="126"/>
      <c r="Q27" s="126"/>
      <c r="R27" s="126" t="s">
        <v>133</v>
      </c>
      <c r="S27" s="126">
        <v>0</v>
      </c>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row>
    <row r="28" spans="1:47" outlineLevel="1" x14ac:dyDescent="0.2">
      <c r="A28" s="285">
        <v>6</v>
      </c>
      <c r="B28" s="162" t="s">
        <v>172</v>
      </c>
      <c r="C28" s="163" t="s">
        <v>173</v>
      </c>
      <c r="D28" s="224" t="s">
        <v>146</v>
      </c>
      <c r="E28" s="225">
        <v>29.85</v>
      </c>
      <c r="F28" s="225"/>
      <c r="G28" s="225">
        <f>ROUND(E28*F28,2)</f>
        <v>0</v>
      </c>
      <c r="H28" s="164" t="s">
        <v>1275</v>
      </c>
      <c r="I28" s="126"/>
      <c r="J28" s="126"/>
      <c r="K28" s="126"/>
      <c r="L28" s="126"/>
      <c r="M28" s="126"/>
      <c r="N28" s="126"/>
      <c r="O28" s="126"/>
      <c r="P28" s="126"/>
      <c r="Q28" s="126"/>
      <c r="R28" s="126" t="s">
        <v>131</v>
      </c>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row>
    <row r="29" spans="1:47" outlineLevel="1" x14ac:dyDescent="0.2">
      <c r="A29" s="285"/>
      <c r="B29" s="162"/>
      <c r="C29" s="250" t="s">
        <v>1401</v>
      </c>
      <c r="D29" s="251"/>
      <c r="E29" s="252">
        <v>29.85</v>
      </c>
      <c r="F29" s="225"/>
      <c r="G29" s="225"/>
      <c r="H29" s="164">
        <v>0</v>
      </c>
      <c r="I29" s="126"/>
      <c r="J29" s="126"/>
      <c r="K29" s="126"/>
      <c r="L29" s="126"/>
      <c r="M29" s="126"/>
      <c r="N29" s="126"/>
      <c r="O29" s="126"/>
      <c r="P29" s="126"/>
      <c r="Q29" s="126"/>
      <c r="R29" s="126" t="s">
        <v>133</v>
      </c>
      <c r="S29" s="126">
        <v>0</v>
      </c>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row>
    <row r="30" spans="1:47" outlineLevel="1" x14ac:dyDescent="0.2">
      <c r="A30" s="285">
        <v>7</v>
      </c>
      <c r="B30" s="162" t="s">
        <v>174</v>
      </c>
      <c r="C30" s="163" t="s">
        <v>175</v>
      </c>
      <c r="D30" s="224" t="s">
        <v>146</v>
      </c>
      <c r="E30" s="225">
        <v>29.85</v>
      </c>
      <c r="F30" s="225"/>
      <c r="G30" s="225">
        <f>ROUND(E30*F30,2)</f>
        <v>0</v>
      </c>
      <c r="H30" s="164" t="s">
        <v>1275</v>
      </c>
      <c r="I30" s="126"/>
      <c r="J30" s="126"/>
      <c r="K30" s="126"/>
      <c r="L30" s="126"/>
      <c r="M30" s="126"/>
      <c r="N30" s="126"/>
      <c r="O30" s="126"/>
      <c r="P30" s="126"/>
      <c r="Q30" s="126"/>
      <c r="R30" s="126" t="s">
        <v>131</v>
      </c>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row>
    <row r="31" spans="1:47" outlineLevel="1" x14ac:dyDescent="0.2">
      <c r="A31" s="285"/>
      <c r="B31" s="162"/>
      <c r="C31" s="250" t="s">
        <v>1402</v>
      </c>
      <c r="D31" s="251"/>
      <c r="E31" s="252">
        <v>29.85</v>
      </c>
      <c r="F31" s="225"/>
      <c r="G31" s="225"/>
      <c r="H31" s="164">
        <v>0</v>
      </c>
      <c r="I31" s="126"/>
      <c r="J31" s="126"/>
      <c r="K31" s="126"/>
      <c r="L31" s="126"/>
      <c r="M31" s="126"/>
      <c r="N31" s="126"/>
      <c r="O31" s="126"/>
      <c r="P31" s="126"/>
      <c r="Q31" s="126"/>
      <c r="R31" s="126" t="s">
        <v>133</v>
      </c>
      <c r="S31" s="126">
        <v>0</v>
      </c>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row>
    <row r="32" spans="1:47" outlineLevel="1" x14ac:dyDescent="0.2">
      <c r="A32" s="285">
        <v>8</v>
      </c>
      <c r="B32" s="162" t="s">
        <v>176</v>
      </c>
      <c r="C32" s="163" t="s">
        <v>177</v>
      </c>
      <c r="D32" s="224" t="s">
        <v>146</v>
      </c>
      <c r="E32" s="225">
        <v>1074.5999999999999</v>
      </c>
      <c r="F32" s="225"/>
      <c r="G32" s="225">
        <f>ROUND(E32*F32,2)</f>
        <v>0</v>
      </c>
      <c r="H32" s="164" t="s">
        <v>1275</v>
      </c>
      <c r="I32" s="126"/>
      <c r="J32" s="126"/>
      <c r="K32" s="126"/>
      <c r="L32" s="126"/>
      <c r="M32" s="126"/>
      <c r="N32" s="126"/>
      <c r="O32" s="126"/>
      <c r="P32" s="126"/>
      <c r="Q32" s="126"/>
      <c r="R32" s="126" t="s">
        <v>131</v>
      </c>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row>
    <row r="33" spans="1:47" outlineLevel="1" x14ac:dyDescent="0.2">
      <c r="A33" s="285"/>
      <c r="B33" s="162"/>
      <c r="C33" s="250" t="s">
        <v>1403</v>
      </c>
      <c r="D33" s="251"/>
      <c r="E33" s="252">
        <v>1074.5999999999999</v>
      </c>
      <c r="F33" s="225"/>
      <c r="G33" s="225"/>
      <c r="H33" s="164">
        <v>0</v>
      </c>
      <c r="I33" s="126"/>
      <c r="J33" s="126"/>
      <c r="K33" s="126"/>
      <c r="L33" s="126"/>
      <c r="M33" s="126"/>
      <c r="N33" s="126"/>
      <c r="O33" s="126"/>
      <c r="P33" s="126"/>
      <c r="Q33" s="126"/>
      <c r="R33" s="126" t="s">
        <v>133</v>
      </c>
      <c r="S33" s="126">
        <v>0</v>
      </c>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row>
    <row r="34" spans="1:47" outlineLevel="1" x14ac:dyDescent="0.2">
      <c r="A34" s="285">
        <v>9</v>
      </c>
      <c r="B34" s="162" t="s">
        <v>178</v>
      </c>
      <c r="C34" s="163" t="s">
        <v>179</v>
      </c>
      <c r="D34" s="224" t="s">
        <v>146</v>
      </c>
      <c r="E34" s="225">
        <v>29.85</v>
      </c>
      <c r="F34" s="225"/>
      <c r="G34" s="225">
        <f>ROUND(E34*F34,2)</f>
        <v>0</v>
      </c>
      <c r="H34" s="164" t="s">
        <v>1275</v>
      </c>
      <c r="I34" s="126"/>
      <c r="J34" s="126"/>
      <c r="K34" s="126"/>
      <c r="L34" s="126"/>
      <c r="M34" s="126"/>
      <c r="N34" s="126"/>
      <c r="O34" s="126"/>
      <c r="P34" s="126"/>
      <c r="Q34" s="126"/>
      <c r="R34" s="126" t="s">
        <v>131</v>
      </c>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row>
    <row r="35" spans="1:47" outlineLevel="1" x14ac:dyDescent="0.2">
      <c r="A35" s="285"/>
      <c r="B35" s="162"/>
      <c r="C35" s="250" t="s">
        <v>1402</v>
      </c>
      <c r="D35" s="251"/>
      <c r="E35" s="252">
        <v>29.85</v>
      </c>
      <c r="F35" s="225"/>
      <c r="G35" s="225"/>
      <c r="H35" s="164">
        <v>0</v>
      </c>
      <c r="I35" s="126"/>
      <c r="J35" s="126"/>
      <c r="K35" s="126"/>
      <c r="L35" s="126"/>
      <c r="M35" s="126"/>
      <c r="N35" s="126"/>
      <c r="O35" s="126"/>
      <c r="P35" s="126"/>
      <c r="Q35" s="126"/>
      <c r="R35" s="126" t="s">
        <v>133</v>
      </c>
      <c r="S35" s="126">
        <v>0</v>
      </c>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row>
    <row r="36" spans="1:47" x14ac:dyDescent="0.2">
      <c r="A36" s="286" t="s">
        <v>126</v>
      </c>
      <c r="B36" s="253" t="s">
        <v>48</v>
      </c>
      <c r="C36" s="254" t="s">
        <v>49</v>
      </c>
      <c r="D36" s="255"/>
      <c r="E36" s="256"/>
      <c r="F36" s="256"/>
      <c r="G36" s="256">
        <f>SUMIF(R37:R42,"&lt;&gt;NOR",G37:G42)</f>
        <v>0</v>
      </c>
      <c r="H36" s="229"/>
      <c r="I36" s="126"/>
      <c r="R36" t="s">
        <v>127</v>
      </c>
    </row>
    <row r="37" spans="1:47" outlineLevel="1" x14ac:dyDescent="0.2">
      <c r="A37" s="285">
        <v>10</v>
      </c>
      <c r="B37" s="162" t="s">
        <v>180</v>
      </c>
      <c r="C37" s="163" t="s">
        <v>181</v>
      </c>
      <c r="D37" s="224" t="s">
        <v>130</v>
      </c>
      <c r="E37" s="225">
        <v>395</v>
      </c>
      <c r="F37" s="225"/>
      <c r="G37" s="225">
        <f>ROUND(E37*F37,2)</f>
        <v>0</v>
      </c>
      <c r="H37" s="164" t="s">
        <v>1275</v>
      </c>
      <c r="I37" s="126"/>
      <c r="J37" s="126"/>
      <c r="K37" s="126"/>
      <c r="L37" s="126"/>
      <c r="M37" s="126"/>
      <c r="N37" s="126"/>
      <c r="O37" s="126"/>
      <c r="P37" s="126"/>
      <c r="Q37" s="126"/>
      <c r="R37" s="126" t="s">
        <v>131</v>
      </c>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row>
    <row r="38" spans="1:47" outlineLevel="1" x14ac:dyDescent="0.2">
      <c r="A38" s="285"/>
      <c r="B38" s="162"/>
      <c r="C38" s="250" t="s">
        <v>153</v>
      </c>
      <c r="D38" s="251"/>
      <c r="E38" s="252"/>
      <c r="F38" s="225"/>
      <c r="G38" s="225"/>
      <c r="H38" s="164">
        <v>0</v>
      </c>
      <c r="I38" s="126"/>
      <c r="J38" s="126"/>
      <c r="K38" s="126"/>
      <c r="L38" s="126"/>
      <c r="M38" s="126"/>
      <c r="N38" s="126"/>
      <c r="O38" s="126"/>
      <c r="P38" s="126"/>
      <c r="Q38" s="126"/>
      <c r="R38" s="126" t="s">
        <v>133</v>
      </c>
      <c r="S38" s="126">
        <v>0</v>
      </c>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row>
    <row r="39" spans="1:47" outlineLevel="1" x14ac:dyDescent="0.2">
      <c r="A39" s="285"/>
      <c r="B39" s="162"/>
      <c r="C39" s="250" t="s">
        <v>154</v>
      </c>
      <c r="D39" s="251"/>
      <c r="E39" s="252"/>
      <c r="F39" s="225"/>
      <c r="G39" s="225"/>
      <c r="H39" s="164">
        <v>0</v>
      </c>
      <c r="I39" s="126"/>
      <c r="J39" s="126"/>
      <c r="K39" s="126"/>
      <c r="L39" s="126"/>
      <c r="M39" s="126"/>
      <c r="N39" s="126"/>
      <c r="O39" s="126"/>
      <c r="P39" s="126"/>
      <c r="Q39" s="126"/>
      <c r="R39" s="126" t="s">
        <v>133</v>
      </c>
      <c r="S39" s="126">
        <v>0</v>
      </c>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row>
    <row r="40" spans="1:47" outlineLevel="1" x14ac:dyDescent="0.2">
      <c r="A40" s="285"/>
      <c r="B40" s="162"/>
      <c r="C40" s="250" t="s">
        <v>184</v>
      </c>
      <c r="D40" s="251"/>
      <c r="E40" s="252">
        <v>39</v>
      </c>
      <c r="F40" s="225"/>
      <c r="G40" s="225"/>
      <c r="H40" s="164">
        <v>0</v>
      </c>
      <c r="I40" s="126"/>
      <c r="J40" s="126"/>
      <c r="K40" s="126"/>
      <c r="L40" s="126"/>
      <c r="M40" s="126"/>
      <c r="N40" s="126"/>
      <c r="O40" s="126"/>
      <c r="P40" s="126"/>
      <c r="Q40" s="126"/>
      <c r="R40" s="126" t="s">
        <v>133</v>
      </c>
      <c r="S40" s="126">
        <v>0</v>
      </c>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row>
    <row r="41" spans="1:47" outlineLevel="1" x14ac:dyDescent="0.2">
      <c r="A41" s="285"/>
      <c r="B41" s="162"/>
      <c r="C41" s="250" t="s">
        <v>185</v>
      </c>
      <c r="D41" s="251"/>
      <c r="E41" s="252">
        <v>311</v>
      </c>
      <c r="F41" s="225"/>
      <c r="G41" s="225"/>
      <c r="H41" s="164">
        <v>0</v>
      </c>
      <c r="I41" s="126"/>
      <c r="J41" s="126"/>
      <c r="K41" s="126"/>
      <c r="L41" s="126"/>
      <c r="M41" s="126"/>
      <c r="N41" s="126"/>
      <c r="O41" s="126"/>
      <c r="P41" s="126"/>
      <c r="Q41" s="126"/>
      <c r="R41" s="126" t="s">
        <v>133</v>
      </c>
      <c r="S41" s="126">
        <v>0</v>
      </c>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row>
    <row r="42" spans="1:47" outlineLevel="1" x14ac:dyDescent="0.2">
      <c r="A42" s="285"/>
      <c r="B42" s="162"/>
      <c r="C42" s="250" t="s">
        <v>186</v>
      </c>
      <c r="D42" s="251"/>
      <c r="E42" s="252">
        <v>45</v>
      </c>
      <c r="F42" s="225"/>
      <c r="G42" s="225"/>
      <c r="H42" s="164">
        <v>0</v>
      </c>
      <c r="I42" s="126"/>
      <c r="J42" s="126"/>
      <c r="K42" s="126"/>
      <c r="L42" s="126"/>
      <c r="M42" s="126"/>
      <c r="N42" s="126"/>
      <c r="O42" s="126"/>
      <c r="P42" s="126"/>
      <c r="Q42" s="126"/>
      <c r="R42" s="126" t="s">
        <v>133</v>
      </c>
      <c r="S42" s="126">
        <v>0</v>
      </c>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row>
    <row r="43" spans="1:47" x14ac:dyDescent="0.2">
      <c r="A43" s="286" t="s">
        <v>126</v>
      </c>
      <c r="B43" s="253" t="s">
        <v>52</v>
      </c>
      <c r="C43" s="254" t="s">
        <v>53</v>
      </c>
      <c r="D43" s="255"/>
      <c r="E43" s="256"/>
      <c r="F43" s="256"/>
      <c r="G43" s="256">
        <f>SUMIF(R44:R61,"&lt;&gt;NOR",G44:G61)</f>
        <v>0</v>
      </c>
      <c r="H43" s="229"/>
      <c r="I43" s="126"/>
      <c r="R43" t="s">
        <v>127</v>
      </c>
    </row>
    <row r="44" spans="1:47" ht="22.5" outlineLevel="1" x14ac:dyDescent="0.2">
      <c r="A44" s="285">
        <v>11</v>
      </c>
      <c r="B44" s="162" t="s">
        <v>282</v>
      </c>
      <c r="C44" s="163" t="s">
        <v>283</v>
      </c>
      <c r="D44" s="224" t="s">
        <v>130</v>
      </c>
      <c r="E44" s="225">
        <v>19.100000000000001</v>
      </c>
      <c r="F44" s="225"/>
      <c r="G44" s="225">
        <f>ROUND(E44*F44,2)</f>
        <v>0</v>
      </c>
      <c r="H44" s="164" t="s">
        <v>1275</v>
      </c>
      <c r="I44" s="126"/>
      <c r="J44" s="126"/>
      <c r="K44" s="126"/>
      <c r="L44" s="126"/>
      <c r="M44" s="126"/>
      <c r="N44" s="126"/>
      <c r="O44" s="126"/>
      <c r="P44" s="126"/>
      <c r="Q44" s="126"/>
      <c r="R44" s="126" t="s">
        <v>131</v>
      </c>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row>
    <row r="45" spans="1:47" outlineLevel="1" x14ac:dyDescent="0.2">
      <c r="A45" s="285"/>
      <c r="B45" s="162"/>
      <c r="C45" s="250" t="s">
        <v>154</v>
      </c>
      <c r="D45" s="251"/>
      <c r="E45" s="252"/>
      <c r="F45" s="225"/>
      <c r="G45" s="225"/>
      <c r="H45" s="164">
        <v>0</v>
      </c>
      <c r="I45" s="126"/>
      <c r="J45" s="126"/>
      <c r="K45" s="126"/>
      <c r="L45" s="126"/>
      <c r="M45" s="126"/>
      <c r="N45" s="126"/>
      <c r="O45" s="126"/>
      <c r="P45" s="126"/>
      <c r="Q45" s="126"/>
      <c r="R45" s="126" t="s">
        <v>133</v>
      </c>
      <c r="S45" s="126">
        <v>0</v>
      </c>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row>
    <row r="46" spans="1:47" outlineLevel="1" x14ac:dyDescent="0.2">
      <c r="A46" s="285"/>
      <c r="B46" s="162"/>
      <c r="C46" s="250" t="s">
        <v>284</v>
      </c>
      <c r="D46" s="251"/>
      <c r="E46" s="252"/>
      <c r="F46" s="225"/>
      <c r="G46" s="225"/>
      <c r="H46" s="164">
        <v>0</v>
      </c>
      <c r="I46" s="126"/>
      <c r="J46" s="126"/>
      <c r="K46" s="126"/>
      <c r="L46" s="126"/>
      <c r="M46" s="126"/>
      <c r="N46" s="126"/>
      <c r="O46" s="126"/>
      <c r="P46" s="126"/>
      <c r="Q46" s="126"/>
      <c r="R46" s="126" t="s">
        <v>133</v>
      </c>
      <c r="S46" s="126">
        <v>0</v>
      </c>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row>
    <row r="47" spans="1:47" outlineLevel="1" x14ac:dyDescent="0.2">
      <c r="A47" s="285"/>
      <c r="B47" s="162"/>
      <c r="C47" s="250" t="s">
        <v>1404</v>
      </c>
      <c r="D47" s="251"/>
      <c r="E47" s="252">
        <v>19.100000000000001</v>
      </c>
      <c r="F47" s="225"/>
      <c r="G47" s="225"/>
      <c r="H47" s="164">
        <v>0</v>
      </c>
      <c r="I47" s="126"/>
      <c r="J47" s="126"/>
      <c r="K47" s="126"/>
      <c r="L47" s="126"/>
      <c r="M47" s="126"/>
      <c r="N47" s="126"/>
      <c r="O47" s="126"/>
      <c r="P47" s="126"/>
      <c r="Q47" s="126"/>
      <c r="R47" s="126" t="s">
        <v>133</v>
      </c>
      <c r="S47" s="126">
        <v>0</v>
      </c>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row>
    <row r="48" spans="1:47" ht="22.5" outlineLevel="1" x14ac:dyDescent="0.2">
      <c r="A48" s="285">
        <v>12</v>
      </c>
      <c r="B48" s="162" t="s">
        <v>289</v>
      </c>
      <c r="C48" s="163" t="s">
        <v>290</v>
      </c>
      <c r="D48" s="224" t="s">
        <v>130</v>
      </c>
      <c r="E48" s="225">
        <v>38.9</v>
      </c>
      <c r="F48" s="225"/>
      <c r="G48" s="225">
        <f>ROUND(E48*F48,2)</f>
        <v>0</v>
      </c>
      <c r="H48" s="164" t="s">
        <v>1239</v>
      </c>
      <c r="I48" s="126"/>
      <c r="J48" s="126"/>
      <c r="K48" s="126"/>
      <c r="L48" s="126"/>
      <c r="M48" s="126"/>
      <c r="N48" s="126"/>
      <c r="O48" s="126"/>
      <c r="P48" s="126"/>
      <c r="Q48" s="126"/>
      <c r="R48" s="126" t="s">
        <v>131</v>
      </c>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row>
    <row r="49" spans="1:47" outlineLevel="1" x14ac:dyDescent="0.2">
      <c r="A49" s="285"/>
      <c r="B49" s="162"/>
      <c r="C49" s="250" t="s">
        <v>154</v>
      </c>
      <c r="D49" s="251"/>
      <c r="E49" s="252"/>
      <c r="F49" s="225"/>
      <c r="G49" s="225"/>
      <c r="H49" s="164">
        <v>0</v>
      </c>
      <c r="I49" s="126"/>
      <c r="J49" s="126"/>
      <c r="K49" s="126"/>
      <c r="L49" s="126"/>
      <c r="M49" s="126"/>
      <c r="N49" s="126"/>
      <c r="O49" s="126"/>
      <c r="P49" s="126"/>
      <c r="Q49" s="126"/>
      <c r="R49" s="126" t="s">
        <v>133</v>
      </c>
      <c r="S49" s="126">
        <v>0</v>
      </c>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row>
    <row r="50" spans="1:47" outlineLevel="1" x14ac:dyDescent="0.2">
      <c r="A50" s="285"/>
      <c r="B50" s="162"/>
      <c r="C50" s="250" t="s">
        <v>1405</v>
      </c>
      <c r="D50" s="251"/>
      <c r="E50" s="252">
        <v>38.9</v>
      </c>
      <c r="F50" s="225"/>
      <c r="G50" s="225"/>
      <c r="H50" s="164">
        <v>0</v>
      </c>
      <c r="I50" s="126"/>
      <c r="J50" s="126"/>
      <c r="K50" s="126"/>
      <c r="L50" s="126"/>
      <c r="M50" s="126"/>
      <c r="N50" s="126"/>
      <c r="O50" s="126"/>
      <c r="P50" s="126"/>
      <c r="Q50" s="126"/>
      <c r="R50" s="126" t="s">
        <v>133</v>
      </c>
      <c r="S50" s="126">
        <v>0</v>
      </c>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row>
    <row r="51" spans="1:47" ht="22.5" outlineLevel="1" x14ac:dyDescent="0.2">
      <c r="A51" s="285">
        <v>13</v>
      </c>
      <c r="B51" s="162" t="s">
        <v>294</v>
      </c>
      <c r="C51" s="163" t="s">
        <v>295</v>
      </c>
      <c r="D51" s="224" t="s">
        <v>130</v>
      </c>
      <c r="E51" s="225">
        <v>57.77</v>
      </c>
      <c r="F51" s="225"/>
      <c r="G51" s="225">
        <f>ROUND(E51*F51,2)</f>
        <v>0</v>
      </c>
      <c r="H51" s="164" t="s">
        <v>1275</v>
      </c>
      <c r="I51" s="126"/>
      <c r="J51" s="126"/>
      <c r="K51" s="126"/>
      <c r="L51" s="126"/>
      <c r="M51" s="126"/>
      <c r="N51" s="126"/>
      <c r="O51" s="126"/>
      <c r="P51" s="126"/>
      <c r="Q51" s="126"/>
      <c r="R51" s="126" t="s">
        <v>131</v>
      </c>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row>
    <row r="52" spans="1:47" outlineLevel="1" x14ac:dyDescent="0.2">
      <c r="A52" s="285"/>
      <c r="B52" s="162"/>
      <c r="C52" s="250" t="s">
        <v>154</v>
      </c>
      <c r="D52" s="251"/>
      <c r="E52" s="252"/>
      <c r="F52" s="225"/>
      <c r="G52" s="225"/>
      <c r="H52" s="164">
        <v>0</v>
      </c>
      <c r="I52" s="126"/>
      <c r="J52" s="126"/>
      <c r="K52" s="126"/>
      <c r="L52" s="126"/>
      <c r="M52" s="126"/>
      <c r="N52" s="126"/>
      <c r="O52" s="126"/>
      <c r="P52" s="126"/>
      <c r="Q52" s="126"/>
      <c r="R52" s="126" t="s">
        <v>133</v>
      </c>
      <c r="S52" s="126">
        <v>0</v>
      </c>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row>
    <row r="53" spans="1:47" outlineLevel="1" x14ac:dyDescent="0.2">
      <c r="A53" s="285"/>
      <c r="B53" s="162"/>
      <c r="C53" s="250" t="s">
        <v>284</v>
      </c>
      <c r="D53" s="251"/>
      <c r="E53" s="252"/>
      <c r="F53" s="225"/>
      <c r="G53" s="225"/>
      <c r="H53" s="164">
        <v>0</v>
      </c>
      <c r="I53" s="126"/>
      <c r="J53" s="126"/>
      <c r="K53" s="126"/>
      <c r="L53" s="126"/>
      <c r="M53" s="126"/>
      <c r="N53" s="126"/>
      <c r="O53" s="126"/>
      <c r="P53" s="126"/>
      <c r="Q53" s="126"/>
      <c r="R53" s="126" t="s">
        <v>133</v>
      </c>
      <c r="S53" s="126">
        <v>0</v>
      </c>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row>
    <row r="54" spans="1:47" outlineLevel="1" x14ac:dyDescent="0.2">
      <c r="A54" s="285"/>
      <c r="B54" s="162"/>
      <c r="C54" s="250" t="s">
        <v>1406</v>
      </c>
      <c r="D54" s="251"/>
      <c r="E54" s="252">
        <v>57.77</v>
      </c>
      <c r="F54" s="225"/>
      <c r="G54" s="225"/>
      <c r="H54" s="164">
        <v>0</v>
      </c>
      <c r="I54" s="126"/>
      <c r="J54" s="126"/>
      <c r="K54" s="126"/>
      <c r="L54" s="126"/>
      <c r="M54" s="126"/>
      <c r="N54" s="126"/>
      <c r="O54" s="126"/>
      <c r="P54" s="126"/>
      <c r="Q54" s="126"/>
      <c r="R54" s="126" t="s">
        <v>133</v>
      </c>
      <c r="S54" s="126">
        <v>0</v>
      </c>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row>
    <row r="55" spans="1:47" outlineLevel="1" x14ac:dyDescent="0.2">
      <c r="A55" s="285">
        <v>14</v>
      </c>
      <c r="B55" s="162" t="s">
        <v>306</v>
      </c>
      <c r="C55" s="163" t="s">
        <v>307</v>
      </c>
      <c r="D55" s="224" t="s">
        <v>130</v>
      </c>
      <c r="E55" s="225">
        <v>57.77</v>
      </c>
      <c r="F55" s="225"/>
      <c r="G55" s="225">
        <f>ROUND(E55*F55,2)</f>
        <v>0</v>
      </c>
      <c r="H55" s="164" t="s">
        <v>1275</v>
      </c>
      <c r="I55" s="126"/>
      <c r="J55" s="126"/>
      <c r="K55" s="126"/>
      <c r="L55" s="126"/>
      <c r="M55" s="126"/>
      <c r="N55" s="126"/>
      <c r="O55" s="126"/>
      <c r="P55" s="126"/>
      <c r="Q55" s="126"/>
      <c r="R55" s="126" t="s">
        <v>131</v>
      </c>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row>
    <row r="56" spans="1:47" outlineLevel="1" x14ac:dyDescent="0.2">
      <c r="A56" s="285"/>
      <c r="B56" s="162"/>
      <c r="C56" s="250" t="s">
        <v>154</v>
      </c>
      <c r="D56" s="251"/>
      <c r="E56" s="252"/>
      <c r="F56" s="225"/>
      <c r="G56" s="225"/>
      <c r="H56" s="164">
        <v>0</v>
      </c>
      <c r="I56" s="126"/>
      <c r="J56" s="126"/>
      <c r="K56" s="126"/>
      <c r="L56" s="126"/>
      <c r="M56" s="126"/>
      <c r="N56" s="126"/>
      <c r="O56" s="126"/>
      <c r="P56" s="126"/>
      <c r="Q56" s="126"/>
      <c r="R56" s="126" t="s">
        <v>133</v>
      </c>
      <c r="S56" s="126">
        <v>0</v>
      </c>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row>
    <row r="57" spans="1:47" outlineLevel="1" x14ac:dyDescent="0.2">
      <c r="A57" s="285"/>
      <c r="B57" s="162"/>
      <c r="C57" s="250" t="s">
        <v>284</v>
      </c>
      <c r="D57" s="251"/>
      <c r="E57" s="252"/>
      <c r="F57" s="225"/>
      <c r="G57" s="225"/>
      <c r="H57" s="164">
        <v>0</v>
      </c>
      <c r="I57" s="126"/>
      <c r="J57" s="126"/>
      <c r="K57" s="126"/>
      <c r="L57" s="126"/>
      <c r="M57" s="126"/>
      <c r="N57" s="126"/>
      <c r="O57" s="126"/>
      <c r="P57" s="126"/>
      <c r="Q57" s="126"/>
      <c r="R57" s="126" t="s">
        <v>133</v>
      </c>
      <c r="S57" s="126">
        <v>0</v>
      </c>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row>
    <row r="58" spans="1:47" outlineLevel="1" x14ac:dyDescent="0.2">
      <c r="A58" s="285"/>
      <c r="B58" s="162"/>
      <c r="C58" s="250" t="s">
        <v>1407</v>
      </c>
      <c r="D58" s="251"/>
      <c r="E58" s="252">
        <v>57.77</v>
      </c>
      <c r="F58" s="225"/>
      <c r="G58" s="225"/>
      <c r="H58" s="164">
        <v>0</v>
      </c>
      <c r="I58" s="126"/>
      <c r="J58" s="126"/>
      <c r="K58" s="126"/>
      <c r="L58" s="126"/>
      <c r="M58" s="126"/>
      <c r="N58" s="126"/>
      <c r="O58" s="126"/>
      <c r="P58" s="126"/>
      <c r="Q58" s="126"/>
      <c r="R58" s="126" t="s">
        <v>133</v>
      </c>
      <c r="S58" s="126">
        <v>0</v>
      </c>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row>
    <row r="59" spans="1:47" outlineLevel="1" x14ac:dyDescent="0.2">
      <c r="A59" s="285">
        <v>15</v>
      </c>
      <c r="B59" s="162" t="s">
        <v>325</v>
      </c>
      <c r="C59" s="163" t="s">
        <v>326</v>
      </c>
      <c r="D59" s="224" t="s">
        <v>142</v>
      </c>
      <c r="E59" s="225">
        <v>2</v>
      </c>
      <c r="F59" s="225"/>
      <c r="G59" s="225">
        <f>ROUND(E59*F59,2)</f>
        <v>0</v>
      </c>
      <c r="H59" s="164" t="s">
        <v>1275</v>
      </c>
      <c r="I59" s="126"/>
      <c r="J59" s="126"/>
      <c r="K59" s="126"/>
      <c r="L59" s="126"/>
      <c r="M59" s="126"/>
      <c r="N59" s="126"/>
      <c r="O59" s="126"/>
      <c r="P59" s="126"/>
      <c r="Q59" s="126"/>
      <c r="R59" s="126" t="s">
        <v>131</v>
      </c>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row>
    <row r="60" spans="1:47" outlineLevel="1" x14ac:dyDescent="0.2">
      <c r="A60" s="285"/>
      <c r="B60" s="162"/>
      <c r="C60" s="250" t="s">
        <v>1379</v>
      </c>
      <c r="D60" s="251"/>
      <c r="E60" s="252">
        <v>2</v>
      </c>
      <c r="F60" s="225"/>
      <c r="G60" s="225"/>
      <c r="H60" s="164">
        <v>0</v>
      </c>
      <c r="I60" s="126"/>
      <c r="J60" s="126"/>
      <c r="K60" s="126"/>
      <c r="L60" s="126"/>
      <c r="M60" s="126"/>
      <c r="N60" s="126"/>
      <c r="O60" s="126"/>
      <c r="P60" s="126"/>
      <c r="Q60" s="126"/>
      <c r="R60" s="126" t="s">
        <v>133</v>
      </c>
      <c r="S60" s="126">
        <v>0</v>
      </c>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row>
    <row r="61" spans="1:47" outlineLevel="1" x14ac:dyDescent="0.2">
      <c r="A61" s="285"/>
      <c r="B61" s="162"/>
      <c r="C61" s="250" t="s">
        <v>339</v>
      </c>
      <c r="D61" s="251"/>
      <c r="E61" s="252">
        <v>3.8</v>
      </c>
      <c r="F61" s="225"/>
      <c r="G61" s="225"/>
      <c r="H61" s="164">
        <v>0</v>
      </c>
      <c r="I61" s="126"/>
      <c r="J61" s="126"/>
      <c r="K61" s="126"/>
      <c r="L61" s="126"/>
      <c r="M61" s="126"/>
      <c r="N61" s="126"/>
      <c r="O61" s="126"/>
      <c r="P61" s="126"/>
      <c r="Q61" s="126"/>
      <c r="R61" s="126" t="s">
        <v>133</v>
      </c>
      <c r="S61" s="126">
        <v>0</v>
      </c>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row>
    <row r="62" spans="1:47" x14ac:dyDescent="0.2">
      <c r="A62" s="286" t="s">
        <v>126</v>
      </c>
      <c r="B62" s="253" t="s">
        <v>58</v>
      </c>
      <c r="C62" s="254" t="s">
        <v>59</v>
      </c>
      <c r="D62" s="255"/>
      <c r="E62" s="256"/>
      <c r="F62" s="256"/>
      <c r="G62" s="256">
        <f>SUMIF(R63:R107,"&lt;&gt;NOR",G63:G107)</f>
        <v>0</v>
      </c>
      <c r="H62" s="229"/>
      <c r="I62" s="126"/>
      <c r="R62" t="s">
        <v>127</v>
      </c>
    </row>
    <row r="63" spans="1:47" ht="22.5" outlineLevel="1" x14ac:dyDescent="0.2">
      <c r="A63" s="285">
        <v>16</v>
      </c>
      <c r="B63" s="162" t="s">
        <v>423</v>
      </c>
      <c r="C63" s="163" t="s">
        <v>424</v>
      </c>
      <c r="D63" s="224" t="s">
        <v>130</v>
      </c>
      <c r="E63" s="225">
        <v>78</v>
      </c>
      <c r="F63" s="225"/>
      <c r="G63" s="225">
        <f>ROUND(E63*F63,2)</f>
        <v>0</v>
      </c>
      <c r="H63" s="164" t="s">
        <v>1275</v>
      </c>
      <c r="I63" s="126"/>
      <c r="J63" s="126"/>
      <c r="K63" s="126"/>
      <c r="L63" s="126"/>
      <c r="M63" s="126"/>
      <c r="N63" s="126"/>
      <c r="O63" s="126"/>
      <c r="P63" s="126"/>
      <c r="Q63" s="126"/>
      <c r="R63" s="126" t="s">
        <v>131</v>
      </c>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row>
    <row r="64" spans="1:47" outlineLevel="1" x14ac:dyDescent="0.2">
      <c r="A64" s="285"/>
      <c r="B64" s="162"/>
      <c r="C64" s="250" t="s">
        <v>153</v>
      </c>
      <c r="D64" s="251"/>
      <c r="E64" s="252"/>
      <c r="F64" s="225"/>
      <c r="G64" s="225"/>
      <c r="H64" s="164">
        <v>0</v>
      </c>
      <c r="I64" s="126"/>
      <c r="J64" s="126"/>
      <c r="K64" s="126"/>
      <c r="L64" s="126"/>
      <c r="M64" s="126"/>
      <c r="N64" s="126"/>
      <c r="O64" s="126"/>
      <c r="P64" s="126"/>
      <c r="Q64" s="126"/>
      <c r="R64" s="126" t="s">
        <v>133</v>
      </c>
      <c r="S64" s="126">
        <v>0</v>
      </c>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row>
    <row r="65" spans="1:47" outlineLevel="1" x14ac:dyDescent="0.2">
      <c r="A65" s="285"/>
      <c r="B65" s="162"/>
      <c r="C65" s="250" t="s">
        <v>154</v>
      </c>
      <c r="D65" s="251"/>
      <c r="E65" s="252"/>
      <c r="F65" s="225"/>
      <c r="G65" s="225"/>
      <c r="H65" s="164">
        <v>0</v>
      </c>
      <c r="I65" s="126"/>
      <c r="J65" s="126"/>
      <c r="K65" s="126"/>
      <c r="L65" s="126"/>
      <c r="M65" s="126"/>
      <c r="N65" s="126"/>
      <c r="O65" s="126"/>
      <c r="P65" s="126"/>
      <c r="Q65" s="126"/>
      <c r="R65" s="126" t="s">
        <v>133</v>
      </c>
      <c r="S65" s="126">
        <v>0</v>
      </c>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row>
    <row r="66" spans="1:47" outlineLevel="1" x14ac:dyDescent="0.2">
      <c r="A66" s="285"/>
      <c r="B66" s="162"/>
      <c r="C66" s="250" t="s">
        <v>425</v>
      </c>
      <c r="D66" s="251"/>
      <c r="E66" s="252">
        <v>78</v>
      </c>
      <c r="F66" s="225"/>
      <c r="G66" s="225"/>
      <c r="H66" s="164">
        <v>0</v>
      </c>
      <c r="I66" s="126"/>
      <c r="J66" s="126"/>
      <c r="K66" s="126"/>
      <c r="L66" s="126"/>
      <c r="M66" s="126"/>
      <c r="N66" s="126"/>
      <c r="O66" s="126"/>
      <c r="P66" s="126"/>
      <c r="Q66" s="126"/>
      <c r="R66" s="126" t="s">
        <v>133</v>
      </c>
      <c r="S66" s="126">
        <v>0</v>
      </c>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row>
    <row r="67" spans="1:47" ht="22.5" outlineLevel="1" x14ac:dyDescent="0.2">
      <c r="A67" s="285">
        <v>17</v>
      </c>
      <c r="B67" s="162" t="s">
        <v>426</v>
      </c>
      <c r="C67" s="163" t="s">
        <v>427</v>
      </c>
      <c r="D67" s="224" t="s">
        <v>130</v>
      </c>
      <c r="E67" s="225">
        <v>45</v>
      </c>
      <c r="F67" s="225"/>
      <c r="G67" s="225">
        <f>ROUND(E67*F67,2)</f>
        <v>0</v>
      </c>
      <c r="H67" s="164" t="s">
        <v>1275</v>
      </c>
      <c r="I67" s="126"/>
      <c r="J67" s="126"/>
      <c r="K67" s="126"/>
      <c r="L67" s="126"/>
      <c r="M67" s="126"/>
      <c r="N67" s="126"/>
      <c r="O67" s="126"/>
      <c r="P67" s="126"/>
      <c r="Q67" s="126"/>
      <c r="R67" s="126" t="s">
        <v>131</v>
      </c>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row>
    <row r="68" spans="1:47" outlineLevel="1" x14ac:dyDescent="0.2">
      <c r="A68" s="285"/>
      <c r="B68" s="162"/>
      <c r="C68" s="250" t="s">
        <v>153</v>
      </c>
      <c r="D68" s="251"/>
      <c r="E68" s="252"/>
      <c r="F68" s="225"/>
      <c r="G68" s="225"/>
      <c r="H68" s="164">
        <v>0</v>
      </c>
      <c r="I68" s="126"/>
      <c r="J68" s="126"/>
      <c r="K68" s="126"/>
      <c r="L68" s="126"/>
      <c r="M68" s="126"/>
      <c r="N68" s="126"/>
      <c r="O68" s="126"/>
      <c r="P68" s="126"/>
      <c r="Q68" s="126"/>
      <c r="R68" s="126" t="s">
        <v>133</v>
      </c>
      <c r="S68" s="126">
        <v>0</v>
      </c>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row>
    <row r="69" spans="1:47" outlineLevel="1" x14ac:dyDescent="0.2">
      <c r="A69" s="285"/>
      <c r="B69" s="162"/>
      <c r="C69" s="250" t="s">
        <v>154</v>
      </c>
      <c r="D69" s="251"/>
      <c r="E69" s="252"/>
      <c r="F69" s="225"/>
      <c r="G69" s="225"/>
      <c r="H69" s="164">
        <v>0</v>
      </c>
      <c r="I69" s="126"/>
      <c r="J69" s="126"/>
      <c r="K69" s="126"/>
      <c r="L69" s="126"/>
      <c r="M69" s="126"/>
      <c r="N69" s="126"/>
      <c r="O69" s="126"/>
      <c r="P69" s="126"/>
      <c r="Q69" s="126"/>
      <c r="R69" s="126" t="s">
        <v>133</v>
      </c>
      <c r="S69" s="126">
        <v>0</v>
      </c>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row>
    <row r="70" spans="1:47" outlineLevel="1" x14ac:dyDescent="0.2">
      <c r="A70" s="285"/>
      <c r="B70" s="162"/>
      <c r="C70" s="250" t="s">
        <v>186</v>
      </c>
      <c r="D70" s="251"/>
      <c r="E70" s="252">
        <v>45</v>
      </c>
      <c r="F70" s="225"/>
      <c r="G70" s="225"/>
      <c r="H70" s="164">
        <v>0</v>
      </c>
      <c r="I70" s="126"/>
      <c r="J70" s="126"/>
      <c r="K70" s="126"/>
      <c r="L70" s="126"/>
      <c r="M70" s="126"/>
      <c r="N70" s="126"/>
      <c r="O70" s="126"/>
      <c r="P70" s="126"/>
      <c r="Q70" s="126"/>
      <c r="R70" s="126" t="s">
        <v>133</v>
      </c>
      <c r="S70" s="126">
        <v>0</v>
      </c>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row>
    <row r="71" spans="1:47" ht="22.5" outlineLevel="1" x14ac:dyDescent="0.2">
      <c r="A71" s="285">
        <v>18</v>
      </c>
      <c r="B71" s="162" t="s">
        <v>428</v>
      </c>
      <c r="C71" s="163" t="s">
        <v>429</v>
      </c>
      <c r="D71" s="224" t="s">
        <v>130</v>
      </c>
      <c r="E71" s="225">
        <v>39</v>
      </c>
      <c r="F71" s="225"/>
      <c r="G71" s="225">
        <f>ROUND(E71*F71,2)</f>
        <v>0</v>
      </c>
      <c r="H71" s="164" t="s">
        <v>1275</v>
      </c>
      <c r="I71" s="126"/>
      <c r="J71" s="126"/>
      <c r="K71" s="126"/>
      <c r="L71" s="126"/>
      <c r="M71" s="126"/>
      <c r="N71" s="126"/>
      <c r="O71" s="126"/>
      <c r="P71" s="126"/>
      <c r="Q71" s="126"/>
      <c r="R71" s="126" t="s">
        <v>131</v>
      </c>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row>
    <row r="72" spans="1:47" outlineLevel="1" x14ac:dyDescent="0.2">
      <c r="A72" s="285"/>
      <c r="B72" s="162"/>
      <c r="C72" s="250" t="s">
        <v>153</v>
      </c>
      <c r="D72" s="251"/>
      <c r="E72" s="252"/>
      <c r="F72" s="225"/>
      <c r="G72" s="225"/>
      <c r="H72" s="164">
        <v>0</v>
      </c>
      <c r="I72" s="126"/>
      <c r="J72" s="126"/>
      <c r="K72" s="126"/>
      <c r="L72" s="126"/>
      <c r="M72" s="126"/>
      <c r="N72" s="126"/>
      <c r="O72" s="126"/>
      <c r="P72" s="126"/>
      <c r="Q72" s="126"/>
      <c r="R72" s="126" t="s">
        <v>133</v>
      </c>
      <c r="S72" s="126">
        <v>0</v>
      </c>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row>
    <row r="73" spans="1:47" outlineLevel="1" x14ac:dyDescent="0.2">
      <c r="A73" s="285"/>
      <c r="B73" s="162"/>
      <c r="C73" s="250" t="s">
        <v>154</v>
      </c>
      <c r="D73" s="251"/>
      <c r="E73" s="252"/>
      <c r="F73" s="225"/>
      <c r="G73" s="225"/>
      <c r="H73" s="164">
        <v>0</v>
      </c>
      <c r="I73" s="126"/>
      <c r="J73" s="126"/>
      <c r="K73" s="126"/>
      <c r="L73" s="126"/>
      <c r="M73" s="126"/>
      <c r="N73" s="126"/>
      <c r="O73" s="126"/>
      <c r="P73" s="126"/>
      <c r="Q73" s="126"/>
      <c r="R73" s="126" t="s">
        <v>133</v>
      </c>
      <c r="S73" s="126">
        <v>0</v>
      </c>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row>
    <row r="74" spans="1:47" outlineLevel="1" x14ac:dyDescent="0.2">
      <c r="A74" s="285"/>
      <c r="B74" s="162"/>
      <c r="C74" s="250" t="s">
        <v>184</v>
      </c>
      <c r="D74" s="251"/>
      <c r="E74" s="252">
        <v>39</v>
      </c>
      <c r="F74" s="225"/>
      <c r="G74" s="225"/>
      <c r="H74" s="164">
        <v>0</v>
      </c>
      <c r="I74" s="126"/>
      <c r="J74" s="126"/>
      <c r="K74" s="126"/>
      <c r="L74" s="126"/>
      <c r="M74" s="126"/>
      <c r="N74" s="126"/>
      <c r="O74" s="126"/>
      <c r="P74" s="126"/>
      <c r="Q74" s="126"/>
      <c r="R74" s="126" t="s">
        <v>133</v>
      </c>
      <c r="S74" s="126">
        <v>0</v>
      </c>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row>
    <row r="75" spans="1:47" outlineLevel="1" x14ac:dyDescent="0.2">
      <c r="A75" s="285">
        <v>19</v>
      </c>
      <c r="B75" s="162" t="s">
        <v>430</v>
      </c>
      <c r="C75" s="163" t="s">
        <v>431</v>
      </c>
      <c r="D75" s="224" t="s">
        <v>130</v>
      </c>
      <c r="E75" s="225">
        <v>350</v>
      </c>
      <c r="F75" s="225"/>
      <c r="G75" s="225">
        <f>ROUND(E75*F75,2)</f>
        <v>0</v>
      </c>
      <c r="H75" s="164" t="s">
        <v>1275</v>
      </c>
      <c r="I75" s="126"/>
      <c r="J75" s="126"/>
      <c r="K75" s="126"/>
      <c r="L75" s="126"/>
      <c r="M75" s="126"/>
      <c r="N75" s="126"/>
      <c r="O75" s="126"/>
      <c r="P75" s="126"/>
      <c r="Q75" s="126"/>
      <c r="R75" s="126" t="s">
        <v>131</v>
      </c>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row>
    <row r="76" spans="1:47" outlineLevel="1" x14ac:dyDescent="0.2">
      <c r="A76" s="285"/>
      <c r="B76" s="162"/>
      <c r="C76" s="250" t="s">
        <v>153</v>
      </c>
      <c r="D76" s="251"/>
      <c r="E76" s="252"/>
      <c r="F76" s="225"/>
      <c r="G76" s="225"/>
      <c r="H76" s="164">
        <v>0</v>
      </c>
      <c r="I76" s="126"/>
      <c r="J76" s="126"/>
      <c r="K76" s="126"/>
      <c r="L76" s="126"/>
      <c r="M76" s="126"/>
      <c r="N76" s="126"/>
      <c r="O76" s="126"/>
      <c r="P76" s="126"/>
      <c r="Q76" s="126"/>
      <c r="R76" s="126" t="s">
        <v>133</v>
      </c>
      <c r="S76" s="126">
        <v>0</v>
      </c>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row>
    <row r="77" spans="1:47" outlineLevel="1" x14ac:dyDescent="0.2">
      <c r="A77" s="285"/>
      <c r="B77" s="162"/>
      <c r="C77" s="250" t="s">
        <v>154</v>
      </c>
      <c r="D77" s="251"/>
      <c r="E77" s="252"/>
      <c r="F77" s="225"/>
      <c r="G77" s="225"/>
      <c r="H77" s="164">
        <v>0</v>
      </c>
      <c r="I77" s="126"/>
      <c r="J77" s="126"/>
      <c r="K77" s="126"/>
      <c r="L77" s="126"/>
      <c r="M77" s="126"/>
      <c r="N77" s="126"/>
      <c r="O77" s="126"/>
      <c r="P77" s="126"/>
      <c r="Q77" s="126"/>
      <c r="R77" s="126" t="s">
        <v>133</v>
      </c>
      <c r="S77" s="126">
        <v>0</v>
      </c>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row>
    <row r="78" spans="1:47" outlineLevel="1" x14ac:dyDescent="0.2">
      <c r="A78" s="285"/>
      <c r="B78" s="162"/>
      <c r="C78" s="250" t="s">
        <v>184</v>
      </c>
      <c r="D78" s="251"/>
      <c r="E78" s="252">
        <v>39</v>
      </c>
      <c r="F78" s="225"/>
      <c r="G78" s="225"/>
      <c r="H78" s="164">
        <v>0</v>
      </c>
      <c r="I78" s="126"/>
      <c r="J78" s="126"/>
      <c r="K78" s="126"/>
      <c r="L78" s="126"/>
      <c r="M78" s="126"/>
      <c r="N78" s="126"/>
      <c r="O78" s="126"/>
      <c r="P78" s="126"/>
      <c r="Q78" s="126"/>
      <c r="R78" s="126" t="s">
        <v>133</v>
      </c>
      <c r="S78" s="126">
        <v>0</v>
      </c>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row>
    <row r="79" spans="1:47" outlineLevel="1" x14ac:dyDescent="0.2">
      <c r="A79" s="285"/>
      <c r="B79" s="162"/>
      <c r="C79" s="250" t="s">
        <v>185</v>
      </c>
      <c r="D79" s="251"/>
      <c r="E79" s="252">
        <v>311</v>
      </c>
      <c r="F79" s="225"/>
      <c r="G79" s="225"/>
      <c r="H79" s="164">
        <v>0</v>
      </c>
      <c r="I79" s="126"/>
      <c r="J79" s="126"/>
      <c r="K79" s="126"/>
      <c r="L79" s="126"/>
      <c r="M79" s="126"/>
      <c r="N79" s="126"/>
      <c r="O79" s="126"/>
      <c r="P79" s="126"/>
      <c r="Q79" s="126"/>
      <c r="R79" s="126" t="s">
        <v>133</v>
      </c>
      <c r="S79" s="126">
        <v>0</v>
      </c>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row>
    <row r="80" spans="1:47" ht="22.5" outlineLevel="1" x14ac:dyDescent="0.2">
      <c r="A80" s="285">
        <v>20</v>
      </c>
      <c r="B80" s="162" t="s">
        <v>432</v>
      </c>
      <c r="C80" s="163" t="s">
        <v>433</v>
      </c>
      <c r="D80" s="224" t="s">
        <v>130</v>
      </c>
      <c r="E80" s="225">
        <v>350</v>
      </c>
      <c r="F80" s="225"/>
      <c r="G80" s="225">
        <f>ROUND(E80*F80,2)</f>
        <v>0</v>
      </c>
      <c r="H80" s="164" t="s">
        <v>1275</v>
      </c>
      <c r="I80" s="126"/>
      <c r="J80" s="126"/>
      <c r="K80" s="126"/>
      <c r="L80" s="126"/>
      <c r="M80" s="126"/>
      <c r="N80" s="126"/>
      <c r="O80" s="126"/>
      <c r="P80" s="126"/>
      <c r="Q80" s="126"/>
      <c r="R80" s="126" t="s">
        <v>131</v>
      </c>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row>
    <row r="81" spans="1:47" outlineLevel="1" x14ac:dyDescent="0.2">
      <c r="A81" s="285"/>
      <c r="B81" s="162"/>
      <c r="C81" s="250" t="s">
        <v>153</v>
      </c>
      <c r="D81" s="251"/>
      <c r="E81" s="252"/>
      <c r="F81" s="225"/>
      <c r="G81" s="225"/>
      <c r="H81" s="164">
        <v>0</v>
      </c>
      <c r="I81" s="126"/>
      <c r="J81" s="126"/>
      <c r="K81" s="126"/>
      <c r="L81" s="126"/>
      <c r="M81" s="126"/>
      <c r="N81" s="126"/>
      <c r="O81" s="126"/>
      <c r="P81" s="126"/>
      <c r="Q81" s="126"/>
      <c r="R81" s="126" t="s">
        <v>133</v>
      </c>
      <c r="S81" s="126">
        <v>0</v>
      </c>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row>
    <row r="82" spans="1:47" outlineLevel="1" x14ac:dyDescent="0.2">
      <c r="A82" s="285"/>
      <c r="B82" s="162"/>
      <c r="C82" s="250" t="s">
        <v>154</v>
      </c>
      <c r="D82" s="251"/>
      <c r="E82" s="252"/>
      <c r="F82" s="225"/>
      <c r="G82" s="225"/>
      <c r="H82" s="164">
        <v>0</v>
      </c>
      <c r="I82" s="126"/>
      <c r="J82" s="126"/>
      <c r="K82" s="126"/>
      <c r="L82" s="126"/>
      <c r="M82" s="126"/>
      <c r="N82" s="126"/>
      <c r="O82" s="126"/>
      <c r="P82" s="126"/>
      <c r="Q82" s="126"/>
      <c r="R82" s="126" t="s">
        <v>133</v>
      </c>
      <c r="S82" s="126">
        <v>0</v>
      </c>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row>
    <row r="83" spans="1:47" outlineLevel="1" x14ac:dyDescent="0.2">
      <c r="A83" s="285"/>
      <c r="B83" s="162"/>
      <c r="C83" s="250" t="s">
        <v>184</v>
      </c>
      <c r="D83" s="251"/>
      <c r="E83" s="252">
        <v>39</v>
      </c>
      <c r="F83" s="225"/>
      <c r="G83" s="225"/>
      <c r="H83" s="164">
        <v>0</v>
      </c>
      <c r="I83" s="126"/>
      <c r="J83" s="126"/>
      <c r="K83" s="126"/>
      <c r="L83" s="126"/>
      <c r="M83" s="126"/>
      <c r="N83" s="126"/>
      <c r="O83" s="126"/>
      <c r="P83" s="126"/>
      <c r="Q83" s="126"/>
      <c r="R83" s="126" t="s">
        <v>133</v>
      </c>
      <c r="S83" s="126">
        <v>0</v>
      </c>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row>
    <row r="84" spans="1:47" outlineLevel="1" x14ac:dyDescent="0.2">
      <c r="A84" s="285"/>
      <c r="B84" s="162"/>
      <c r="C84" s="250" t="s">
        <v>185</v>
      </c>
      <c r="D84" s="251"/>
      <c r="E84" s="252">
        <v>311</v>
      </c>
      <c r="F84" s="225"/>
      <c r="G84" s="225"/>
      <c r="H84" s="164">
        <v>0</v>
      </c>
      <c r="I84" s="126"/>
      <c r="J84" s="126"/>
      <c r="K84" s="126"/>
      <c r="L84" s="126"/>
      <c r="M84" s="126"/>
      <c r="N84" s="126"/>
      <c r="O84" s="126"/>
      <c r="P84" s="126"/>
      <c r="Q84" s="126"/>
      <c r="R84" s="126" t="s">
        <v>133</v>
      </c>
      <c r="S84" s="126">
        <v>0</v>
      </c>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row>
    <row r="85" spans="1:47" outlineLevel="1" x14ac:dyDescent="0.2">
      <c r="A85" s="285">
        <v>21</v>
      </c>
      <c r="B85" s="162" t="s">
        <v>434</v>
      </c>
      <c r="C85" s="163" t="s">
        <v>435</v>
      </c>
      <c r="D85" s="224" t="s">
        <v>130</v>
      </c>
      <c r="E85" s="225">
        <v>350</v>
      </c>
      <c r="F85" s="225"/>
      <c r="G85" s="225">
        <f>ROUND(E85*F85,2)</f>
        <v>0</v>
      </c>
      <c r="H85" s="164" t="s">
        <v>1275</v>
      </c>
      <c r="I85" s="126"/>
      <c r="J85" s="126"/>
      <c r="K85" s="126"/>
      <c r="L85" s="126"/>
      <c r="M85" s="126"/>
      <c r="N85" s="126"/>
      <c r="O85" s="126"/>
      <c r="P85" s="126"/>
      <c r="Q85" s="126"/>
      <c r="R85" s="126" t="s">
        <v>131</v>
      </c>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row>
    <row r="86" spans="1:47" outlineLevel="1" x14ac:dyDescent="0.2">
      <c r="A86" s="285"/>
      <c r="B86" s="162"/>
      <c r="C86" s="250" t="s">
        <v>153</v>
      </c>
      <c r="D86" s="251"/>
      <c r="E86" s="252"/>
      <c r="F86" s="225"/>
      <c r="G86" s="225"/>
      <c r="H86" s="164">
        <v>0</v>
      </c>
      <c r="I86" s="126"/>
      <c r="J86" s="126"/>
      <c r="K86" s="126"/>
      <c r="L86" s="126"/>
      <c r="M86" s="126"/>
      <c r="N86" s="126"/>
      <c r="O86" s="126"/>
      <c r="P86" s="126"/>
      <c r="Q86" s="126"/>
      <c r="R86" s="126" t="s">
        <v>133</v>
      </c>
      <c r="S86" s="126">
        <v>0</v>
      </c>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row>
    <row r="87" spans="1:47" outlineLevel="1" x14ac:dyDescent="0.2">
      <c r="A87" s="285"/>
      <c r="B87" s="162"/>
      <c r="C87" s="250" t="s">
        <v>154</v>
      </c>
      <c r="D87" s="251"/>
      <c r="E87" s="252"/>
      <c r="F87" s="225"/>
      <c r="G87" s="225"/>
      <c r="H87" s="164">
        <v>0</v>
      </c>
      <c r="I87" s="126"/>
      <c r="J87" s="126"/>
      <c r="K87" s="126"/>
      <c r="L87" s="126"/>
      <c r="M87" s="126"/>
      <c r="N87" s="126"/>
      <c r="O87" s="126"/>
      <c r="P87" s="126"/>
      <c r="Q87" s="126"/>
      <c r="R87" s="126" t="s">
        <v>133</v>
      </c>
      <c r="S87" s="126">
        <v>0</v>
      </c>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row>
    <row r="88" spans="1:47" outlineLevel="1" x14ac:dyDescent="0.2">
      <c r="A88" s="285"/>
      <c r="B88" s="162"/>
      <c r="C88" s="250" t="s">
        <v>184</v>
      </c>
      <c r="D88" s="251"/>
      <c r="E88" s="252">
        <v>39</v>
      </c>
      <c r="F88" s="225"/>
      <c r="G88" s="225"/>
      <c r="H88" s="164">
        <v>0</v>
      </c>
      <c r="I88" s="126"/>
      <c r="J88" s="126"/>
      <c r="K88" s="126"/>
      <c r="L88" s="126"/>
      <c r="M88" s="126"/>
      <c r="N88" s="126"/>
      <c r="O88" s="126"/>
      <c r="P88" s="126"/>
      <c r="Q88" s="126"/>
      <c r="R88" s="126" t="s">
        <v>133</v>
      </c>
      <c r="S88" s="126">
        <v>0</v>
      </c>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row>
    <row r="89" spans="1:47" outlineLevel="1" x14ac:dyDescent="0.2">
      <c r="A89" s="285"/>
      <c r="B89" s="162"/>
      <c r="C89" s="250" t="s">
        <v>185</v>
      </c>
      <c r="D89" s="251"/>
      <c r="E89" s="252">
        <v>311</v>
      </c>
      <c r="F89" s="225"/>
      <c r="G89" s="225"/>
      <c r="H89" s="164">
        <v>0</v>
      </c>
      <c r="I89" s="126"/>
      <c r="J89" s="126"/>
      <c r="K89" s="126"/>
      <c r="L89" s="126"/>
      <c r="M89" s="126"/>
      <c r="N89" s="126"/>
      <c r="O89" s="126"/>
      <c r="P89" s="126"/>
      <c r="Q89" s="126"/>
      <c r="R89" s="126" t="s">
        <v>133</v>
      </c>
      <c r="S89" s="126">
        <v>0</v>
      </c>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row>
    <row r="90" spans="1:47" outlineLevel="1" x14ac:dyDescent="0.2">
      <c r="A90" s="285">
        <v>22</v>
      </c>
      <c r="B90" s="162" t="s">
        <v>436</v>
      </c>
      <c r="C90" s="163" t="s">
        <v>437</v>
      </c>
      <c r="D90" s="224" t="s">
        <v>130</v>
      </c>
      <c r="E90" s="225">
        <v>350</v>
      </c>
      <c r="F90" s="225"/>
      <c r="G90" s="225">
        <f>ROUND(E90*F90,2)</f>
        <v>0</v>
      </c>
      <c r="H90" s="164" t="s">
        <v>1275</v>
      </c>
      <c r="I90" s="126"/>
      <c r="J90" s="126"/>
      <c r="K90" s="126"/>
      <c r="L90" s="126"/>
      <c r="M90" s="126"/>
      <c r="N90" s="126"/>
      <c r="O90" s="126"/>
      <c r="P90" s="126"/>
      <c r="Q90" s="126"/>
      <c r="R90" s="126" t="s">
        <v>131</v>
      </c>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row>
    <row r="91" spans="1:47" outlineLevel="1" x14ac:dyDescent="0.2">
      <c r="A91" s="285"/>
      <c r="B91" s="162"/>
      <c r="C91" s="250" t="s">
        <v>153</v>
      </c>
      <c r="D91" s="251"/>
      <c r="E91" s="252"/>
      <c r="F91" s="225"/>
      <c r="G91" s="225"/>
      <c r="H91" s="164">
        <v>0</v>
      </c>
      <c r="I91" s="126"/>
      <c r="J91" s="126"/>
      <c r="K91" s="126"/>
      <c r="L91" s="126"/>
      <c r="M91" s="126"/>
      <c r="N91" s="126"/>
      <c r="O91" s="126"/>
      <c r="P91" s="126"/>
      <c r="Q91" s="126"/>
      <c r="R91" s="126" t="s">
        <v>133</v>
      </c>
      <c r="S91" s="126">
        <v>0</v>
      </c>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row>
    <row r="92" spans="1:47" outlineLevel="1" x14ac:dyDescent="0.2">
      <c r="A92" s="285"/>
      <c r="B92" s="162"/>
      <c r="C92" s="250" t="s">
        <v>154</v>
      </c>
      <c r="D92" s="251"/>
      <c r="E92" s="252"/>
      <c r="F92" s="225"/>
      <c r="G92" s="225"/>
      <c r="H92" s="164">
        <v>0</v>
      </c>
      <c r="I92" s="126"/>
      <c r="J92" s="126"/>
      <c r="K92" s="126"/>
      <c r="L92" s="126"/>
      <c r="M92" s="126"/>
      <c r="N92" s="126"/>
      <c r="O92" s="126"/>
      <c r="P92" s="126"/>
      <c r="Q92" s="126"/>
      <c r="R92" s="126" t="s">
        <v>133</v>
      </c>
      <c r="S92" s="126">
        <v>0</v>
      </c>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row>
    <row r="93" spans="1:47" outlineLevel="1" x14ac:dyDescent="0.2">
      <c r="A93" s="285"/>
      <c r="B93" s="162"/>
      <c r="C93" s="250" t="s">
        <v>184</v>
      </c>
      <c r="D93" s="251"/>
      <c r="E93" s="252">
        <v>39</v>
      </c>
      <c r="F93" s="225"/>
      <c r="G93" s="225"/>
      <c r="H93" s="164">
        <v>0</v>
      </c>
      <c r="I93" s="126"/>
      <c r="J93" s="126"/>
      <c r="K93" s="126"/>
      <c r="L93" s="126"/>
      <c r="M93" s="126"/>
      <c r="N93" s="126"/>
      <c r="O93" s="126"/>
      <c r="P93" s="126"/>
      <c r="Q93" s="126"/>
      <c r="R93" s="126" t="s">
        <v>133</v>
      </c>
      <c r="S93" s="126">
        <v>0</v>
      </c>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row>
    <row r="94" spans="1:47" outlineLevel="1" x14ac:dyDescent="0.2">
      <c r="A94" s="285"/>
      <c r="B94" s="162"/>
      <c r="C94" s="250" t="s">
        <v>185</v>
      </c>
      <c r="D94" s="251"/>
      <c r="E94" s="252">
        <v>311</v>
      </c>
      <c r="F94" s="225"/>
      <c r="G94" s="225"/>
      <c r="H94" s="164">
        <v>0</v>
      </c>
      <c r="I94" s="126"/>
      <c r="J94" s="126"/>
      <c r="K94" s="126"/>
      <c r="L94" s="126"/>
      <c r="M94" s="126"/>
      <c r="N94" s="126"/>
      <c r="O94" s="126"/>
      <c r="P94" s="126"/>
      <c r="Q94" s="126"/>
      <c r="R94" s="126" t="s">
        <v>133</v>
      </c>
      <c r="S94" s="126">
        <v>0</v>
      </c>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row>
    <row r="95" spans="1:47" outlineLevel="1" x14ac:dyDescent="0.2">
      <c r="A95" s="285">
        <v>23</v>
      </c>
      <c r="B95" s="162" t="s">
        <v>438</v>
      </c>
      <c r="C95" s="163" t="s">
        <v>439</v>
      </c>
      <c r="D95" s="224" t="s">
        <v>130</v>
      </c>
      <c r="E95" s="225">
        <v>45</v>
      </c>
      <c r="F95" s="225"/>
      <c r="G95" s="225">
        <f>ROUND(E95*F95,2)</f>
        <v>0</v>
      </c>
      <c r="H95" s="164" t="s">
        <v>1275</v>
      </c>
      <c r="I95" s="126"/>
      <c r="J95" s="126"/>
      <c r="K95" s="126"/>
      <c r="L95" s="126"/>
      <c r="M95" s="126"/>
      <c r="N95" s="126"/>
      <c r="O95" s="126"/>
      <c r="P95" s="126"/>
      <c r="Q95" s="126"/>
      <c r="R95" s="126" t="s">
        <v>131</v>
      </c>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row>
    <row r="96" spans="1:47" outlineLevel="1" x14ac:dyDescent="0.2">
      <c r="A96" s="285"/>
      <c r="B96" s="162"/>
      <c r="C96" s="250" t="s">
        <v>153</v>
      </c>
      <c r="D96" s="251"/>
      <c r="E96" s="252"/>
      <c r="F96" s="225"/>
      <c r="G96" s="225"/>
      <c r="H96" s="164">
        <v>0</v>
      </c>
      <c r="I96" s="126"/>
      <c r="J96" s="126"/>
      <c r="K96" s="126"/>
      <c r="L96" s="126"/>
      <c r="M96" s="126"/>
      <c r="N96" s="126"/>
      <c r="O96" s="126"/>
      <c r="P96" s="126"/>
      <c r="Q96" s="126"/>
      <c r="R96" s="126" t="s">
        <v>133</v>
      </c>
      <c r="S96" s="126">
        <v>0</v>
      </c>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row>
    <row r="97" spans="1:47" outlineLevel="1" x14ac:dyDescent="0.2">
      <c r="A97" s="285"/>
      <c r="B97" s="162"/>
      <c r="C97" s="250" t="s">
        <v>154</v>
      </c>
      <c r="D97" s="251"/>
      <c r="E97" s="252"/>
      <c r="F97" s="225"/>
      <c r="G97" s="225"/>
      <c r="H97" s="164">
        <v>0</v>
      </c>
      <c r="I97" s="126"/>
      <c r="J97" s="126"/>
      <c r="K97" s="126"/>
      <c r="L97" s="126"/>
      <c r="M97" s="126"/>
      <c r="N97" s="126"/>
      <c r="O97" s="126"/>
      <c r="P97" s="126"/>
      <c r="Q97" s="126"/>
      <c r="R97" s="126" t="s">
        <v>133</v>
      </c>
      <c r="S97" s="126">
        <v>0</v>
      </c>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row>
    <row r="98" spans="1:47" outlineLevel="1" x14ac:dyDescent="0.2">
      <c r="A98" s="285"/>
      <c r="B98" s="162"/>
      <c r="C98" s="250" t="s">
        <v>186</v>
      </c>
      <c r="D98" s="251"/>
      <c r="E98" s="252">
        <v>45</v>
      </c>
      <c r="F98" s="225"/>
      <c r="G98" s="225"/>
      <c r="H98" s="164">
        <v>0</v>
      </c>
      <c r="I98" s="126"/>
      <c r="J98" s="126"/>
      <c r="K98" s="126"/>
      <c r="L98" s="126"/>
      <c r="M98" s="126"/>
      <c r="N98" s="126"/>
      <c r="O98" s="126"/>
      <c r="P98" s="126"/>
      <c r="Q98" s="126"/>
      <c r="R98" s="126" t="s">
        <v>133</v>
      </c>
      <c r="S98" s="126">
        <v>0</v>
      </c>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row>
    <row r="99" spans="1:47" outlineLevel="1" x14ac:dyDescent="0.2">
      <c r="A99" s="285"/>
      <c r="B99" s="162"/>
      <c r="C99" s="250" t="s">
        <v>152</v>
      </c>
      <c r="D99" s="251"/>
      <c r="E99" s="252"/>
      <c r="F99" s="225"/>
      <c r="G99" s="225"/>
      <c r="H99" s="164">
        <v>0</v>
      </c>
      <c r="I99" s="126"/>
      <c r="J99" s="126"/>
      <c r="K99" s="126"/>
      <c r="L99" s="126"/>
      <c r="M99" s="126"/>
      <c r="N99" s="126"/>
      <c r="O99" s="126"/>
      <c r="P99" s="126"/>
      <c r="Q99" s="126"/>
      <c r="R99" s="126" t="s">
        <v>133</v>
      </c>
      <c r="S99" s="126">
        <v>0</v>
      </c>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row>
    <row r="100" spans="1:47" outlineLevel="1" x14ac:dyDescent="0.2">
      <c r="A100" s="285">
        <v>24</v>
      </c>
      <c r="B100" s="162" t="s">
        <v>442</v>
      </c>
      <c r="C100" s="163" t="s">
        <v>443</v>
      </c>
      <c r="D100" s="224" t="s">
        <v>130</v>
      </c>
      <c r="E100" s="225">
        <v>49.500000000000007</v>
      </c>
      <c r="F100" s="225"/>
      <c r="G100" s="225">
        <f>ROUND(E100*F100,2)</f>
        <v>0</v>
      </c>
      <c r="H100" s="164" t="s">
        <v>1275</v>
      </c>
      <c r="I100" s="126"/>
      <c r="J100" s="126"/>
      <c r="K100" s="126"/>
      <c r="L100" s="126"/>
      <c r="M100" s="126"/>
      <c r="N100" s="126"/>
      <c r="O100" s="126"/>
      <c r="P100" s="126"/>
      <c r="Q100" s="126"/>
      <c r="R100" s="126" t="s">
        <v>444</v>
      </c>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row>
    <row r="101" spans="1:47" outlineLevel="1" x14ac:dyDescent="0.2">
      <c r="A101" s="285"/>
      <c r="B101" s="162"/>
      <c r="C101" s="250" t="s">
        <v>153</v>
      </c>
      <c r="D101" s="251"/>
      <c r="E101" s="252"/>
      <c r="F101" s="225"/>
      <c r="G101" s="225"/>
      <c r="H101" s="164">
        <v>0</v>
      </c>
      <c r="I101" s="126"/>
      <c r="J101" s="126"/>
      <c r="K101" s="126"/>
      <c r="L101" s="126"/>
      <c r="M101" s="126"/>
      <c r="N101" s="126"/>
      <c r="O101" s="126"/>
      <c r="P101" s="126"/>
      <c r="Q101" s="126"/>
      <c r="R101" s="126" t="s">
        <v>133</v>
      </c>
      <c r="S101" s="126">
        <v>0</v>
      </c>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row>
    <row r="102" spans="1:47" outlineLevel="1" x14ac:dyDescent="0.2">
      <c r="A102" s="285"/>
      <c r="B102" s="162"/>
      <c r="C102" s="250" t="s">
        <v>154</v>
      </c>
      <c r="D102" s="251"/>
      <c r="E102" s="252"/>
      <c r="F102" s="225"/>
      <c r="G102" s="225"/>
      <c r="H102" s="164">
        <v>0</v>
      </c>
      <c r="I102" s="126"/>
      <c r="J102" s="126"/>
      <c r="K102" s="126"/>
      <c r="L102" s="126"/>
      <c r="M102" s="126"/>
      <c r="N102" s="126"/>
      <c r="O102" s="126"/>
      <c r="P102" s="126"/>
      <c r="Q102" s="126"/>
      <c r="R102" s="126" t="s">
        <v>133</v>
      </c>
      <c r="S102" s="126">
        <v>0</v>
      </c>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row>
    <row r="103" spans="1:47" outlineLevel="1" x14ac:dyDescent="0.2">
      <c r="A103" s="285"/>
      <c r="B103" s="162"/>
      <c r="C103" s="250" t="s">
        <v>445</v>
      </c>
      <c r="D103" s="251"/>
      <c r="E103" s="252">
        <v>49.5</v>
      </c>
      <c r="F103" s="225"/>
      <c r="G103" s="225"/>
      <c r="H103" s="164">
        <v>0</v>
      </c>
      <c r="I103" s="126"/>
      <c r="J103" s="126"/>
      <c r="K103" s="126"/>
      <c r="L103" s="126"/>
      <c r="M103" s="126"/>
      <c r="N103" s="126"/>
      <c r="O103" s="126"/>
      <c r="P103" s="126"/>
      <c r="Q103" s="126"/>
      <c r="R103" s="126" t="s">
        <v>133</v>
      </c>
      <c r="S103" s="126">
        <v>0</v>
      </c>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row>
    <row r="104" spans="1:47" ht="22.5" outlineLevel="1" x14ac:dyDescent="0.2">
      <c r="A104" s="285">
        <v>25</v>
      </c>
      <c r="B104" s="162" t="s">
        <v>448</v>
      </c>
      <c r="C104" s="163" t="s">
        <v>449</v>
      </c>
      <c r="D104" s="224" t="s">
        <v>247</v>
      </c>
      <c r="E104" s="225">
        <v>277.2</v>
      </c>
      <c r="F104" s="225"/>
      <c r="G104" s="225">
        <f>ROUND(E104*F104,2)</f>
        <v>0</v>
      </c>
      <c r="H104" s="164" t="s">
        <v>1275</v>
      </c>
      <c r="I104" s="126"/>
      <c r="J104" s="126"/>
      <c r="K104" s="126"/>
      <c r="L104" s="126"/>
      <c r="M104" s="126"/>
      <c r="N104" s="126"/>
      <c r="O104" s="126"/>
      <c r="P104" s="126"/>
      <c r="Q104" s="126"/>
      <c r="R104" s="126" t="s">
        <v>131</v>
      </c>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row>
    <row r="105" spans="1:47" outlineLevel="1" x14ac:dyDescent="0.2">
      <c r="A105" s="285"/>
      <c r="B105" s="162"/>
      <c r="C105" s="250" t="s">
        <v>153</v>
      </c>
      <c r="D105" s="251"/>
      <c r="E105" s="252"/>
      <c r="F105" s="225"/>
      <c r="G105" s="225"/>
      <c r="H105" s="164">
        <v>0</v>
      </c>
      <c r="I105" s="126"/>
      <c r="J105" s="126"/>
      <c r="K105" s="126"/>
      <c r="L105" s="126"/>
      <c r="M105" s="126"/>
      <c r="N105" s="126"/>
      <c r="O105" s="126"/>
      <c r="P105" s="126"/>
      <c r="Q105" s="126"/>
      <c r="R105" s="126" t="s">
        <v>133</v>
      </c>
      <c r="S105" s="126">
        <v>0</v>
      </c>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row>
    <row r="106" spans="1:47" outlineLevel="1" x14ac:dyDescent="0.2">
      <c r="A106" s="285"/>
      <c r="B106" s="162"/>
      <c r="C106" s="250" t="s">
        <v>154</v>
      </c>
      <c r="D106" s="251"/>
      <c r="E106" s="252"/>
      <c r="F106" s="225"/>
      <c r="G106" s="225"/>
      <c r="H106" s="164">
        <v>0</v>
      </c>
      <c r="I106" s="126"/>
      <c r="J106" s="126"/>
      <c r="K106" s="126"/>
      <c r="L106" s="126"/>
      <c r="M106" s="126"/>
      <c r="N106" s="126"/>
      <c r="O106" s="126"/>
      <c r="P106" s="126"/>
      <c r="Q106" s="126"/>
      <c r="R106" s="126" t="s">
        <v>133</v>
      </c>
      <c r="S106" s="126">
        <v>0</v>
      </c>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row>
    <row r="107" spans="1:47" outlineLevel="1" x14ac:dyDescent="0.2">
      <c r="A107" s="285"/>
      <c r="B107" s="162"/>
      <c r="C107" s="250" t="s">
        <v>450</v>
      </c>
      <c r="D107" s="251"/>
      <c r="E107" s="252">
        <v>277.2</v>
      </c>
      <c r="F107" s="225"/>
      <c r="G107" s="225"/>
      <c r="H107" s="164">
        <v>0</v>
      </c>
      <c r="I107" s="126"/>
      <c r="J107" s="126"/>
      <c r="K107" s="126"/>
      <c r="L107" s="126"/>
      <c r="M107" s="126"/>
      <c r="N107" s="126"/>
      <c r="O107" s="126"/>
      <c r="P107" s="126"/>
      <c r="Q107" s="126"/>
      <c r="R107" s="126" t="s">
        <v>133</v>
      </c>
      <c r="S107" s="126">
        <v>0</v>
      </c>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row>
    <row r="108" spans="1:47" x14ac:dyDescent="0.2">
      <c r="A108" s="286" t="s">
        <v>126</v>
      </c>
      <c r="B108" s="253" t="s">
        <v>60</v>
      </c>
      <c r="C108" s="254" t="s">
        <v>61</v>
      </c>
      <c r="D108" s="255"/>
      <c r="E108" s="256"/>
      <c r="F108" s="256"/>
      <c r="G108" s="256">
        <f>SUMIF(R109:R124,"&lt;&gt;NOR",G109:G124)</f>
        <v>0</v>
      </c>
      <c r="H108" s="229"/>
      <c r="I108" s="126"/>
      <c r="R108" t="s">
        <v>127</v>
      </c>
    </row>
    <row r="109" spans="1:47" outlineLevel="1" x14ac:dyDescent="0.2">
      <c r="A109" s="285">
        <v>26</v>
      </c>
      <c r="B109" s="162" t="s">
        <v>451</v>
      </c>
      <c r="C109" s="163" t="s">
        <v>452</v>
      </c>
      <c r="D109" s="224" t="s">
        <v>130</v>
      </c>
      <c r="E109" s="225">
        <v>19.760000000000002</v>
      </c>
      <c r="F109" s="225"/>
      <c r="G109" s="225">
        <f>ROUND(E109*F109,2)</f>
        <v>0</v>
      </c>
      <c r="H109" s="164" t="s">
        <v>1275</v>
      </c>
      <c r="I109" s="126"/>
      <c r="J109" s="126"/>
      <c r="K109" s="126"/>
      <c r="L109" s="126"/>
      <c r="M109" s="126"/>
      <c r="N109" s="126"/>
      <c r="O109" s="126"/>
      <c r="P109" s="126"/>
      <c r="Q109" s="126"/>
      <c r="R109" s="126" t="s">
        <v>131</v>
      </c>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row>
    <row r="110" spans="1:47" outlineLevel="1" x14ac:dyDescent="0.2">
      <c r="A110" s="285"/>
      <c r="B110" s="162"/>
      <c r="C110" s="250" t="s">
        <v>456</v>
      </c>
      <c r="D110" s="251"/>
      <c r="E110" s="252"/>
      <c r="F110" s="225"/>
      <c r="G110" s="225"/>
      <c r="H110" s="164">
        <v>0</v>
      </c>
      <c r="I110" s="126"/>
      <c r="J110" s="126"/>
      <c r="K110" s="126"/>
      <c r="L110" s="126"/>
      <c r="M110" s="126"/>
      <c r="N110" s="126"/>
      <c r="O110" s="126"/>
      <c r="P110" s="126"/>
      <c r="Q110" s="126"/>
      <c r="R110" s="126" t="s">
        <v>133</v>
      </c>
      <c r="S110" s="126">
        <v>0</v>
      </c>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row>
    <row r="111" spans="1:47" outlineLevel="1" x14ac:dyDescent="0.2">
      <c r="A111" s="285"/>
      <c r="B111" s="162"/>
      <c r="C111" s="250" t="s">
        <v>1408</v>
      </c>
      <c r="D111" s="251"/>
      <c r="E111" s="252">
        <v>19.760000000000002</v>
      </c>
      <c r="F111" s="225"/>
      <c r="G111" s="225"/>
      <c r="H111" s="164">
        <v>0</v>
      </c>
      <c r="I111" s="126"/>
      <c r="J111" s="126"/>
      <c r="K111" s="126"/>
      <c r="L111" s="126"/>
      <c r="M111" s="126"/>
      <c r="N111" s="126"/>
      <c r="O111" s="126"/>
      <c r="P111" s="126"/>
      <c r="Q111" s="126"/>
      <c r="R111" s="126" t="s">
        <v>133</v>
      </c>
      <c r="S111" s="126">
        <v>0</v>
      </c>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row>
    <row r="112" spans="1:47" outlineLevel="1" x14ac:dyDescent="0.2">
      <c r="A112" s="285">
        <v>27</v>
      </c>
      <c r="B112" s="162" t="s">
        <v>464</v>
      </c>
      <c r="C112" s="163" t="s">
        <v>465</v>
      </c>
      <c r="D112" s="224" t="s">
        <v>130</v>
      </c>
      <c r="E112" s="225">
        <v>40.28</v>
      </c>
      <c r="F112" s="225"/>
      <c r="G112" s="225">
        <f>ROUND(E112*F112,2)</f>
        <v>0</v>
      </c>
      <c r="H112" s="164" t="s">
        <v>1275</v>
      </c>
      <c r="I112" s="126"/>
      <c r="J112" s="126"/>
      <c r="K112" s="126"/>
      <c r="L112" s="126"/>
      <c r="M112" s="126"/>
      <c r="N112" s="126"/>
      <c r="O112" s="126"/>
      <c r="P112" s="126"/>
      <c r="Q112" s="126"/>
      <c r="R112" s="126" t="s">
        <v>131</v>
      </c>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row>
    <row r="113" spans="1:47" outlineLevel="1" x14ac:dyDescent="0.2">
      <c r="A113" s="285"/>
      <c r="B113" s="162"/>
      <c r="C113" s="250" t="s">
        <v>1409</v>
      </c>
      <c r="D113" s="251"/>
      <c r="E113" s="252">
        <v>40.28</v>
      </c>
      <c r="F113" s="225"/>
      <c r="G113" s="225"/>
      <c r="H113" s="164">
        <v>0</v>
      </c>
      <c r="I113" s="126"/>
      <c r="J113" s="126"/>
      <c r="K113" s="126"/>
      <c r="L113" s="126"/>
      <c r="M113" s="126"/>
      <c r="N113" s="126"/>
      <c r="O113" s="126"/>
      <c r="P113" s="126"/>
      <c r="Q113" s="126"/>
      <c r="R113" s="126" t="s">
        <v>133</v>
      </c>
      <c r="S113" s="126">
        <v>0</v>
      </c>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row>
    <row r="114" spans="1:47" outlineLevel="1" x14ac:dyDescent="0.2">
      <c r="A114" s="285">
        <v>28</v>
      </c>
      <c r="B114" s="162" t="s">
        <v>468</v>
      </c>
      <c r="C114" s="163" t="s">
        <v>469</v>
      </c>
      <c r="D114" s="224" t="s">
        <v>247</v>
      </c>
      <c r="E114" s="225">
        <v>32.200000000000003</v>
      </c>
      <c r="F114" s="225"/>
      <c r="G114" s="225">
        <f>ROUND(E114*F114,2)</f>
        <v>0</v>
      </c>
      <c r="H114" s="164" t="s">
        <v>1275</v>
      </c>
      <c r="I114" s="126"/>
      <c r="J114" s="126"/>
      <c r="K114" s="126"/>
      <c r="L114" s="126"/>
      <c r="M114" s="126"/>
      <c r="N114" s="126"/>
      <c r="O114" s="126"/>
      <c r="P114" s="126"/>
      <c r="Q114" s="126"/>
      <c r="R114" s="126" t="s">
        <v>131</v>
      </c>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row>
    <row r="115" spans="1:47" outlineLevel="1" x14ac:dyDescent="0.2">
      <c r="A115" s="285"/>
      <c r="B115" s="162"/>
      <c r="C115" s="250" t="s">
        <v>456</v>
      </c>
      <c r="D115" s="251"/>
      <c r="E115" s="252"/>
      <c r="F115" s="225"/>
      <c r="G115" s="225"/>
      <c r="H115" s="164">
        <v>0</v>
      </c>
      <c r="I115" s="126"/>
      <c r="J115" s="126"/>
      <c r="K115" s="126"/>
      <c r="L115" s="126"/>
      <c r="M115" s="126"/>
      <c r="N115" s="126"/>
      <c r="O115" s="126"/>
      <c r="P115" s="126"/>
      <c r="Q115" s="126"/>
      <c r="R115" s="126" t="s">
        <v>133</v>
      </c>
      <c r="S115" s="126">
        <v>0</v>
      </c>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row>
    <row r="116" spans="1:47" outlineLevel="1" x14ac:dyDescent="0.2">
      <c r="A116" s="285"/>
      <c r="B116" s="162"/>
      <c r="C116" s="250" t="s">
        <v>1410</v>
      </c>
      <c r="D116" s="251"/>
      <c r="E116" s="252">
        <v>32.200000000000003</v>
      </c>
      <c r="F116" s="225"/>
      <c r="G116" s="225"/>
      <c r="H116" s="164">
        <v>0</v>
      </c>
      <c r="I116" s="126"/>
      <c r="J116" s="126"/>
      <c r="K116" s="126"/>
      <c r="L116" s="126"/>
      <c r="M116" s="126"/>
      <c r="N116" s="126"/>
      <c r="O116" s="126"/>
      <c r="P116" s="126"/>
      <c r="Q116" s="126"/>
      <c r="R116" s="126" t="s">
        <v>133</v>
      </c>
      <c r="S116" s="126">
        <v>0</v>
      </c>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row>
    <row r="117" spans="1:47" ht="22.5" outlineLevel="1" x14ac:dyDescent="0.2">
      <c r="A117" s="285">
        <v>29</v>
      </c>
      <c r="B117" s="162" t="s">
        <v>476</v>
      </c>
      <c r="C117" s="163" t="s">
        <v>477</v>
      </c>
      <c r="D117" s="224" t="s">
        <v>130</v>
      </c>
      <c r="E117" s="225">
        <v>40.28</v>
      </c>
      <c r="F117" s="225"/>
      <c r="G117" s="225">
        <f>ROUND(E117*F117,2)</f>
        <v>0</v>
      </c>
      <c r="H117" s="164" t="s">
        <v>1275</v>
      </c>
      <c r="I117" s="126"/>
      <c r="J117" s="126"/>
      <c r="K117" s="126"/>
      <c r="L117" s="126"/>
      <c r="M117" s="126"/>
      <c r="N117" s="126"/>
      <c r="O117" s="126"/>
      <c r="P117" s="126"/>
      <c r="Q117" s="126"/>
      <c r="R117" s="126" t="s">
        <v>131</v>
      </c>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row>
    <row r="118" spans="1:47" outlineLevel="1" x14ac:dyDescent="0.2">
      <c r="A118" s="285"/>
      <c r="B118" s="162"/>
      <c r="C118" s="250" t="s">
        <v>1409</v>
      </c>
      <c r="D118" s="251"/>
      <c r="E118" s="252">
        <v>40.28</v>
      </c>
      <c r="F118" s="225"/>
      <c r="G118" s="225"/>
      <c r="H118" s="164">
        <v>0</v>
      </c>
      <c r="I118" s="126"/>
      <c r="J118" s="126"/>
      <c r="K118" s="126"/>
      <c r="L118" s="126"/>
      <c r="M118" s="126"/>
      <c r="N118" s="126"/>
      <c r="O118" s="126"/>
      <c r="P118" s="126"/>
      <c r="Q118" s="126"/>
      <c r="R118" s="126" t="s">
        <v>133</v>
      </c>
      <c r="S118" s="126">
        <v>0</v>
      </c>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row>
    <row r="119" spans="1:47" outlineLevel="1" x14ac:dyDescent="0.2">
      <c r="A119" s="285">
        <v>30</v>
      </c>
      <c r="B119" s="162" t="s">
        <v>481</v>
      </c>
      <c r="C119" s="163" t="s">
        <v>482</v>
      </c>
      <c r="D119" s="224" t="s">
        <v>130</v>
      </c>
      <c r="E119" s="225">
        <v>40.28</v>
      </c>
      <c r="F119" s="225"/>
      <c r="G119" s="225">
        <f>ROUND(E119*F119,2)</f>
        <v>0</v>
      </c>
      <c r="H119" s="164" t="s">
        <v>1275</v>
      </c>
      <c r="I119" s="126"/>
      <c r="J119" s="126"/>
      <c r="K119" s="126"/>
      <c r="L119" s="126"/>
      <c r="M119" s="126"/>
      <c r="N119" s="126"/>
      <c r="O119" s="126"/>
      <c r="P119" s="126"/>
      <c r="Q119" s="126"/>
      <c r="R119" s="126" t="s">
        <v>131</v>
      </c>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row>
    <row r="120" spans="1:47" outlineLevel="1" x14ac:dyDescent="0.2">
      <c r="A120" s="285"/>
      <c r="B120" s="162"/>
      <c r="C120" s="250" t="s">
        <v>1409</v>
      </c>
      <c r="D120" s="251"/>
      <c r="E120" s="252">
        <v>40.28</v>
      </c>
      <c r="F120" s="225"/>
      <c r="G120" s="225"/>
      <c r="H120" s="164">
        <v>0</v>
      </c>
      <c r="I120" s="126"/>
      <c r="J120" s="126"/>
      <c r="K120" s="126"/>
      <c r="L120" s="126"/>
      <c r="M120" s="126"/>
      <c r="N120" s="126"/>
      <c r="O120" s="126"/>
      <c r="P120" s="126"/>
      <c r="Q120" s="126"/>
      <c r="R120" s="126" t="s">
        <v>133</v>
      </c>
      <c r="S120" s="126">
        <v>0</v>
      </c>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row>
    <row r="121" spans="1:47" outlineLevel="1" x14ac:dyDescent="0.2">
      <c r="A121" s="285">
        <v>31</v>
      </c>
      <c r="B121" s="162" t="s">
        <v>488</v>
      </c>
      <c r="C121" s="163" t="s">
        <v>489</v>
      </c>
      <c r="D121" s="224" t="s">
        <v>130</v>
      </c>
      <c r="E121" s="225">
        <v>40.28</v>
      </c>
      <c r="F121" s="225"/>
      <c r="G121" s="225">
        <f>ROUND(E121*F121,2)</f>
        <v>0</v>
      </c>
      <c r="H121" s="164" t="s">
        <v>1275</v>
      </c>
      <c r="I121" s="126"/>
      <c r="J121" s="126"/>
      <c r="K121" s="126"/>
      <c r="L121" s="126"/>
      <c r="M121" s="126"/>
      <c r="N121" s="126"/>
      <c r="O121" s="126"/>
      <c r="P121" s="126"/>
      <c r="Q121" s="126"/>
      <c r="R121" s="126" t="s">
        <v>131</v>
      </c>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row>
    <row r="122" spans="1:47" outlineLevel="1" x14ac:dyDescent="0.2">
      <c r="A122" s="285"/>
      <c r="B122" s="162"/>
      <c r="C122" s="250" t="s">
        <v>1409</v>
      </c>
      <c r="D122" s="251"/>
      <c r="E122" s="252">
        <v>40.28</v>
      </c>
      <c r="F122" s="225"/>
      <c r="G122" s="225"/>
      <c r="H122" s="164">
        <v>0</v>
      </c>
      <c r="I122" s="126"/>
      <c r="J122" s="126"/>
      <c r="K122" s="126"/>
      <c r="L122" s="126"/>
      <c r="M122" s="126"/>
      <c r="N122" s="126"/>
      <c r="O122" s="126"/>
      <c r="P122" s="126"/>
      <c r="Q122" s="126"/>
      <c r="R122" s="126" t="s">
        <v>133</v>
      </c>
      <c r="S122" s="126">
        <v>0</v>
      </c>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row>
    <row r="123" spans="1:47" outlineLevel="1" x14ac:dyDescent="0.2">
      <c r="A123" s="285">
        <v>32</v>
      </c>
      <c r="B123" s="162" t="s">
        <v>490</v>
      </c>
      <c r="C123" s="163" t="s">
        <v>491</v>
      </c>
      <c r="D123" s="224" t="s">
        <v>247</v>
      </c>
      <c r="E123" s="225">
        <v>11.1</v>
      </c>
      <c r="F123" s="225"/>
      <c r="G123" s="225">
        <f>ROUND(E123*F123,2)</f>
        <v>0</v>
      </c>
      <c r="H123" s="164" t="s">
        <v>1275</v>
      </c>
      <c r="I123" s="126"/>
      <c r="J123" s="126"/>
      <c r="K123" s="126"/>
      <c r="L123" s="126"/>
      <c r="M123" s="126"/>
      <c r="N123" s="126"/>
      <c r="O123" s="126"/>
      <c r="P123" s="126"/>
      <c r="Q123" s="126"/>
      <c r="R123" s="126" t="s">
        <v>131</v>
      </c>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row>
    <row r="124" spans="1:47" outlineLevel="1" x14ac:dyDescent="0.2">
      <c r="A124" s="285"/>
      <c r="B124" s="162"/>
      <c r="C124" s="250" t="s">
        <v>1411</v>
      </c>
      <c r="D124" s="251"/>
      <c r="E124" s="252">
        <v>11.1</v>
      </c>
      <c r="F124" s="225"/>
      <c r="G124" s="225"/>
      <c r="H124" s="164">
        <v>0</v>
      </c>
      <c r="I124" s="126"/>
      <c r="J124" s="126"/>
      <c r="K124" s="126"/>
      <c r="L124" s="126"/>
      <c r="M124" s="126"/>
      <c r="N124" s="126"/>
      <c r="O124" s="126"/>
      <c r="P124" s="126"/>
      <c r="Q124" s="126"/>
      <c r="R124" s="126" t="s">
        <v>133</v>
      </c>
      <c r="S124" s="126">
        <v>0</v>
      </c>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row>
    <row r="125" spans="1:47" x14ac:dyDescent="0.2">
      <c r="A125" s="286" t="s">
        <v>126</v>
      </c>
      <c r="B125" s="253" t="s">
        <v>64</v>
      </c>
      <c r="C125" s="254" t="s">
        <v>65</v>
      </c>
      <c r="D125" s="255"/>
      <c r="E125" s="256"/>
      <c r="F125" s="256"/>
      <c r="G125" s="256">
        <f>SUMIF(R126:R149,"&lt;&gt;NOR",G126:G149)</f>
        <v>0</v>
      </c>
      <c r="H125" s="229"/>
      <c r="I125" s="126"/>
      <c r="R125" t="s">
        <v>127</v>
      </c>
    </row>
    <row r="126" spans="1:47" outlineLevel="1" x14ac:dyDescent="0.2">
      <c r="A126" s="285">
        <v>33</v>
      </c>
      <c r="B126" s="162" t="s">
        <v>612</v>
      </c>
      <c r="C126" s="163" t="s">
        <v>613</v>
      </c>
      <c r="D126" s="224" t="s">
        <v>130</v>
      </c>
      <c r="E126" s="225">
        <v>57.98</v>
      </c>
      <c r="F126" s="225"/>
      <c r="G126" s="225">
        <f>ROUND(E126*F126,2)</f>
        <v>0</v>
      </c>
      <c r="H126" s="164" t="s">
        <v>1275</v>
      </c>
      <c r="I126" s="126"/>
      <c r="J126" s="126"/>
      <c r="K126" s="126"/>
      <c r="L126" s="126"/>
      <c r="M126" s="126"/>
      <c r="N126" s="126"/>
      <c r="O126" s="126"/>
      <c r="P126" s="126"/>
      <c r="Q126" s="126"/>
      <c r="R126" s="126" t="s">
        <v>131</v>
      </c>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row>
    <row r="127" spans="1:47" outlineLevel="1" x14ac:dyDescent="0.2">
      <c r="A127" s="285"/>
      <c r="B127" s="162"/>
      <c r="C127" s="250" t="s">
        <v>598</v>
      </c>
      <c r="D127" s="251"/>
      <c r="E127" s="252"/>
      <c r="F127" s="225"/>
      <c r="G127" s="225"/>
      <c r="H127" s="164">
        <v>0</v>
      </c>
      <c r="I127" s="126"/>
      <c r="J127" s="126"/>
      <c r="K127" s="126"/>
      <c r="L127" s="126"/>
      <c r="M127" s="126"/>
      <c r="N127" s="126"/>
      <c r="O127" s="126"/>
      <c r="P127" s="126"/>
      <c r="Q127" s="126"/>
      <c r="R127" s="126" t="s">
        <v>133</v>
      </c>
      <c r="S127" s="126">
        <v>0</v>
      </c>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row>
    <row r="128" spans="1:47" outlineLevel="1" x14ac:dyDescent="0.2">
      <c r="A128" s="285"/>
      <c r="B128" s="162"/>
      <c r="C128" s="250" t="s">
        <v>154</v>
      </c>
      <c r="D128" s="251"/>
      <c r="E128" s="252"/>
      <c r="F128" s="225"/>
      <c r="G128" s="225"/>
      <c r="H128" s="164">
        <v>0</v>
      </c>
      <c r="I128" s="126"/>
      <c r="J128" s="126"/>
      <c r="K128" s="126"/>
      <c r="L128" s="126"/>
      <c r="M128" s="126"/>
      <c r="N128" s="126"/>
      <c r="O128" s="126"/>
      <c r="P128" s="126"/>
      <c r="Q128" s="126"/>
      <c r="R128" s="126" t="s">
        <v>133</v>
      </c>
      <c r="S128" s="126">
        <v>0</v>
      </c>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row>
    <row r="129" spans="1:47" outlineLevel="1" x14ac:dyDescent="0.2">
      <c r="A129" s="285"/>
      <c r="B129" s="162"/>
      <c r="C129" s="250" t="s">
        <v>1412</v>
      </c>
      <c r="D129" s="251"/>
      <c r="E129" s="252">
        <v>57.98</v>
      </c>
      <c r="F129" s="225"/>
      <c r="G129" s="225"/>
      <c r="H129" s="164">
        <v>0</v>
      </c>
      <c r="I129" s="126"/>
      <c r="J129" s="126"/>
      <c r="K129" s="126"/>
      <c r="L129" s="126"/>
      <c r="M129" s="126"/>
      <c r="N129" s="126"/>
      <c r="O129" s="126"/>
      <c r="P129" s="126"/>
      <c r="Q129" s="126"/>
      <c r="R129" s="126" t="s">
        <v>133</v>
      </c>
      <c r="S129" s="126">
        <v>0</v>
      </c>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row>
    <row r="130" spans="1:47" outlineLevel="1" x14ac:dyDescent="0.2">
      <c r="A130" s="285">
        <v>34</v>
      </c>
      <c r="B130" s="162" t="s">
        <v>614</v>
      </c>
      <c r="C130" s="163" t="s">
        <v>615</v>
      </c>
      <c r="D130" s="224" t="s">
        <v>130</v>
      </c>
      <c r="E130" s="225">
        <v>57.98</v>
      </c>
      <c r="F130" s="225"/>
      <c r="G130" s="225">
        <f>ROUND(E130*F130,2)</f>
        <v>0</v>
      </c>
      <c r="H130" s="164" t="s">
        <v>1275</v>
      </c>
      <c r="I130" s="126"/>
      <c r="J130" s="126"/>
      <c r="K130" s="126"/>
      <c r="L130" s="126"/>
      <c r="M130" s="126"/>
      <c r="N130" s="126"/>
      <c r="O130" s="126"/>
      <c r="P130" s="126"/>
      <c r="Q130" s="126"/>
      <c r="R130" s="126" t="s">
        <v>131</v>
      </c>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row>
    <row r="131" spans="1:47" outlineLevel="1" x14ac:dyDescent="0.2">
      <c r="A131" s="285"/>
      <c r="B131" s="162"/>
      <c r="C131" s="250" t="s">
        <v>598</v>
      </c>
      <c r="D131" s="251"/>
      <c r="E131" s="252"/>
      <c r="F131" s="225"/>
      <c r="G131" s="225"/>
      <c r="H131" s="164">
        <v>0</v>
      </c>
      <c r="I131" s="126"/>
      <c r="J131" s="126"/>
      <c r="K131" s="126"/>
      <c r="L131" s="126"/>
      <c r="M131" s="126"/>
      <c r="N131" s="126"/>
      <c r="O131" s="126"/>
      <c r="P131" s="126"/>
      <c r="Q131" s="126"/>
      <c r="R131" s="126" t="s">
        <v>133</v>
      </c>
      <c r="S131" s="126">
        <v>0</v>
      </c>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row>
    <row r="132" spans="1:47" outlineLevel="1" x14ac:dyDescent="0.2">
      <c r="A132" s="285"/>
      <c r="B132" s="162"/>
      <c r="C132" s="250" t="s">
        <v>154</v>
      </c>
      <c r="D132" s="251"/>
      <c r="E132" s="252"/>
      <c r="F132" s="225"/>
      <c r="G132" s="225"/>
      <c r="H132" s="164">
        <v>0</v>
      </c>
      <c r="I132" s="126"/>
      <c r="J132" s="126"/>
      <c r="K132" s="126"/>
      <c r="L132" s="126"/>
      <c r="M132" s="126"/>
      <c r="N132" s="126"/>
      <c r="O132" s="126"/>
      <c r="P132" s="126"/>
      <c r="Q132" s="126"/>
      <c r="R132" s="126" t="s">
        <v>133</v>
      </c>
      <c r="S132" s="126">
        <v>0</v>
      </c>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row>
    <row r="133" spans="1:47" outlineLevel="1" x14ac:dyDescent="0.2">
      <c r="A133" s="285"/>
      <c r="B133" s="162"/>
      <c r="C133" s="250" t="s">
        <v>1412</v>
      </c>
      <c r="D133" s="251"/>
      <c r="E133" s="252">
        <v>57.98</v>
      </c>
      <c r="F133" s="225"/>
      <c r="G133" s="225"/>
      <c r="H133" s="164">
        <v>0</v>
      </c>
      <c r="I133" s="126"/>
      <c r="J133" s="126"/>
      <c r="K133" s="126"/>
      <c r="L133" s="126"/>
      <c r="M133" s="126"/>
      <c r="N133" s="126"/>
      <c r="O133" s="126"/>
      <c r="P133" s="126"/>
      <c r="Q133" s="126"/>
      <c r="R133" s="126" t="s">
        <v>133</v>
      </c>
      <c r="S133" s="126">
        <v>0</v>
      </c>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row>
    <row r="134" spans="1:47" outlineLevel="1" x14ac:dyDescent="0.2">
      <c r="A134" s="285">
        <v>35</v>
      </c>
      <c r="B134" s="162" t="s">
        <v>618</v>
      </c>
      <c r="C134" s="163" t="s">
        <v>619</v>
      </c>
      <c r="D134" s="224" t="s">
        <v>130</v>
      </c>
      <c r="E134" s="225">
        <v>57.98</v>
      </c>
      <c r="F134" s="225"/>
      <c r="G134" s="225">
        <f>ROUND(E134*F134,2)</f>
        <v>0</v>
      </c>
      <c r="H134" s="164" t="s">
        <v>1275</v>
      </c>
      <c r="I134" s="126"/>
      <c r="J134" s="126"/>
      <c r="K134" s="126"/>
      <c r="L134" s="126"/>
      <c r="M134" s="126"/>
      <c r="N134" s="126"/>
      <c r="O134" s="126"/>
      <c r="P134" s="126"/>
      <c r="Q134" s="126"/>
      <c r="R134" s="126" t="s">
        <v>131</v>
      </c>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row>
    <row r="135" spans="1:47" outlineLevel="1" x14ac:dyDescent="0.2">
      <c r="A135" s="285"/>
      <c r="B135" s="162"/>
      <c r="C135" s="250" t="s">
        <v>598</v>
      </c>
      <c r="D135" s="251"/>
      <c r="E135" s="252"/>
      <c r="F135" s="225"/>
      <c r="G135" s="225"/>
      <c r="H135" s="164">
        <v>0</v>
      </c>
      <c r="I135" s="126"/>
      <c r="J135" s="126"/>
      <c r="K135" s="126"/>
      <c r="L135" s="126"/>
      <c r="M135" s="126"/>
      <c r="N135" s="126"/>
      <c r="O135" s="126"/>
      <c r="P135" s="126"/>
      <c r="Q135" s="126"/>
      <c r="R135" s="126" t="s">
        <v>133</v>
      </c>
      <c r="S135" s="126">
        <v>0</v>
      </c>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row>
    <row r="136" spans="1:47" outlineLevel="1" x14ac:dyDescent="0.2">
      <c r="A136" s="285"/>
      <c r="B136" s="162"/>
      <c r="C136" s="250" t="s">
        <v>154</v>
      </c>
      <c r="D136" s="251"/>
      <c r="E136" s="252"/>
      <c r="F136" s="225"/>
      <c r="G136" s="225"/>
      <c r="H136" s="164">
        <v>0</v>
      </c>
      <c r="I136" s="126"/>
      <c r="J136" s="126"/>
      <c r="K136" s="126"/>
      <c r="L136" s="126"/>
      <c r="M136" s="126"/>
      <c r="N136" s="126"/>
      <c r="O136" s="126"/>
      <c r="P136" s="126"/>
      <c r="Q136" s="126"/>
      <c r="R136" s="126" t="s">
        <v>133</v>
      </c>
      <c r="S136" s="126">
        <v>0</v>
      </c>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row>
    <row r="137" spans="1:47" outlineLevel="1" x14ac:dyDescent="0.2">
      <c r="A137" s="285"/>
      <c r="B137" s="162"/>
      <c r="C137" s="250" t="s">
        <v>1412</v>
      </c>
      <c r="D137" s="251"/>
      <c r="E137" s="252">
        <v>57.98</v>
      </c>
      <c r="F137" s="225"/>
      <c r="G137" s="225"/>
      <c r="H137" s="164">
        <v>0</v>
      </c>
      <c r="I137" s="126"/>
      <c r="J137" s="126"/>
      <c r="K137" s="126"/>
      <c r="L137" s="126"/>
      <c r="M137" s="126"/>
      <c r="N137" s="126"/>
      <c r="O137" s="126"/>
      <c r="P137" s="126"/>
      <c r="Q137" s="126"/>
      <c r="R137" s="126" t="s">
        <v>133</v>
      </c>
      <c r="S137" s="126">
        <v>0</v>
      </c>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row>
    <row r="138" spans="1:47" outlineLevel="1" x14ac:dyDescent="0.2">
      <c r="A138" s="285">
        <v>36</v>
      </c>
      <c r="B138" s="162" t="s">
        <v>621</v>
      </c>
      <c r="C138" s="163" t="s">
        <v>622</v>
      </c>
      <c r="D138" s="224" t="s">
        <v>130</v>
      </c>
      <c r="E138" s="225">
        <v>57.98</v>
      </c>
      <c r="F138" s="225"/>
      <c r="G138" s="225">
        <f>ROUND(E138*F138,2)</f>
        <v>0</v>
      </c>
      <c r="H138" s="164" t="s">
        <v>1275</v>
      </c>
      <c r="I138" s="126"/>
      <c r="J138" s="126"/>
      <c r="K138" s="126"/>
      <c r="L138" s="126"/>
      <c r="M138" s="126"/>
      <c r="N138" s="126"/>
      <c r="O138" s="126"/>
      <c r="P138" s="126"/>
      <c r="Q138" s="126"/>
      <c r="R138" s="126" t="s">
        <v>131</v>
      </c>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row>
    <row r="139" spans="1:47" outlineLevel="1" x14ac:dyDescent="0.2">
      <c r="A139" s="285"/>
      <c r="B139" s="162"/>
      <c r="C139" s="250" t="s">
        <v>598</v>
      </c>
      <c r="D139" s="251"/>
      <c r="E139" s="252"/>
      <c r="F139" s="225"/>
      <c r="G139" s="225"/>
      <c r="H139" s="164">
        <v>0</v>
      </c>
      <c r="I139" s="126"/>
      <c r="J139" s="126"/>
      <c r="K139" s="126"/>
      <c r="L139" s="126"/>
      <c r="M139" s="126"/>
      <c r="N139" s="126"/>
      <c r="O139" s="126"/>
      <c r="P139" s="126"/>
      <c r="Q139" s="126"/>
      <c r="R139" s="126" t="s">
        <v>133</v>
      </c>
      <c r="S139" s="126">
        <v>0</v>
      </c>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row>
    <row r="140" spans="1:47" outlineLevel="1" x14ac:dyDescent="0.2">
      <c r="A140" s="285"/>
      <c r="B140" s="162"/>
      <c r="C140" s="250" t="s">
        <v>154</v>
      </c>
      <c r="D140" s="251"/>
      <c r="E140" s="252"/>
      <c r="F140" s="225"/>
      <c r="G140" s="225"/>
      <c r="H140" s="164">
        <v>0</v>
      </c>
      <c r="I140" s="126"/>
      <c r="J140" s="126"/>
      <c r="K140" s="126"/>
      <c r="L140" s="126"/>
      <c r="M140" s="126"/>
      <c r="N140" s="126"/>
      <c r="O140" s="126"/>
      <c r="P140" s="126"/>
      <c r="Q140" s="126"/>
      <c r="R140" s="126" t="s">
        <v>133</v>
      </c>
      <c r="S140" s="126">
        <v>0</v>
      </c>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row>
    <row r="141" spans="1:47" outlineLevel="1" x14ac:dyDescent="0.2">
      <c r="A141" s="285"/>
      <c r="B141" s="162"/>
      <c r="C141" s="250" t="s">
        <v>1412</v>
      </c>
      <c r="D141" s="251"/>
      <c r="E141" s="252">
        <v>57.98</v>
      </c>
      <c r="F141" s="225"/>
      <c r="G141" s="225"/>
      <c r="H141" s="164">
        <v>0</v>
      </c>
      <c r="I141" s="126"/>
      <c r="J141" s="126"/>
      <c r="K141" s="126"/>
      <c r="L141" s="126"/>
      <c r="M141" s="126"/>
      <c r="N141" s="126"/>
      <c r="O141" s="126"/>
      <c r="P141" s="126"/>
      <c r="Q141" s="126"/>
      <c r="R141" s="126" t="s">
        <v>133</v>
      </c>
      <c r="S141" s="126">
        <v>0</v>
      </c>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row>
    <row r="142" spans="1:47" outlineLevel="1" x14ac:dyDescent="0.2">
      <c r="A142" s="285">
        <v>37</v>
      </c>
      <c r="B142" s="162" t="s">
        <v>623</v>
      </c>
      <c r="C142" s="163" t="s">
        <v>624</v>
      </c>
      <c r="D142" s="224" t="s">
        <v>130</v>
      </c>
      <c r="E142" s="225">
        <v>57.98</v>
      </c>
      <c r="F142" s="225"/>
      <c r="G142" s="225">
        <f>ROUND(E142*F142,2)</f>
        <v>0</v>
      </c>
      <c r="H142" s="164" t="s">
        <v>1275</v>
      </c>
      <c r="I142" s="126"/>
      <c r="J142" s="126"/>
      <c r="K142" s="126"/>
      <c r="L142" s="126"/>
      <c r="M142" s="126"/>
      <c r="N142" s="126"/>
      <c r="O142" s="126"/>
      <c r="P142" s="126"/>
      <c r="Q142" s="126"/>
      <c r="R142" s="126" t="s">
        <v>131</v>
      </c>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row>
    <row r="143" spans="1:47" outlineLevel="1" x14ac:dyDescent="0.2">
      <c r="A143" s="285"/>
      <c r="B143" s="162"/>
      <c r="C143" s="250" t="s">
        <v>598</v>
      </c>
      <c r="D143" s="251"/>
      <c r="E143" s="252"/>
      <c r="F143" s="225"/>
      <c r="G143" s="225"/>
      <c r="H143" s="164">
        <v>0</v>
      </c>
      <c r="I143" s="126"/>
      <c r="J143" s="126"/>
      <c r="K143" s="126"/>
      <c r="L143" s="126"/>
      <c r="M143" s="126"/>
      <c r="N143" s="126"/>
      <c r="O143" s="126"/>
      <c r="P143" s="126"/>
      <c r="Q143" s="126"/>
      <c r="R143" s="126" t="s">
        <v>133</v>
      </c>
      <c r="S143" s="126">
        <v>0</v>
      </c>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row>
    <row r="144" spans="1:47" outlineLevel="1" x14ac:dyDescent="0.2">
      <c r="A144" s="285"/>
      <c r="B144" s="162"/>
      <c r="C144" s="250" t="s">
        <v>154</v>
      </c>
      <c r="D144" s="251"/>
      <c r="E144" s="252"/>
      <c r="F144" s="225"/>
      <c r="G144" s="225"/>
      <c r="H144" s="164">
        <v>0</v>
      </c>
      <c r="I144" s="126"/>
      <c r="J144" s="126"/>
      <c r="K144" s="126"/>
      <c r="L144" s="126"/>
      <c r="M144" s="126"/>
      <c r="N144" s="126"/>
      <c r="O144" s="126"/>
      <c r="P144" s="126"/>
      <c r="Q144" s="126"/>
      <c r="R144" s="126" t="s">
        <v>133</v>
      </c>
      <c r="S144" s="126">
        <v>0</v>
      </c>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row>
    <row r="145" spans="1:47" outlineLevel="1" x14ac:dyDescent="0.2">
      <c r="A145" s="285"/>
      <c r="B145" s="162"/>
      <c r="C145" s="250" t="s">
        <v>1412</v>
      </c>
      <c r="D145" s="251"/>
      <c r="E145" s="252">
        <v>57.98</v>
      </c>
      <c r="F145" s="225"/>
      <c r="G145" s="225"/>
      <c r="H145" s="164">
        <v>0</v>
      </c>
      <c r="I145" s="126"/>
      <c r="J145" s="126"/>
      <c r="K145" s="126"/>
      <c r="L145" s="126"/>
      <c r="M145" s="126"/>
      <c r="N145" s="126"/>
      <c r="O145" s="126"/>
      <c r="P145" s="126"/>
      <c r="Q145" s="126"/>
      <c r="R145" s="126" t="s">
        <v>133</v>
      </c>
      <c r="S145" s="126">
        <v>0</v>
      </c>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row>
    <row r="146" spans="1:47" outlineLevel="1" x14ac:dyDescent="0.2">
      <c r="A146" s="285">
        <v>38</v>
      </c>
      <c r="B146" s="162" t="s">
        <v>627</v>
      </c>
      <c r="C146" s="163" t="s">
        <v>628</v>
      </c>
      <c r="D146" s="224" t="s">
        <v>130</v>
      </c>
      <c r="E146" s="225">
        <v>115.96</v>
      </c>
      <c r="F146" s="225"/>
      <c r="G146" s="225">
        <f>ROUND(E146*F146,2)</f>
        <v>0</v>
      </c>
      <c r="H146" s="164" t="s">
        <v>1275</v>
      </c>
      <c r="I146" s="126"/>
      <c r="J146" s="126"/>
      <c r="K146" s="126"/>
      <c r="L146" s="126"/>
      <c r="M146" s="126"/>
      <c r="N146" s="126"/>
      <c r="O146" s="126"/>
      <c r="P146" s="126"/>
      <c r="Q146" s="126"/>
      <c r="R146" s="126" t="s">
        <v>131</v>
      </c>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row>
    <row r="147" spans="1:47" outlineLevel="1" x14ac:dyDescent="0.2">
      <c r="A147" s="285"/>
      <c r="B147" s="162"/>
      <c r="C147" s="250" t="s">
        <v>598</v>
      </c>
      <c r="D147" s="251"/>
      <c r="E147" s="252"/>
      <c r="F147" s="225"/>
      <c r="G147" s="225"/>
      <c r="H147" s="164">
        <v>0</v>
      </c>
      <c r="I147" s="126"/>
      <c r="J147" s="126"/>
      <c r="K147" s="126"/>
      <c r="L147" s="126"/>
      <c r="M147" s="126"/>
      <c r="N147" s="126"/>
      <c r="O147" s="126"/>
      <c r="P147" s="126"/>
      <c r="Q147" s="126"/>
      <c r="R147" s="126" t="s">
        <v>133</v>
      </c>
      <c r="S147" s="126">
        <v>0</v>
      </c>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row>
    <row r="148" spans="1:47" outlineLevel="1" x14ac:dyDescent="0.2">
      <c r="A148" s="285"/>
      <c r="B148" s="162"/>
      <c r="C148" s="250" t="s">
        <v>154</v>
      </c>
      <c r="D148" s="251"/>
      <c r="E148" s="252"/>
      <c r="F148" s="225"/>
      <c r="G148" s="225"/>
      <c r="H148" s="164">
        <v>0</v>
      </c>
      <c r="I148" s="126"/>
      <c r="J148" s="126"/>
      <c r="K148" s="126"/>
      <c r="L148" s="126"/>
      <c r="M148" s="126"/>
      <c r="N148" s="126"/>
      <c r="O148" s="126"/>
      <c r="P148" s="126"/>
      <c r="Q148" s="126"/>
      <c r="R148" s="126" t="s">
        <v>133</v>
      </c>
      <c r="S148" s="126">
        <v>0</v>
      </c>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row>
    <row r="149" spans="1:47" outlineLevel="1" x14ac:dyDescent="0.2">
      <c r="A149" s="285"/>
      <c r="B149" s="162"/>
      <c r="C149" s="250" t="s">
        <v>1413</v>
      </c>
      <c r="D149" s="251"/>
      <c r="E149" s="252">
        <v>115.96</v>
      </c>
      <c r="F149" s="225"/>
      <c r="G149" s="225"/>
      <c r="H149" s="164">
        <v>0</v>
      </c>
      <c r="I149" s="126"/>
      <c r="J149" s="126"/>
      <c r="K149" s="126"/>
      <c r="L149" s="126"/>
      <c r="M149" s="126"/>
      <c r="N149" s="126"/>
      <c r="O149" s="126"/>
      <c r="P149" s="126"/>
      <c r="Q149" s="126"/>
      <c r="R149" s="126" t="s">
        <v>133</v>
      </c>
      <c r="S149" s="126">
        <v>0</v>
      </c>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row>
    <row r="150" spans="1:47" x14ac:dyDescent="0.2">
      <c r="A150" s="286" t="s">
        <v>126</v>
      </c>
      <c r="B150" s="253" t="s">
        <v>68</v>
      </c>
      <c r="C150" s="254" t="s">
        <v>69</v>
      </c>
      <c r="D150" s="255"/>
      <c r="E150" s="256"/>
      <c r="F150" s="256"/>
      <c r="G150" s="256">
        <f>SUMIF(R151:R153,"&lt;&gt;NOR",G151:G153)</f>
        <v>0</v>
      </c>
      <c r="H150" s="229"/>
      <c r="I150" s="126"/>
      <c r="R150" t="s">
        <v>127</v>
      </c>
    </row>
    <row r="151" spans="1:47" outlineLevel="1" x14ac:dyDescent="0.2">
      <c r="A151" s="285">
        <v>39</v>
      </c>
      <c r="B151" s="162" t="s">
        <v>636</v>
      </c>
      <c r="C151" s="163" t="s">
        <v>637</v>
      </c>
      <c r="D151" s="224" t="s">
        <v>130</v>
      </c>
      <c r="E151" s="225">
        <v>57.98</v>
      </c>
      <c r="F151" s="225"/>
      <c r="G151" s="225">
        <f>ROUND(E151*F151,2)</f>
        <v>0</v>
      </c>
      <c r="H151" s="164" t="s">
        <v>1275</v>
      </c>
      <c r="I151" s="126"/>
      <c r="J151" s="126"/>
      <c r="K151" s="126"/>
      <c r="L151" s="126"/>
      <c r="M151" s="126"/>
      <c r="N151" s="126"/>
      <c r="O151" s="126"/>
      <c r="P151" s="126"/>
      <c r="Q151" s="126"/>
      <c r="R151" s="126" t="s">
        <v>131</v>
      </c>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row>
    <row r="152" spans="1:47" outlineLevel="1" x14ac:dyDescent="0.2">
      <c r="A152" s="285"/>
      <c r="B152" s="162"/>
      <c r="C152" s="250" t="s">
        <v>598</v>
      </c>
      <c r="D152" s="251"/>
      <c r="E152" s="252"/>
      <c r="F152" s="225"/>
      <c r="G152" s="225"/>
      <c r="H152" s="164">
        <v>0</v>
      </c>
      <c r="I152" s="126"/>
      <c r="J152" s="126"/>
      <c r="K152" s="126"/>
      <c r="L152" s="126"/>
      <c r="M152" s="126"/>
      <c r="N152" s="126"/>
      <c r="O152" s="126"/>
      <c r="P152" s="126"/>
      <c r="Q152" s="126"/>
      <c r="R152" s="126" t="s">
        <v>133</v>
      </c>
      <c r="S152" s="126">
        <v>0</v>
      </c>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row>
    <row r="153" spans="1:47" outlineLevel="1" x14ac:dyDescent="0.2">
      <c r="A153" s="285"/>
      <c r="B153" s="162"/>
      <c r="C153" s="250" t="s">
        <v>1412</v>
      </c>
      <c r="D153" s="251"/>
      <c r="E153" s="252">
        <v>57.98</v>
      </c>
      <c r="F153" s="225"/>
      <c r="G153" s="225"/>
      <c r="H153" s="164">
        <v>0</v>
      </c>
      <c r="I153" s="126"/>
      <c r="J153" s="126"/>
      <c r="K153" s="126"/>
      <c r="L153" s="126"/>
      <c r="M153" s="126"/>
      <c r="N153" s="126"/>
      <c r="O153" s="126"/>
      <c r="P153" s="126"/>
      <c r="Q153" s="126"/>
      <c r="R153" s="126" t="s">
        <v>133</v>
      </c>
      <c r="S153" s="126">
        <v>0</v>
      </c>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row>
    <row r="154" spans="1:47" x14ac:dyDescent="0.2">
      <c r="A154" s="286" t="s">
        <v>126</v>
      </c>
      <c r="B154" s="253" t="s">
        <v>70</v>
      </c>
      <c r="C154" s="254" t="s">
        <v>71</v>
      </c>
      <c r="D154" s="255"/>
      <c r="E154" s="256"/>
      <c r="F154" s="256"/>
      <c r="G154" s="256">
        <f>SUMIF(R155:R162,"&lt;&gt;NOR",G155:G162)</f>
        <v>0</v>
      </c>
      <c r="H154" s="229"/>
      <c r="I154" s="126"/>
      <c r="R154" t="s">
        <v>127</v>
      </c>
    </row>
    <row r="155" spans="1:47" outlineLevel="1" x14ac:dyDescent="0.2">
      <c r="A155" s="285">
        <v>40</v>
      </c>
      <c r="B155" s="162" t="s">
        <v>663</v>
      </c>
      <c r="C155" s="163" t="s">
        <v>664</v>
      </c>
      <c r="D155" s="224" t="s">
        <v>130</v>
      </c>
      <c r="E155" s="225">
        <v>57.98</v>
      </c>
      <c r="F155" s="225"/>
      <c r="G155" s="225">
        <f>ROUND(E155*F155,2)</f>
        <v>0</v>
      </c>
      <c r="H155" s="164" t="s">
        <v>1275</v>
      </c>
      <c r="I155" s="126"/>
      <c r="J155" s="126"/>
      <c r="K155" s="126"/>
      <c r="L155" s="126"/>
      <c r="M155" s="126"/>
      <c r="N155" s="126"/>
      <c r="O155" s="126"/>
      <c r="P155" s="126"/>
      <c r="Q155" s="126"/>
      <c r="R155" s="126" t="s">
        <v>131</v>
      </c>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row>
    <row r="156" spans="1:47" outlineLevel="1" x14ac:dyDescent="0.2">
      <c r="A156" s="285"/>
      <c r="B156" s="162"/>
      <c r="C156" s="250" t="s">
        <v>598</v>
      </c>
      <c r="D156" s="251"/>
      <c r="E156" s="252"/>
      <c r="F156" s="225"/>
      <c r="G156" s="225"/>
      <c r="H156" s="164">
        <v>0</v>
      </c>
      <c r="I156" s="126"/>
      <c r="J156" s="126"/>
      <c r="K156" s="126"/>
      <c r="L156" s="126"/>
      <c r="M156" s="126"/>
      <c r="N156" s="126"/>
      <c r="O156" s="126"/>
      <c r="P156" s="126"/>
      <c r="Q156" s="126"/>
      <c r="R156" s="126" t="s">
        <v>133</v>
      </c>
      <c r="S156" s="126">
        <v>0</v>
      </c>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row>
    <row r="157" spans="1:47" outlineLevel="1" x14ac:dyDescent="0.2">
      <c r="A157" s="285"/>
      <c r="B157" s="162"/>
      <c r="C157" s="250" t="s">
        <v>154</v>
      </c>
      <c r="D157" s="251"/>
      <c r="E157" s="252"/>
      <c r="F157" s="225"/>
      <c r="G157" s="225"/>
      <c r="H157" s="164">
        <v>0</v>
      </c>
      <c r="I157" s="126"/>
      <c r="J157" s="126"/>
      <c r="K157" s="126"/>
      <c r="L157" s="126"/>
      <c r="M157" s="126"/>
      <c r="N157" s="126"/>
      <c r="O157" s="126"/>
      <c r="P157" s="126"/>
      <c r="Q157" s="126"/>
      <c r="R157" s="126" t="s">
        <v>133</v>
      </c>
      <c r="S157" s="126">
        <v>0</v>
      </c>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row>
    <row r="158" spans="1:47" outlineLevel="1" x14ac:dyDescent="0.2">
      <c r="A158" s="285"/>
      <c r="B158" s="162"/>
      <c r="C158" s="250" t="s">
        <v>1412</v>
      </c>
      <c r="D158" s="251"/>
      <c r="E158" s="252">
        <v>57.98</v>
      </c>
      <c r="F158" s="225"/>
      <c r="G158" s="225"/>
      <c r="H158" s="164">
        <v>0</v>
      </c>
      <c r="I158" s="126"/>
      <c r="J158" s="126"/>
      <c r="K158" s="126"/>
      <c r="L158" s="126"/>
      <c r="M158" s="126"/>
      <c r="N158" s="126"/>
      <c r="O158" s="126"/>
      <c r="P158" s="126"/>
      <c r="Q158" s="126"/>
      <c r="R158" s="126" t="s">
        <v>133</v>
      </c>
      <c r="S158" s="126">
        <v>0</v>
      </c>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row>
    <row r="159" spans="1:47" outlineLevel="1" x14ac:dyDescent="0.2">
      <c r="A159" s="285">
        <v>41</v>
      </c>
      <c r="B159" s="162" t="s">
        <v>666</v>
      </c>
      <c r="C159" s="163" t="s">
        <v>667</v>
      </c>
      <c r="D159" s="224" t="s">
        <v>668</v>
      </c>
      <c r="E159" s="225">
        <v>15</v>
      </c>
      <c r="F159" s="225"/>
      <c r="G159" s="225">
        <f>ROUND(E159*F159,2)</f>
        <v>0</v>
      </c>
      <c r="H159" s="164" t="s">
        <v>1239</v>
      </c>
      <c r="I159" s="126"/>
      <c r="J159" s="126"/>
      <c r="K159" s="126"/>
      <c r="L159" s="126"/>
      <c r="M159" s="126"/>
      <c r="N159" s="126"/>
      <c r="O159" s="126"/>
      <c r="P159" s="126"/>
      <c r="Q159" s="126"/>
      <c r="R159" s="126" t="s">
        <v>131</v>
      </c>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row>
    <row r="160" spans="1:47" outlineLevel="1" x14ac:dyDescent="0.2">
      <c r="A160" s="285"/>
      <c r="B160" s="162"/>
      <c r="C160" s="250" t="s">
        <v>1414</v>
      </c>
      <c r="D160" s="251"/>
      <c r="E160" s="252">
        <v>15</v>
      </c>
      <c r="F160" s="225"/>
      <c r="G160" s="225"/>
      <c r="H160" s="164">
        <v>0</v>
      </c>
      <c r="I160" s="126"/>
      <c r="J160" s="126"/>
      <c r="K160" s="126"/>
      <c r="L160" s="126"/>
      <c r="M160" s="126"/>
      <c r="N160" s="126"/>
      <c r="O160" s="126"/>
      <c r="P160" s="126"/>
      <c r="Q160" s="126"/>
      <c r="R160" s="126" t="s">
        <v>133</v>
      </c>
      <c r="S160" s="126">
        <v>0</v>
      </c>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row>
    <row r="161" spans="1:47" outlineLevel="1" x14ac:dyDescent="0.2">
      <c r="A161" s="285">
        <v>42</v>
      </c>
      <c r="B161" s="162" t="s">
        <v>669</v>
      </c>
      <c r="C161" s="163" t="s">
        <v>670</v>
      </c>
      <c r="D161" s="224" t="s">
        <v>668</v>
      </c>
      <c r="E161" s="225">
        <v>11</v>
      </c>
      <c r="F161" s="225"/>
      <c r="G161" s="225">
        <f>ROUND(E161*F161,2)</f>
        <v>0</v>
      </c>
      <c r="H161" s="164" t="s">
        <v>1275</v>
      </c>
      <c r="I161" s="126"/>
      <c r="J161" s="126"/>
      <c r="K161" s="126"/>
      <c r="L161" s="126"/>
      <c r="M161" s="126"/>
      <c r="N161" s="126"/>
      <c r="O161" s="126"/>
      <c r="P161" s="126"/>
      <c r="Q161" s="126"/>
      <c r="R161" s="126" t="s">
        <v>131</v>
      </c>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row>
    <row r="162" spans="1:47" outlineLevel="1" x14ac:dyDescent="0.2">
      <c r="A162" s="285"/>
      <c r="B162" s="162"/>
      <c r="C162" s="250" t="s">
        <v>1415</v>
      </c>
      <c r="D162" s="251"/>
      <c r="E162" s="252">
        <v>11</v>
      </c>
      <c r="F162" s="225"/>
      <c r="G162" s="225"/>
      <c r="H162" s="164">
        <v>0</v>
      </c>
      <c r="I162" s="126"/>
      <c r="J162" s="126"/>
      <c r="K162" s="126"/>
      <c r="L162" s="126"/>
      <c r="M162" s="126"/>
      <c r="N162" s="126"/>
      <c r="O162" s="126"/>
      <c r="P162" s="126"/>
      <c r="Q162" s="126"/>
      <c r="R162" s="126" t="s">
        <v>133</v>
      </c>
      <c r="S162" s="126">
        <v>0</v>
      </c>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row>
    <row r="163" spans="1:47" x14ac:dyDescent="0.2">
      <c r="A163" s="286" t="s">
        <v>126</v>
      </c>
      <c r="B163" s="253" t="s">
        <v>72</v>
      </c>
      <c r="C163" s="254" t="s">
        <v>73</v>
      </c>
      <c r="D163" s="255"/>
      <c r="E163" s="256"/>
      <c r="F163" s="256"/>
      <c r="G163" s="256">
        <f>SUMIF(R164:R187,"&lt;&gt;NOR",G164:G187)</f>
        <v>0</v>
      </c>
      <c r="H163" s="229"/>
      <c r="I163" s="126"/>
      <c r="R163" t="s">
        <v>127</v>
      </c>
    </row>
    <row r="164" spans="1:47" outlineLevel="1" x14ac:dyDescent="0.2">
      <c r="A164" s="285">
        <v>43</v>
      </c>
      <c r="B164" s="162" t="s">
        <v>692</v>
      </c>
      <c r="C164" s="163" t="s">
        <v>693</v>
      </c>
      <c r="D164" s="224" t="s">
        <v>146</v>
      </c>
      <c r="E164" s="225">
        <v>4.32</v>
      </c>
      <c r="F164" s="225"/>
      <c r="G164" s="225">
        <f>ROUND(E164*F164,2)</f>
        <v>0</v>
      </c>
      <c r="H164" s="164" t="s">
        <v>1275</v>
      </c>
      <c r="I164" s="126"/>
      <c r="J164" s="126"/>
      <c r="K164" s="126"/>
      <c r="L164" s="126"/>
      <c r="M164" s="126"/>
      <c r="N164" s="126"/>
      <c r="O164" s="126"/>
      <c r="P164" s="126"/>
      <c r="Q164" s="126"/>
      <c r="R164" s="126" t="s">
        <v>131</v>
      </c>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row>
    <row r="165" spans="1:47" outlineLevel="1" x14ac:dyDescent="0.2">
      <c r="A165" s="285"/>
      <c r="B165" s="162"/>
      <c r="C165" s="250" t="s">
        <v>694</v>
      </c>
      <c r="D165" s="251"/>
      <c r="E165" s="252">
        <v>4.32</v>
      </c>
      <c r="F165" s="225"/>
      <c r="G165" s="225"/>
      <c r="H165" s="164">
        <v>0</v>
      </c>
      <c r="I165" s="126"/>
      <c r="J165" s="126"/>
      <c r="K165" s="126"/>
      <c r="L165" s="126"/>
      <c r="M165" s="126"/>
      <c r="N165" s="126"/>
      <c r="O165" s="126"/>
      <c r="P165" s="126"/>
      <c r="Q165" s="126"/>
      <c r="R165" s="126" t="s">
        <v>133</v>
      </c>
      <c r="S165" s="126">
        <v>0</v>
      </c>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row>
    <row r="166" spans="1:47" outlineLevel="1" x14ac:dyDescent="0.2">
      <c r="A166" s="285">
        <v>44</v>
      </c>
      <c r="B166" s="162" t="s">
        <v>796</v>
      </c>
      <c r="C166" s="163" t="s">
        <v>797</v>
      </c>
      <c r="D166" s="224" t="s">
        <v>130</v>
      </c>
      <c r="E166" s="225">
        <v>311</v>
      </c>
      <c r="F166" s="225"/>
      <c r="G166" s="225">
        <f>ROUND(E166*F166,2)</f>
        <v>0</v>
      </c>
      <c r="H166" s="164" t="s">
        <v>1275</v>
      </c>
      <c r="I166" s="126"/>
      <c r="J166" s="126"/>
      <c r="K166" s="126"/>
      <c r="L166" s="126"/>
      <c r="M166" s="126"/>
      <c r="N166" s="126"/>
      <c r="O166" s="126"/>
      <c r="P166" s="126"/>
      <c r="Q166" s="126"/>
      <c r="R166" s="126" t="s">
        <v>131</v>
      </c>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row>
    <row r="167" spans="1:47" outlineLevel="1" x14ac:dyDescent="0.2">
      <c r="A167" s="285"/>
      <c r="B167" s="162"/>
      <c r="C167" s="250" t="s">
        <v>798</v>
      </c>
      <c r="D167" s="251"/>
      <c r="E167" s="252">
        <v>311</v>
      </c>
      <c r="F167" s="225"/>
      <c r="G167" s="225"/>
      <c r="H167" s="164">
        <v>0</v>
      </c>
      <c r="I167" s="126"/>
      <c r="J167" s="126"/>
      <c r="K167" s="126"/>
      <c r="L167" s="126"/>
      <c r="M167" s="126"/>
      <c r="N167" s="126"/>
      <c r="O167" s="126"/>
      <c r="P167" s="126"/>
      <c r="Q167" s="126"/>
      <c r="R167" s="126" t="s">
        <v>133</v>
      </c>
      <c r="S167" s="126">
        <v>0</v>
      </c>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row>
    <row r="168" spans="1:47" outlineLevel="1" x14ac:dyDescent="0.2">
      <c r="A168" s="285">
        <v>45</v>
      </c>
      <c r="B168" s="162" t="s">
        <v>799</v>
      </c>
      <c r="C168" s="163" t="s">
        <v>800</v>
      </c>
      <c r="D168" s="224" t="s">
        <v>130</v>
      </c>
      <c r="E168" s="225">
        <v>77</v>
      </c>
      <c r="F168" s="225"/>
      <c r="G168" s="225">
        <f>ROUND(E168*F168,2)</f>
        <v>0</v>
      </c>
      <c r="H168" s="164" t="s">
        <v>1275</v>
      </c>
      <c r="I168" s="126"/>
      <c r="J168" s="126"/>
      <c r="K168" s="126"/>
      <c r="L168" s="126"/>
      <c r="M168" s="126"/>
      <c r="N168" s="126"/>
      <c r="O168" s="126"/>
      <c r="P168" s="126"/>
      <c r="Q168" s="126"/>
      <c r="R168" s="126" t="s">
        <v>131</v>
      </c>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row>
    <row r="169" spans="1:47" outlineLevel="1" x14ac:dyDescent="0.2">
      <c r="A169" s="285"/>
      <c r="B169" s="162"/>
      <c r="C169" s="250" t="s">
        <v>801</v>
      </c>
      <c r="D169" s="251"/>
      <c r="E169" s="252">
        <v>77</v>
      </c>
      <c r="F169" s="225"/>
      <c r="G169" s="225"/>
      <c r="H169" s="164">
        <v>0</v>
      </c>
      <c r="I169" s="126"/>
      <c r="J169" s="126"/>
      <c r="K169" s="126"/>
      <c r="L169" s="126"/>
      <c r="M169" s="126"/>
      <c r="N169" s="126"/>
      <c r="O169" s="126"/>
      <c r="P169" s="126"/>
      <c r="Q169" s="126"/>
      <c r="R169" s="126" t="s">
        <v>133</v>
      </c>
      <c r="S169" s="126">
        <v>0</v>
      </c>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row>
    <row r="170" spans="1:47" outlineLevel="1" x14ac:dyDescent="0.2">
      <c r="A170" s="285">
        <v>46</v>
      </c>
      <c r="B170" s="162" t="s">
        <v>808</v>
      </c>
      <c r="C170" s="163" t="s">
        <v>809</v>
      </c>
      <c r="D170" s="224" t="s">
        <v>247</v>
      </c>
      <c r="E170" s="225">
        <v>23.4</v>
      </c>
      <c r="F170" s="225"/>
      <c r="G170" s="225">
        <f>ROUND(E170*F170,2)</f>
        <v>0</v>
      </c>
      <c r="H170" s="164" t="s">
        <v>1275</v>
      </c>
      <c r="I170" s="126"/>
      <c r="J170" s="126"/>
      <c r="K170" s="126"/>
      <c r="L170" s="126"/>
      <c r="M170" s="126"/>
      <c r="N170" s="126"/>
      <c r="O170" s="126"/>
      <c r="P170" s="126"/>
      <c r="Q170" s="126"/>
      <c r="R170" s="126" t="s">
        <v>131</v>
      </c>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row>
    <row r="171" spans="1:47" outlineLevel="1" x14ac:dyDescent="0.2">
      <c r="A171" s="285"/>
      <c r="B171" s="162"/>
      <c r="C171" s="250" t="s">
        <v>810</v>
      </c>
      <c r="D171" s="251"/>
      <c r="E171" s="252">
        <v>23.4</v>
      </c>
      <c r="F171" s="225"/>
      <c r="G171" s="225"/>
      <c r="H171" s="164">
        <v>0</v>
      </c>
      <c r="I171" s="126"/>
      <c r="J171" s="126"/>
      <c r="K171" s="126"/>
      <c r="L171" s="126"/>
      <c r="M171" s="126"/>
      <c r="N171" s="126"/>
      <c r="O171" s="126"/>
      <c r="P171" s="126"/>
      <c r="Q171" s="126"/>
      <c r="R171" s="126" t="s">
        <v>133</v>
      </c>
      <c r="S171" s="126">
        <v>0</v>
      </c>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row>
    <row r="172" spans="1:47" outlineLevel="1" x14ac:dyDescent="0.2">
      <c r="A172" s="285">
        <v>47</v>
      </c>
      <c r="B172" s="162" t="s">
        <v>830</v>
      </c>
      <c r="C172" s="163" t="s">
        <v>831</v>
      </c>
      <c r="D172" s="224" t="s">
        <v>197</v>
      </c>
      <c r="E172" s="225">
        <v>122.3</v>
      </c>
      <c r="F172" s="225"/>
      <c r="G172" s="225">
        <f>ROUND(E172*F172,2)</f>
        <v>0</v>
      </c>
      <c r="H172" s="164" t="s">
        <v>1275</v>
      </c>
      <c r="I172" s="126"/>
      <c r="J172" s="126"/>
      <c r="K172" s="126"/>
      <c r="L172" s="126"/>
      <c r="M172" s="126"/>
      <c r="N172" s="126"/>
      <c r="O172" s="126"/>
      <c r="P172" s="126"/>
      <c r="Q172" s="126"/>
      <c r="R172" s="126" t="s">
        <v>131</v>
      </c>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row>
    <row r="173" spans="1:47" outlineLevel="1" x14ac:dyDescent="0.2">
      <c r="A173" s="285"/>
      <c r="B173" s="162"/>
      <c r="C173" s="250" t="s">
        <v>1416</v>
      </c>
      <c r="D173" s="251"/>
      <c r="E173" s="252">
        <v>122.3</v>
      </c>
      <c r="F173" s="225"/>
      <c r="G173" s="225"/>
      <c r="H173" s="164">
        <v>0</v>
      </c>
      <c r="I173" s="126"/>
      <c r="J173" s="126"/>
      <c r="K173" s="126"/>
      <c r="L173" s="126"/>
      <c r="M173" s="126"/>
      <c r="N173" s="126"/>
      <c r="O173" s="126"/>
      <c r="P173" s="126"/>
      <c r="Q173" s="126"/>
      <c r="R173" s="126" t="s">
        <v>133</v>
      </c>
      <c r="S173" s="126">
        <v>0</v>
      </c>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row>
    <row r="174" spans="1:47" outlineLevel="1" x14ac:dyDescent="0.2">
      <c r="A174" s="285">
        <v>48</v>
      </c>
      <c r="B174" s="162" t="s">
        <v>832</v>
      </c>
      <c r="C174" s="163" t="s">
        <v>833</v>
      </c>
      <c r="D174" s="224" t="s">
        <v>197</v>
      </c>
      <c r="E174" s="225">
        <v>1467.6</v>
      </c>
      <c r="F174" s="225"/>
      <c r="G174" s="225">
        <f>ROUND(E174*F174,2)</f>
        <v>0</v>
      </c>
      <c r="H174" s="164" t="s">
        <v>1275</v>
      </c>
      <c r="I174" s="126"/>
      <c r="J174" s="126"/>
      <c r="K174" s="126"/>
      <c r="L174" s="126"/>
      <c r="M174" s="126"/>
      <c r="N174" s="126"/>
      <c r="O174" s="126"/>
      <c r="P174" s="126"/>
      <c r="Q174" s="126"/>
      <c r="R174" s="126" t="s">
        <v>131</v>
      </c>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row>
    <row r="175" spans="1:47" outlineLevel="1" x14ac:dyDescent="0.2">
      <c r="A175" s="285"/>
      <c r="B175" s="162"/>
      <c r="C175" s="250" t="s">
        <v>1417</v>
      </c>
      <c r="D175" s="251"/>
      <c r="E175" s="252">
        <v>1467.6</v>
      </c>
      <c r="F175" s="225"/>
      <c r="G175" s="225"/>
      <c r="H175" s="164">
        <v>0</v>
      </c>
      <c r="I175" s="126"/>
      <c r="J175" s="126"/>
      <c r="K175" s="126"/>
      <c r="L175" s="126"/>
      <c r="M175" s="126"/>
      <c r="N175" s="126"/>
      <c r="O175" s="126"/>
      <c r="P175" s="126"/>
      <c r="Q175" s="126"/>
      <c r="R175" s="126" t="s">
        <v>133</v>
      </c>
      <c r="S175" s="126">
        <v>0</v>
      </c>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row>
    <row r="176" spans="1:47" outlineLevel="1" x14ac:dyDescent="0.2">
      <c r="A176" s="285">
        <v>49</v>
      </c>
      <c r="B176" s="162" t="s">
        <v>834</v>
      </c>
      <c r="C176" s="163" t="s">
        <v>835</v>
      </c>
      <c r="D176" s="224" t="s">
        <v>197</v>
      </c>
      <c r="E176" s="225">
        <v>122.3</v>
      </c>
      <c r="F176" s="225"/>
      <c r="G176" s="225">
        <f>ROUND(E176*F176,2)</f>
        <v>0</v>
      </c>
      <c r="H176" s="164" t="s">
        <v>1275</v>
      </c>
      <c r="I176" s="126"/>
      <c r="J176" s="126"/>
      <c r="K176" s="126"/>
      <c r="L176" s="126"/>
      <c r="M176" s="126"/>
      <c r="N176" s="126"/>
      <c r="O176" s="126"/>
      <c r="P176" s="126"/>
      <c r="Q176" s="126"/>
      <c r="R176" s="126" t="s">
        <v>131</v>
      </c>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row>
    <row r="177" spans="1:47" outlineLevel="1" x14ac:dyDescent="0.2">
      <c r="A177" s="285"/>
      <c r="B177" s="162"/>
      <c r="C177" s="250" t="s">
        <v>1416</v>
      </c>
      <c r="D177" s="251"/>
      <c r="E177" s="252">
        <v>122.3</v>
      </c>
      <c r="F177" s="225"/>
      <c r="G177" s="225"/>
      <c r="H177" s="164">
        <v>0</v>
      </c>
      <c r="I177" s="126"/>
      <c r="J177" s="126"/>
      <c r="K177" s="126"/>
      <c r="L177" s="126"/>
      <c r="M177" s="126"/>
      <c r="N177" s="126"/>
      <c r="O177" s="126"/>
      <c r="P177" s="126"/>
      <c r="Q177" s="126"/>
      <c r="R177" s="126" t="s">
        <v>133</v>
      </c>
      <c r="S177" s="126">
        <v>0</v>
      </c>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row>
    <row r="178" spans="1:47" outlineLevel="1" x14ac:dyDescent="0.2">
      <c r="A178" s="285">
        <v>50</v>
      </c>
      <c r="B178" s="162" t="s">
        <v>836</v>
      </c>
      <c r="C178" s="163" t="s">
        <v>837</v>
      </c>
      <c r="D178" s="224" t="s">
        <v>197</v>
      </c>
      <c r="E178" s="225">
        <v>122.3</v>
      </c>
      <c r="F178" s="225"/>
      <c r="G178" s="225">
        <f>ROUND(E178*F178,2)</f>
        <v>0</v>
      </c>
      <c r="H178" s="164" t="s">
        <v>1275</v>
      </c>
      <c r="I178" s="126"/>
      <c r="J178" s="126"/>
      <c r="K178" s="126"/>
      <c r="L178" s="126"/>
      <c r="M178" s="126"/>
      <c r="N178" s="126"/>
      <c r="O178" s="126"/>
      <c r="P178" s="126"/>
      <c r="Q178" s="126"/>
      <c r="R178" s="126" t="s">
        <v>131</v>
      </c>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row>
    <row r="179" spans="1:47" outlineLevel="1" x14ac:dyDescent="0.2">
      <c r="A179" s="285"/>
      <c r="B179" s="162"/>
      <c r="C179" s="250" t="s">
        <v>1416</v>
      </c>
      <c r="D179" s="251"/>
      <c r="E179" s="252">
        <v>122.3</v>
      </c>
      <c r="F179" s="225"/>
      <c r="G179" s="225"/>
      <c r="H179" s="164">
        <v>0</v>
      </c>
      <c r="I179" s="126"/>
      <c r="J179" s="126"/>
      <c r="K179" s="126"/>
      <c r="L179" s="126"/>
      <c r="M179" s="126"/>
      <c r="N179" s="126"/>
      <c r="O179" s="126"/>
      <c r="P179" s="126"/>
      <c r="Q179" s="126"/>
      <c r="R179" s="126" t="s">
        <v>133</v>
      </c>
      <c r="S179" s="126">
        <v>0</v>
      </c>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row>
    <row r="180" spans="1:47" outlineLevel="1" x14ac:dyDescent="0.2">
      <c r="A180" s="285">
        <v>51</v>
      </c>
      <c r="B180" s="162" t="s">
        <v>838</v>
      </c>
      <c r="C180" s="163" t="s">
        <v>839</v>
      </c>
      <c r="D180" s="224" t="s">
        <v>197</v>
      </c>
      <c r="E180" s="225">
        <v>122.3</v>
      </c>
      <c r="F180" s="225"/>
      <c r="G180" s="225">
        <f>ROUND(E180*F180,2)</f>
        <v>0</v>
      </c>
      <c r="H180" s="164" t="s">
        <v>1275</v>
      </c>
      <c r="I180" s="126"/>
      <c r="J180" s="126"/>
      <c r="K180" s="126"/>
      <c r="L180" s="126"/>
      <c r="M180" s="126"/>
      <c r="N180" s="126"/>
      <c r="O180" s="126"/>
      <c r="P180" s="126"/>
      <c r="Q180" s="126"/>
      <c r="R180" s="126" t="s">
        <v>131</v>
      </c>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row>
    <row r="181" spans="1:47" outlineLevel="1" x14ac:dyDescent="0.2">
      <c r="A181" s="285"/>
      <c r="B181" s="162"/>
      <c r="C181" s="250" t="s">
        <v>1416</v>
      </c>
      <c r="D181" s="251"/>
      <c r="E181" s="252">
        <v>122.3</v>
      </c>
      <c r="F181" s="225"/>
      <c r="G181" s="225"/>
      <c r="H181" s="164">
        <v>0</v>
      </c>
      <c r="I181" s="126"/>
      <c r="J181" s="126"/>
      <c r="K181" s="126"/>
      <c r="L181" s="126"/>
      <c r="M181" s="126"/>
      <c r="N181" s="126"/>
      <c r="O181" s="126"/>
      <c r="P181" s="126"/>
      <c r="Q181" s="126"/>
      <c r="R181" s="126" t="s">
        <v>133</v>
      </c>
      <c r="S181" s="126">
        <v>0</v>
      </c>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row>
    <row r="182" spans="1:47" outlineLevel="1" x14ac:dyDescent="0.2">
      <c r="A182" s="285">
        <v>52</v>
      </c>
      <c r="B182" s="162" t="s">
        <v>840</v>
      </c>
      <c r="C182" s="163" t="s">
        <v>841</v>
      </c>
      <c r="D182" s="224" t="s">
        <v>197</v>
      </c>
      <c r="E182" s="225">
        <v>4402.8</v>
      </c>
      <c r="F182" s="225"/>
      <c r="G182" s="225">
        <f>ROUND(E182*F182,2)</f>
        <v>0</v>
      </c>
      <c r="H182" s="164" t="s">
        <v>1275</v>
      </c>
      <c r="I182" s="126"/>
      <c r="J182" s="126"/>
      <c r="K182" s="126"/>
      <c r="L182" s="126"/>
      <c r="M182" s="126"/>
      <c r="N182" s="126"/>
      <c r="O182" s="126"/>
      <c r="P182" s="126"/>
      <c r="Q182" s="126"/>
      <c r="R182" s="126" t="s">
        <v>131</v>
      </c>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row>
    <row r="183" spans="1:47" outlineLevel="1" x14ac:dyDescent="0.2">
      <c r="A183" s="285"/>
      <c r="B183" s="162"/>
      <c r="C183" s="250" t="s">
        <v>1418</v>
      </c>
      <c r="D183" s="251"/>
      <c r="E183" s="252">
        <v>4402.8</v>
      </c>
      <c r="F183" s="225"/>
      <c r="G183" s="225"/>
      <c r="H183" s="164">
        <v>0</v>
      </c>
      <c r="I183" s="126"/>
      <c r="J183" s="126"/>
      <c r="K183" s="126"/>
      <c r="L183" s="126"/>
      <c r="M183" s="126"/>
      <c r="N183" s="126"/>
      <c r="O183" s="126"/>
      <c r="P183" s="126"/>
      <c r="Q183" s="126"/>
      <c r="R183" s="126" t="s">
        <v>133</v>
      </c>
      <c r="S183" s="126">
        <v>0</v>
      </c>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row>
    <row r="184" spans="1:47" outlineLevel="1" x14ac:dyDescent="0.2">
      <c r="A184" s="285">
        <v>53</v>
      </c>
      <c r="B184" s="162" t="s">
        <v>842</v>
      </c>
      <c r="C184" s="163" t="s">
        <v>843</v>
      </c>
      <c r="D184" s="224" t="s">
        <v>197</v>
      </c>
      <c r="E184" s="225">
        <v>68.42</v>
      </c>
      <c r="F184" s="225"/>
      <c r="G184" s="225">
        <f>ROUND(E184*F184,2)</f>
        <v>0</v>
      </c>
      <c r="H184" s="164" t="s">
        <v>1275</v>
      </c>
      <c r="I184" s="126"/>
      <c r="J184" s="126"/>
      <c r="K184" s="126"/>
      <c r="L184" s="126"/>
      <c r="M184" s="126"/>
      <c r="N184" s="126"/>
      <c r="O184" s="126"/>
      <c r="P184" s="126"/>
      <c r="Q184" s="126"/>
      <c r="R184" s="126" t="s">
        <v>131</v>
      </c>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row>
    <row r="185" spans="1:47" outlineLevel="1" x14ac:dyDescent="0.2">
      <c r="A185" s="285"/>
      <c r="B185" s="162"/>
      <c r="C185" s="250" t="s">
        <v>844</v>
      </c>
      <c r="D185" s="251"/>
      <c r="E185" s="252">
        <v>68.42</v>
      </c>
      <c r="F185" s="225"/>
      <c r="G185" s="225"/>
      <c r="H185" s="164">
        <v>0</v>
      </c>
      <c r="I185" s="126"/>
      <c r="J185" s="126"/>
      <c r="K185" s="126"/>
      <c r="L185" s="126"/>
      <c r="M185" s="126"/>
      <c r="N185" s="126"/>
      <c r="O185" s="126"/>
      <c r="P185" s="126"/>
      <c r="Q185" s="126"/>
      <c r="R185" s="126" t="s">
        <v>133</v>
      </c>
      <c r="S185" s="126">
        <v>0</v>
      </c>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row>
    <row r="186" spans="1:47" outlineLevel="1" x14ac:dyDescent="0.2">
      <c r="A186" s="285">
        <v>54</v>
      </c>
      <c r="B186" s="162" t="s">
        <v>848</v>
      </c>
      <c r="C186" s="163" t="s">
        <v>849</v>
      </c>
      <c r="D186" s="224" t="s">
        <v>197</v>
      </c>
      <c r="E186" s="225">
        <v>53.88</v>
      </c>
      <c r="F186" s="225"/>
      <c r="G186" s="225">
        <f>ROUND(E186*F186,2)</f>
        <v>0</v>
      </c>
      <c r="H186" s="164" t="s">
        <v>1275</v>
      </c>
      <c r="I186" s="126"/>
      <c r="J186" s="126"/>
      <c r="K186" s="126"/>
      <c r="L186" s="126"/>
      <c r="M186" s="126"/>
      <c r="N186" s="126"/>
      <c r="O186" s="126"/>
      <c r="P186" s="126"/>
      <c r="Q186" s="126"/>
      <c r="R186" s="126" t="s">
        <v>131</v>
      </c>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row>
    <row r="187" spans="1:47" outlineLevel="1" x14ac:dyDescent="0.2">
      <c r="A187" s="285"/>
      <c r="B187" s="162"/>
      <c r="C187" s="250" t="s">
        <v>1419</v>
      </c>
      <c r="D187" s="251"/>
      <c r="E187" s="252">
        <v>53.88</v>
      </c>
      <c r="F187" s="225"/>
      <c r="G187" s="225"/>
      <c r="H187" s="164">
        <v>0</v>
      </c>
      <c r="I187" s="126"/>
      <c r="J187" s="126"/>
      <c r="K187" s="126"/>
      <c r="L187" s="126"/>
      <c r="M187" s="126"/>
      <c r="N187" s="126"/>
      <c r="O187" s="126"/>
      <c r="P187" s="126"/>
      <c r="Q187" s="126"/>
      <c r="R187" s="126" t="s">
        <v>133</v>
      </c>
      <c r="S187" s="126">
        <v>0</v>
      </c>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row>
    <row r="188" spans="1:47" x14ac:dyDescent="0.2">
      <c r="A188" s="286" t="s">
        <v>126</v>
      </c>
      <c r="B188" s="253" t="s">
        <v>74</v>
      </c>
      <c r="C188" s="254" t="s">
        <v>75</v>
      </c>
      <c r="D188" s="255"/>
      <c r="E188" s="256"/>
      <c r="F188" s="256"/>
      <c r="G188" s="256">
        <f>SUMIF(R189:R190,"&lt;&gt;NOR",G189:G190)</f>
        <v>0</v>
      </c>
      <c r="H188" s="229"/>
      <c r="I188" s="126"/>
      <c r="R188" t="s">
        <v>127</v>
      </c>
    </row>
    <row r="189" spans="1:47" outlineLevel="1" x14ac:dyDescent="0.2">
      <c r="A189" s="285">
        <v>55</v>
      </c>
      <c r="B189" s="162" t="s">
        <v>850</v>
      </c>
      <c r="C189" s="163" t="s">
        <v>851</v>
      </c>
      <c r="D189" s="224" t="s">
        <v>197</v>
      </c>
      <c r="E189" s="225">
        <v>295.10000000000002</v>
      </c>
      <c r="F189" s="225"/>
      <c r="G189" s="225">
        <f>ROUND(E189*F189,2)</f>
        <v>0</v>
      </c>
      <c r="H189" s="164" t="s">
        <v>1275</v>
      </c>
      <c r="I189" s="126"/>
      <c r="J189" s="126"/>
      <c r="K189" s="126"/>
      <c r="L189" s="126"/>
      <c r="M189" s="126"/>
      <c r="N189" s="126"/>
      <c r="O189" s="126"/>
      <c r="P189" s="126"/>
      <c r="Q189" s="126"/>
      <c r="R189" s="126" t="s">
        <v>131</v>
      </c>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row>
    <row r="190" spans="1:47" outlineLevel="1" x14ac:dyDescent="0.2">
      <c r="A190" s="285"/>
      <c r="B190" s="162"/>
      <c r="C190" s="250" t="s">
        <v>1420</v>
      </c>
      <c r="D190" s="251"/>
      <c r="E190" s="252">
        <v>295.10000000000002</v>
      </c>
      <c r="F190" s="225"/>
      <c r="G190" s="225"/>
      <c r="H190" s="164">
        <v>0</v>
      </c>
      <c r="I190" s="126"/>
      <c r="J190" s="126"/>
      <c r="K190" s="126"/>
      <c r="L190" s="126"/>
      <c r="M190" s="126"/>
      <c r="N190" s="126"/>
      <c r="O190" s="126"/>
      <c r="P190" s="126"/>
      <c r="Q190" s="126"/>
      <c r="R190" s="126" t="s">
        <v>133</v>
      </c>
      <c r="S190" s="126">
        <v>0</v>
      </c>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row>
    <row r="191" spans="1:47" x14ac:dyDescent="0.2">
      <c r="A191" s="286" t="s">
        <v>126</v>
      </c>
      <c r="B191" s="253" t="s">
        <v>80</v>
      </c>
      <c r="C191" s="254" t="s">
        <v>81</v>
      </c>
      <c r="D191" s="255"/>
      <c r="E191" s="256"/>
      <c r="F191" s="256"/>
      <c r="G191" s="256">
        <f>SUMIF(R192:R230,"&lt;&gt;NOR",G192:G230)</f>
        <v>0</v>
      </c>
      <c r="H191" s="229"/>
      <c r="I191" s="126"/>
      <c r="R191" t="s">
        <v>127</v>
      </c>
    </row>
    <row r="192" spans="1:47" ht="22.5" outlineLevel="1" x14ac:dyDescent="0.2">
      <c r="A192" s="285">
        <v>56</v>
      </c>
      <c r="B192" s="162" t="s">
        <v>901</v>
      </c>
      <c r="C192" s="163" t="s">
        <v>902</v>
      </c>
      <c r="D192" s="224" t="s">
        <v>130</v>
      </c>
      <c r="E192" s="225">
        <v>58</v>
      </c>
      <c r="F192" s="225"/>
      <c r="G192" s="225">
        <f>ROUND(E192*F192,2)</f>
        <v>0</v>
      </c>
      <c r="H192" s="164" t="s">
        <v>1275</v>
      </c>
      <c r="I192" s="126"/>
      <c r="J192" s="126"/>
      <c r="K192" s="126"/>
      <c r="L192" s="126"/>
      <c r="M192" s="126"/>
      <c r="N192" s="126"/>
      <c r="O192" s="126"/>
      <c r="P192" s="126"/>
      <c r="Q192" s="126"/>
      <c r="R192" s="126" t="s">
        <v>131</v>
      </c>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row>
    <row r="193" spans="1:47" outlineLevel="1" x14ac:dyDescent="0.2">
      <c r="A193" s="285"/>
      <c r="B193" s="162"/>
      <c r="C193" s="250" t="s">
        <v>154</v>
      </c>
      <c r="D193" s="251"/>
      <c r="E193" s="252"/>
      <c r="F193" s="225"/>
      <c r="G193" s="225"/>
      <c r="H193" s="164">
        <v>0</v>
      </c>
      <c r="I193" s="126"/>
      <c r="J193" s="126"/>
      <c r="K193" s="126"/>
      <c r="L193" s="126"/>
      <c r="M193" s="126"/>
      <c r="N193" s="126"/>
      <c r="O193" s="126"/>
      <c r="P193" s="126"/>
      <c r="Q193" s="126"/>
      <c r="R193" s="126" t="s">
        <v>133</v>
      </c>
      <c r="S193" s="126">
        <v>0</v>
      </c>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row>
    <row r="194" spans="1:47" outlineLevel="1" x14ac:dyDescent="0.2">
      <c r="A194" s="285"/>
      <c r="B194" s="162"/>
      <c r="C194" s="250" t="s">
        <v>1421</v>
      </c>
      <c r="D194" s="251"/>
      <c r="E194" s="252">
        <v>19.100000000000001</v>
      </c>
      <c r="F194" s="225"/>
      <c r="G194" s="225"/>
      <c r="H194" s="164">
        <v>0</v>
      </c>
      <c r="I194" s="126"/>
      <c r="J194" s="126"/>
      <c r="K194" s="126"/>
      <c r="L194" s="126"/>
      <c r="M194" s="126"/>
      <c r="N194" s="126"/>
      <c r="O194" s="126"/>
      <c r="P194" s="126"/>
      <c r="Q194" s="126"/>
      <c r="R194" s="126" t="s">
        <v>133</v>
      </c>
      <c r="S194" s="126">
        <v>0</v>
      </c>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row>
    <row r="195" spans="1:47" outlineLevel="1" x14ac:dyDescent="0.2">
      <c r="A195" s="285"/>
      <c r="B195" s="162"/>
      <c r="C195" s="250" t="s">
        <v>1422</v>
      </c>
      <c r="D195" s="251"/>
      <c r="E195" s="252">
        <v>38.9</v>
      </c>
      <c r="F195" s="225"/>
      <c r="G195" s="225"/>
      <c r="H195" s="164">
        <v>0</v>
      </c>
      <c r="I195" s="126"/>
      <c r="J195" s="126"/>
      <c r="K195" s="126"/>
      <c r="L195" s="126"/>
      <c r="M195" s="126"/>
      <c r="N195" s="126"/>
      <c r="O195" s="126"/>
      <c r="P195" s="126"/>
      <c r="Q195" s="126"/>
      <c r="R195" s="126" t="s">
        <v>133</v>
      </c>
      <c r="S195" s="126">
        <v>0</v>
      </c>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row>
    <row r="196" spans="1:47" outlineLevel="1" x14ac:dyDescent="0.2">
      <c r="A196" s="285">
        <v>57</v>
      </c>
      <c r="B196" s="162" t="s">
        <v>903</v>
      </c>
      <c r="C196" s="163" t="s">
        <v>904</v>
      </c>
      <c r="D196" s="224" t="s">
        <v>130</v>
      </c>
      <c r="E196" s="225">
        <v>21.01</v>
      </c>
      <c r="F196" s="225"/>
      <c r="G196" s="225">
        <f>ROUND(E196*F196,2)</f>
        <v>0</v>
      </c>
      <c r="H196" s="164" t="s">
        <v>1275</v>
      </c>
      <c r="I196" s="126"/>
      <c r="J196" s="126"/>
      <c r="K196" s="126"/>
      <c r="L196" s="126"/>
      <c r="M196" s="126"/>
      <c r="N196" s="126"/>
      <c r="O196" s="126"/>
      <c r="P196" s="126"/>
      <c r="Q196" s="126"/>
      <c r="R196" s="126" t="s">
        <v>444</v>
      </c>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row>
    <row r="197" spans="1:47" outlineLevel="1" x14ac:dyDescent="0.2">
      <c r="A197" s="285"/>
      <c r="B197" s="162"/>
      <c r="C197" s="250" t="s">
        <v>154</v>
      </c>
      <c r="D197" s="251"/>
      <c r="E197" s="252"/>
      <c r="F197" s="225"/>
      <c r="G197" s="225"/>
      <c r="H197" s="164">
        <v>0</v>
      </c>
      <c r="I197" s="126"/>
      <c r="J197" s="126"/>
      <c r="K197" s="126"/>
      <c r="L197" s="126"/>
      <c r="M197" s="126"/>
      <c r="N197" s="126"/>
      <c r="O197" s="126"/>
      <c r="P197" s="126"/>
      <c r="Q197" s="126"/>
      <c r="R197" s="126" t="s">
        <v>133</v>
      </c>
      <c r="S197" s="126">
        <v>0</v>
      </c>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row>
    <row r="198" spans="1:47" outlineLevel="1" x14ac:dyDescent="0.2">
      <c r="A198" s="285"/>
      <c r="B198" s="162"/>
      <c r="C198" s="250" t="s">
        <v>1423</v>
      </c>
      <c r="D198" s="251"/>
      <c r="E198" s="252">
        <v>21.01</v>
      </c>
      <c r="F198" s="225"/>
      <c r="G198" s="225"/>
      <c r="H198" s="164">
        <v>0</v>
      </c>
      <c r="I198" s="126"/>
      <c r="J198" s="126"/>
      <c r="K198" s="126"/>
      <c r="L198" s="126"/>
      <c r="M198" s="126"/>
      <c r="N198" s="126"/>
      <c r="O198" s="126"/>
      <c r="P198" s="126"/>
      <c r="Q198" s="126"/>
      <c r="R198" s="126" t="s">
        <v>133</v>
      </c>
      <c r="S198" s="126">
        <v>0</v>
      </c>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row>
    <row r="199" spans="1:47" outlineLevel="1" x14ac:dyDescent="0.2">
      <c r="A199" s="285">
        <v>58</v>
      </c>
      <c r="B199" s="162" t="s">
        <v>905</v>
      </c>
      <c r="C199" s="163" t="s">
        <v>906</v>
      </c>
      <c r="D199" s="224" t="s">
        <v>130</v>
      </c>
      <c r="E199" s="225">
        <v>42.79</v>
      </c>
      <c r="F199" s="225"/>
      <c r="G199" s="225">
        <f>ROUND(E199*F199,2)</f>
        <v>0</v>
      </c>
      <c r="H199" s="164" t="s">
        <v>1239</v>
      </c>
      <c r="I199" s="126"/>
      <c r="J199" s="126"/>
      <c r="K199" s="126"/>
      <c r="L199" s="126"/>
      <c r="M199" s="126"/>
      <c r="N199" s="126"/>
      <c r="O199" s="126"/>
      <c r="P199" s="126"/>
      <c r="Q199" s="126"/>
      <c r="R199" s="126" t="s">
        <v>444</v>
      </c>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row>
    <row r="200" spans="1:47" outlineLevel="1" x14ac:dyDescent="0.2">
      <c r="A200" s="285"/>
      <c r="B200" s="162"/>
      <c r="C200" s="250" t="s">
        <v>1424</v>
      </c>
      <c r="D200" s="251"/>
      <c r="E200" s="252">
        <v>42.79</v>
      </c>
      <c r="F200" s="225"/>
      <c r="G200" s="225"/>
      <c r="H200" s="164">
        <v>0</v>
      </c>
      <c r="I200" s="126"/>
      <c r="J200" s="126"/>
      <c r="K200" s="126"/>
      <c r="L200" s="126"/>
      <c r="M200" s="126"/>
      <c r="N200" s="126"/>
      <c r="O200" s="126"/>
      <c r="P200" s="126"/>
      <c r="Q200" s="126"/>
      <c r="R200" s="126" t="s">
        <v>133</v>
      </c>
      <c r="S200" s="126">
        <v>0</v>
      </c>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row>
    <row r="201" spans="1:47" outlineLevel="1" x14ac:dyDescent="0.2">
      <c r="A201" s="285">
        <v>59</v>
      </c>
      <c r="B201" s="162" t="s">
        <v>907</v>
      </c>
      <c r="C201" s="163" t="s">
        <v>908</v>
      </c>
      <c r="D201" s="224" t="s">
        <v>130</v>
      </c>
      <c r="E201" s="225">
        <v>115.96</v>
      </c>
      <c r="F201" s="225"/>
      <c r="G201" s="225">
        <f>ROUND(E201*F201,2)</f>
        <v>0</v>
      </c>
      <c r="H201" s="164" t="s">
        <v>1275</v>
      </c>
      <c r="I201" s="126"/>
      <c r="J201" s="126"/>
      <c r="K201" s="126"/>
      <c r="L201" s="126"/>
      <c r="M201" s="126"/>
      <c r="N201" s="126"/>
      <c r="O201" s="126"/>
      <c r="P201" s="126"/>
      <c r="Q201" s="126"/>
      <c r="R201" s="126" t="s">
        <v>131</v>
      </c>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row>
    <row r="202" spans="1:47" outlineLevel="1" x14ac:dyDescent="0.2">
      <c r="A202" s="285"/>
      <c r="B202" s="162"/>
      <c r="C202" s="250" t="s">
        <v>598</v>
      </c>
      <c r="D202" s="251"/>
      <c r="E202" s="252"/>
      <c r="F202" s="225"/>
      <c r="G202" s="225"/>
      <c r="H202" s="164">
        <v>0</v>
      </c>
      <c r="I202" s="126"/>
      <c r="J202" s="126"/>
      <c r="K202" s="126"/>
      <c r="L202" s="126"/>
      <c r="M202" s="126"/>
      <c r="N202" s="126"/>
      <c r="O202" s="126"/>
      <c r="P202" s="126"/>
      <c r="Q202" s="126"/>
      <c r="R202" s="126" t="s">
        <v>133</v>
      </c>
      <c r="S202" s="126">
        <v>0</v>
      </c>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row>
    <row r="203" spans="1:47" outlineLevel="1" x14ac:dyDescent="0.2">
      <c r="A203" s="285"/>
      <c r="B203" s="162"/>
      <c r="C203" s="250" t="s">
        <v>154</v>
      </c>
      <c r="D203" s="251"/>
      <c r="E203" s="252"/>
      <c r="F203" s="225"/>
      <c r="G203" s="225"/>
      <c r="H203" s="164">
        <v>0</v>
      </c>
      <c r="I203" s="126"/>
      <c r="J203" s="126"/>
      <c r="K203" s="126"/>
      <c r="L203" s="126"/>
      <c r="M203" s="126"/>
      <c r="N203" s="126"/>
      <c r="O203" s="126"/>
      <c r="P203" s="126"/>
      <c r="Q203" s="126"/>
      <c r="R203" s="126" t="s">
        <v>133</v>
      </c>
      <c r="S203" s="126">
        <v>0</v>
      </c>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row>
    <row r="204" spans="1:47" outlineLevel="1" x14ac:dyDescent="0.2">
      <c r="A204" s="285"/>
      <c r="B204" s="162"/>
      <c r="C204" s="250" t="s">
        <v>1413</v>
      </c>
      <c r="D204" s="251"/>
      <c r="E204" s="252">
        <v>115.96</v>
      </c>
      <c r="F204" s="225"/>
      <c r="G204" s="225"/>
      <c r="H204" s="164">
        <v>0</v>
      </c>
      <c r="I204" s="126"/>
      <c r="J204" s="126"/>
      <c r="K204" s="126"/>
      <c r="L204" s="126"/>
      <c r="M204" s="126"/>
      <c r="N204" s="126"/>
      <c r="O204" s="126"/>
      <c r="P204" s="126"/>
      <c r="Q204" s="126"/>
      <c r="R204" s="126" t="s">
        <v>133</v>
      </c>
      <c r="S204" s="126">
        <v>0</v>
      </c>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row>
    <row r="205" spans="1:47" outlineLevel="1" x14ac:dyDescent="0.2">
      <c r="A205" s="285">
        <v>60</v>
      </c>
      <c r="B205" s="162" t="s">
        <v>911</v>
      </c>
      <c r="C205" s="163" t="s">
        <v>912</v>
      </c>
      <c r="D205" s="224" t="s">
        <v>146</v>
      </c>
      <c r="E205" s="225">
        <v>3.1888999999999998</v>
      </c>
      <c r="F205" s="225"/>
      <c r="G205" s="225">
        <f>ROUND(E205*F205,2)</f>
        <v>0</v>
      </c>
      <c r="H205" s="164" t="s">
        <v>1275</v>
      </c>
      <c r="I205" s="126"/>
      <c r="J205" s="126"/>
      <c r="K205" s="126"/>
      <c r="L205" s="126"/>
      <c r="M205" s="126"/>
      <c r="N205" s="126"/>
      <c r="O205" s="126"/>
      <c r="P205" s="126"/>
      <c r="Q205" s="126"/>
      <c r="R205" s="126" t="s">
        <v>444</v>
      </c>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row>
    <row r="206" spans="1:47" outlineLevel="1" x14ac:dyDescent="0.2">
      <c r="A206" s="285"/>
      <c r="B206" s="162"/>
      <c r="C206" s="250" t="s">
        <v>598</v>
      </c>
      <c r="D206" s="251"/>
      <c r="E206" s="252"/>
      <c r="F206" s="225"/>
      <c r="G206" s="225"/>
      <c r="H206" s="164">
        <v>0</v>
      </c>
      <c r="I206" s="126"/>
      <c r="J206" s="126"/>
      <c r="K206" s="126"/>
      <c r="L206" s="126"/>
      <c r="M206" s="126"/>
      <c r="N206" s="126"/>
      <c r="O206" s="126"/>
      <c r="P206" s="126"/>
      <c r="Q206" s="126"/>
      <c r="R206" s="126" t="s">
        <v>133</v>
      </c>
      <c r="S206" s="126">
        <v>0</v>
      </c>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row>
    <row r="207" spans="1:47" outlineLevel="1" x14ac:dyDescent="0.2">
      <c r="A207" s="285"/>
      <c r="B207" s="162"/>
      <c r="C207" s="250" t="s">
        <v>154</v>
      </c>
      <c r="D207" s="251"/>
      <c r="E207" s="252"/>
      <c r="F207" s="225"/>
      <c r="G207" s="225"/>
      <c r="H207" s="164">
        <v>0</v>
      </c>
      <c r="I207" s="126"/>
      <c r="J207" s="126"/>
      <c r="K207" s="126"/>
      <c r="L207" s="126"/>
      <c r="M207" s="126"/>
      <c r="N207" s="126"/>
      <c r="O207" s="126"/>
      <c r="P207" s="126"/>
      <c r="Q207" s="126"/>
      <c r="R207" s="126" t="s">
        <v>133</v>
      </c>
      <c r="S207" s="126">
        <v>0</v>
      </c>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row>
    <row r="208" spans="1:47" outlineLevel="1" x14ac:dyDescent="0.2">
      <c r="A208" s="285"/>
      <c r="B208" s="162"/>
      <c r="C208" s="257" t="s">
        <v>369</v>
      </c>
      <c r="D208" s="258"/>
      <c r="E208" s="259"/>
      <c r="F208" s="225"/>
      <c r="G208" s="225"/>
      <c r="H208" s="164">
        <v>0</v>
      </c>
      <c r="I208" s="126"/>
      <c r="J208" s="126"/>
      <c r="K208" s="126"/>
      <c r="L208" s="126"/>
      <c r="M208" s="126"/>
      <c r="N208" s="126"/>
      <c r="O208" s="126"/>
      <c r="P208" s="126"/>
      <c r="Q208" s="126"/>
      <c r="R208" s="126" t="s">
        <v>133</v>
      </c>
      <c r="S208" s="126">
        <v>2</v>
      </c>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row>
    <row r="209" spans="1:47" outlineLevel="1" x14ac:dyDescent="0.2">
      <c r="A209" s="285"/>
      <c r="B209" s="162"/>
      <c r="C209" s="260" t="s">
        <v>1425</v>
      </c>
      <c r="D209" s="258"/>
      <c r="E209" s="259">
        <v>2.899</v>
      </c>
      <c r="F209" s="225"/>
      <c r="G209" s="225"/>
      <c r="H209" s="164">
        <v>0</v>
      </c>
      <c r="I209" s="126"/>
      <c r="J209" s="126"/>
      <c r="K209" s="126"/>
      <c r="L209" s="126"/>
      <c r="M209" s="126"/>
      <c r="N209" s="126"/>
      <c r="O209" s="126"/>
      <c r="P209" s="126"/>
      <c r="Q209" s="126"/>
      <c r="R209" s="126" t="s">
        <v>133</v>
      </c>
      <c r="S209" s="126">
        <v>2</v>
      </c>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row>
    <row r="210" spans="1:47" outlineLevel="1" x14ac:dyDescent="0.2">
      <c r="A210" s="285"/>
      <c r="B210" s="162"/>
      <c r="C210" s="257" t="s">
        <v>373</v>
      </c>
      <c r="D210" s="258"/>
      <c r="E210" s="259"/>
      <c r="F210" s="225"/>
      <c r="G210" s="225"/>
      <c r="H210" s="164">
        <v>0</v>
      </c>
      <c r="I210" s="126"/>
      <c r="J210" s="126"/>
      <c r="K210" s="126"/>
      <c r="L210" s="126"/>
      <c r="M210" s="126"/>
      <c r="N210" s="126"/>
      <c r="O210" s="126"/>
      <c r="P210" s="126"/>
      <c r="Q210" s="126"/>
      <c r="R210" s="126" t="s">
        <v>133</v>
      </c>
      <c r="S210" s="126">
        <v>0</v>
      </c>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row>
    <row r="211" spans="1:47" outlineLevel="1" x14ac:dyDescent="0.2">
      <c r="A211" s="285"/>
      <c r="B211" s="162"/>
      <c r="C211" s="250" t="s">
        <v>1426</v>
      </c>
      <c r="D211" s="251"/>
      <c r="E211" s="252">
        <v>3.1888999999999998</v>
      </c>
      <c r="F211" s="225"/>
      <c r="G211" s="225"/>
      <c r="H211" s="164">
        <v>0</v>
      </c>
      <c r="I211" s="126"/>
      <c r="J211" s="126"/>
      <c r="K211" s="126"/>
      <c r="L211" s="126"/>
      <c r="M211" s="126"/>
      <c r="N211" s="126"/>
      <c r="O211" s="126"/>
      <c r="P211" s="126"/>
      <c r="Q211" s="126"/>
      <c r="R211" s="126" t="s">
        <v>133</v>
      </c>
      <c r="S211" s="126">
        <v>0</v>
      </c>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row>
    <row r="212" spans="1:47" outlineLevel="1" x14ac:dyDescent="0.2">
      <c r="A212" s="285">
        <v>61</v>
      </c>
      <c r="B212" s="162" t="s">
        <v>915</v>
      </c>
      <c r="C212" s="163" t="s">
        <v>916</v>
      </c>
      <c r="D212" s="224" t="s">
        <v>130</v>
      </c>
      <c r="E212" s="225">
        <v>63.777999999999999</v>
      </c>
      <c r="F212" s="225"/>
      <c r="G212" s="225">
        <f>ROUND(E212*F212,2)</f>
        <v>0</v>
      </c>
      <c r="H212" s="164" t="s">
        <v>1275</v>
      </c>
      <c r="I212" s="126"/>
      <c r="J212" s="126"/>
      <c r="K212" s="126"/>
      <c r="L212" s="126"/>
      <c r="M212" s="126"/>
      <c r="N212" s="126"/>
      <c r="O212" s="126"/>
      <c r="P212" s="126"/>
      <c r="Q212" s="126"/>
      <c r="R212" s="126" t="s">
        <v>444</v>
      </c>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row>
    <row r="213" spans="1:47" outlineLevel="1" x14ac:dyDescent="0.2">
      <c r="A213" s="285"/>
      <c r="B213" s="162"/>
      <c r="C213" s="250" t="s">
        <v>598</v>
      </c>
      <c r="D213" s="251"/>
      <c r="E213" s="252"/>
      <c r="F213" s="225"/>
      <c r="G213" s="225"/>
      <c r="H213" s="164">
        <v>0</v>
      </c>
      <c r="I213" s="126"/>
      <c r="J213" s="126"/>
      <c r="K213" s="126"/>
      <c r="L213" s="126"/>
      <c r="M213" s="126"/>
      <c r="N213" s="126"/>
      <c r="O213" s="126"/>
      <c r="P213" s="126"/>
      <c r="Q213" s="126"/>
      <c r="R213" s="126" t="s">
        <v>133</v>
      </c>
      <c r="S213" s="126">
        <v>0</v>
      </c>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row>
    <row r="214" spans="1:47" outlineLevel="1" x14ac:dyDescent="0.2">
      <c r="A214" s="285"/>
      <c r="B214" s="162"/>
      <c r="C214" s="250" t="s">
        <v>154</v>
      </c>
      <c r="D214" s="251"/>
      <c r="E214" s="252"/>
      <c r="F214" s="225"/>
      <c r="G214" s="225"/>
      <c r="H214" s="164">
        <v>0</v>
      </c>
      <c r="I214" s="126"/>
      <c r="J214" s="126"/>
      <c r="K214" s="126"/>
      <c r="L214" s="126"/>
      <c r="M214" s="126"/>
      <c r="N214" s="126"/>
      <c r="O214" s="126"/>
      <c r="P214" s="126"/>
      <c r="Q214" s="126"/>
      <c r="R214" s="126" t="s">
        <v>133</v>
      </c>
      <c r="S214" s="126">
        <v>0</v>
      </c>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row>
    <row r="215" spans="1:47" outlineLevel="1" x14ac:dyDescent="0.2">
      <c r="A215" s="285"/>
      <c r="B215" s="162"/>
      <c r="C215" s="257" t="s">
        <v>369</v>
      </c>
      <c r="D215" s="258"/>
      <c r="E215" s="259"/>
      <c r="F215" s="225"/>
      <c r="G215" s="225"/>
      <c r="H215" s="164">
        <v>0</v>
      </c>
      <c r="I215" s="126"/>
      <c r="J215" s="126"/>
      <c r="K215" s="126"/>
      <c r="L215" s="126"/>
      <c r="M215" s="126"/>
      <c r="N215" s="126"/>
      <c r="O215" s="126"/>
      <c r="P215" s="126"/>
      <c r="Q215" s="126"/>
      <c r="R215" s="126" t="s">
        <v>133</v>
      </c>
      <c r="S215" s="126">
        <v>2</v>
      </c>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row>
    <row r="216" spans="1:47" outlineLevel="1" x14ac:dyDescent="0.2">
      <c r="A216" s="285"/>
      <c r="B216" s="162"/>
      <c r="C216" s="260" t="s">
        <v>1427</v>
      </c>
      <c r="D216" s="258"/>
      <c r="E216" s="259">
        <v>57.98</v>
      </c>
      <c r="F216" s="225"/>
      <c r="G216" s="225"/>
      <c r="H216" s="164">
        <v>0</v>
      </c>
      <c r="I216" s="126"/>
      <c r="J216" s="126"/>
      <c r="K216" s="126"/>
      <c r="L216" s="126"/>
      <c r="M216" s="126"/>
      <c r="N216" s="126"/>
      <c r="O216" s="126"/>
      <c r="P216" s="126"/>
      <c r="Q216" s="126"/>
      <c r="R216" s="126" t="s">
        <v>133</v>
      </c>
      <c r="S216" s="126">
        <v>2</v>
      </c>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row>
    <row r="217" spans="1:47" outlineLevel="1" x14ac:dyDescent="0.2">
      <c r="A217" s="285"/>
      <c r="B217" s="162"/>
      <c r="C217" s="257" t="s">
        <v>373</v>
      </c>
      <c r="D217" s="258"/>
      <c r="E217" s="259"/>
      <c r="F217" s="225"/>
      <c r="G217" s="225"/>
      <c r="H217" s="164">
        <v>0</v>
      </c>
      <c r="I217" s="126"/>
      <c r="J217" s="126"/>
      <c r="K217" s="126"/>
      <c r="L217" s="126"/>
      <c r="M217" s="126"/>
      <c r="N217" s="126"/>
      <c r="O217" s="126"/>
      <c r="P217" s="126"/>
      <c r="Q217" s="126"/>
      <c r="R217" s="126" t="s">
        <v>133</v>
      </c>
      <c r="S217" s="126">
        <v>0</v>
      </c>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row>
    <row r="218" spans="1:47" outlineLevel="1" x14ac:dyDescent="0.2">
      <c r="A218" s="285"/>
      <c r="B218" s="162"/>
      <c r="C218" s="250" t="s">
        <v>1428</v>
      </c>
      <c r="D218" s="251"/>
      <c r="E218" s="252">
        <v>63.777999999999999</v>
      </c>
      <c r="F218" s="225"/>
      <c r="G218" s="225"/>
      <c r="H218" s="164">
        <v>0</v>
      </c>
      <c r="I218" s="126"/>
      <c r="J218" s="126"/>
      <c r="K218" s="126"/>
      <c r="L218" s="126"/>
      <c r="M218" s="126"/>
      <c r="N218" s="126"/>
      <c r="O218" s="126"/>
      <c r="P218" s="126"/>
      <c r="Q218" s="126"/>
      <c r="R218" s="126" t="s">
        <v>133</v>
      </c>
      <c r="S218" s="126">
        <v>0</v>
      </c>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row>
    <row r="219" spans="1:47" outlineLevel="1" x14ac:dyDescent="0.2">
      <c r="A219" s="285">
        <v>62</v>
      </c>
      <c r="B219" s="162" t="s">
        <v>917</v>
      </c>
      <c r="C219" s="163" t="s">
        <v>918</v>
      </c>
      <c r="D219" s="224" t="s">
        <v>130</v>
      </c>
      <c r="E219" s="225">
        <v>66.677000000000007</v>
      </c>
      <c r="F219" s="225"/>
      <c r="G219" s="225">
        <f>ROUND(E219*F219,2)</f>
        <v>0</v>
      </c>
      <c r="H219" s="164" t="s">
        <v>1275</v>
      </c>
      <c r="I219" s="126"/>
      <c r="J219" s="126"/>
      <c r="K219" s="126"/>
      <c r="L219" s="126"/>
      <c r="M219" s="126"/>
      <c r="N219" s="126"/>
      <c r="O219" s="126"/>
      <c r="P219" s="126"/>
      <c r="Q219" s="126"/>
      <c r="R219" s="126" t="s">
        <v>854</v>
      </c>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row>
    <row r="220" spans="1:47" outlineLevel="1" x14ac:dyDescent="0.2">
      <c r="A220" s="285"/>
      <c r="B220" s="162"/>
      <c r="C220" s="250" t="s">
        <v>598</v>
      </c>
      <c r="D220" s="251"/>
      <c r="E220" s="252"/>
      <c r="F220" s="225"/>
      <c r="G220" s="225"/>
      <c r="H220" s="164">
        <v>0</v>
      </c>
      <c r="I220" s="126"/>
      <c r="J220" s="126"/>
      <c r="K220" s="126"/>
      <c r="L220" s="126"/>
      <c r="M220" s="126"/>
      <c r="N220" s="126"/>
      <c r="O220" s="126"/>
      <c r="P220" s="126"/>
      <c r="Q220" s="126"/>
      <c r="R220" s="126" t="s">
        <v>133</v>
      </c>
      <c r="S220" s="126">
        <v>0</v>
      </c>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row>
    <row r="221" spans="1:47" outlineLevel="1" x14ac:dyDescent="0.2">
      <c r="A221" s="285"/>
      <c r="B221" s="162"/>
      <c r="C221" s="250" t="s">
        <v>154</v>
      </c>
      <c r="D221" s="251"/>
      <c r="E221" s="252"/>
      <c r="F221" s="225"/>
      <c r="G221" s="225"/>
      <c r="H221" s="164">
        <v>0</v>
      </c>
      <c r="I221" s="126"/>
      <c r="J221" s="126"/>
      <c r="K221" s="126"/>
      <c r="L221" s="126"/>
      <c r="M221" s="126"/>
      <c r="N221" s="126"/>
      <c r="O221" s="126"/>
      <c r="P221" s="126"/>
      <c r="Q221" s="126"/>
      <c r="R221" s="126" t="s">
        <v>133</v>
      </c>
      <c r="S221" s="126">
        <v>0</v>
      </c>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row>
    <row r="222" spans="1:47" outlineLevel="1" x14ac:dyDescent="0.2">
      <c r="A222" s="285"/>
      <c r="B222" s="162"/>
      <c r="C222" s="257" t="s">
        <v>369</v>
      </c>
      <c r="D222" s="258"/>
      <c r="E222" s="259"/>
      <c r="F222" s="225"/>
      <c r="G222" s="225"/>
      <c r="H222" s="164">
        <v>0</v>
      </c>
      <c r="I222" s="126"/>
      <c r="J222" s="126"/>
      <c r="K222" s="126"/>
      <c r="L222" s="126"/>
      <c r="M222" s="126"/>
      <c r="N222" s="126"/>
      <c r="O222" s="126"/>
      <c r="P222" s="126"/>
      <c r="Q222" s="126"/>
      <c r="R222" s="126" t="s">
        <v>133</v>
      </c>
      <c r="S222" s="126">
        <v>2</v>
      </c>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row>
    <row r="223" spans="1:47" outlineLevel="1" x14ac:dyDescent="0.2">
      <c r="A223" s="285"/>
      <c r="B223" s="162"/>
      <c r="C223" s="260" t="s">
        <v>1427</v>
      </c>
      <c r="D223" s="258"/>
      <c r="E223" s="259">
        <v>57.98</v>
      </c>
      <c r="F223" s="225"/>
      <c r="G223" s="225"/>
      <c r="H223" s="164">
        <v>0</v>
      </c>
      <c r="I223" s="126"/>
      <c r="J223" s="126"/>
      <c r="K223" s="126"/>
      <c r="L223" s="126"/>
      <c r="M223" s="126"/>
      <c r="N223" s="126"/>
      <c r="O223" s="126"/>
      <c r="P223" s="126"/>
      <c r="Q223" s="126"/>
      <c r="R223" s="126" t="s">
        <v>133</v>
      </c>
      <c r="S223" s="126">
        <v>2</v>
      </c>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row>
    <row r="224" spans="1:47" outlineLevel="1" x14ac:dyDescent="0.2">
      <c r="A224" s="285"/>
      <c r="B224" s="162"/>
      <c r="C224" s="257" t="s">
        <v>373</v>
      </c>
      <c r="D224" s="258"/>
      <c r="E224" s="259"/>
      <c r="F224" s="225"/>
      <c r="G224" s="225"/>
      <c r="H224" s="164">
        <v>0</v>
      </c>
      <c r="I224" s="126"/>
      <c r="J224" s="126"/>
      <c r="K224" s="126"/>
      <c r="L224" s="126"/>
      <c r="M224" s="126"/>
      <c r="N224" s="126"/>
      <c r="O224" s="126"/>
      <c r="P224" s="126"/>
      <c r="Q224" s="126"/>
      <c r="R224" s="126" t="s">
        <v>133</v>
      </c>
      <c r="S224" s="126">
        <v>0</v>
      </c>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row>
    <row r="225" spans="1:47" outlineLevel="1" x14ac:dyDescent="0.2">
      <c r="A225" s="285"/>
      <c r="B225" s="162"/>
      <c r="C225" s="250" t="s">
        <v>1429</v>
      </c>
      <c r="D225" s="251"/>
      <c r="E225" s="252">
        <v>66.677000000000007</v>
      </c>
      <c r="F225" s="225"/>
      <c r="G225" s="225"/>
      <c r="H225" s="164">
        <v>0</v>
      </c>
      <c r="I225" s="126"/>
      <c r="J225" s="126"/>
      <c r="K225" s="126"/>
      <c r="L225" s="126"/>
      <c r="M225" s="126"/>
      <c r="N225" s="126"/>
      <c r="O225" s="126"/>
      <c r="P225" s="126"/>
      <c r="Q225" s="126"/>
      <c r="R225" s="126" t="s">
        <v>133</v>
      </c>
      <c r="S225" s="126">
        <v>0</v>
      </c>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row>
    <row r="226" spans="1:47" ht="22.5" outlineLevel="1" x14ac:dyDescent="0.2">
      <c r="A226" s="285">
        <v>63</v>
      </c>
      <c r="B226" s="162" t="s">
        <v>921</v>
      </c>
      <c r="C226" s="163" t="s">
        <v>922</v>
      </c>
      <c r="D226" s="224" t="s">
        <v>247</v>
      </c>
      <c r="E226" s="225">
        <v>43.5</v>
      </c>
      <c r="F226" s="225"/>
      <c r="G226" s="225">
        <f>ROUND(E226*F226,2)</f>
        <v>0</v>
      </c>
      <c r="H226" s="164" t="s">
        <v>1275</v>
      </c>
      <c r="I226" s="126"/>
      <c r="J226" s="126"/>
      <c r="K226" s="126"/>
      <c r="L226" s="126"/>
      <c r="M226" s="126"/>
      <c r="N226" s="126"/>
      <c r="O226" s="126"/>
      <c r="P226" s="126"/>
      <c r="Q226" s="126"/>
      <c r="R226" s="126" t="s">
        <v>131</v>
      </c>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row>
    <row r="227" spans="1:47" outlineLevel="1" x14ac:dyDescent="0.2">
      <c r="A227" s="285"/>
      <c r="B227" s="162"/>
      <c r="C227" s="250" t="s">
        <v>598</v>
      </c>
      <c r="D227" s="251"/>
      <c r="E227" s="252"/>
      <c r="F227" s="225"/>
      <c r="G227" s="225"/>
      <c r="H227" s="164">
        <v>0</v>
      </c>
      <c r="I227" s="126"/>
      <c r="J227" s="126"/>
      <c r="K227" s="126"/>
      <c r="L227" s="126"/>
      <c r="M227" s="126"/>
      <c r="N227" s="126"/>
      <c r="O227" s="126"/>
      <c r="P227" s="126"/>
      <c r="Q227" s="126"/>
      <c r="R227" s="126" t="s">
        <v>133</v>
      </c>
      <c r="S227" s="126">
        <v>0</v>
      </c>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row>
    <row r="228" spans="1:47" outlineLevel="1" x14ac:dyDescent="0.2">
      <c r="A228" s="285"/>
      <c r="B228" s="162"/>
      <c r="C228" s="250" t="s">
        <v>154</v>
      </c>
      <c r="D228" s="251"/>
      <c r="E228" s="252"/>
      <c r="F228" s="225"/>
      <c r="G228" s="225"/>
      <c r="H228" s="164">
        <v>0</v>
      </c>
      <c r="I228" s="126"/>
      <c r="J228" s="126"/>
      <c r="K228" s="126"/>
      <c r="L228" s="126"/>
      <c r="M228" s="126"/>
      <c r="N228" s="126"/>
      <c r="O228" s="126"/>
      <c r="P228" s="126"/>
      <c r="Q228" s="126"/>
      <c r="R228" s="126" t="s">
        <v>133</v>
      </c>
      <c r="S228" s="126">
        <v>0</v>
      </c>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row>
    <row r="229" spans="1:47" outlineLevel="1" x14ac:dyDescent="0.2">
      <c r="A229" s="285"/>
      <c r="B229" s="162"/>
      <c r="C229" s="250" t="s">
        <v>1430</v>
      </c>
      <c r="D229" s="251"/>
      <c r="E229" s="252">
        <v>43.5</v>
      </c>
      <c r="F229" s="225"/>
      <c r="G229" s="225"/>
      <c r="H229" s="164">
        <v>0</v>
      </c>
      <c r="I229" s="126"/>
      <c r="J229" s="126"/>
      <c r="K229" s="126"/>
      <c r="L229" s="126"/>
      <c r="M229" s="126"/>
      <c r="N229" s="126"/>
      <c r="O229" s="126"/>
      <c r="P229" s="126"/>
      <c r="Q229" s="126"/>
      <c r="R229" s="126" t="s">
        <v>133</v>
      </c>
      <c r="S229" s="126">
        <v>0</v>
      </c>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row>
    <row r="230" spans="1:47" outlineLevel="1" x14ac:dyDescent="0.2">
      <c r="A230" s="285">
        <v>64</v>
      </c>
      <c r="B230" s="162" t="s">
        <v>936</v>
      </c>
      <c r="C230" s="163" t="s">
        <v>937</v>
      </c>
      <c r="D230" s="224" t="s">
        <v>0</v>
      </c>
      <c r="E230" s="225">
        <v>2.2000000000000002</v>
      </c>
      <c r="F230" s="225"/>
      <c r="G230" s="225">
        <f>ROUND(E230*F230,2)</f>
        <v>0</v>
      </c>
      <c r="H230" s="164" t="s">
        <v>1275</v>
      </c>
      <c r="I230" s="126"/>
      <c r="J230" s="126"/>
      <c r="K230" s="126"/>
      <c r="L230" s="126"/>
      <c r="M230" s="126"/>
      <c r="N230" s="126"/>
      <c r="O230" s="126"/>
      <c r="P230" s="126"/>
      <c r="Q230" s="126"/>
      <c r="R230" s="126" t="s">
        <v>131</v>
      </c>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row>
    <row r="231" spans="1:47" outlineLevel="1" x14ac:dyDescent="0.2">
      <c r="A231" s="286" t="s">
        <v>126</v>
      </c>
      <c r="B231" s="261">
        <v>720</v>
      </c>
      <c r="C231" s="254" t="s">
        <v>1505</v>
      </c>
      <c r="D231" s="255"/>
      <c r="E231" s="256"/>
      <c r="F231" s="256"/>
      <c r="G231" s="256">
        <f>SUM(G232:G329)</f>
        <v>0</v>
      </c>
      <c r="H231" s="229"/>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row>
    <row r="232" spans="1:47" outlineLevel="1" x14ac:dyDescent="0.2">
      <c r="A232" s="285" t="s">
        <v>152</v>
      </c>
      <c r="B232" s="222" t="s">
        <v>1515</v>
      </c>
      <c r="C232" s="223" t="s">
        <v>1516</v>
      </c>
      <c r="D232" s="262" t="s">
        <v>1506</v>
      </c>
      <c r="E232" s="225" t="s">
        <v>1506</v>
      </c>
      <c r="F232" s="225"/>
      <c r="G232" s="164"/>
      <c r="H232" s="280"/>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row>
    <row r="233" spans="1:47" outlineLevel="1" x14ac:dyDescent="0.2">
      <c r="A233" s="285">
        <v>65</v>
      </c>
      <c r="B233" s="162" t="s">
        <v>1750</v>
      </c>
      <c r="C233" s="163" t="s">
        <v>1751</v>
      </c>
      <c r="D233" s="262" t="s">
        <v>247</v>
      </c>
      <c r="E233" s="225">
        <v>10</v>
      </c>
      <c r="F233" s="225"/>
      <c r="G233" s="225">
        <f>ROUND(E233*F233,2)</f>
        <v>0</v>
      </c>
      <c r="H233" s="280" t="s">
        <v>1725</v>
      </c>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row>
    <row r="234" spans="1:47" outlineLevel="1" x14ac:dyDescent="0.2">
      <c r="A234" s="285"/>
      <c r="B234" s="162"/>
      <c r="C234" s="250" t="s">
        <v>1514</v>
      </c>
      <c r="D234" s="251"/>
      <c r="E234" s="252">
        <v>10</v>
      </c>
      <c r="F234" s="225"/>
      <c r="G234" s="225"/>
      <c r="H234" s="164"/>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row>
    <row r="235" spans="1:47" outlineLevel="1" x14ac:dyDescent="0.2">
      <c r="A235" s="285">
        <v>66</v>
      </c>
      <c r="B235" s="162" t="s">
        <v>1752</v>
      </c>
      <c r="C235" s="163" t="s">
        <v>1753</v>
      </c>
      <c r="D235" s="262" t="s">
        <v>247</v>
      </c>
      <c r="E235" s="225">
        <v>24</v>
      </c>
      <c r="F235" s="225"/>
      <c r="G235" s="225">
        <f>ROUND(E235*F235,2)</f>
        <v>0</v>
      </c>
      <c r="H235" s="280" t="s">
        <v>1725</v>
      </c>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row>
    <row r="236" spans="1:47" outlineLevel="1" x14ac:dyDescent="0.2">
      <c r="A236" s="285"/>
      <c r="B236" s="162"/>
      <c r="C236" s="250" t="s">
        <v>1754</v>
      </c>
      <c r="D236" s="251"/>
      <c r="E236" s="252">
        <v>24.000000000000004</v>
      </c>
      <c r="F236" s="225"/>
      <c r="G236" s="225"/>
      <c r="H236" s="164"/>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row>
    <row r="237" spans="1:47" outlineLevel="1" x14ac:dyDescent="0.2">
      <c r="A237" s="285">
        <v>67</v>
      </c>
      <c r="B237" s="162" t="s">
        <v>1755</v>
      </c>
      <c r="C237" s="163" t="s">
        <v>1756</v>
      </c>
      <c r="D237" s="262" t="s">
        <v>247</v>
      </c>
      <c r="E237" s="225">
        <v>20</v>
      </c>
      <c r="F237" s="225"/>
      <c r="G237" s="225">
        <f>ROUND(E237*F237,2)</f>
        <v>0</v>
      </c>
      <c r="H237" s="280" t="s">
        <v>1725</v>
      </c>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row>
    <row r="238" spans="1:47" outlineLevel="1" x14ac:dyDescent="0.2">
      <c r="A238" s="285"/>
      <c r="B238" s="162"/>
      <c r="C238" s="250" t="s">
        <v>1757</v>
      </c>
      <c r="D238" s="251"/>
      <c r="E238" s="252">
        <v>20</v>
      </c>
      <c r="F238" s="225"/>
      <c r="G238" s="225"/>
      <c r="H238" s="164"/>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row>
    <row r="239" spans="1:47" outlineLevel="1" x14ac:dyDescent="0.2">
      <c r="A239" s="285">
        <v>68</v>
      </c>
      <c r="B239" s="162" t="s">
        <v>1538</v>
      </c>
      <c r="C239" s="163" t="s">
        <v>1758</v>
      </c>
      <c r="D239" s="262" t="s">
        <v>247</v>
      </c>
      <c r="E239" s="225">
        <v>13</v>
      </c>
      <c r="F239" s="225"/>
      <c r="G239" s="225">
        <f>ROUND(E239*F239,2)</f>
        <v>0</v>
      </c>
      <c r="H239" s="280" t="s">
        <v>1725</v>
      </c>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row>
    <row r="240" spans="1:47" outlineLevel="1" x14ac:dyDescent="0.2">
      <c r="A240" s="285"/>
      <c r="B240" s="162"/>
      <c r="C240" s="250" t="s">
        <v>1759</v>
      </c>
      <c r="D240" s="251"/>
      <c r="E240" s="252">
        <v>13.000000000000002</v>
      </c>
      <c r="F240" s="225"/>
      <c r="G240" s="225"/>
      <c r="H240" s="164"/>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row>
    <row r="241" spans="1:46" outlineLevel="1" x14ac:dyDescent="0.2">
      <c r="A241" s="285">
        <v>69</v>
      </c>
      <c r="B241" s="162" t="s">
        <v>1541</v>
      </c>
      <c r="C241" s="163" t="s">
        <v>1760</v>
      </c>
      <c r="D241" s="262" t="s">
        <v>247</v>
      </c>
      <c r="E241" s="225">
        <v>3</v>
      </c>
      <c r="F241" s="225"/>
      <c r="G241" s="225">
        <f>ROUND(E241*F241,2)</f>
        <v>0</v>
      </c>
      <c r="H241" s="280" t="s">
        <v>1725</v>
      </c>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row>
    <row r="242" spans="1:46" outlineLevel="1" x14ac:dyDescent="0.2">
      <c r="A242" s="285"/>
      <c r="B242" s="162"/>
      <c r="C242" s="250" t="s">
        <v>50</v>
      </c>
      <c r="D242" s="251"/>
      <c r="E242" s="252">
        <v>3.0000000000000004</v>
      </c>
      <c r="F242" s="225"/>
      <c r="G242" s="225"/>
      <c r="H242" s="164"/>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row>
    <row r="243" spans="1:46" outlineLevel="1" x14ac:dyDescent="0.2">
      <c r="A243" s="285">
        <v>70</v>
      </c>
      <c r="B243" s="162" t="s">
        <v>1761</v>
      </c>
      <c r="C243" s="163" t="s">
        <v>1762</v>
      </c>
      <c r="D243" s="262" t="s">
        <v>142</v>
      </c>
      <c r="E243" s="225">
        <v>2</v>
      </c>
      <c r="F243" s="225"/>
      <c r="G243" s="225">
        <f>ROUND(E243*F243,2)</f>
        <v>0</v>
      </c>
      <c r="H243" s="280" t="s">
        <v>1725</v>
      </c>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row>
    <row r="244" spans="1:46" outlineLevel="1" x14ac:dyDescent="0.2">
      <c r="A244" s="285"/>
      <c r="B244" s="162"/>
      <c r="C244" s="250" t="s">
        <v>48</v>
      </c>
      <c r="D244" s="251"/>
      <c r="E244" s="252">
        <v>2</v>
      </c>
      <c r="F244" s="225"/>
      <c r="G244" s="225"/>
      <c r="H244" s="164"/>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row>
    <row r="245" spans="1:46" outlineLevel="1" x14ac:dyDescent="0.2">
      <c r="A245" s="285">
        <v>71</v>
      </c>
      <c r="B245" s="162" t="s">
        <v>1573</v>
      </c>
      <c r="C245" s="163" t="s">
        <v>1730</v>
      </c>
      <c r="D245" s="262" t="s">
        <v>247</v>
      </c>
      <c r="E245" s="225">
        <v>16</v>
      </c>
      <c r="F245" s="225"/>
      <c r="G245" s="225">
        <f>ROUND(E245*F245,2)</f>
        <v>0</v>
      </c>
      <c r="H245" s="280" t="s">
        <v>1725</v>
      </c>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row>
    <row r="246" spans="1:46" outlineLevel="1" x14ac:dyDescent="0.2">
      <c r="A246" s="285"/>
      <c r="B246" s="162"/>
      <c r="C246" s="250" t="s">
        <v>1763</v>
      </c>
      <c r="D246" s="251"/>
      <c r="E246" s="252">
        <v>16</v>
      </c>
      <c r="F246" s="225"/>
      <c r="G246" s="225"/>
      <c r="H246" s="164"/>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row>
    <row r="247" spans="1:46" outlineLevel="1" x14ac:dyDescent="0.2">
      <c r="A247" s="285">
        <v>72</v>
      </c>
      <c r="B247" s="162" t="s">
        <v>1764</v>
      </c>
      <c r="C247" s="163" t="s">
        <v>1765</v>
      </c>
      <c r="D247" s="262" t="s">
        <v>197</v>
      </c>
      <c r="E247" s="225">
        <v>0.2384</v>
      </c>
      <c r="F247" s="225"/>
      <c r="G247" s="225">
        <f>ROUND(E247*F247,2)</f>
        <v>0</v>
      </c>
      <c r="H247" s="280" t="s">
        <v>1725</v>
      </c>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row>
    <row r="248" spans="1:46" outlineLevel="1" x14ac:dyDescent="0.2">
      <c r="A248" s="285"/>
      <c r="B248" s="162"/>
      <c r="C248" s="250" t="s">
        <v>1766</v>
      </c>
      <c r="D248" s="251"/>
      <c r="E248" s="252">
        <v>0.23920000000000002</v>
      </c>
      <c r="F248" s="225"/>
      <c r="G248" s="225"/>
      <c r="H248" s="164"/>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row>
    <row r="249" spans="1:46" outlineLevel="1" x14ac:dyDescent="0.2">
      <c r="A249" s="285"/>
      <c r="B249" s="250" t="s">
        <v>1510</v>
      </c>
      <c r="C249" s="250" t="s">
        <v>1767</v>
      </c>
      <c r="D249" s="251"/>
      <c r="E249" s="252"/>
      <c r="F249" s="225"/>
      <c r="G249" s="225"/>
      <c r="H249" s="164"/>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row>
    <row r="250" spans="1:46" outlineLevel="1" x14ac:dyDescent="0.2">
      <c r="A250" s="285" t="s">
        <v>152</v>
      </c>
      <c r="B250" s="222" t="s">
        <v>1579</v>
      </c>
      <c r="C250" s="223" t="s">
        <v>1580</v>
      </c>
      <c r="D250" s="262" t="s">
        <v>1506</v>
      </c>
      <c r="E250" s="225" t="s">
        <v>1506</v>
      </c>
      <c r="F250" s="225"/>
      <c r="G250" s="164"/>
      <c r="H250" s="280" t="s">
        <v>152</v>
      </c>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row>
    <row r="251" spans="1:46" outlineLevel="1" x14ac:dyDescent="0.2">
      <c r="A251" s="285">
        <v>73</v>
      </c>
      <c r="B251" s="162" t="s">
        <v>1768</v>
      </c>
      <c r="C251" s="163" t="s">
        <v>1769</v>
      </c>
      <c r="D251" s="262" t="s">
        <v>247</v>
      </c>
      <c r="E251" s="225">
        <v>21</v>
      </c>
      <c r="F251" s="225"/>
      <c r="G251" s="225">
        <f>ROUND(E251*F251,2)</f>
        <v>0</v>
      </c>
      <c r="H251" s="280" t="s">
        <v>1725</v>
      </c>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row>
    <row r="252" spans="1:46" outlineLevel="1" x14ac:dyDescent="0.2">
      <c r="A252" s="285"/>
      <c r="B252" s="250"/>
      <c r="C252" s="250" t="s">
        <v>1583</v>
      </c>
      <c r="D252" s="251"/>
      <c r="E252" s="252">
        <v>21</v>
      </c>
      <c r="F252" s="225"/>
      <c r="G252" s="225"/>
      <c r="H252" s="164"/>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row>
    <row r="253" spans="1:46" ht="22.5" outlineLevel="1" x14ac:dyDescent="0.2">
      <c r="A253" s="285">
        <v>74</v>
      </c>
      <c r="B253" s="162" t="s">
        <v>1593</v>
      </c>
      <c r="C253" s="163" t="s">
        <v>1770</v>
      </c>
      <c r="D253" s="262" t="s">
        <v>247</v>
      </c>
      <c r="E253" s="225">
        <v>2</v>
      </c>
      <c r="F253" s="225"/>
      <c r="G253" s="225">
        <f>ROUND(E253*F253,2)</f>
        <v>0</v>
      </c>
      <c r="H253" s="280" t="s">
        <v>1725</v>
      </c>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row>
    <row r="254" spans="1:46" outlineLevel="1" x14ac:dyDescent="0.2">
      <c r="A254" s="285"/>
      <c r="B254" s="250"/>
      <c r="C254" s="250" t="s">
        <v>1732</v>
      </c>
      <c r="D254" s="251"/>
      <c r="E254" s="252"/>
      <c r="F254" s="225"/>
      <c r="G254" s="225"/>
      <c r="H254" s="164"/>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row>
    <row r="255" spans="1:46" outlineLevel="1" x14ac:dyDescent="0.2">
      <c r="A255" s="285"/>
      <c r="B255" s="250"/>
      <c r="C255" s="250" t="s">
        <v>1641</v>
      </c>
      <c r="D255" s="251"/>
      <c r="E255" s="252">
        <v>2</v>
      </c>
      <c r="F255" s="225"/>
      <c r="G255" s="225"/>
      <c r="H255" s="164"/>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row>
    <row r="256" spans="1:46" ht="22.5" outlineLevel="1" x14ac:dyDescent="0.2">
      <c r="A256" s="285"/>
      <c r="B256" s="250" t="s">
        <v>1510</v>
      </c>
      <c r="C256" s="250" t="s">
        <v>1733</v>
      </c>
      <c r="D256" s="251"/>
      <c r="E256" s="252"/>
      <c r="F256" s="225"/>
      <c r="G256" s="225"/>
      <c r="H256" s="164"/>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row>
    <row r="257" spans="1:46" ht="22.5" outlineLevel="1" x14ac:dyDescent="0.2">
      <c r="A257" s="285">
        <v>75</v>
      </c>
      <c r="B257" s="162" t="s">
        <v>1597</v>
      </c>
      <c r="C257" s="163" t="s">
        <v>1771</v>
      </c>
      <c r="D257" s="262" t="s">
        <v>247</v>
      </c>
      <c r="E257" s="225">
        <v>4</v>
      </c>
      <c r="F257" s="225"/>
      <c r="G257" s="225">
        <f>ROUND(E257*F257,2)</f>
        <v>0</v>
      </c>
      <c r="H257" s="280" t="s">
        <v>1725</v>
      </c>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row>
    <row r="258" spans="1:46" outlineLevel="1" x14ac:dyDescent="0.2">
      <c r="A258" s="285"/>
      <c r="B258" s="250"/>
      <c r="C258" s="250" t="s">
        <v>1732</v>
      </c>
      <c r="D258" s="251"/>
      <c r="E258" s="252"/>
      <c r="F258" s="225"/>
      <c r="G258" s="225"/>
      <c r="H258" s="164"/>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row>
    <row r="259" spans="1:46" outlineLevel="1" x14ac:dyDescent="0.2">
      <c r="A259" s="285"/>
      <c r="B259" s="250"/>
      <c r="C259" s="250" t="s">
        <v>244</v>
      </c>
      <c r="D259" s="251"/>
      <c r="E259" s="252">
        <v>4</v>
      </c>
      <c r="F259" s="225"/>
      <c r="G259" s="225"/>
      <c r="H259" s="164"/>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row>
    <row r="260" spans="1:46" ht="22.5" outlineLevel="1" x14ac:dyDescent="0.2">
      <c r="A260" s="285"/>
      <c r="B260" s="250" t="s">
        <v>1510</v>
      </c>
      <c r="C260" s="250" t="s">
        <v>1733</v>
      </c>
      <c r="D260" s="251"/>
      <c r="E260" s="252"/>
      <c r="F260" s="225"/>
      <c r="G260" s="225"/>
      <c r="H260" s="164"/>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row>
    <row r="261" spans="1:46" outlineLevel="1" x14ac:dyDescent="0.2">
      <c r="A261" s="285">
        <v>76</v>
      </c>
      <c r="B261" s="162" t="s">
        <v>1604</v>
      </c>
      <c r="C261" s="163" t="s">
        <v>1605</v>
      </c>
      <c r="D261" s="262" t="s">
        <v>247</v>
      </c>
      <c r="E261" s="225">
        <v>2</v>
      </c>
      <c r="F261" s="225"/>
      <c r="G261" s="225">
        <f>ROUND(E261*F261,2)</f>
        <v>0</v>
      </c>
      <c r="H261" s="280" t="s">
        <v>1725</v>
      </c>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row>
    <row r="262" spans="1:46" outlineLevel="1" x14ac:dyDescent="0.2">
      <c r="A262" s="285"/>
      <c r="B262" s="250"/>
      <c r="C262" s="250" t="s">
        <v>1606</v>
      </c>
      <c r="D262" s="251"/>
      <c r="E262" s="252"/>
      <c r="F262" s="225"/>
      <c r="G262" s="225"/>
      <c r="H262" s="164"/>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row>
    <row r="263" spans="1:46" outlineLevel="1" x14ac:dyDescent="0.2">
      <c r="A263" s="285"/>
      <c r="B263" s="250"/>
      <c r="C263" s="250" t="s">
        <v>48</v>
      </c>
      <c r="D263" s="251"/>
      <c r="E263" s="252">
        <v>2</v>
      </c>
      <c r="F263" s="225"/>
      <c r="G263" s="225"/>
      <c r="H263" s="164"/>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row>
    <row r="264" spans="1:46" outlineLevel="1" x14ac:dyDescent="0.2">
      <c r="A264" s="285"/>
      <c r="B264" s="250" t="s">
        <v>1510</v>
      </c>
      <c r="C264" s="250" t="s">
        <v>1734</v>
      </c>
      <c r="D264" s="251"/>
      <c r="E264" s="252"/>
      <c r="F264" s="225"/>
      <c r="G264" s="225"/>
      <c r="H264" s="164"/>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row>
    <row r="265" spans="1:46" outlineLevel="1" x14ac:dyDescent="0.2">
      <c r="A265" s="285">
        <v>77</v>
      </c>
      <c r="B265" s="162" t="s">
        <v>1611</v>
      </c>
      <c r="C265" s="163" t="s">
        <v>1605</v>
      </c>
      <c r="D265" s="262" t="s">
        <v>247</v>
      </c>
      <c r="E265" s="225">
        <v>1</v>
      </c>
      <c r="F265" s="225"/>
      <c r="G265" s="225">
        <f>ROUND(E265*F265,2)</f>
        <v>0</v>
      </c>
      <c r="H265" s="280" t="s">
        <v>1725</v>
      </c>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row>
    <row r="266" spans="1:46" outlineLevel="1" x14ac:dyDescent="0.2">
      <c r="A266" s="285"/>
      <c r="B266" s="250"/>
      <c r="C266" s="250" t="s">
        <v>1612</v>
      </c>
      <c r="D266" s="251"/>
      <c r="E266" s="252"/>
      <c r="F266" s="225"/>
      <c r="G266" s="225"/>
      <c r="H266" s="164"/>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row>
    <row r="267" spans="1:46" outlineLevel="1" x14ac:dyDescent="0.2">
      <c r="A267" s="285"/>
      <c r="B267" s="250"/>
      <c r="C267" s="250" t="s">
        <v>46</v>
      </c>
      <c r="D267" s="251"/>
      <c r="E267" s="252">
        <v>1</v>
      </c>
      <c r="F267" s="225"/>
      <c r="G267" s="225"/>
      <c r="H267" s="164"/>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row>
    <row r="268" spans="1:46" outlineLevel="1" x14ac:dyDescent="0.2">
      <c r="A268" s="285"/>
      <c r="B268" s="250" t="s">
        <v>1510</v>
      </c>
      <c r="C268" s="250" t="s">
        <v>1734</v>
      </c>
      <c r="D268" s="251"/>
      <c r="E268" s="252"/>
      <c r="F268" s="225"/>
      <c r="G268" s="225"/>
      <c r="H268" s="164"/>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row>
    <row r="269" spans="1:46" outlineLevel="1" x14ac:dyDescent="0.2">
      <c r="A269" s="285">
        <v>78</v>
      </c>
      <c r="B269" s="162" t="s">
        <v>1772</v>
      </c>
      <c r="C269" s="163" t="s">
        <v>1615</v>
      </c>
      <c r="D269" s="262" t="s">
        <v>247</v>
      </c>
      <c r="E269" s="225">
        <v>1</v>
      </c>
      <c r="F269" s="225"/>
      <c r="G269" s="225">
        <f>ROUND(E269*F269,2)</f>
        <v>0</v>
      </c>
      <c r="H269" s="280" t="s">
        <v>1725</v>
      </c>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row>
    <row r="270" spans="1:46" outlineLevel="1" x14ac:dyDescent="0.2">
      <c r="A270" s="285"/>
      <c r="B270" s="250"/>
      <c r="C270" s="250" t="s">
        <v>1773</v>
      </c>
      <c r="D270" s="251"/>
      <c r="E270" s="252"/>
      <c r="F270" s="225"/>
      <c r="G270" s="225"/>
      <c r="H270" s="164"/>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row>
    <row r="271" spans="1:46" outlineLevel="1" x14ac:dyDescent="0.2">
      <c r="A271" s="285"/>
      <c r="B271" s="250"/>
      <c r="C271" s="250" t="s">
        <v>46</v>
      </c>
      <c r="D271" s="251"/>
      <c r="E271" s="252">
        <v>1</v>
      </c>
      <c r="F271" s="225"/>
      <c r="G271" s="225"/>
      <c r="H271" s="164"/>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row>
    <row r="272" spans="1:46" outlineLevel="1" x14ac:dyDescent="0.2">
      <c r="A272" s="285"/>
      <c r="B272" s="250" t="s">
        <v>1510</v>
      </c>
      <c r="C272" s="250" t="s">
        <v>1734</v>
      </c>
      <c r="D272" s="251"/>
      <c r="E272" s="252"/>
      <c r="F272" s="225"/>
      <c r="G272" s="225"/>
      <c r="H272" s="164"/>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row>
    <row r="273" spans="1:46" outlineLevel="1" x14ac:dyDescent="0.2">
      <c r="A273" s="285">
        <v>79</v>
      </c>
      <c r="B273" s="162" t="s">
        <v>1614</v>
      </c>
      <c r="C273" s="163" t="s">
        <v>1615</v>
      </c>
      <c r="D273" s="262" t="s">
        <v>247</v>
      </c>
      <c r="E273" s="225">
        <v>2</v>
      </c>
      <c r="F273" s="225"/>
      <c r="G273" s="225">
        <f>ROUND(E273*F273,2)</f>
        <v>0</v>
      </c>
      <c r="H273" s="280" t="s">
        <v>1725</v>
      </c>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row>
    <row r="274" spans="1:46" outlineLevel="1" x14ac:dyDescent="0.2">
      <c r="A274" s="285"/>
      <c r="B274" s="250"/>
      <c r="C274" s="250" t="s">
        <v>1606</v>
      </c>
      <c r="D274" s="251"/>
      <c r="E274" s="252"/>
      <c r="F274" s="225"/>
      <c r="G274" s="225"/>
      <c r="H274" s="164"/>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row>
    <row r="275" spans="1:46" outlineLevel="1" x14ac:dyDescent="0.2">
      <c r="A275" s="285"/>
      <c r="B275" s="250"/>
      <c r="C275" s="250" t="s">
        <v>48</v>
      </c>
      <c r="D275" s="251"/>
      <c r="E275" s="252">
        <v>2</v>
      </c>
      <c r="F275" s="225"/>
      <c r="G275" s="225"/>
      <c r="H275" s="164"/>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row>
    <row r="276" spans="1:46" outlineLevel="1" x14ac:dyDescent="0.2">
      <c r="A276" s="285"/>
      <c r="B276" s="250" t="s">
        <v>1510</v>
      </c>
      <c r="C276" s="250" t="s">
        <v>1734</v>
      </c>
      <c r="D276" s="251"/>
      <c r="E276" s="252"/>
      <c r="F276" s="225"/>
      <c r="G276" s="225"/>
      <c r="H276" s="164"/>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row>
    <row r="277" spans="1:46" outlineLevel="1" x14ac:dyDescent="0.2">
      <c r="A277" s="285">
        <v>80</v>
      </c>
      <c r="B277" s="162" t="s">
        <v>1620</v>
      </c>
      <c r="C277" s="163" t="s">
        <v>1735</v>
      </c>
      <c r="D277" s="262" t="s">
        <v>142</v>
      </c>
      <c r="E277" s="225">
        <v>4</v>
      </c>
      <c r="F277" s="225"/>
      <c r="G277" s="225">
        <f>ROUND(E277*F277,2)</f>
        <v>0</v>
      </c>
      <c r="H277" s="280" t="s">
        <v>1725</v>
      </c>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row>
    <row r="278" spans="1:46" outlineLevel="1" x14ac:dyDescent="0.2">
      <c r="A278" s="285"/>
      <c r="B278" s="250"/>
      <c r="C278" s="250" t="s">
        <v>54</v>
      </c>
      <c r="D278" s="251"/>
      <c r="E278" s="252">
        <v>4</v>
      </c>
      <c r="F278" s="225"/>
      <c r="G278" s="225"/>
      <c r="H278" s="164"/>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row>
    <row r="279" spans="1:46" outlineLevel="1" x14ac:dyDescent="0.2">
      <c r="A279" s="285">
        <v>81</v>
      </c>
      <c r="B279" s="162" t="s">
        <v>1629</v>
      </c>
      <c r="C279" s="163" t="s">
        <v>1774</v>
      </c>
      <c r="D279" s="262" t="s">
        <v>142</v>
      </c>
      <c r="E279" s="225">
        <v>4</v>
      </c>
      <c r="F279" s="225"/>
      <c r="G279" s="225">
        <f>ROUND(E279*F279,2)</f>
        <v>0</v>
      </c>
      <c r="H279" s="280" t="s">
        <v>1725</v>
      </c>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row>
    <row r="280" spans="1:46" outlineLevel="1" x14ac:dyDescent="0.2">
      <c r="A280" s="285"/>
      <c r="B280" s="250"/>
      <c r="C280" s="250" t="s">
        <v>54</v>
      </c>
      <c r="D280" s="251"/>
      <c r="E280" s="252">
        <v>4</v>
      </c>
      <c r="F280" s="225"/>
      <c r="G280" s="225"/>
      <c r="H280" s="164"/>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row>
    <row r="281" spans="1:46" outlineLevel="1" x14ac:dyDescent="0.2">
      <c r="A281" s="285">
        <v>82</v>
      </c>
      <c r="B281" s="162" t="s">
        <v>1635</v>
      </c>
      <c r="C281" s="163" t="s">
        <v>1737</v>
      </c>
      <c r="D281" s="262" t="s">
        <v>142</v>
      </c>
      <c r="E281" s="225">
        <v>4</v>
      </c>
      <c r="F281" s="225"/>
      <c r="G281" s="225">
        <f>ROUND(E281*F281,2)</f>
        <v>0</v>
      </c>
      <c r="H281" s="280" t="s">
        <v>1725</v>
      </c>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row>
    <row r="282" spans="1:46" outlineLevel="1" x14ac:dyDescent="0.2">
      <c r="A282" s="285"/>
      <c r="B282" s="250"/>
      <c r="C282" s="250" t="s">
        <v>54</v>
      </c>
      <c r="D282" s="251"/>
      <c r="E282" s="252">
        <v>4</v>
      </c>
      <c r="F282" s="225"/>
      <c r="G282" s="225"/>
      <c r="H282" s="164"/>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row>
    <row r="283" spans="1:46" outlineLevel="1" x14ac:dyDescent="0.2">
      <c r="A283" s="285">
        <v>83</v>
      </c>
      <c r="B283" s="162" t="s">
        <v>1738</v>
      </c>
      <c r="C283" s="163" t="s">
        <v>1739</v>
      </c>
      <c r="D283" s="262" t="s">
        <v>247</v>
      </c>
      <c r="E283" s="225">
        <v>6</v>
      </c>
      <c r="F283" s="225"/>
      <c r="G283" s="225">
        <f>ROUND(E283*F283,2)</f>
        <v>0</v>
      </c>
      <c r="H283" s="280" t="s">
        <v>1725</v>
      </c>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row>
    <row r="284" spans="1:46" outlineLevel="1" x14ac:dyDescent="0.2">
      <c r="A284" s="285"/>
      <c r="B284" s="250"/>
      <c r="C284" s="250" t="s">
        <v>1775</v>
      </c>
      <c r="D284" s="251"/>
      <c r="E284" s="252">
        <v>6.0000000000000009</v>
      </c>
      <c r="F284" s="225"/>
      <c r="G284" s="225"/>
      <c r="H284" s="164"/>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row>
    <row r="285" spans="1:46" outlineLevel="1" x14ac:dyDescent="0.2">
      <c r="A285" s="285">
        <v>84</v>
      </c>
      <c r="B285" s="162" t="s">
        <v>1663</v>
      </c>
      <c r="C285" s="163" t="s">
        <v>1740</v>
      </c>
      <c r="D285" s="262" t="s">
        <v>247</v>
      </c>
      <c r="E285" s="225">
        <v>6</v>
      </c>
      <c r="F285" s="225"/>
      <c r="G285" s="225">
        <f>ROUND(E285*F285,2)</f>
        <v>0</v>
      </c>
      <c r="H285" s="280" t="s">
        <v>1725</v>
      </c>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row>
    <row r="286" spans="1:46" outlineLevel="1" x14ac:dyDescent="0.2">
      <c r="A286" s="285"/>
      <c r="B286" s="250"/>
      <c r="C286" s="250" t="s">
        <v>1509</v>
      </c>
      <c r="D286" s="251"/>
      <c r="E286" s="252">
        <v>6.0000000000000009</v>
      </c>
      <c r="F286" s="225"/>
      <c r="G286" s="225"/>
      <c r="H286" s="164"/>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row>
    <row r="287" spans="1:46" outlineLevel="1" x14ac:dyDescent="0.2">
      <c r="A287" s="285">
        <v>85</v>
      </c>
      <c r="B287" s="162" t="s">
        <v>1776</v>
      </c>
      <c r="C287" s="163" t="s">
        <v>1777</v>
      </c>
      <c r="D287" s="262" t="s">
        <v>197</v>
      </c>
      <c r="E287" s="225">
        <v>0.05</v>
      </c>
      <c r="F287" s="225"/>
      <c r="G287" s="225">
        <f>ROUND(E287*F287,2)</f>
        <v>0</v>
      </c>
      <c r="H287" s="280" t="s">
        <v>1725</v>
      </c>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row>
    <row r="288" spans="1:46" outlineLevel="1" x14ac:dyDescent="0.2">
      <c r="A288" s="285"/>
      <c r="B288" s="250"/>
      <c r="C288" s="250" t="s">
        <v>1778</v>
      </c>
      <c r="D288" s="251"/>
      <c r="E288" s="252">
        <v>4.4700000000000004E-2</v>
      </c>
      <c r="F288" s="225"/>
      <c r="G288" s="225"/>
      <c r="H288" s="164"/>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row>
    <row r="289" spans="1:46" outlineLevel="1" x14ac:dyDescent="0.2">
      <c r="A289" s="285"/>
      <c r="B289" s="250" t="s">
        <v>1510</v>
      </c>
      <c r="C289" s="250" t="s">
        <v>1767</v>
      </c>
      <c r="D289" s="251"/>
      <c r="E289" s="252"/>
      <c r="F289" s="225"/>
      <c r="G289" s="225"/>
      <c r="H289" s="164"/>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row>
    <row r="290" spans="1:46" outlineLevel="1" x14ac:dyDescent="0.2">
      <c r="A290" s="285" t="s">
        <v>152</v>
      </c>
      <c r="B290" s="222" t="s">
        <v>1665</v>
      </c>
      <c r="C290" s="223" t="s">
        <v>1666</v>
      </c>
      <c r="D290" s="262" t="s">
        <v>1506</v>
      </c>
      <c r="E290" s="225" t="s">
        <v>1506</v>
      </c>
      <c r="F290" s="225"/>
      <c r="G290" s="164"/>
      <c r="H290" s="280" t="s">
        <v>152</v>
      </c>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row>
    <row r="291" spans="1:46" outlineLevel="1" x14ac:dyDescent="0.2">
      <c r="A291" s="285">
        <v>86</v>
      </c>
      <c r="B291" s="162" t="s">
        <v>1779</v>
      </c>
      <c r="C291" s="163" t="s">
        <v>1780</v>
      </c>
      <c r="D291" s="262" t="s">
        <v>142</v>
      </c>
      <c r="E291" s="225">
        <v>2</v>
      </c>
      <c r="F291" s="225"/>
      <c r="G291" s="225">
        <f>ROUND(E291*F291,2)</f>
        <v>0</v>
      </c>
      <c r="H291" s="280" t="s">
        <v>1725</v>
      </c>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row>
    <row r="292" spans="1:46" outlineLevel="1" x14ac:dyDescent="0.2">
      <c r="A292" s="285"/>
      <c r="B292" s="250"/>
      <c r="C292" s="250" t="s">
        <v>48</v>
      </c>
      <c r="D292" s="251"/>
      <c r="E292" s="252">
        <v>2</v>
      </c>
      <c r="F292" s="225"/>
      <c r="G292" s="225"/>
      <c r="H292" s="164"/>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row>
    <row r="293" spans="1:46" outlineLevel="1" x14ac:dyDescent="0.2">
      <c r="A293" s="285">
        <v>87</v>
      </c>
      <c r="B293" s="162" t="s">
        <v>1688</v>
      </c>
      <c r="C293" s="163" t="s">
        <v>1741</v>
      </c>
      <c r="D293" s="262" t="s">
        <v>142</v>
      </c>
      <c r="E293" s="225">
        <v>4</v>
      </c>
      <c r="F293" s="225"/>
      <c r="G293" s="225">
        <f>ROUND(E293*F293,2)</f>
        <v>0</v>
      </c>
      <c r="H293" s="280" t="s">
        <v>1725</v>
      </c>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row>
    <row r="294" spans="1:46" outlineLevel="1" x14ac:dyDescent="0.2">
      <c r="A294" s="285"/>
      <c r="B294" s="250"/>
      <c r="C294" s="250" t="s">
        <v>54</v>
      </c>
      <c r="D294" s="251"/>
      <c r="E294" s="252">
        <v>4</v>
      </c>
      <c r="F294" s="225"/>
      <c r="G294" s="225"/>
      <c r="H294" s="164"/>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row>
    <row r="295" spans="1:46" outlineLevel="1" x14ac:dyDescent="0.2">
      <c r="A295" s="285" t="s">
        <v>152</v>
      </c>
      <c r="B295" s="162" t="s">
        <v>1603</v>
      </c>
      <c r="C295" s="163" t="s">
        <v>1781</v>
      </c>
      <c r="D295" s="262" t="s">
        <v>1506</v>
      </c>
      <c r="E295" s="225" t="s">
        <v>1506</v>
      </c>
      <c r="F295" s="225"/>
      <c r="G295" s="164"/>
      <c r="H295" s="280" t="s">
        <v>152</v>
      </c>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row>
    <row r="296" spans="1:46" outlineLevel="1" x14ac:dyDescent="0.2">
      <c r="A296" s="285">
        <v>88</v>
      </c>
      <c r="B296" s="162" t="s">
        <v>1782</v>
      </c>
      <c r="C296" s="163" t="s">
        <v>1783</v>
      </c>
      <c r="D296" s="262" t="s">
        <v>668</v>
      </c>
      <c r="E296" s="225">
        <v>20</v>
      </c>
      <c r="F296" s="225"/>
      <c r="G296" s="225">
        <f>ROUND(E296*F296,2)</f>
        <v>0</v>
      </c>
      <c r="H296" s="280" t="s">
        <v>1725</v>
      </c>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row>
    <row r="297" spans="1:46" outlineLevel="1" x14ac:dyDescent="0.2">
      <c r="A297" s="285"/>
      <c r="B297" s="250"/>
      <c r="C297" s="250" t="s">
        <v>1757</v>
      </c>
      <c r="D297" s="251"/>
      <c r="E297" s="252">
        <v>20</v>
      </c>
      <c r="F297" s="225"/>
      <c r="G297" s="225"/>
      <c r="H297" s="164"/>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row>
    <row r="298" spans="1:46" ht="157.5" outlineLevel="1" x14ac:dyDescent="0.2">
      <c r="A298" s="285"/>
      <c r="B298" s="250" t="s">
        <v>1510</v>
      </c>
      <c r="C298" s="250" t="s">
        <v>1784</v>
      </c>
      <c r="D298" s="251"/>
      <c r="E298" s="252"/>
      <c r="F298" s="225"/>
      <c r="G298" s="225"/>
      <c r="H298" s="164"/>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row>
    <row r="299" spans="1:46" ht="123.75" outlineLevel="1" x14ac:dyDescent="0.2">
      <c r="A299" s="285"/>
      <c r="B299" s="250"/>
      <c r="C299" s="250" t="s">
        <v>1785</v>
      </c>
      <c r="D299" s="251"/>
      <c r="E299" s="252"/>
      <c r="F299" s="225"/>
      <c r="G299" s="225"/>
      <c r="H299" s="164"/>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row>
    <row r="300" spans="1:46" outlineLevel="1" x14ac:dyDescent="0.2">
      <c r="A300" s="285" t="s">
        <v>152</v>
      </c>
      <c r="B300" s="162" t="s">
        <v>1623</v>
      </c>
      <c r="C300" s="163" t="s">
        <v>1786</v>
      </c>
      <c r="D300" s="262" t="s">
        <v>1506</v>
      </c>
      <c r="E300" s="225" t="s">
        <v>1506</v>
      </c>
      <c r="F300" s="225"/>
      <c r="G300" s="164"/>
      <c r="H300" s="280" t="s">
        <v>152</v>
      </c>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row>
    <row r="301" spans="1:46" outlineLevel="1" x14ac:dyDescent="0.2">
      <c r="A301" s="285">
        <v>89</v>
      </c>
      <c r="B301" s="162" t="s">
        <v>1787</v>
      </c>
      <c r="C301" s="163" t="s">
        <v>1788</v>
      </c>
      <c r="D301" s="262" t="s">
        <v>197</v>
      </c>
      <c r="E301" s="225">
        <v>0.28949999999999998</v>
      </c>
      <c r="F301" s="225"/>
      <c r="G301" s="225">
        <f>ROUND(E301*F301,2)</f>
        <v>0</v>
      </c>
      <c r="H301" s="280" t="s">
        <v>1725</v>
      </c>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row>
    <row r="302" spans="1:46" outlineLevel="1" x14ac:dyDescent="0.2">
      <c r="A302" s="285"/>
      <c r="B302" s="250"/>
      <c r="C302" s="250" t="s">
        <v>1789</v>
      </c>
      <c r="D302" s="251"/>
      <c r="E302" s="252"/>
      <c r="F302" s="225"/>
      <c r="G302" s="225"/>
      <c r="H302" s="164"/>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row>
    <row r="303" spans="1:46" outlineLevel="1" x14ac:dyDescent="0.2">
      <c r="A303" s="285"/>
      <c r="B303" s="250"/>
      <c r="C303" s="250" t="s">
        <v>1790</v>
      </c>
      <c r="D303" s="251"/>
      <c r="E303" s="252">
        <v>0.28470000000000001</v>
      </c>
      <c r="F303" s="225"/>
      <c r="G303" s="225"/>
      <c r="H303" s="164"/>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row>
    <row r="304" spans="1:46" outlineLevel="1" x14ac:dyDescent="0.2">
      <c r="A304" s="285" t="s">
        <v>152</v>
      </c>
      <c r="B304" s="222" t="s">
        <v>1690</v>
      </c>
      <c r="C304" s="223" t="s">
        <v>1516</v>
      </c>
      <c r="D304" s="262" t="s">
        <v>1506</v>
      </c>
      <c r="E304" s="225" t="s">
        <v>1506</v>
      </c>
      <c r="F304" s="225"/>
      <c r="G304" s="164"/>
      <c r="H304" s="280" t="s">
        <v>152</v>
      </c>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row>
    <row r="305" spans="1:46" outlineLevel="1" x14ac:dyDescent="0.2">
      <c r="A305" s="285">
        <v>90</v>
      </c>
      <c r="B305" s="162" t="s">
        <v>1691</v>
      </c>
      <c r="C305" s="163" t="s">
        <v>1692</v>
      </c>
      <c r="D305" s="262" t="s">
        <v>197</v>
      </c>
      <c r="E305" s="225">
        <v>0.2472</v>
      </c>
      <c r="F305" s="225"/>
      <c r="G305" s="225">
        <f>ROUND(E305*F305,2)</f>
        <v>0</v>
      </c>
      <c r="H305" s="280" t="s">
        <v>1725</v>
      </c>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row>
    <row r="306" spans="1:46" outlineLevel="1" x14ac:dyDescent="0.2">
      <c r="A306" s="285"/>
      <c r="B306" s="250"/>
      <c r="C306" s="250" t="s">
        <v>1791</v>
      </c>
      <c r="D306" s="251"/>
      <c r="E306" s="252">
        <v>0.24720000000000003</v>
      </c>
      <c r="F306" s="225"/>
      <c r="G306" s="225"/>
      <c r="H306" s="164"/>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row>
    <row r="307" spans="1:46" outlineLevel="1" x14ac:dyDescent="0.2">
      <c r="A307" s="285" t="s">
        <v>152</v>
      </c>
      <c r="B307" s="222" t="s">
        <v>1694</v>
      </c>
      <c r="C307" s="223" t="s">
        <v>1580</v>
      </c>
      <c r="D307" s="262" t="s">
        <v>1506</v>
      </c>
      <c r="E307" s="225" t="s">
        <v>1506</v>
      </c>
      <c r="F307" s="225"/>
      <c r="G307" s="164"/>
      <c r="H307" s="280" t="s">
        <v>152</v>
      </c>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row>
    <row r="308" spans="1:46" outlineLevel="1" x14ac:dyDescent="0.2">
      <c r="A308" s="285">
        <v>91</v>
      </c>
      <c r="B308" s="162" t="s">
        <v>1695</v>
      </c>
      <c r="C308" s="163" t="s">
        <v>1696</v>
      </c>
      <c r="D308" s="262" t="s">
        <v>197</v>
      </c>
      <c r="E308" s="225">
        <v>5.6599999999999998E-2</v>
      </c>
      <c r="F308" s="225"/>
      <c r="G308" s="225">
        <f>ROUND(E308*F308,2)</f>
        <v>0</v>
      </c>
      <c r="H308" s="280" t="s">
        <v>1725</v>
      </c>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row>
    <row r="309" spans="1:46" outlineLevel="1" x14ac:dyDescent="0.2">
      <c r="A309" s="285"/>
      <c r="B309" s="250"/>
      <c r="C309" s="250" t="s">
        <v>1792</v>
      </c>
      <c r="D309" s="251"/>
      <c r="E309" s="252">
        <v>5.6600000000000004E-2</v>
      </c>
      <c r="F309" s="225"/>
      <c r="G309" s="225"/>
      <c r="H309" s="164"/>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row>
    <row r="310" spans="1:46" outlineLevel="1" x14ac:dyDescent="0.2">
      <c r="A310" s="285" t="s">
        <v>152</v>
      </c>
      <c r="B310" s="222" t="s">
        <v>1698</v>
      </c>
      <c r="C310" s="223" t="s">
        <v>1666</v>
      </c>
      <c r="D310" s="262" t="s">
        <v>1506</v>
      </c>
      <c r="E310" s="225" t="s">
        <v>1506</v>
      </c>
      <c r="F310" s="225"/>
      <c r="G310" s="164"/>
      <c r="H310" s="280" t="s">
        <v>152</v>
      </c>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row>
    <row r="311" spans="1:46" outlineLevel="1" x14ac:dyDescent="0.2">
      <c r="A311" s="285">
        <v>92</v>
      </c>
      <c r="B311" s="162" t="s">
        <v>1699</v>
      </c>
      <c r="C311" s="163" t="s">
        <v>1700</v>
      </c>
      <c r="D311" s="262" t="s">
        <v>197</v>
      </c>
      <c r="E311" s="225">
        <v>1.9E-2</v>
      </c>
      <c r="F311" s="225"/>
      <c r="G311" s="225">
        <f>ROUND(E311*F311,2)</f>
        <v>0</v>
      </c>
      <c r="H311" s="280" t="s">
        <v>1725</v>
      </c>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row>
    <row r="312" spans="1:46" outlineLevel="1" x14ac:dyDescent="0.2">
      <c r="A312" s="285"/>
      <c r="B312" s="250"/>
      <c r="C312" s="250" t="s">
        <v>1793</v>
      </c>
      <c r="D312" s="251"/>
      <c r="E312" s="252">
        <v>1.3800000000000002E-2</v>
      </c>
      <c r="F312" s="225"/>
      <c r="G312" s="225"/>
      <c r="H312" s="164"/>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row>
    <row r="313" spans="1:46" outlineLevel="1" x14ac:dyDescent="0.2">
      <c r="A313" s="285" t="s">
        <v>152</v>
      </c>
      <c r="B313" s="222" t="s">
        <v>1794</v>
      </c>
      <c r="C313" s="223" t="s">
        <v>1795</v>
      </c>
      <c r="D313" s="262" t="s">
        <v>1506</v>
      </c>
      <c r="E313" s="225" t="s">
        <v>1506</v>
      </c>
      <c r="F313" s="225"/>
      <c r="G313" s="164"/>
      <c r="H313" s="280" t="s">
        <v>152</v>
      </c>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row>
    <row r="314" spans="1:46" outlineLevel="1" x14ac:dyDescent="0.2">
      <c r="A314" s="285">
        <v>93</v>
      </c>
      <c r="B314" s="162" t="s">
        <v>1796</v>
      </c>
      <c r="C314" s="163" t="s">
        <v>1797</v>
      </c>
      <c r="D314" s="262" t="s">
        <v>197</v>
      </c>
      <c r="E314" s="225">
        <v>0.05</v>
      </c>
      <c r="F314" s="225"/>
      <c r="G314" s="225">
        <f>ROUND(E314*F314,2)</f>
        <v>0</v>
      </c>
      <c r="H314" s="280" t="s">
        <v>1725</v>
      </c>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row>
    <row r="315" spans="1:46" outlineLevel="1" x14ac:dyDescent="0.2">
      <c r="A315" s="285"/>
      <c r="B315" s="250"/>
      <c r="C315" s="250" t="s">
        <v>1778</v>
      </c>
      <c r="D315" s="251"/>
      <c r="E315" s="252">
        <v>4.4700000000000004E-2</v>
      </c>
      <c r="F315" s="225"/>
      <c r="G315" s="225"/>
      <c r="H315" s="164"/>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row>
    <row r="316" spans="1:46" outlineLevel="1" x14ac:dyDescent="0.2">
      <c r="A316" s="285">
        <v>94</v>
      </c>
      <c r="B316" s="162" t="s">
        <v>1798</v>
      </c>
      <c r="C316" s="163" t="s">
        <v>1799</v>
      </c>
      <c r="D316" s="262" t="s">
        <v>197</v>
      </c>
      <c r="E316" s="225">
        <v>0.1484</v>
      </c>
      <c r="F316" s="225"/>
      <c r="G316" s="225">
        <f>ROUND(E316*F316,2)</f>
        <v>0</v>
      </c>
      <c r="H316" s="280" t="s">
        <v>1725</v>
      </c>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row>
    <row r="317" spans="1:46" outlineLevel="1" x14ac:dyDescent="0.2">
      <c r="A317" s="285"/>
      <c r="B317" s="250"/>
      <c r="C317" s="250" t="s">
        <v>1800</v>
      </c>
      <c r="D317" s="251"/>
      <c r="E317" s="252">
        <v>0.1492</v>
      </c>
      <c r="F317" s="225"/>
      <c r="G317" s="225"/>
      <c r="H317" s="164"/>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row>
    <row r="318" spans="1:46" outlineLevel="1" x14ac:dyDescent="0.2">
      <c r="A318" s="285">
        <v>95</v>
      </c>
      <c r="B318" s="162" t="s">
        <v>1801</v>
      </c>
      <c r="C318" s="163" t="s">
        <v>1802</v>
      </c>
      <c r="D318" s="262" t="s">
        <v>197</v>
      </c>
      <c r="E318" s="225">
        <v>0.09</v>
      </c>
      <c r="F318" s="225"/>
      <c r="G318" s="225">
        <f>ROUND(E318*F318,2)</f>
        <v>0</v>
      </c>
      <c r="H318" s="280" t="s">
        <v>1725</v>
      </c>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row>
    <row r="319" spans="1:46" outlineLevel="1" x14ac:dyDescent="0.2">
      <c r="A319" s="285"/>
      <c r="B319" s="250"/>
      <c r="C319" s="250" t="s">
        <v>1803</v>
      </c>
      <c r="D319" s="251"/>
      <c r="E319" s="252">
        <v>9.0000000000000011E-2</v>
      </c>
      <c r="F319" s="225"/>
      <c r="G319" s="225"/>
      <c r="H319" s="164"/>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row>
    <row r="320" spans="1:46" outlineLevel="1" x14ac:dyDescent="0.2">
      <c r="A320" s="285" t="s">
        <v>152</v>
      </c>
      <c r="B320" s="250" t="s">
        <v>152</v>
      </c>
      <c r="C320" s="250" t="s">
        <v>1702</v>
      </c>
      <c r="D320" s="251" t="s">
        <v>1506</v>
      </c>
      <c r="E320" s="252" t="s">
        <v>1506</v>
      </c>
      <c r="F320" s="225"/>
      <c r="G320" s="225"/>
      <c r="H320" s="164" t="s">
        <v>152</v>
      </c>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row>
    <row r="321" spans="1:47" outlineLevel="1" x14ac:dyDescent="0.2">
      <c r="A321" s="285">
        <v>96</v>
      </c>
      <c r="B321" s="162" t="s">
        <v>1714</v>
      </c>
      <c r="C321" s="163" t="s">
        <v>1715</v>
      </c>
      <c r="D321" s="262" t="s">
        <v>142</v>
      </c>
      <c r="E321" s="225">
        <v>2</v>
      </c>
      <c r="F321" s="225"/>
      <c r="G321" s="225">
        <f>ROUND(E321*F321,2)</f>
        <v>0</v>
      </c>
      <c r="H321" s="280" t="s">
        <v>1725</v>
      </c>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row>
    <row r="322" spans="1:47" outlineLevel="1" x14ac:dyDescent="0.2">
      <c r="A322" s="285"/>
      <c r="B322" s="250"/>
      <c r="C322" s="250" t="s">
        <v>48</v>
      </c>
      <c r="D322" s="251"/>
      <c r="E322" s="252">
        <v>2</v>
      </c>
      <c r="F322" s="225"/>
      <c r="G322" s="225"/>
      <c r="H322" s="164"/>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row>
    <row r="323" spans="1:47" ht="67.5" outlineLevel="1" x14ac:dyDescent="0.2">
      <c r="A323" s="285"/>
      <c r="B323" s="250" t="s">
        <v>1510</v>
      </c>
      <c r="C323" s="250" t="s">
        <v>1716</v>
      </c>
      <c r="D323" s="251"/>
      <c r="E323" s="252"/>
      <c r="F323" s="225"/>
      <c r="G323" s="225"/>
      <c r="H323" s="164"/>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row>
    <row r="324" spans="1:47" outlineLevel="1" x14ac:dyDescent="0.2">
      <c r="A324" s="285">
        <v>97</v>
      </c>
      <c r="B324" s="162" t="s">
        <v>1717</v>
      </c>
      <c r="C324" s="163" t="s">
        <v>1745</v>
      </c>
      <c r="D324" s="262" t="s">
        <v>142</v>
      </c>
      <c r="E324" s="225">
        <v>1</v>
      </c>
      <c r="F324" s="225"/>
      <c r="G324" s="225">
        <f>ROUND(E324*F324,2)</f>
        <v>0</v>
      </c>
      <c r="H324" s="280" t="s">
        <v>1239</v>
      </c>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row>
    <row r="325" spans="1:47" outlineLevel="1" x14ac:dyDescent="0.2">
      <c r="A325" s="285"/>
      <c r="B325" s="250"/>
      <c r="C325" s="250" t="s">
        <v>46</v>
      </c>
      <c r="D325" s="251"/>
      <c r="E325" s="252">
        <v>1</v>
      </c>
      <c r="F325" s="225"/>
      <c r="G325" s="225"/>
      <c r="H325" s="164"/>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row>
    <row r="326" spans="1:47" outlineLevel="1" x14ac:dyDescent="0.2">
      <c r="A326" s="285"/>
      <c r="B326" s="250" t="s">
        <v>1510</v>
      </c>
      <c r="C326" s="250" t="s">
        <v>1746</v>
      </c>
      <c r="D326" s="251"/>
      <c r="E326" s="252"/>
      <c r="F326" s="225"/>
      <c r="G326" s="225"/>
      <c r="H326" s="164"/>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row>
    <row r="327" spans="1:47" outlineLevel="1" x14ac:dyDescent="0.2">
      <c r="A327" s="285">
        <v>98</v>
      </c>
      <c r="B327" s="162" t="s">
        <v>1747</v>
      </c>
      <c r="C327" s="163" t="s">
        <v>1748</v>
      </c>
      <c r="D327" s="262" t="s">
        <v>142</v>
      </c>
      <c r="E327" s="225">
        <v>1</v>
      </c>
      <c r="F327" s="225"/>
      <c r="G327" s="225">
        <f>ROUND(E327*F327,2)</f>
        <v>0</v>
      </c>
      <c r="H327" s="280" t="s">
        <v>1239</v>
      </c>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row>
    <row r="328" spans="1:47" outlineLevel="1" x14ac:dyDescent="0.2">
      <c r="A328" s="285"/>
      <c r="B328" s="250"/>
      <c r="C328" s="250" t="s">
        <v>46</v>
      </c>
      <c r="D328" s="251"/>
      <c r="E328" s="252">
        <v>1</v>
      </c>
      <c r="F328" s="225"/>
      <c r="G328" s="225"/>
      <c r="H328" s="164"/>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row>
    <row r="329" spans="1:47" outlineLevel="1" x14ac:dyDescent="0.2">
      <c r="A329" s="285"/>
      <c r="B329" s="250" t="s">
        <v>1510</v>
      </c>
      <c r="C329" s="250" t="s">
        <v>1749</v>
      </c>
      <c r="D329" s="251"/>
      <c r="E329" s="252"/>
      <c r="F329" s="225"/>
      <c r="G329" s="225"/>
      <c r="H329" s="164"/>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row>
    <row r="330" spans="1:47" outlineLevel="1" x14ac:dyDescent="0.2">
      <c r="A330" s="286" t="s">
        <v>126</v>
      </c>
      <c r="B330" s="261">
        <v>730</v>
      </c>
      <c r="C330" s="254" t="s">
        <v>1727</v>
      </c>
      <c r="D330" s="255"/>
      <c r="E330" s="256"/>
      <c r="F330" s="256"/>
      <c r="G330" s="256">
        <f>SUM(G331:G363)</f>
        <v>0</v>
      </c>
      <c r="H330" s="229"/>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row>
    <row r="331" spans="1:47" outlineLevel="1" x14ac:dyDescent="0.2">
      <c r="A331" s="285"/>
      <c r="B331" s="222" t="s">
        <v>80</v>
      </c>
      <c r="C331" s="223" t="s">
        <v>81</v>
      </c>
      <c r="D331" s="224"/>
      <c r="E331" s="225"/>
      <c r="F331" s="225"/>
      <c r="G331" s="225"/>
      <c r="H331" s="164"/>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row>
    <row r="332" spans="1:47" ht="22.5" outlineLevel="1" x14ac:dyDescent="0.2">
      <c r="A332" s="285">
        <v>99</v>
      </c>
      <c r="B332" s="162" t="s">
        <v>1804</v>
      </c>
      <c r="C332" s="163" t="s">
        <v>1805</v>
      </c>
      <c r="D332" s="224" t="s">
        <v>247</v>
      </c>
      <c r="E332" s="225">
        <v>20</v>
      </c>
      <c r="F332" s="225"/>
      <c r="G332" s="225">
        <f t="shared" ref="G332:G336" si="0">ROUND(E332*F332,2)</f>
        <v>0</v>
      </c>
      <c r="H332" s="280" t="s">
        <v>1725</v>
      </c>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row>
    <row r="333" spans="1:47" ht="22.5" outlineLevel="1" x14ac:dyDescent="0.2">
      <c r="A333" s="285">
        <v>100</v>
      </c>
      <c r="B333" s="162" t="s">
        <v>1806</v>
      </c>
      <c r="C333" s="163" t="s">
        <v>1807</v>
      </c>
      <c r="D333" s="224" t="s">
        <v>247</v>
      </c>
      <c r="E333" s="225">
        <v>5</v>
      </c>
      <c r="F333" s="225"/>
      <c r="G333" s="225">
        <f t="shared" si="0"/>
        <v>0</v>
      </c>
      <c r="H333" s="280" t="s">
        <v>1725</v>
      </c>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row>
    <row r="334" spans="1:47" ht="22.5" outlineLevel="1" x14ac:dyDescent="0.2">
      <c r="A334" s="285">
        <v>101</v>
      </c>
      <c r="B334" s="162" t="s">
        <v>1808</v>
      </c>
      <c r="C334" s="163" t="s">
        <v>1809</v>
      </c>
      <c r="D334" s="224" t="s">
        <v>247</v>
      </c>
      <c r="E334" s="225">
        <v>25</v>
      </c>
      <c r="F334" s="225"/>
      <c r="G334" s="225">
        <f t="shared" si="0"/>
        <v>0</v>
      </c>
      <c r="H334" s="280" t="s">
        <v>1725</v>
      </c>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row>
    <row r="335" spans="1:47" ht="22.5" outlineLevel="1" x14ac:dyDescent="0.2">
      <c r="A335" s="285">
        <v>102</v>
      </c>
      <c r="B335" s="162" t="s">
        <v>1808</v>
      </c>
      <c r="C335" s="163" t="s">
        <v>1813</v>
      </c>
      <c r="D335" s="224" t="s">
        <v>0</v>
      </c>
      <c r="E335" s="225">
        <v>30</v>
      </c>
      <c r="F335" s="225"/>
      <c r="G335" s="225">
        <f t="shared" si="0"/>
        <v>0</v>
      </c>
      <c r="H335" s="280" t="s">
        <v>1725</v>
      </c>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row>
    <row r="336" spans="1:47" outlineLevel="1" x14ac:dyDescent="0.2">
      <c r="A336" s="285">
        <v>103</v>
      </c>
      <c r="B336" s="162">
        <v>998713101</v>
      </c>
      <c r="C336" s="163" t="s">
        <v>1818</v>
      </c>
      <c r="D336" s="224" t="s">
        <v>197</v>
      </c>
      <c r="E336" s="225">
        <v>1.3750000000000002E-2</v>
      </c>
      <c r="F336" s="225"/>
      <c r="G336" s="225">
        <f t="shared" si="0"/>
        <v>0</v>
      </c>
      <c r="H336" s="280" t="s">
        <v>1725</v>
      </c>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row>
    <row r="337" spans="1:47" outlineLevel="1" x14ac:dyDescent="0.2">
      <c r="A337" s="285"/>
      <c r="B337" s="222" t="s">
        <v>1829</v>
      </c>
      <c r="C337" s="223" t="s">
        <v>1830</v>
      </c>
      <c r="D337" s="224"/>
      <c r="E337" s="225"/>
      <c r="F337" s="225"/>
      <c r="G337" s="225"/>
      <c r="H337" s="164"/>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row>
    <row r="338" spans="1:47" outlineLevel="1" x14ac:dyDescent="0.2">
      <c r="A338" s="285">
        <v>104</v>
      </c>
      <c r="B338" s="162" t="s">
        <v>1831</v>
      </c>
      <c r="C338" s="163" t="s">
        <v>1832</v>
      </c>
      <c r="D338" s="224" t="s">
        <v>247</v>
      </c>
      <c r="E338" s="225">
        <v>25</v>
      </c>
      <c r="F338" s="225"/>
      <c r="G338" s="225">
        <f t="shared" ref="G338:G340" si="1">ROUND(E338*F338,2)</f>
        <v>0</v>
      </c>
      <c r="H338" s="280" t="s">
        <v>1725</v>
      </c>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row>
    <row r="339" spans="1:47" outlineLevel="1" x14ac:dyDescent="0.2">
      <c r="A339" s="285">
        <v>105</v>
      </c>
      <c r="B339" s="162">
        <v>733291101</v>
      </c>
      <c r="C339" s="163" t="s">
        <v>1842</v>
      </c>
      <c r="D339" s="224" t="s">
        <v>247</v>
      </c>
      <c r="E339" s="225">
        <v>25</v>
      </c>
      <c r="F339" s="225"/>
      <c r="G339" s="225">
        <f t="shared" si="1"/>
        <v>0</v>
      </c>
      <c r="H339" s="280" t="s">
        <v>1725</v>
      </c>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row>
    <row r="340" spans="1:47" outlineLevel="1" x14ac:dyDescent="0.2">
      <c r="A340" s="285">
        <v>106</v>
      </c>
      <c r="B340" s="162" t="s">
        <v>1845</v>
      </c>
      <c r="C340" s="163" t="s">
        <v>1846</v>
      </c>
      <c r="D340" s="224" t="s">
        <v>197</v>
      </c>
      <c r="E340" s="225">
        <v>1.0807500000000001E-2</v>
      </c>
      <c r="F340" s="225"/>
      <c r="G340" s="225">
        <f t="shared" si="1"/>
        <v>0</v>
      </c>
      <c r="H340" s="280" t="s">
        <v>1725</v>
      </c>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row>
    <row r="341" spans="1:47" outlineLevel="1" x14ac:dyDescent="0.2">
      <c r="A341" s="285"/>
      <c r="B341" s="222" t="s">
        <v>1847</v>
      </c>
      <c r="C341" s="223" t="s">
        <v>1848</v>
      </c>
      <c r="D341" s="224"/>
      <c r="E341" s="225"/>
      <c r="F341" s="225"/>
      <c r="G341" s="225"/>
      <c r="H341" s="164"/>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row>
    <row r="342" spans="1:47" outlineLevel="1" x14ac:dyDescent="0.2">
      <c r="A342" s="285">
        <v>107</v>
      </c>
      <c r="B342" s="162" t="s">
        <v>1851</v>
      </c>
      <c r="C342" s="163" t="s">
        <v>1852</v>
      </c>
      <c r="D342" s="224" t="s">
        <v>142</v>
      </c>
      <c r="E342" s="225">
        <v>6</v>
      </c>
      <c r="F342" s="225"/>
      <c r="G342" s="225">
        <f t="shared" ref="G342:G348" si="2">ROUND(E342*F342,2)</f>
        <v>0</v>
      </c>
      <c r="H342" s="280" t="s">
        <v>1725</v>
      </c>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row>
    <row r="343" spans="1:47" ht="56.25" outlineLevel="1" x14ac:dyDescent="0.2">
      <c r="A343" s="285">
        <v>108</v>
      </c>
      <c r="B343" s="162" t="s">
        <v>1808</v>
      </c>
      <c r="C343" s="163" t="s">
        <v>1865</v>
      </c>
      <c r="D343" s="224" t="s">
        <v>142</v>
      </c>
      <c r="E343" s="225">
        <v>3</v>
      </c>
      <c r="F343" s="225"/>
      <c r="G343" s="225">
        <f t="shared" si="2"/>
        <v>0</v>
      </c>
      <c r="H343" s="280" t="s">
        <v>1725</v>
      </c>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row>
    <row r="344" spans="1:47" outlineLevel="1" x14ac:dyDescent="0.2">
      <c r="A344" s="285">
        <v>109</v>
      </c>
      <c r="B344" s="162" t="s">
        <v>1808</v>
      </c>
      <c r="C344" s="163" t="s">
        <v>1866</v>
      </c>
      <c r="D344" s="224" t="s">
        <v>142</v>
      </c>
      <c r="E344" s="225">
        <v>3</v>
      </c>
      <c r="F344" s="225"/>
      <c r="G344" s="225">
        <f t="shared" si="2"/>
        <v>0</v>
      </c>
      <c r="H344" s="280" t="s">
        <v>1725</v>
      </c>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row>
    <row r="345" spans="1:47" ht="33.75" outlineLevel="1" x14ac:dyDescent="0.2">
      <c r="A345" s="285">
        <v>110</v>
      </c>
      <c r="B345" s="162" t="s">
        <v>1808</v>
      </c>
      <c r="C345" s="163" t="s">
        <v>1867</v>
      </c>
      <c r="D345" s="224" t="s">
        <v>142</v>
      </c>
      <c r="E345" s="225">
        <v>3</v>
      </c>
      <c r="F345" s="225"/>
      <c r="G345" s="225">
        <f t="shared" si="2"/>
        <v>0</v>
      </c>
      <c r="H345" s="280" t="s">
        <v>1725</v>
      </c>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row>
    <row r="346" spans="1:47" outlineLevel="1" x14ac:dyDescent="0.2">
      <c r="A346" s="285">
        <v>111</v>
      </c>
      <c r="B346" s="162" t="s">
        <v>1808</v>
      </c>
      <c r="C346" s="163" t="s">
        <v>1868</v>
      </c>
      <c r="D346" s="224" t="s">
        <v>142</v>
      </c>
      <c r="E346" s="225">
        <v>6</v>
      </c>
      <c r="F346" s="225"/>
      <c r="G346" s="225">
        <f t="shared" si="2"/>
        <v>0</v>
      </c>
      <c r="H346" s="280" t="s">
        <v>1725</v>
      </c>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row>
    <row r="347" spans="1:47" outlineLevel="1" x14ac:dyDescent="0.2">
      <c r="A347" s="285">
        <v>112</v>
      </c>
      <c r="B347" s="162" t="s">
        <v>1808</v>
      </c>
      <c r="C347" s="163" t="s">
        <v>1869</v>
      </c>
      <c r="D347" s="224" t="s">
        <v>142</v>
      </c>
      <c r="E347" s="225">
        <v>1</v>
      </c>
      <c r="F347" s="225"/>
      <c r="G347" s="225">
        <f t="shared" si="2"/>
        <v>0</v>
      </c>
      <c r="H347" s="280" t="s">
        <v>1725</v>
      </c>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row>
    <row r="348" spans="1:47" outlineLevel="1" x14ac:dyDescent="0.2">
      <c r="A348" s="285">
        <v>113</v>
      </c>
      <c r="B348" s="162" t="s">
        <v>1875</v>
      </c>
      <c r="C348" s="163" t="s">
        <v>1876</v>
      </c>
      <c r="D348" s="224" t="s">
        <v>197</v>
      </c>
      <c r="E348" s="225">
        <v>5.0000000000000001E-3</v>
      </c>
      <c r="F348" s="225"/>
      <c r="G348" s="225">
        <f t="shared" si="2"/>
        <v>0</v>
      </c>
      <c r="H348" s="280" t="s">
        <v>1725</v>
      </c>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row>
    <row r="349" spans="1:47" outlineLevel="1" x14ac:dyDescent="0.2">
      <c r="A349" s="285"/>
      <c r="B349" s="222" t="s">
        <v>1877</v>
      </c>
      <c r="C349" s="223" t="s">
        <v>1878</v>
      </c>
      <c r="D349" s="224"/>
      <c r="E349" s="225"/>
      <c r="F349" s="225"/>
      <c r="G349" s="225"/>
      <c r="H349" s="164"/>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row>
    <row r="350" spans="1:47" outlineLevel="1" x14ac:dyDescent="0.2">
      <c r="A350" s="285">
        <v>114</v>
      </c>
      <c r="B350" s="162" t="s">
        <v>1808</v>
      </c>
      <c r="C350" s="163" t="s">
        <v>1879</v>
      </c>
      <c r="D350" s="224" t="s">
        <v>142</v>
      </c>
      <c r="E350" s="225">
        <v>3</v>
      </c>
      <c r="F350" s="225"/>
      <c r="G350" s="225">
        <f t="shared" ref="G350:G352" si="3">ROUND(E350*F350,2)</f>
        <v>0</v>
      </c>
      <c r="H350" s="280" t="s">
        <v>1725</v>
      </c>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row>
    <row r="351" spans="1:47" ht="45" outlineLevel="1" x14ac:dyDescent="0.2">
      <c r="A351" s="285">
        <v>115</v>
      </c>
      <c r="B351" s="162" t="s">
        <v>1808</v>
      </c>
      <c r="C351" s="163" t="s">
        <v>1907</v>
      </c>
      <c r="D351" s="224" t="s">
        <v>142</v>
      </c>
      <c r="E351" s="225">
        <v>3</v>
      </c>
      <c r="F351" s="225"/>
      <c r="G351" s="225">
        <f t="shared" si="3"/>
        <v>0</v>
      </c>
      <c r="H351" s="280" t="s">
        <v>1725</v>
      </c>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row>
    <row r="352" spans="1:47" outlineLevel="1" x14ac:dyDescent="0.2">
      <c r="A352" s="285">
        <v>116</v>
      </c>
      <c r="B352" s="162" t="s">
        <v>1891</v>
      </c>
      <c r="C352" s="163" t="s">
        <v>1892</v>
      </c>
      <c r="D352" s="224" t="s">
        <v>197</v>
      </c>
      <c r="E352" s="225">
        <v>0.11778</v>
      </c>
      <c r="F352" s="225"/>
      <c r="G352" s="225">
        <f t="shared" si="3"/>
        <v>0</v>
      </c>
      <c r="H352" s="280" t="s">
        <v>1725</v>
      </c>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row>
    <row r="353" spans="1:47" outlineLevel="1" x14ac:dyDescent="0.2">
      <c r="A353" s="285"/>
      <c r="B353" s="162" t="s">
        <v>92</v>
      </c>
      <c r="C353" s="163" t="s">
        <v>93</v>
      </c>
      <c r="D353" s="224"/>
      <c r="E353" s="225"/>
      <c r="F353" s="225"/>
      <c r="G353" s="225"/>
      <c r="H353" s="164"/>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row>
    <row r="354" spans="1:47" outlineLevel="1" x14ac:dyDescent="0.2">
      <c r="A354" s="285">
        <v>117</v>
      </c>
      <c r="B354" s="162" t="s">
        <v>1893</v>
      </c>
      <c r="C354" s="163" t="s">
        <v>1894</v>
      </c>
      <c r="D354" s="224" t="s">
        <v>1044</v>
      </c>
      <c r="E354" s="225">
        <v>5</v>
      </c>
      <c r="F354" s="225"/>
      <c r="G354" s="225">
        <f t="shared" ref="G354:G355" si="4">ROUND(E354*F354,2)</f>
        <v>0</v>
      </c>
      <c r="H354" s="280" t="s">
        <v>1725</v>
      </c>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row>
    <row r="355" spans="1:47" outlineLevel="1" x14ac:dyDescent="0.2">
      <c r="A355" s="285">
        <v>118</v>
      </c>
      <c r="B355" s="162" t="s">
        <v>1898</v>
      </c>
      <c r="C355" s="163" t="s">
        <v>1899</v>
      </c>
      <c r="D355" s="224" t="s">
        <v>197</v>
      </c>
      <c r="E355" s="225">
        <v>5.0000000000000001E-3</v>
      </c>
      <c r="F355" s="225"/>
      <c r="G355" s="225">
        <f t="shared" si="4"/>
        <v>0</v>
      </c>
      <c r="H355" s="280" t="s">
        <v>1725</v>
      </c>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row>
    <row r="356" spans="1:47" outlineLevel="1" x14ac:dyDescent="0.2">
      <c r="A356" s="285"/>
      <c r="B356" s="222" t="s">
        <v>100</v>
      </c>
      <c r="C356" s="223" t="s">
        <v>101</v>
      </c>
      <c r="D356" s="224"/>
      <c r="E356" s="225"/>
      <c r="F356" s="225"/>
      <c r="G356" s="225"/>
      <c r="H356" s="164"/>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row>
    <row r="357" spans="1:47" outlineLevel="1" x14ac:dyDescent="0.2">
      <c r="A357" s="285">
        <v>119</v>
      </c>
      <c r="B357" s="162" t="s">
        <v>1900</v>
      </c>
      <c r="C357" s="163" t="s">
        <v>1901</v>
      </c>
      <c r="D357" s="224" t="s">
        <v>130</v>
      </c>
      <c r="E357" s="225">
        <v>0.25</v>
      </c>
      <c r="F357" s="225"/>
      <c r="G357" s="225">
        <f>ROUND(E357*F357,2)</f>
        <v>0</v>
      </c>
      <c r="H357" s="280" t="s">
        <v>1725</v>
      </c>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row>
    <row r="358" spans="1:47" outlineLevel="1" x14ac:dyDescent="0.2">
      <c r="A358" s="285"/>
      <c r="B358" s="222" t="s">
        <v>1902</v>
      </c>
      <c r="C358" s="223" t="s">
        <v>27</v>
      </c>
      <c r="D358" s="224"/>
      <c r="E358" s="225"/>
      <c r="F358" s="225"/>
      <c r="G358" s="225"/>
      <c r="H358" s="164"/>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row>
    <row r="359" spans="1:47" outlineLevel="1" x14ac:dyDescent="0.2">
      <c r="A359" s="285">
        <v>120</v>
      </c>
      <c r="B359" s="162" t="s">
        <v>1808</v>
      </c>
      <c r="C359" s="163" t="s">
        <v>1903</v>
      </c>
      <c r="D359" s="224" t="s">
        <v>247</v>
      </c>
      <c r="E359" s="225">
        <v>25</v>
      </c>
      <c r="F359" s="225"/>
      <c r="G359" s="225">
        <f t="shared" ref="G359:G363" si="5">ROUND(E359*F359,2)</f>
        <v>0</v>
      </c>
      <c r="H359" s="280" t="s">
        <v>1725</v>
      </c>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row>
    <row r="360" spans="1:47" outlineLevel="1" x14ac:dyDescent="0.2">
      <c r="A360" s="285">
        <v>121</v>
      </c>
      <c r="B360" s="162" t="s">
        <v>1808</v>
      </c>
      <c r="C360" s="163" t="s">
        <v>1904</v>
      </c>
      <c r="D360" s="224" t="s">
        <v>247</v>
      </c>
      <c r="E360" s="225">
        <v>25</v>
      </c>
      <c r="F360" s="225"/>
      <c r="G360" s="225">
        <f t="shared" si="5"/>
        <v>0</v>
      </c>
      <c r="H360" s="280" t="s">
        <v>1725</v>
      </c>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row>
    <row r="361" spans="1:47" outlineLevel="1" x14ac:dyDescent="0.2">
      <c r="A361" s="285">
        <v>122</v>
      </c>
      <c r="B361" s="162" t="s">
        <v>1808</v>
      </c>
      <c r="C361" s="163" t="s">
        <v>1910</v>
      </c>
      <c r="D361" s="224" t="s">
        <v>142</v>
      </c>
      <c r="E361" s="225">
        <v>1</v>
      </c>
      <c r="F361" s="225"/>
      <c r="G361" s="225">
        <f t="shared" si="5"/>
        <v>0</v>
      </c>
      <c r="H361" s="280" t="s">
        <v>1725</v>
      </c>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row>
    <row r="362" spans="1:47" outlineLevel="1" x14ac:dyDescent="0.2">
      <c r="A362" s="285">
        <v>123</v>
      </c>
      <c r="B362" s="162" t="s">
        <v>1808</v>
      </c>
      <c r="C362" s="163" t="s">
        <v>1905</v>
      </c>
      <c r="D362" s="224" t="s">
        <v>668</v>
      </c>
      <c r="E362" s="225">
        <v>8</v>
      </c>
      <c r="F362" s="225"/>
      <c r="G362" s="225">
        <f t="shared" si="5"/>
        <v>0</v>
      </c>
      <c r="H362" s="280" t="s">
        <v>1725</v>
      </c>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row>
    <row r="363" spans="1:47" outlineLevel="1" x14ac:dyDescent="0.2">
      <c r="A363" s="285">
        <v>124</v>
      </c>
      <c r="B363" s="162" t="s">
        <v>1808</v>
      </c>
      <c r="C363" s="163" t="s">
        <v>1906</v>
      </c>
      <c r="D363" s="224" t="s">
        <v>668</v>
      </c>
      <c r="E363" s="225">
        <v>8</v>
      </c>
      <c r="F363" s="225"/>
      <c r="G363" s="225">
        <f t="shared" si="5"/>
        <v>0</v>
      </c>
      <c r="H363" s="280" t="s">
        <v>1725</v>
      </c>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row>
    <row r="364" spans="1:47" x14ac:dyDescent="0.2">
      <c r="A364" s="286" t="s">
        <v>126</v>
      </c>
      <c r="B364" s="253" t="s">
        <v>90</v>
      </c>
      <c r="C364" s="254" t="s">
        <v>91</v>
      </c>
      <c r="D364" s="255"/>
      <c r="E364" s="256"/>
      <c r="F364" s="256"/>
      <c r="G364" s="256">
        <f>SUMIF(R365:R366,"&lt;&gt;NOR",G365:G366)</f>
        <v>0</v>
      </c>
      <c r="H364" s="229"/>
      <c r="I364" s="126"/>
      <c r="R364" t="s">
        <v>127</v>
      </c>
    </row>
    <row r="365" spans="1:47" ht="67.5" outlineLevel="1" x14ac:dyDescent="0.2">
      <c r="A365" s="285">
        <v>125</v>
      </c>
      <c r="B365" s="162" t="s">
        <v>1246</v>
      </c>
      <c r="C365" s="163" t="s">
        <v>1247</v>
      </c>
      <c r="D365" s="224" t="s">
        <v>142</v>
      </c>
      <c r="E365" s="225">
        <v>1</v>
      </c>
      <c r="F365" s="225"/>
      <c r="G365" s="225">
        <f t="shared" ref="G365" si="6">ROUND(E365*F365,2)</f>
        <v>0</v>
      </c>
      <c r="H365" s="164" t="s">
        <v>1239</v>
      </c>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row>
    <row r="366" spans="1:47" outlineLevel="1" x14ac:dyDescent="0.2">
      <c r="A366" s="285">
        <v>126</v>
      </c>
      <c r="B366" s="162" t="s">
        <v>1040</v>
      </c>
      <c r="C366" s="163" t="s">
        <v>1041</v>
      </c>
      <c r="D366" s="224" t="s">
        <v>0</v>
      </c>
      <c r="E366" s="225">
        <v>1.6</v>
      </c>
      <c r="F366" s="225"/>
      <c r="G366" s="225">
        <f>ROUND(E366*F366,2)</f>
        <v>0</v>
      </c>
      <c r="H366" s="164" t="s">
        <v>1275</v>
      </c>
      <c r="I366" s="126"/>
      <c r="J366" s="126"/>
      <c r="K366" s="126"/>
      <c r="L366" s="126"/>
      <c r="M366" s="126"/>
      <c r="N366" s="126"/>
      <c r="O366" s="126"/>
      <c r="P366" s="126"/>
      <c r="Q366" s="126"/>
      <c r="R366" s="126" t="s">
        <v>131</v>
      </c>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row>
    <row r="367" spans="1:47" x14ac:dyDescent="0.2">
      <c r="A367" s="286" t="s">
        <v>126</v>
      </c>
      <c r="B367" s="253" t="s">
        <v>92</v>
      </c>
      <c r="C367" s="254" t="s">
        <v>93</v>
      </c>
      <c r="D367" s="255"/>
      <c r="E367" s="256"/>
      <c r="F367" s="256"/>
      <c r="G367" s="256">
        <f>SUMIF(R368:R369,"&lt;&gt;NOR",G368:G369)</f>
        <v>0</v>
      </c>
      <c r="H367" s="229"/>
      <c r="I367" s="126"/>
      <c r="R367" t="s">
        <v>127</v>
      </c>
    </row>
    <row r="368" spans="1:47" outlineLevel="1" x14ac:dyDescent="0.2">
      <c r="A368" s="285">
        <v>127</v>
      </c>
      <c r="B368" s="162" t="s">
        <v>1074</v>
      </c>
      <c r="C368" s="163" t="s">
        <v>1075</v>
      </c>
      <c r="D368" s="224" t="s">
        <v>142</v>
      </c>
      <c r="E368" s="225">
        <v>1</v>
      </c>
      <c r="F368" s="225"/>
      <c r="G368" s="225">
        <f t="shared" ref="G368" si="7">ROUND(E368*F368,2)</f>
        <v>0</v>
      </c>
      <c r="H368" s="164" t="s">
        <v>1239</v>
      </c>
      <c r="I368" s="126"/>
      <c r="J368" s="126"/>
      <c r="K368" s="126"/>
      <c r="L368" s="126"/>
      <c r="M368" s="126"/>
      <c r="N368" s="126"/>
      <c r="O368" s="126"/>
      <c r="P368" s="126"/>
      <c r="Q368" s="126"/>
      <c r="R368" s="126" t="s">
        <v>131</v>
      </c>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row>
    <row r="369" spans="1:47" outlineLevel="1" x14ac:dyDescent="0.2">
      <c r="A369" s="285">
        <v>128</v>
      </c>
      <c r="B369" s="162" t="s">
        <v>1127</v>
      </c>
      <c r="C369" s="163" t="s">
        <v>1128</v>
      </c>
      <c r="D369" s="224" t="s">
        <v>0</v>
      </c>
      <c r="E369" s="225">
        <v>2.15</v>
      </c>
      <c r="F369" s="225"/>
      <c r="G369" s="225">
        <f>ROUND(E369*F369,2)</f>
        <v>0</v>
      </c>
      <c r="H369" s="164" t="s">
        <v>1275</v>
      </c>
      <c r="I369" s="126"/>
      <c r="J369" s="126"/>
      <c r="K369" s="126"/>
      <c r="L369" s="126"/>
      <c r="M369" s="126"/>
      <c r="N369" s="126"/>
      <c r="O369" s="126"/>
      <c r="P369" s="126"/>
      <c r="Q369" s="126"/>
      <c r="R369" s="126" t="s">
        <v>131</v>
      </c>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row>
    <row r="370" spans="1:47" x14ac:dyDescent="0.2">
      <c r="A370" s="286" t="s">
        <v>126</v>
      </c>
      <c r="B370" s="253" t="s">
        <v>96</v>
      </c>
      <c r="C370" s="254" t="s">
        <v>97</v>
      </c>
      <c r="D370" s="255"/>
      <c r="E370" s="256"/>
      <c r="F370" s="256"/>
      <c r="G370" s="256">
        <f>SUMIF(R371:R393,"&lt;&gt;NOR",G371:G393)</f>
        <v>0</v>
      </c>
      <c r="H370" s="229"/>
      <c r="I370" s="126"/>
      <c r="R370" t="s">
        <v>127</v>
      </c>
    </row>
    <row r="371" spans="1:47" outlineLevel="1" x14ac:dyDescent="0.2">
      <c r="A371" s="285">
        <v>129</v>
      </c>
      <c r="B371" s="162" t="s">
        <v>1152</v>
      </c>
      <c r="C371" s="163" t="s">
        <v>1153</v>
      </c>
      <c r="D371" s="224" t="s">
        <v>130</v>
      </c>
      <c r="E371" s="225">
        <v>59.768000000000001</v>
      </c>
      <c r="F371" s="225"/>
      <c r="G371" s="225">
        <f>ROUND(E371*F371,2)</f>
        <v>0</v>
      </c>
      <c r="H371" s="164" t="s">
        <v>1275</v>
      </c>
      <c r="I371" s="126"/>
      <c r="J371" s="126"/>
      <c r="K371" s="126"/>
      <c r="L371" s="126"/>
      <c r="M371" s="126"/>
      <c r="N371" s="126"/>
      <c r="O371" s="126"/>
      <c r="P371" s="126"/>
      <c r="Q371" s="126"/>
      <c r="R371" s="126" t="s">
        <v>131</v>
      </c>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row>
    <row r="372" spans="1:47" outlineLevel="1" x14ac:dyDescent="0.2">
      <c r="A372" s="285"/>
      <c r="B372" s="162"/>
      <c r="C372" s="250" t="s">
        <v>598</v>
      </c>
      <c r="D372" s="251"/>
      <c r="E372" s="252"/>
      <c r="F372" s="225"/>
      <c r="G372" s="225"/>
      <c r="H372" s="164">
        <v>0</v>
      </c>
      <c r="I372" s="126"/>
      <c r="J372" s="126"/>
      <c r="K372" s="126"/>
      <c r="L372" s="126"/>
      <c r="M372" s="126"/>
      <c r="N372" s="126"/>
      <c r="O372" s="126"/>
      <c r="P372" s="126"/>
      <c r="Q372" s="126"/>
      <c r="R372" s="126" t="s">
        <v>133</v>
      </c>
      <c r="S372" s="126">
        <v>0</v>
      </c>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row>
    <row r="373" spans="1:47" outlineLevel="1" x14ac:dyDescent="0.2">
      <c r="A373" s="285"/>
      <c r="B373" s="162"/>
      <c r="C373" s="250" t="s">
        <v>154</v>
      </c>
      <c r="D373" s="251"/>
      <c r="E373" s="252"/>
      <c r="F373" s="225"/>
      <c r="G373" s="225"/>
      <c r="H373" s="164">
        <v>0</v>
      </c>
      <c r="I373" s="126"/>
      <c r="J373" s="126"/>
      <c r="K373" s="126"/>
      <c r="L373" s="126"/>
      <c r="M373" s="126"/>
      <c r="N373" s="126"/>
      <c r="O373" s="126"/>
      <c r="P373" s="126"/>
      <c r="Q373" s="126"/>
      <c r="R373" s="126" t="s">
        <v>133</v>
      </c>
      <c r="S373" s="126">
        <v>0</v>
      </c>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row>
    <row r="374" spans="1:47" outlineLevel="1" x14ac:dyDescent="0.2">
      <c r="A374" s="285"/>
      <c r="B374" s="162"/>
      <c r="C374" s="250" t="s">
        <v>1412</v>
      </c>
      <c r="D374" s="251"/>
      <c r="E374" s="252">
        <v>57.98</v>
      </c>
      <c r="F374" s="225"/>
      <c r="G374" s="225"/>
      <c r="H374" s="164">
        <v>0</v>
      </c>
      <c r="I374" s="126"/>
      <c r="J374" s="126"/>
      <c r="K374" s="126"/>
      <c r="L374" s="126"/>
      <c r="M374" s="126"/>
      <c r="N374" s="126"/>
      <c r="O374" s="126"/>
      <c r="P374" s="126"/>
      <c r="Q374" s="126"/>
      <c r="R374" s="126" t="s">
        <v>133</v>
      </c>
      <c r="S374" s="126">
        <v>0</v>
      </c>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row>
    <row r="375" spans="1:47" outlineLevel="1" x14ac:dyDescent="0.2">
      <c r="A375" s="285"/>
      <c r="B375" s="162"/>
      <c r="C375" s="250" t="s">
        <v>1431</v>
      </c>
      <c r="D375" s="251"/>
      <c r="E375" s="252">
        <v>1.788</v>
      </c>
      <c r="F375" s="225"/>
      <c r="G375" s="225"/>
      <c r="H375" s="164">
        <v>0</v>
      </c>
      <c r="I375" s="126"/>
      <c r="J375" s="126"/>
      <c r="K375" s="126"/>
      <c r="L375" s="126"/>
      <c r="M375" s="126"/>
      <c r="N375" s="126"/>
      <c r="O375" s="126"/>
      <c r="P375" s="126"/>
      <c r="Q375" s="126"/>
      <c r="R375" s="126" t="s">
        <v>133</v>
      </c>
      <c r="S375" s="126">
        <v>0</v>
      </c>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row>
    <row r="376" spans="1:47" ht="22.5" outlineLevel="1" x14ac:dyDescent="0.2">
      <c r="A376" s="285">
        <v>130</v>
      </c>
      <c r="B376" s="162" t="s">
        <v>1154</v>
      </c>
      <c r="C376" s="163" t="s">
        <v>1155</v>
      </c>
      <c r="D376" s="224" t="s">
        <v>247</v>
      </c>
      <c r="E376" s="225">
        <v>29.8</v>
      </c>
      <c r="F376" s="225"/>
      <c r="G376" s="225">
        <f>ROUND(E376*F376,2)</f>
        <v>0</v>
      </c>
      <c r="H376" s="164" t="s">
        <v>1239</v>
      </c>
      <c r="I376" s="126"/>
      <c r="J376" s="126"/>
      <c r="K376" s="126"/>
      <c r="L376" s="126"/>
      <c r="M376" s="126"/>
      <c r="N376" s="126"/>
      <c r="O376" s="126"/>
      <c r="P376" s="126"/>
      <c r="Q376" s="126"/>
      <c r="R376" s="126" t="s">
        <v>131</v>
      </c>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row>
    <row r="377" spans="1:47" outlineLevel="1" x14ac:dyDescent="0.2">
      <c r="A377" s="285"/>
      <c r="B377" s="162"/>
      <c r="C377" s="250" t="s">
        <v>598</v>
      </c>
      <c r="D377" s="251"/>
      <c r="E377" s="252"/>
      <c r="F377" s="225"/>
      <c r="G377" s="225"/>
      <c r="H377" s="164">
        <v>0</v>
      </c>
      <c r="I377" s="126"/>
      <c r="J377" s="126"/>
      <c r="K377" s="126"/>
      <c r="L377" s="126"/>
      <c r="M377" s="126"/>
      <c r="N377" s="126"/>
      <c r="O377" s="126"/>
      <c r="P377" s="126"/>
      <c r="Q377" s="126"/>
      <c r="R377" s="126" t="s">
        <v>133</v>
      </c>
      <c r="S377" s="126">
        <v>0</v>
      </c>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row>
    <row r="378" spans="1:47" outlineLevel="1" x14ac:dyDescent="0.2">
      <c r="A378" s="285"/>
      <c r="B378" s="162"/>
      <c r="C378" s="250" t="s">
        <v>154</v>
      </c>
      <c r="D378" s="251"/>
      <c r="E378" s="252"/>
      <c r="F378" s="225"/>
      <c r="G378" s="225"/>
      <c r="H378" s="164">
        <v>0</v>
      </c>
      <c r="I378" s="126"/>
      <c r="J378" s="126"/>
      <c r="K378" s="126"/>
      <c r="L378" s="126"/>
      <c r="M378" s="126"/>
      <c r="N378" s="126"/>
      <c r="O378" s="126"/>
      <c r="P378" s="126"/>
      <c r="Q378" s="126"/>
      <c r="R378" s="126" t="s">
        <v>133</v>
      </c>
      <c r="S378" s="126">
        <v>0</v>
      </c>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row>
    <row r="379" spans="1:47" outlineLevel="1" x14ac:dyDescent="0.2">
      <c r="A379" s="285"/>
      <c r="B379" s="162"/>
      <c r="C379" s="250" t="s">
        <v>1156</v>
      </c>
      <c r="D379" s="251"/>
      <c r="E379" s="252"/>
      <c r="F379" s="225"/>
      <c r="G379" s="225"/>
      <c r="H379" s="164">
        <v>0</v>
      </c>
      <c r="I379" s="126"/>
      <c r="J379" s="126"/>
      <c r="K379" s="126"/>
      <c r="L379" s="126"/>
      <c r="M379" s="126"/>
      <c r="N379" s="126"/>
      <c r="O379" s="126"/>
      <c r="P379" s="126"/>
      <c r="Q379" s="126"/>
      <c r="R379" s="126" t="s">
        <v>133</v>
      </c>
      <c r="S379" s="126">
        <v>0</v>
      </c>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row>
    <row r="380" spans="1:47" outlineLevel="1" x14ac:dyDescent="0.2">
      <c r="A380" s="285"/>
      <c r="B380" s="162"/>
      <c r="C380" s="250" t="s">
        <v>1432</v>
      </c>
      <c r="D380" s="251"/>
      <c r="E380" s="252">
        <v>29.8</v>
      </c>
      <c r="F380" s="225"/>
      <c r="G380" s="225"/>
      <c r="H380" s="164">
        <v>0</v>
      </c>
      <c r="I380" s="126"/>
      <c r="J380" s="126"/>
      <c r="K380" s="126"/>
      <c r="L380" s="126"/>
      <c r="M380" s="126"/>
      <c r="N380" s="126"/>
      <c r="O380" s="126"/>
      <c r="P380" s="126"/>
      <c r="Q380" s="126"/>
      <c r="R380" s="126" t="s">
        <v>133</v>
      </c>
      <c r="S380" s="126">
        <v>0</v>
      </c>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row>
    <row r="381" spans="1:47" ht="22.5" outlineLevel="1" x14ac:dyDescent="0.2">
      <c r="A381" s="285">
        <v>131</v>
      </c>
      <c r="B381" s="162" t="s">
        <v>1158</v>
      </c>
      <c r="C381" s="163" t="s">
        <v>1159</v>
      </c>
      <c r="D381" s="224" t="s">
        <v>130</v>
      </c>
      <c r="E381" s="225">
        <v>57.98</v>
      </c>
      <c r="F381" s="225"/>
      <c r="G381" s="225">
        <f>ROUND(E381*F381,2)</f>
        <v>0</v>
      </c>
      <c r="H381" s="164" t="s">
        <v>1275</v>
      </c>
      <c r="I381" s="126"/>
      <c r="J381" s="126"/>
      <c r="K381" s="126"/>
      <c r="L381" s="126"/>
      <c r="M381" s="126"/>
      <c r="N381" s="126"/>
      <c r="O381" s="126"/>
      <c r="P381" s="126"/>
      <c r="Q381" s="126"/>
      <c r="R381" s="126" t="s">
        <v>131</v>
      </c>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row>
    <row r="382" spans="1:47" outlineLevel="1" x14ac:dyDescent="0.2">
      <c r="A382" s="285"/>
      <c r="B382" s="162"/>
      <c r="C382" s="250" t="s">
        <v>598</v>
      </c>
      <c r="D382" s="251"/>
      <c r="E382" s="252"/>
      <c r="F382" s="225"/>
      <c r="G382" s="225"/>
      <c r="H382" s="164">
        <v>0</v>
      </c>
      <c r="I382" s="126"/>
      <c r="J382" s="126"/>
      <c r="K382" s="126"/>
      <c r="L382" s="126"/>
      <c r="M382" s="126"/>
      <c r="N382" s="126"/>
      <c r="O382" s="126"/>
      <c r="P382" s="126"/>
      <c r="Q382" s="126"/>
      <c r="R382" s="126" t="s">
        <v>133</v>
      </c>
      <c r="S382" s="126">
        <v>0</v>
      </c>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row>
    <row r="383" spans="1:47" outlineLevel="1" x14ac:dyDescent="0.2">
      <c r="A383" s="285"/>
      <c r="B383" s="162"/>
      <c r="C383" s="250" t="s">
        <v>154</v>
      </c>
      <c r="D383" s="251"/>
      <c r="E383" s="252"/>
      <c r="F383" s="225"/>
      <c r="G383" s="225"/>
      <c r="H383" s="164">
        <v>0</v>
      </c>
      <c r="I383" s="126"/>
      <c r="J383" s="126"/>
      <c r="K383" s="126"/>
      <c r="L383" s="126"/>
      <c r="M383" s="126"/>
      <c r="N383" s="126"/>
      <c r="O383" s="126"/>
      <c r="P383" s="126"/>
      <c r="Q383" s="126"/>
      <c r="R383" s="126" t="s">
        <v>133</v>
      </c>
      <c r="S383" s="126">
        <v>0</v>
      </c>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row>
    <row r="384" spans="1:47" outlineLevel="1" x14ac:dyDescent="0.2">
      <c r="A384" s="285"/>
      <c r="B384" s="162"/>
      <c r="C384" s="250" t="s">
        <v>1412</v>
      </c>
      <c r="D384" s="251"/>
      <c r="E384" s="252">
        <v>57.98</v>
      </c>
      <c r="F384" s="225"/>
      <c r="G384" s="225"/>
      <c r="H384" s="164">
        <v>0</v>
      </c>
      <c r="I384" s="126"/>
      <c r="J384" s="126"/>
      <c r="K384" s="126"/>
      <c r="L384" s="126"/>
      <c r="M384" s="126"/>
      <c r="N384" s="126"/>
      <c r="O384" s="126"/>
      <c r="P384" s="126"/>
      <c r="Q384" s="126"/>
      <c r="R384" s="126" t="s">
        <v>133</v>
      </c>
      <c r="S384" s="126">
        <v>0</v>
      </c>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row>
    <row r="385" spans="1:47" ht="22.5" outlineLevel="1" x14ac:dyDescent="0.2">
      <c r="A385" s="285">
        <v>132</v>
      </c>
      <c r="B385" s="162" t="s">
        <v>1160</v>
      </c>
      <c r="C385" s="163" t="s">
        <v>1161</v>
      </c>
      <c r="D385" s="224" t="s">
        <v>130</v>
      </c>
      <c r="E385" s="225">
        <v>65.744799999999998</v>
      </c>
      <c r="F385" s="225"/>
      <c r="G385" s="225">
        <f>ROUND(E385*F385,2)</f>
        <v>0</v>
      </c>
      <c r="H385" s="164" t="s">
        <v>1239</v>
      </c>
      <c r="I385" s="126"/>
      <c r="J385" s="126"/>
      <c r="K385" s="126"/>
      <c r="L385" s="126"/>
      <c r="M385" s="126"/>
      <c r="N385" s="126"/>
      <c r="O385" s="126"/>
      <c r="P385" s="126"/>
      <c r="Q385" s="126"/>
      <c r="R385" s="126" t="s">
        <v>131</v>
      </c>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row>
    <row r="386" spans="1:47" outlineLevel="1" x14ac:dyDescent="0.2">
      <c r="A386" s="285"/>
      <c r="B386" s="162"/>
      <c r="C386" s="250" t="s">
        <v>598</v>
      </c>
      <c r="D386" s="251"/>
      <c r="E386" s="252"/>
      <c r="F386" s="225"/>
      <c r="G386" s="225"/>
      <c r="H386" s="164">
        <v>0</v>
      </c>
      <c r="I386" s="126"/>
      <c r="J386" s="126"/>
      <c r="K386" s="126"/>
      <c r="L386" s="126"/>
      <c r="M386" s="126"/>
      <c r="N386" s="126"/>
      <c r="O386" s="126"/>
      <c r="P386" s="126"/>
      <c r="Q386" s="126"/>
      <c r="R386" s="126" t="s">
        <v>133</v>
      </c>
      <c r="S386" s="126">
        <v>0</v>
      </c>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row>
    <row r="387" spans="1:47" outlineLevel="1" x14ac:dyDescent="0.2">
      <c r="A387" s="285"/>
      <c r="B387" s="162"/>
      <c r="C387" s="250" t="s">
        <v>154</v>
      </c>
      <c r="D387" s="251"/>
      <c r="E387" s="252"/>
      <c r="F387" s="225"/>
      <c r="G387" s="225"/>
      <c r="H387" s="164">
        <v>0</v>
      </c>
      <c r="I387" s="126"/>
      <c r="J387" s="126"/>
      <c r="K387" s="126"/>
      <c r="L387" s="126"/>
      <c r="M387" s="126"/>
      <c r="N387" s="126"/>
      <c r="O387" s="126"/>
      <c r="P387" s="126"/>
      <c r="Q387" s="126"/>
      <c r="R387" s="126" t="s">
        <v>133</v>
      </c>
      <c r="S387" s="126">
        <v>0</v>
      </c>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row>
    <row r="388" spans="1:47" outlineLevel="1" x14ac:dyDescent="0.2">
      <c r="A388" s="285"/>
      <c r="B388" s="162"/>
      <c r="C388" s="257" t="s">
        <v>369</v>
      </c>
      <c r="D388" s="258"/>
      <c r="E388" s="259"/>
      <c r="F388" s="225"/>
      <c r="G388" s="225"/>
      <c r="H388" s="164">
        <v>0</v>
      </c>
      <c r="I388" s="126"/>
      <c r="J388" s="126"/>
      <c r="K388" s="126"/>
      <c r="L388" s="126"/>
      <c r="M388" s="126"/>
      <c r="N388" s="126"/>
      <c r="O388" s="126"/>
      <c r="P388" s="126"/>
      <c r="Q388" s="126"/>
      <c r="R388" s="126" t="s">
        <v>133</v>
      </c>
      <c r="S388" s="126">
        <v>2</v>
      </c>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row>
    <row r="389" spans="1:47" outlineLevel="1" x14ac:dyDescent="0.2">
      <c r="A389" s="285"/>
      <c r="B389" s="162"/>
      <c r="C389" s="260" t="s">
        <v>1427</v>
      </c>
      <c r="D389" s="258"/>
      <c r="E389" s="259">
        <v>57.98</v>
      </c>
      <c r="F389" s="225"/>
      <c r="G389" s="225"/>
      <c r="H389" s="164">
        <v>0</v>
      </c>
      <c r="I389" s="126"/>
      <c r="J389" s="126"/>
      <c r="K389" s="126"/>
      <c r="L389" s="126"/>
      <c r="M389" s="126"/>
      <c r="N389" s="126"/>
      <c r="O389" s="126"/>
      <c r="P389" s="126"/>
      <c r="Q389" s="126"/>
      <c r="R389" s="126" t="s">
        <v>133</v>
      </c>
      <c r="S389" s="126">
        <v>2</v>
      </c>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row>
    <row r="390" spans="1:47" outlineLevel="1" x14ac:dyDescent="0.2">
      <c r="A390" s="285"/>
      <c r="B390" s="162"/>
      <c r="C390" s="260" t="s">
        <v>1433</v>
      </c>
      <c r="D390" s="258"/>
      <c r="E390" s="259">
        <v>1.788</v>
      </c>
      <c r="F390" s="225"/>
      <c r="G390" s="225"/>
      <c r="H390" s="164">
        <v>0</v>
      </c>
      <c r="I390" s="126"/>
      <c r="J390" s="126"/>
      <c r="K390" s="126"/>
      <c r="L390" s="126"/>
      <c r="M390" s="126"/>
      <c r="N390" s="126"/>
      <c r="O390" s="126"/>
      <c r="P390" s="126"/>
      <c r="Q390" s="126"/>
      <c r="R390" s="126" t="s">
        <v>133</v>
      </c>
      <c r="S390" s="126">
        <v>2</v>
      </c>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row>
    <row r="391" spans="1:47" outlineLevel="1" x14ac:dyDescent="0.2">
      <c r="A391" s="285"/>
      <c r="B391" s="162"/>
      <c r="C391" s="257" t="s">
        <v>373</v>
      </c>
      <c r="D391" s="258"/>
      <c r="E391" s="259"/>
      <c r="F391" s="225"/>
      <c r="G391" s="225"/>
      <c r="H391" s="164">
        <v>0</v>
      </c>
      <c r="I391" s="126"/>
      <c r="J391" s="126"/>
      <c r="K391" s="126"/>
      <c r="L391" s="126"/>
      <c r="M391" s="126"/>
      <c r="N391" s="126"/>
      <c r="O391" s="126"/>
      <c r="P391" s="126"/>
      <c r="Q391" s="126"/>
      <c r="R391" s="126" t="s">
        <v>133</v>
      </c>
      <c r="S391" s="126">
        <v>0</v>
      </c>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row>
    <row r="392" spans="1:47" outlineLevel="1" x14ac:dyDescent="0.2">
      <c r="A392" s="285"/>
      <c r="B392" s="162"/>
      <c r="C392" s="250" t="s">
        <v>1434</v>
      </c>
      <c r="D392" s="251"/>
      <c r="E392" s="252">
        <v>65.744799999999998</v>
      </c>
      <c r="F392" s="225"/>
      <c r="G392" s="225"/>
      <c r="H392" s="164">
        <v>0</v>
      </c>
      <c r="I392" s="126"/>
      <c r="J392" s="126"/>
      <c r="K392" s="126"/>
      <c r="L392" s="126"/>
      <c r="M392" s="126"/>
      <c r="N392" s="126"/>
      <c r="O392" s="126"/>
      <c r="P392" s="126"/>
      <c r="Q392" s="126"/>
      <c r="R392" s="126" t="s">
        <v>133</v>
      </c>
      <c r="S392" s="126">
        <v>0</v>
      </c>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row>
    <row r="393" spans="1:47" outlineLevel="1" x14ac:dyDescent="0.2">
      <c r="A393" s="285">
        <v>133</v>
      </c>
      <c r="B393" s="162" t="s">
        <v>1163</v>
      </c>
      <c r="C393" s="163" t="s">
        <v>1164</v>
      </c>
      <c r="D393" s="224" t="s">
        <v>0</v>
      </c>
      <c r="E393" s="225">
        <v>0.87</v>
      </c>
      <c r="F393" s="225"/>
      <c r="G393" s="225">
        <f>ROUND(E393*F393,2)</f>
        <v>0</v>
      </c>
      <c r="H393" s="164" t="s">
        <v>1275</v>
      </c>
      <c r="I393" s="126"/>
      <c r="J393" s="126"/>
      <c r="K393" s="126"/>
      <c r="L393" s="126"/>
      <c r="M393" s="126"/>
      <c r="N393" s="126"/>
      <c r="O393" s="126"/>
      <c r="P393" s="126"/>
      <c r="Q393" s="126"/>
      <c r="R393" s="126" t="s">
        <v>131</v>
      </c>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row>
    <row r="394" spans="1:47" x14ac:dyDescent="0.2">
      <c r="A394" s="286" t="s">
        <v>126</v>
      </c>
      <c r="B394" s="253" t="s">
        <v>102</v>
      </c>
      <c r="C394" s="254" t="s">
        <v>103</v>
      </c>
      <c r="D394" s="255"/>
      <c r="E394" s="256"/>
      <c r="F394" s="256"/>
      <c r="G394" s="256">
        <f>SUMIF(R395:R400,"&lt;&gt;NOR",G395:G400)</f>
        <v>0</v>
      </c>
      <c r="H394" s="229"/>
      <c r="I394" s="126"/>
      <c r="R394" t="s">
        <v>127</v>
      </c>
    </row>
    <row r="395" spans="1:47" outlineLevel="1" x14ac:dyDescent="0.2">
      <c r="A395" s="285">
        <v>134</v>
      </c>
      <c r="B395" s="162" t="s">
        <v>1199</v>
      </c>
      <c r="C395" s="163" t="s">
        <v>1200</v>
      </c>
      <c r="D395" s="224" t="s">
        <v>130</v>
      </c>
      <c r="E395" s="225">
        <v>117.15</v>
      </c>
      <c r="F395" s="225"/>
      <c r="G395" s="225">
        <f>ROUND(E395*F395,2)</f>
        <v>0</v>
      </c>
      <c r="H395" s="164" t="s">
        <v>1275</v>
      </c>
      <c r="I395" s="126"/>
      <c r="J395" s="126"/>
      <c r="K395" s="126"/>
      <c r="L395" s="126"/>
      <c r="M395" s="126"/>
      <c r="N395" s="126"/>
      <c r="O395" s="126"/>
      <c r="P395" s="126"/>
      <c r="Q395" s="126"/>
      <c r="R395" s="126" t="s">
        <v>131</v>
      </c>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row>
    <row r="396" spans="1:47" outlineLevel="1" x14ac:dyDescent="0.2">
      <c r="A396" s="285"/>
      <c r="B396" s="162"/>
      <c r="C396" s="250" t="s">
        <v>1435</v>
      </c>
      <c r="D396" s="251"/>
      <c r="E396" s="252">
        <v>19.100000000000001</v>
      </c>
      <c r="F396" s="225"/>
      <c r="G396" s="225"/>
      <c r="H396" s="164">
        <v>0</v>
      </c>
      <c r="I396" s="126"/>
      <c r="J396" s="126"/>
      <c r="K396" s="126"/>
      <c r="L396" s="126"/>
      <c r="M396" s="126"/>
      <c r="N396" s="126"/>
      <c r="O396" s="126"/>
      <c r="P396" s="126"/>
      <c r="Q396" s="126"/>
      <c r="R396" s="126" t="s">
        <v>133</v>
      </c>
      <c r="S396" s="126">
        <v>0</v>
      </c>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row>
    <row r="397" spans="1:47" outlineLevel="1" x14ac:dyDescent="0.2">
      <c r="A397" s="285"/>
      <c r="B397" s="162"/>
      <c r="C397" s="250" t="s">
        <v>1436</v>
      </c>
      <c r="D397" s="251"/>
      <c r="E397" s="252">
        <v>98.05</v>
      </c>
      <c r="F397" s="225"/>
      <c r="G397" s="225"/>
      <c r="H397" s="164">
        <v>0</v>
      </c>
      <c r="I397" s="126"/>
      <c r="J397" s="126"/>
      <c r="K397" s="126"/>
      <c r="L397" s="126"/>
      <c r="M397" s="126"/>
      <c r="N397" s="126"/>
      <c r="O397" s="126"/>
      <c r="P397" s="126"/>
      <c r="Q397" s="126"/>
      <c r="R397" s="126" t="s">
        <v>133</v>
      </c>
      <c r="S397" s="126">
        <v>0</v>
      </c>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row>
    <row r="398" spans="1:47" outlineLevel="1" x14ac:dyDescent="0.2">
      <c r="A398" s="285">
        <v>135</v>
      </c>
      <c r="B398" s="162" t="s">
        <v>1204</v>
      </c>
      <c r="C398" s="163" t="s">
        <v>1205</v>
      </c>
      <c r="D398" s="224" t="s">
        <v>130</v>
      </c>
      <c r="E398" s="225">
        <v>117.15</v>
      </c>
      <c r="F398" s="225"/>
      <c r="G398" s="225">
        <f>ROUND(E398*F398,2)</f>
        <v>0</v>
      </c>
      <c r="H398" s="164" t="s">
        <v>1275</v>
      </c>
      <c r="I398" s="126"/>
      <c r="J398" s="126"/>
      <c r="K398" s="126"/>
      <c r="L398" s="126"/>
      <c r="M398" s="126"/>
      <c r="N398" s="126"/>
      <c r="O398" s="126"/>
      <c r="P398" s="126"/>
      <c r="Q398" s="126"/>
      <c r="R398" s="126" t="s">
        <v>131</v>
      </c>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row>
    <row r="399" spans="1:47" outlineLevel="1" x14ac:dyDescent="0.2">
      <c r="A399" s="285"/>
      <c r="B399" s="162"/>
      <c r="C399" s="250" t="s">
        <v>1435</v>
      </c>
      <c r="D399" s="251"/>
      <c r="E399" s="252">
        <v>19.100000000000001</v>
      </c>
      <c r="F399" s="225"/>
      <c r="G399" s="225"/>
      <c r="H399" s="164">
        <v>0</v>
      </c>
      <c r="I399" s="126"/>
      <c r="J399" s="126"/>
      <c r="K399" s="126"/>
      <c r="L399" s="126"/>
      <c r="M399" s="126"/>
      <c r="N399" s="126"/>
      <c r="O399" s="126"/>
      <c r="P399" s="126"/>
      <c r="Q399" s="126"/>
      <c r="R399" s="126" t="s">
        <v>133</v>
      </c>
      <c r="S399" s="126">
        <v>0</v>
      </c>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row>
    <row r="400" spans="1:47" outlineLevel="1" x14ac:dyDescent="0.2">
      <c r="A400" s="285"/>
      <c r="B400" s="162"/>
      <c r="C400" s="250" t="s">
        <v>1436</v>
      </c>
      <c r="D400" s="251"/>
      <c r="E400" s="252">
        <v>98.05</v>
      </c>
      <c r="F400" s="225"/>
      <c r="G400" s="225"/>
      <c r="H400" s="164">
        <v>0</v>
      </c>
      <c r="I400" s="126"/>
      <c r="J400" s="126"/>
      <c r="K400" s="126"/>
      <c r="L400" s="126"/>
      <c r="M400" s="126"/>
      <c r="N400" s="126"/>
      <c r="O400" s="126"/>
      <c r="P400" s="126"/>
      <c r="Q400" s="126"/>
      <c r="R400" s="126" t="s">
        <v>133</v>
      </c>
      <c r="S400" s="126">
        <v>0</v>
      </c>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row>
    <row r="401" spans="1:47" outlineLevel="1" x14ac:dyDescent="0.2">
      <c r="A401" s="286" t="s">
        <v>126</v>
      </c>
      <c r="B401" s="261" t="s">
        <v>1911</v>
      </c>
      <c r="C401" s="254" t="s">
        <v>1912</v>
      </c>
      <c r="D401" s="255"/>
      <c r="E401" s="256"/>
      <c r="F401" s="256"/>
      <c r="G401" s="256">
        <f>SUM(G402:G412)</f>
        <v>0</v>
      </c>
      <c r="H401" s="229"/>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row>
    <row r="402" spans="1:47" ht="22.5" outlineLevel="1" x14ac:dyDescent="0.2">
      <c r="A402" s="285">
        <v>136</v>
      </c>
      <c r="B402" s="162" t="s">
        <v>2040</v>
      </c>
      <c r="C402" s="163" t="s">
        <v>2041</v>
      </c>
      <c r="D402" s="224" t="s">
        <v>142</v>
      </c>
      <c r="E402" s="225">
        <v>9</v>
      </c>
      <c r="F402" s="225"/>
      <c r="G402" s="225">
        <f t="shared" ref="G402:G412" si="8">ROUND(E402*F402,2)</f>
        <v>0</v>
      </c>
      <c r="H402" s="164" t="s">
        <v>1275</v>
      </c>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row>
    <row r="403" spans="1:47" ht="22.5" outlineLevel="1" x14ac:dyDescent="0.2">
      <c r="A403" s="285">
        <v>137</v>
      </c>
      <c r="B403" s="162" t="s">
        <v>2042</v>
      </c>
      <c r="C403" s="163" t="s">
        <v>2043</v>
      </c>
      <c r="D403" s="224" t="s">
        <v>142</v>
      </c>
      <c r="E403" s="225">
        <v>9</v>
      </c>
      <c r="F403" s="225"/>
      <c r="G403" s="225">
        <f t="shared" si="8"/>
        <v>0</v>
      </c>
      <c r="H403" s="289" t="s">
        <v>1239</v>
      </c>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row>
    <row r="404" spans="1:47" ht="22.5" outlineLevel="1" x14ac:dyDescent="0.2">
      <c r="A404" s="285">
        <v>138</v>
      </c>
      <c r="B404" s="162" t="s">
        <v>1950</v>
      </c>
      <c r="C404" s="163" t="s">
        <v>1951</v>
      </c>
      <c r="D404" s="224" t="s">
        <v>247</v>
      </c>
      <c r="E404" s="225">
        <v>25</v>
      </c>
      <c r="F404" s="225"/>
      <c r="G404" s="225">
        <f t="shared" si="8"/>
        <v>0</v>
      </c>
      <c r="H404" s="164" t="s">
        <v>1275</v>
      </c>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row>
    <row r="405" spans="1:47" outlineLevel="1" x14ac:dyDescent="0.2">
      <c r="A405" s="285">
        <v>139</v>
      </c>
      <c r="B405" s="162" t="s">
        <v>1952</v>
      </c>
      <c r="C405" s="163" t="s">
        <v>1953</v>
      </c>
      <c r="D405" s="224" t="s">
        <v>247</v>
      </c>
      <c r="E405" s="225">
        <v>25</v>
      </c>
      <c r="F405" s="225"/>
      <c r="G405" s="225">
        <f t="shared" si="8"/>
        <v>0</v>
      </c>
      <c r="H405" s="164" t="s">
        <v>1275</v>
      </c>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row>
    <row r="406" spans="1:47" outlineLevel="1" x14ac:dyDescent="0.2">
      <c r="A406" s="285">
        <v>140</v>
      </c>
      <c r="B406" s="162" t="s">
        <v>1987</v>
      </c>
      <c r="C406" s="163" t="s">
        <v>1988</v>
      </c>
      <c r="D406" s="224" t="s">
        <v>142</v>
      </c>
      <c r="E406" s="225">
        <v>9</v>
      </c>
      <c r="F406" s="225"/>
      <c r="G406" s="225">
        <f t="shared" si="8"/>
        <v>0</v>
      </c>
      <c r="H406" s="289" t="s">
        <v>1239</v>
      </c>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row>
    <row r="407" spans="1:47" ht="22.5" outlineLevel="1" x14ac:dyDescent="0.2">
      <c r="A407" s="285">
        <v>141</v>
      </c>
      <c r="B407" s="162" t="s">
        <v>1939</v>
      </c>
      <c r="C407" s="163" t="s">
        <v>1940</v>
      </c>
      <c r="D407" s="224" t="s">
        <v>142</v>
      </c>
      <c r="E407" s="225">
        <v>120</v>
      </c>
      <c r="F407" s="225"/>
      <c r="G407" s="225">
        <f t="shared" si="8"/>
        <v>0</v>
      </c>
      <c r="H407" s="164" t="s">
        <v>1275</v>
      </c>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row>
    <row r="408" spans="1:47" ht="22.5" outlineLevel="1" x14ac:dyDescent="0.2">
      <c r="A408" s="285">
        <v>142</v>
      </c>
      <c r="B408" s="127" t="s">
        <v>2570</v>
      </c>
      <c r="C408" s="128" t="s">
        <v>2571</v>
      </c>
      <c r="D408" s="224" t="s">
        <v>142</v>
      </c>
      <c r="E408" s="225">
        <v>9</v>
      </c>
      <c r="F408" s="225"/>
      <c r="G408" s="225">
        <f t="shared" si="8"/>
        <v>0</v>
      </c>
      <c r="H408" s="289" t="s">
        <v>1239</v>
      </c>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row>
    <row r="409" spans="1:47" ht="22.5" outlineLevel="1" x14ac:dyDescent="0.2">
      <c r="A409" s="285">
        <v>143</v>
      </c>
      <c r="B409" s="162" t="s">
        <v>2028</v>
      </c>
      <c r="C409" s="163" t="s">
        <v>2029</v>
      </c>
      <c r="D409" s="224" t="s">
        <v>142</v>
      </c>
      <c r="E409" s="225">
        <v>1</v>
      </c>
      <c r="F409" s="225"/>
      <c r="G409" s="225">
        <f t="shared" si="8"/>
        <v>0</v>
      </c>
      <c r="H409" s="164" t="s">
        <v>1275</v>
      </c>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row>
    <row r="410" spans="1:47" outlineLevel="1" x14ac:dyDescent="0.2">
      <c r="A410" s="285">
        <v>144</v>
      </c>
      <c r="B410" s="162" t="s">
        <v>2030</v>
      </c>
      <c r="C410" s="163" t="s">
        <v>2031</v>
      </c>
      <c r="D410" s="224" t="s">
        <v>142</v>
      </c>
      <c r="E410" s="225">
        <v>5</v>
      </c>
      <c r="F410" s="225"/>
      <c r="G410" s="225">
        <f t="shared" si="8"/>
        <v>0</v>
      </c>
      <c r="H410" s="289" t="s">
        <v>1239</v>
      </c>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row>
    <row r="411" spans="1:47" ht="22.5" outlineLevel="1" x14ac:dyDescent="0.2">
      <c r="A411" s="285">
        <v>145</v>
      </c>
      <c r="B411" s="162" t="s">
        <v>1954</v>
      </c>
      <c r="C411" s="163" t="s">
        <v>1955</v>
      </c>
      <c r="D411" s="224" t="s">
        <v>247</v>
      </c>
      <c r="E411" s="225">
        <v>35</v>
      </c>
      <c r="F411" s="225"/>
      <c r="G411" s="225">
        <f t="shared" si="8"/>
        <v>0</v>
      </c>
      <c r="H411" s="164" t="s">
        <v>1275</v>
      </c>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row>
    <row r="412" spans="1:47" outlineLevel="1" x14ac:dyDescent="0.2">
      <c r="A412" s="285">
        <v>146</v>
      </c>
      <c r="B412" s="296">
        <v>34111036</v>
      </c>
      <c r="C412" s="163" t="s">
        <v>1957</v>
      </c>
      <c r="D412" s="224" t="s">
        <v>247</v>
      </c>
      <c r="E412" s="225">
        <v>35</v>
      </c>
      <c r="F412" s="225"/>
      <c r="G412" s="225">
        <f t="shared" si="8"/>
        <v>0</v>
      </c>
      <c r="H412" s="164" t="s">
        <v>1275</v>
      </c>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row>
    <row r="413" spans="1:47" outlineLevel="1" x14ac:dyDescent="0.2">
      <c r="A413" s="286" t="s">
        <v>126</v>
      </c>
      <c r="B413" s="261" t="s">
        <v>2118</v>
      </c>
      <c r="C413" s="254" t="s">
        <v>2119</v>
      </c>
      <c r="D413" s="255"/>
      <c r="E413" s="256"/>
      <c r="F413" s="256"/>
      <c r="G413" s="256">
        <f>SUM(G414:G458)</f>
        <v>0</v>
      </c>
      <c r="H413" s="229"/>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row>
    <row r="414" spans="1:47" outlineLevel="1" x14ac:dyDescent="0.2">
      <c r="A414" s="285">
        <v>147</v>
      </c>
      <c r="B414" s="162" t="s">
        <v>2120</v>
      </c>
      <c r="C414" s="163" t="s">
        <v>2121</v>
      </c>
      <c r="D414" s="224" t="s">
        <v>142</v>
      </c>
      <c r="E414" s="225">
        <v>1</v>
      </c>
      <c r="F414" s="225"/>
      <c r="G414" s="225">
        <f t="shared" ref="G414" si="9">ROUND(E414*F414,2)</f>
        <v>0</v>
      </c>
      <c r="H414" s="164" t="s">
        <v>1275</v>
      </c>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row>
    <row r="415" spans="1:47" outlineLevel="1" x14ac:dyDescent="0.2">
      <c r="A415" s="285"/>
      <c r="B415" s="162"/>
      <c r="C415" s="250" t="s">
        <v>2122</v>
      </c>
      <c r="D415" s="251"/>
      <c r="E415" s="252"/>
      <c r="F415" s="225"/>
      <c r="G415" s="225"/>
      <c r="H415" s="164"/>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row>
    <row r="416" spans="1:47" outlineLevel="1" x14ac:dyDescent="0.2">
      <c r="A416" s="285">
        <v>148</v>
      </c>
      <c r="B416" s="162" t="s">
        <v>2123</v>
      </c>
      <c r="C416" s="163" t="s">
        <v>2124</v>
      </c>
      <c r="D416" s="224" t="s">
        <v>142</v>
      </c>
      <c r="E416" s="225">
        <v>1</v>
      </c>
      <c r="F416" s="225"/>
      <c r="G416" s="225">
        <f t="shared" ref="G416" si="10">ROUND(E416*F416,2)</f>
        <v>0</v>
      </c>
      <c r="H416" s="164" t="s">
        <v>1275</v>
      </c>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row>
    <row r="417" spans="1:47" outlineLevel="1" x14ac:dyDescent="0.2">
      <c r="A417" s="285"/>
      <c r="B417" s="162"/>
      <c r="C417" s="250" t="s">
        <v>2125</v>
      </c>
      <c r="D417" s="251"/>
      <c r="E417" s="252"/>
      <c r="F417" s="225"/>
      <c r="G417" s="225"/>
      <c r="H417" s="164"/>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row>
    <row r="418" spans="1:47" outlineLevel="1" x14ac:dyDescent="0.2">
      <c r="A418" s="285">
        <v>149</v>
      </c>
      <c r="B418" s="162" t="s">
        <v>2126</v>
      </c>
      <c r="C418" s="163" t="s">
        <v>2127</v>
      </c>
      <c r="D418" s="224" t="s">
        <v>247</v>
      </c>
      <c r="E418" s="225">
        <v>15</v>
      </c>
      <c r="F418" s="225"/>
      <c r="G418" s="225">
        <f t="shared" ref="G418" si="11">ROUND(E418*F418,2)</f>
        <v>0</v>
      </c>
      <c r="H418" s="164" t="s">
        <v>1275</v>
      </c>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row>
    <row r="419" spans="1:47" outlineLevel="1" x14ac:dyDescent="0.2">
      <c r="A419" s="285"/>
      <c r="B419" s="162"/>
      <c r="C419" s="250" t="s">
        <v>2122</v>
      </c>
      <c r="D419" s="251"/>
      <c r="E419" s="252"/>
      <c r="F419" s="225"/>
      <c r="G419" s="225"/>
      <c r="H419" s="164"/>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row>
    <row r="420" spans="1:47" outlineLevel="1" x14ac:dyDescent="0.2">
      <c r="A420" s="285"/>
      <c r="B420" s="162"/>
      <c r="C420" s="250" t="s">
        <v>2128</v>
      </c>
      <c r="D420" s="251"/>
      <c r="E420" s="252"/>
      <c r="F420" s="225"/>
      <c r="G420" s="225"/>
      <c r="H420" s="164"/>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row>
    <row r="421" spans="1:47" outlineLevel="1" x14ac:dyDescent="0.2">
      <c r="A421" s="285">
        <v>150</v>
      </c>
      <c r="B421" s="162" t="s">
        <v>2129</v>
      </c>
      <c r="C421" s="163" t="s">
        <v>2130</v>
      </c>
      <c r="D421" s="224" t="s">
        <v>247</v>
      </c>
      <c r="E421" s="225">
        <v>15</v>
      </c>
      <c r="F421" s="225"/>
      <c r="G421" s="225">
        <f t="shared" ref="G421" si="12">ROUND(E421*F421,2)</f>
        <v>0</v>
      </c>
      <c r="H421" s="164" t="s">
        <v>1275</v>
      </c>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row>
    <row r="422" spans="1:47" outlineLevel="1" x14ac:dyDescent="0.2">
      <c r="A422" s="285"/>
      <c r="B422" s="162"/>
      <c r="C422" s="250" t="s">
        <v>2125</v>
      </c>
      <c r="D422" s="251"/>
      <c r="E422" s="252"/>
      <c r="F422" s="225"/>
      <c r="G422" s="225"/>
      <c r="H422" s="164"/>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row>
    <row r="423" spans="1:47" outlineLevel="1" x14ac:dyDescent="0.2">
      <c r="A423" s="285">
        <v>151</v>
      </c>
      <c r="B423" s="162" t="s">
        <v>2131</v>
      </c>
      <c r="C423" s="163" t="s">
        <v>2132</v>
      </c>
      <c r="D423" s="224" t="s">
        <v>247</v>
      </c>
      <c r="E423" s="225">
        <v>30</v>
      </c>
      <c r="F423" s="225"/>
      <c r="G423" s="225">
        <f t="shared" ref="G423" si="13">ROUND(E423*F423,2)</f>
        <v>0</v>
      </c>
      <c r="H423" s="164" t="s">
        <v>1275</v>
      </c>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row>
    <row r="424" spans="1:47" outlineLevel="1" x14ac:dyDescent="0.2">
      <c r="A424" s="285"/>
      <c r="B424" s="162"/>
      <c r="C424" s="250" t="s">
        <v>2122</v>
      </c>
      <c r="D424" s="251"/>
      <c r="E424" s="252"/>
      <c r="F424" s="225"/>
      <c r="G424" s="225"/>
      <c r="H424" s="164"/>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row>
    <row r="425" spans="1:47" outlineLevel="1" x14ac:dyDescent="0.2">
      <c r="A425" s="285"/>
      <c r="B425" s="162"/>
      <c r="C425" s="250" t="s">
        <v>2133</v>
      </c>
      <c r="D425" s="251"/>
      <c r="E425" s="252"/>
      <c r="F425" s="225"/>
      <c r="G425" s="225"/>
      <c r="H425" s="164"/>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row>
    <row r="426" spans="1:47" outlineLevel="1" x14ac:dyDescent="0.2">
      <c r="A426" s="285">
        <v>152</v>
      </c>
      <c r="B426" s="162" t="s">
        <v>2134</v>
      </c>
      <c r="C426" s="163" t="s">
        <v>2132</v>
      </c>
      <c r="D426" s="224" t="s">
        <v>247</v>
      </c>
      <c r="E426" s="225">
        <v>30</v>
      </c>
      <c r="F426" s="225"/>
      <c r="G426" s="225">
        <f t="shared" ref="G426" si="14">ROUND(E426*F426,2)</f>
        <v>0</v>
      </c>
      <c r="H426" s="164" t="s">
        <v>1275</v>
      </c>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row>
    <row r="427" spans="1:47" outlineLevel="1" x14ac:dyDescent="0.2">
      <c r="A427" s="285"/>
      <c r="B427" s="162"/>
      <c r="C427" s="250" t="s">
        <v>2125</v>
      </c>
      <c r="D427" s="251"/>
      <c r="E427" s="252"/>
      <c r="F427" s="225"/>
      <c r="G427" s="225"/>
      <c r="H427" s="164"/>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row>
    <row r="428" spans="1:47" outlineLevel="1" x14ac:dyDescent="0.2">
      <c r="A428" s="285">
        <v>153</v>
      </c>
      <c r="B428" s="162" t="s">
        <v>2135</v>
      </c>
      <c r="C428" s="163" t="s">
        <v>2566</v>
      </c>
      <c r="D428" s="224" t="s">
        <v>247</v>
      </c>
      <c r="E428" s="225">
        <v>55</v>
      </c>
      <c r="F428" s="225"/>
      <c r="G428" s="225">
        <f t="shared" ref="G428" si="15">ROUND(E428*F428,2)</f>
        <v>0</v>
      </c>
      <c r="H428" s="164" t="s">
        <v>1275</v>
      </c>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row>
    <row r="429" spans="1:47" outlineLevel="1" x14ac:dyDescent="0.2">
      <c r="A429" s="285"/>
      <c r="B429" s="162"/>
      <c r="C429" s="250" t="s">
        <v>2136</v>
      </c>
      <c r="D429" s="251"/>
      <c r="E429" s="252"/>
      <c r="F429" s="225"/>
      <c r="G429" s="225"/>
      <c r="H429" s="164"/>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row>
    <row r="430" spans="1:47" outlineLevel="1" x14ac:dyDescent="0.2">
      <c r="A430" s="285">
        <v>154</v>
      </c>
      <c r="B430" s="162" t="s">
        <v>2137</v>
      </c>
      <c r="C430" s="163" t="s">
        <v>2567</v>
      </c>
      <c r="D430" s="224" t="s">
        <v>247</v>
      </c>
      <c r="E430" s="225">
        <v>55</v>
      </c>
      <c r="F430" s="225"/>
      <c r="G430" s="225">
        <f t="shared" ref="G430" si="16">ROUND(E430*F430,2)</f>
        <v>0</v>
      </c>
      <c r="H430" s="164" t="s">
        <v>1275</v>
      </c>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row>
    <row r="431" spans="1:47" outlineLevel="1" x14ac:dyDescent="0.2">
      <c r="A431" s="285"/>
      <c r="B431" s="162"/>
      <c r="C431" s="250" t="s">
        <v>2138</v>
      </c>
      <c r="D431" s="251"/>
      <c r="E431" s="252"/>
      <c r="F431" s="225"/>
      <c r="G431" s="225"/>
      <c r="H431" s="164"/>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row>
    <row r="432" spans="1:47" outlineLevel="1" x14ac:dyDescent="0.2">
      <c r="A432" s="285">
        <v>155</v>
      </c>
      <c r="B432" s="162" t="s">
        <v>2139</v>
      </c>
      <c r="C432" s="163" t="s">
        <v>2140</v>
      </c>
      <c r="D432" s="224" t="s">
        <v>247</v>
      </c>
      <c r="E432" s="225">
        <v>180</v>
      </c>
      <c r="F432" s="225"/>
      <c r="G432" s="225">
        <f t="shared" ref="G432" si="17">ROUND(E432*F432,2)</f>
        <v>0</v>
      </c>
      <c r="H432" s="164" t="s">
        <v>1275</v>
      </c>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row>
    <row r="433" spans="1:47" outlineLevel="1" x14ac:dyDescent="0.2">
      <c r="A433" s="285"/>
      <c r="B433" s="162"/>
      <c r="C433" s="250" t="s">
        <v>2122</v>
      </c>
      <c r="D433" s="251"/>
      <c r="E433" s="252"/>
      <c r="F433" s="225"/>
      <c r="G433" s="225"/>
      <c r="H433" s="164"/>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row>
    <row r="434" spans="1:47" outlineLevel="1" x14ac:dyDescent="0.2">
      <c r="A434" s="285">
        <v>156</v>
      </c>
      <c r="B434" s="162" t="s">
        <v>2141</v>
      </c>
      <c r="C434" s="163" t="s">
        <v>2142</v>
      </c>
      <c r="D434" s="224" t="s">
        <v>247</v>
      </c>
      <c r="E434" s="225">
        <v>180</v>
      </c>
      <c r="F434" s="225"/>
      <c r="G434" s="225">
        <f t="shared" ref="G434" si="18">ROUND(E434*F434,2)</f>
        <v>0</v>
      </c>
      <c r="H434" s="164" t="s">
        <v>1275</v>
      </c>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row>
    <row r="435" spans="1:47" outlineLevel="1" x14ac:dyDescent="0.2">
      <c r="A435" s="285"/>
      <c r="B435" s="162"/>
      <c r="C435" s="250" t="s">
        <v>2125</v>
      </c>
      <c r="D435" s="251"/>
      <c r="E435" s="252"/>
      <c r="F435" s="225"/>
      <c r="G435" s="225"/>
      <c r="H435" s="164"/>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row>
    <row r="436" spans="1:47" outlineLevel="1" x14ac:dyDescent="0.2">
      <c r="A436" s="285">
        <v>157</v>
      </c>
      <c r="B436" s="162" t="s">
        <v>2143</v>
      </c>
      <c r="C436" s="163" t="s">
        <v>2144</v>
      </c>
      <c r="D436" s="224" t="s">
        <v>142</v>
      </c>
      <c r="E436" s="225">
        <v>1</v>
      </c>
      <c r="F436" s="225"/>
      <c r="G436" s="225">
        <f t="shared" ref="G436" si="19">ROUND(E436*F436,2)</f>
        <v>0</v>
      </c>
      <c r="H436" s="164" t="s">
        <v>1275</v>
      </c>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row>
    <row r="437" spans="1:47" outlineLevel="1" x14ac:dyDescent="0.2">
      <c r="A437" s="285"/>
      <c r="B437" s="162"/>
      <c r="C437" s="250" t="s">
        <v>2122</v>
      </c>
      <c r="D437" s="251"/>
      <c r="E437" s="252"/>
      <c r="F437" s="225"/>
      <c r="G437" s="225"/>
      <c r="H437" s="164"/>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row>
    <row r="438" spans="1:47" outlineLevel="1" x14ac:dyDescent="0.2">
      <c r="A438" s="285">
        <v>158</v>
      </c>
      <c r="B438" s="162" t="s">
        <v>2145</v>
      </c>
      <c r="C438" s="163" t="s">
        <v>2146</v>
      </c>
      <c r="D438" s="224" t="s">
        <v>142</v>
      </c>
      <c r="E438" s="225">
        <v>1</v>
      </c>
      <c r="F438" s="225"/>
      <c r="G438" s="225">
        <f t="shared" ref="G438" si="20">ROUND(E438*F438,2)</f>
        <v>0</v>
      </c>
      <c r="H438" s="289" t="s">
        <v>1239</v>
      </c>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row>
    <row r="439" spans="1:47" outlineLevel="1" x14ac:dyDescent="0.2">
      <c r="A439" s="285"/>
      <c r="B439" s="162"/>
      <c r="C439" s="250" t="s">
        <v>2125</v>
      </c>
      <c r="D439" s="251"/>
      <c r="E439" s="252"/>
      <c r="F439" s="225"/>
      <c r="G439" s="225"/>
      <c r="H439" s="164"/>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row>
    <row r="440" spans="1:47" ht="22.5" outlineLevel="1" x14ac:dyDescent="0.2">
      <c r="A440" s="285">
        <v>159</v>
      </c>
      <c r="B440" s="162" t="s">
        <v>2147</v>
      </c>
      <c r="C440" s="163" t="s">
        <v>2148</v>
      </c>
      <c r="D440" s="224" t="s">
        <v>142</v>
      </c>
      <c r="E440" s="225">
        <v>2</v>
      </c>
      <c r="F440" s="225"/>
      <c r="G440" s="225">
        <f t="shared" ref="G440" si="21">ROUND(E440*F440,2)</f>
        <v>0</v>
      </c>
      <c r="H440" s="164" t="s">
        <v>1275</v>
      </c>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row>
    <row r="441" spans="1:47" outlineLevel="1" x14ac:dyDescent="0.2">
      <c r="A441" s="285"/>
      <c r="B441" s="162"/>
      <c r="C441" s="250" t="s">
        <v>2122</v>
      </c>
      <c r="D441" s="251"/>
      <c r="E441" s="252"/>
      <c r="F441" s="225"/>
      <c r="G441" s="225"/>
      <c r="H441" s="164"/>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row>
    <row r="442" spans="1:47" ht="22.5" outlineLevel="1" x14ac:dyDescent="0.2">
      <c r="A442" s="285">
        <v>160</v>
      </c>
      <c r="B442" s="162" t="s">
        <v>2149</v>
      </c>
      <c r="C442" s="163" t="s">
        <v>2150</v>
      </c>
      <c r="D442" s="224" t="s">
        <v>142</v>
      </c>
      <c r="E442" s="225">
        <v>2</v>
      </c>
      <c r="F442" s="225"/>
      <c r="G442" s="225">
        <f t="shared" ref="G442" si="22">ROUND(E442*F442,2)</f>
        <v>0</v>
      </c>
      <c r="H442" s="164" t="s">
        <v>1275</v>
      </c>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row>
    <row r="443" spans="1:47" outlineLevel="1" x14ac:dyDescent="0.2">
      <c r="A443" s="285"/>
      <c r="B443" s="162"/>
      <c r="C443" s="250" t="s">
        <v>2125</v>
      </c>
      <c r="D443" s="251"/>
      <c r="E443" s="252"/>
      <c r="F443" s="225"/>
      <c r="G443" s="225"/>
      <c r="H443" s="164"/>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row>
    <row r="444" spans="1:47" outlineLevel="1" x14ac:dyDescent="0.2">
      <c r="A444" s="285">
        <v>161</v>
      </c>
      <c r="B444" s="162" t="s">
        <v>2151</v>
      </c>
      <c r="C444" s="163" t="s">
        <v>2152</v>
      </c>
      <c r="D444" s="224" t="s">
        <v>142</v>
      </c>
      <c r="E444" s="225">
        <v>8</v>
      </c>
      <c r="F444" s="225"/>
      <c r="G444" s="225">
        <f t="shared" ref="G444" si="23">ROUND(E444*F444,2)</f>
        <v>0</v>
      </c>
      <c r="H444" s="164" t="s">
        <v>1275</v>
      </c>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row>
    <row r="445" spans="1:47" outlineLevel="1" x14ac:dyDescent="0.2">
      <c r="A445" s="285"/>
      <c r="B445" s="162"/>
      <c r="C445" s="250" t="s">
        <v>2153</v>
      </c>
      <c r="D445" s="251"/>
      <c r="E445" s="252"/>
      <c r="F445" s="225"/>
      <c r="G445" s="225"/>
      <c r="H445" s="164"/>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row>
    <row r="446" spans="1:47" outlineLevel="1" x14ac:dyDescent="0.2">
      <c r="A446" s="285"/>
      <c r="B446" s="162"/>
      <c r="C446" s="250" t="s">
        <v>2154</v>
      </c>
      <c r="D446" s="251"/>
      <c r="E446" s="252"/>
      <c r="F446" s="225"/>
      <c r="G446" s="225"/>
      <c r="H446" s="164"/>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row>
    <row r="447" spans="1:47" outlineLevel="1" x14ac:dyDescent="0.2">
      <c r="A447" s="285">
        <v>162</v>
      </c>
      <c r="B447" s="162" t="s">
        <v>2155</v>
      </c>
      <c r="C447" s="163" t="s">
        <v>2156</v>
      </c>
      <c r="D447" s="224" t="s">
        <v>142</v>
      </c>
      <c r="E447" s="225">
        <v>4</v>
      </c>
      <c r="F447" s="225"/>
      <c r="G447" s="225">
        <f t="shared" ref="G447:G450" si="24">ROUND(E447*F447,2)</f>
        <v>0</v>
      </c>
      <c r="H447" s="164" t="s">
        <v>1275</v>
      </c>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row>
    <row r="448" spans="1:47" outlineLevel="1" x14ac:dyDescent="0.2">
      <c r="A448" s="285">
        <v>163</v>
      </c>
      <c r="B448" s="162" t="s">
        <v>2157</v>
      </c>
      <c r="C448" s="163" t="s">
        <v>2158</v>
      </c>
      <c r="D448" s="224" t="s">
        <v>142</v>
      </c>
      <c r="E448" s="225">
        <v>4</v>
      </c>
      <c r="F448" s="225"/>
      <c r="G448" s="225">
        <f t="shared" si="24"/>
        <v>0</v>
      </c>
      <c r="H448" s="164" t="s">
        <v>1275</v>
      </c>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row>
    <row r="449" spans="1:47" outlineLevel="1" x14ac:dyDescent="0.2">
      <c r="A449" s="285">
        <v>164</v>
      </c>
      <c r="B449" s="162" t="s">
        <v>2159</v>
      </c>
      <c r="C449" s="163" t="s">
        <v>2160</v>
      </c>
      <c r="D449" s="224" t="s">
        <v>142</v>
      </c>
      <c r="E449" s="225">
        <v>4</v>
      </c>
      <c r="F449" s="225"/>
      <c r="G449" s="225">
        <f t="shared" si="24"/>
        <v>0</v>
      </c>
      <c r="H449" s="164" t="s">
        <v>1275</v>
      </c>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row>
    <row r="450" spans="1:47" outlineLevel="1" x14ac:dyDescent="0.2">
      <c r="A450" s="285">
        <v>165</v>
      </c>
      <c r="B450" s="162" t="s">
        <v>2161</v>
      </c>
      <c r="C450" s="163" t="s">
        <v>2162</v>
      </c>
      <c r="D450" s="224" t="s">
        <v>142</v>
      </c>
      <c r="E450" s="225">
        <v>1</v>
      </c>
      <c r="F450" s="225"/>
      <c r="G450" s="225">
        <f t="shared" si="24"/>
        <v>0</v>
      </c>
      <c r="H450" s="164" t="s">
        <v>1275</v>
      </c>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row>
    <row r="451" spans="1:47" outlineLevel="1" x14ac:dyDescent="0.2">
      <c r="A451" s="285"/>
      <c r="B451" s="162"/>
      <c r="C451" s="250" t="s">
        <v>2122</v>
      </c>
      <c r="D451" s="251"/>
      <c r="E451" s="252"/>
      <c r="F451" s="225"/>
      <c r="G451" s="225"/>
      <c r="H451" s="164"/>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row>
    <row r="452" spans="1:47" outlineLevel="1" x14ac:dyDescent="0.2">
      <c r="A452" s="285">
        <v>166</v>
      </c>
      <c r="B452" s="162" t="s">
        <v>2163</v>
      </c>
      <c r="C452" s="163" t="s">
        <v>2164</v>
      </c>
      <c r="D452" s="224" t="s">
        <v>142</v>
      </c>
      <c r="E452" s="225">
        <v>1</v>
      </c>
      <c r="F452" s="225"/>
      <c r="G452" s="225">
        <f t="shared" ref="G452" si="25">ROUND(E452*F452,2)</f>
        <v>0</v>
      </c>
      <c r="H452" s="289" t="s">
        <v>1239</v>
      </c>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row>
    <row r="453" spans="1:47" outlineLevel="1" x14ac:dyDescent="0.2">
      <c r="A453" s="285"/>
      <c r="B453" s="162"/>
      <c r="C453" s="250" t="s">
        <v>2605</v>
      </c>
      <c r="D453" s="251"/>
      <c r="E453" s="252"/>
      <c r="F453" s="225"/>
      <c r="G453" s="225"/>
      <c r="H453" s="164"/>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row>
    <row r="454" spans="1:47" outlineLevel="1" x14ac:dyDescent="0.2">
      <c r="A454" s="285"/>
      <c r="B454" s="162"/>
      <c r="C454" s="250" t="s">
        <v>2125</v>
      </c>
      <c r="D454" s="251"/>
      <c r="E454" s="252"/>
      <c r="F454" s="225"/>
      <c r="G454" s="225"/>
      <c r="H454" s="164"/>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row>
    <row r="455" spans="1:47" outlineLevel="1" x14ac:dyDescent="0.2">
      <c r="A455" s="285">
        <v>167</v>
      </c>
      <c r="B455" s="162" t="s">
        <v>2165</v>
      </c>
      <c r="C455" s="163" t="s">
        <v>2166</v>
      </c>
      <c r="D455" s="224" t="s">
        <v>142</v>
      </c>
      <c r="E455" s="225">
        <v>1</v>
      </c>
      <c r="F455" s="225"/>
      <c r="G455" s="225">
        <f t="shared" ref="G455" si="26">ROUND(E455*F455,2)</f>
        <v>0</v>
      </c>
      <c r="H455" s="164" t="s">
        <v>1275</v>
      </c>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row>
    <row r="456" spans="1:47" outlineLevel="1" x14ac:dyDescent="0.2">
      <c r="A456" s="285"/>
      <c r="B456" s="162"/>
      <c r="C456" s="250" t="s">
        <v>2122</v>
      </c>
      <c r="D456" s="251"/>
      <c r="E456" s="252"/>
      <c r="F456" s="225"/>
      <c r="G456" s="225"/>
      <c r="H456" s="164"/>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row>
    <row r="457" spans="1:47" ht="22.5" outlineLevel="1" x14ac:dyDescent="0.2">
      <c r="A457" s="285">
        <v>168</v>
      </c>
      <c r="B457" s="162" t="s">
        <v>2167</v>
      </c>
      <c r="C457" s="163" t="s">
        <v>2168</v>
      </c>
      <c r="D457" s="224" t="s">
        <v>142</v>
      </c>
      <c r="E457" s="225">
        <v>1</v>
      </c>
      <c r="F457" s="225"/>
      <c r="G457" s="225">
        <f t="shared" ref="G457" si="27">ROUND(E457*F457,2)</f>
        <v>0</v>
      </c>
      <c r="H457" s="289" t="s">
        <v>1239</v>
      </c>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row>
    <row r="458" spans="1:47" outlineLevel="1" x14ac:dyDescent="0.2">
      <c r="A458" s="285"/>
      <c r="B458" s="162"/>
      <c r="C458" s="250" t="s">
        <v>2125</v>
      </c>
      <c r="D458" s="251"/>
      <c r="E458" s="252"/>
      <c r="F458" s="225"/>
      <c r="G458" s="225"/>
      <c r="H458" s="164"/>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row>
    <row r="459" spans="1:47" outlineLevel="1" x14ac:dyDescent="0.2">
      <c r="A459" s="286" t="s">
        <v>126</v>
      </c>
      <c r="B459" s="261" t="s">
        <v>2314</v>
      </c>
      <c r="C459" s="254" t="s">
        <v>2315</v>
      </c>
      <c r="D459" s="255"/>
      <c r="E459" s="256"/>
      <c r="F459" s="256"/>
      <c r="G459" s="256">
        <f>SUM(G460:G499)</f>
        <v>0</v>
      </c>
      <c r="H459" s="229"/>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row>
    <row r="460" spans="1:47" ht="24" outlineLevel="1" x14ac:dyDescent="0.2">
      <c r="A460" s="290"/>
      <c r="B460" s="222" t="s">
        <v>2316</v>
      </c>
      <c r="C460" s="223" t="s">
        <v>2317</v>
      </c>
      <c r="D460" s="291">
        <v>0</v>
      </c>
      <c r="E460" s="292">
        <v>0</v>
      </c>
      <c r="F460" s="292"/>
      <c r="G460" s="292"/>
      <c r="H460" s="293"/>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row>
    <row r="461" spans="1:47" outlineLevel="1" x14ac:dyDescent="0.2">
      <c r="A461" s="289"/>
      <c r="B461" s="295">
        <v>0</v>
      </c>
      <c r="C461" s="128">
        <v>0</v>
      </c>
      <c r="D461" s="130">
        <v>0</v>
      </c>
      <c r="E461" s="216">
        <v>0</v>
      </c>
      <c r="F461" s="216"/>
      <c r="G461" s="216"/>
      <c r="H461" s="289"/>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row>
    <row r="462" spans="1:47" ht="33.75" outlineLevel="1" x14ac:dyDescent="0.2">
      <c r="A462" s="289">
        <v>169</v>
      </c>
      <c r="B462" s="295" t="s">
        <v>2326</v>
      </c>
      <c r="C462" s="128" t="s">
        <v>2330</v>
      </c>
      <c r="D462" s="130" t="s">
        <v>142</v>
      </c>
      <c r="E462" s="216">
        <v>1</v>
      </c>
      <c r="F462" s="216"/>
      <c r="G462" s="216">
        <f t="shared" ref="G462:G467" si="28">ROUND(E462*F462,2)</f>
        <v>0</v>
      </c>
      <c r="H462" s="289" t="s">
        <v>1239</v>
      </c>
      <c r="I462" s="126"/>
      <c r="J462" s="294"/>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row>
    <row r="463" spans="1:47" ht="33.75" outlineLevel="1" x14ac:dyDescent="0.2">
      <c r="A463" s="289">
        <v>170</v>
      </c>
      <c r="B463" s="295" t="s">
        <v>2327</v>
      </c>
      <c r="C463" s="128" t="s">
        <v>2332</v>
      </c>
      <c r="D463" s="130" t="s">
        <v>142</v>
      </c>
      <c r="E463" s="216">
        <v>1</v>
      </c>
      <c r="F463" s="216"/>
      <c r="G463" s="216">
        <f t="shared" si="28"/>
        <v>0</v>
      </c>
      <c r="H463" s="289" t="s">
        <v>1239</v>
      </c>
      <c r="I463" s="126"/>
      <c r="J463" s="294"/>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row>
    <row r="464" spans="1:47" ht="22.5" outlineLevel="1" x14ac:dyDescent="0.2">
      <c r="A464" s="289">
        <v>171</v>
      </c>
      <c r="B464" s="295" t="s">
        <v>2328</v>
      </c>
      <c r="C464" s="128" t="s">
        <v>2334</v>
      </c>
      <c r="D464" s="130" t="s">
        <v>142</v>
      </c>
      <c r="E464" s="216">
        <v>1</v>
      </c>
      <c r="F464" s="216"/>
      <c r="G464" s="216">
        <f t="shared" si="28"/>
        <v>0</v>
      </c>
      <c r="H464" s="289" t="s">
        <v>1239</v>
      </c>
      <c r="I464" s="126"/>
      <c r="J464" s="294"/>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row>
    <row r="465" spans="1:47" ht="22.5" outlineLevel="1" x14ac:dyDescent="0.2">
      <c r="A465" s="289">
        <v>172</v>
      </c>
      <c r="B465" s="295" t="s">
        <v>2379</v>
      </c>
      <c r="C465" s="128" t="s">
        <v>2380</v>
      </c>
      <c r="D465" s="130" t="s">
        <v>142</v>
      </c>
      <c r="E465" s="216">
        <v>7</v>
      </c>
      <c r="F465" s="216"/>
      <c r="G465" s="216">
        <f t="shared" si="28"/>
        <v>0</v>
      </c>
      <c r="H465" s="289" t="s">
        <v>1239</v>
      </c>
      <c r="I465" s="126"/>
      <c r="J465" s="294"/>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row>
    <row r="466" spans="1:47" ht="33.75" outlineLevel="1" x14ac:dyDescent="0.2">
      <c r="A466" s="289">
        <v>173</v>
      </c>
      <c r="B466" s="295" t="s">
        <v>2385</v>
      </c>
      <c r="C466" s="128" t="s">
        <v>2386</v>
      </c>
      <c r="D466" s="130" t="s">
        <v>142</v>
      </c>
      <c r="E466" s="216">
        <v>7</v>
      </c>
      <c r="F466" s="216"/>
      <c r="G466" s="216">
        <f t="shared" si="28"/>
        <v>0</v>
      </c>
      <c r="H466" s="289" t="s">
        <v>1239</v>
      </c>
      <c r="I466" s="126"/>
      <c r="J466" s="294"/>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row>
    <row r="467" spans="1:47" outlineLevel="1" x14ac:dyDescent="0.2">
      <c r="A467" s="289">
        <v>174</v>
      </c>
      <c r="B467" s="295" t="s">
        <v>2403</v>
      </c>
      <c r="C467" s="128" t="s">
        <v>2404</v>
      </c>
      <c r="D467" s="130" t="s">
        <v>415</v>
      </c>
      <c r="E467" s="216">
        <v>7</v>
      </c>
      <c r="F467" s="216"/>
      <c r="G467" s="216">
        <f t="shared" si="28"/>
        <v>0</v>
      </c>
      <c r="H467" s="289" t="s">
        <v>1239</v>
      </c>
      <c r="I467" s="126"/>
      <c r="J467" s="294"/>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row>
    <row r="468" spans="1:47" outlineLevel="1" x14ac:dyDescent="0.2">
      <c r="A468" s="289"/>
      <c r="B468" s="295">
        <v>0</v>
      </c>
      <c r="C468" s="128">
        <v>0</v>
      </c>
      <c r="D468" s="130">
        <v>0</v>
      </c>
      <c r="E468" s="216">
        <v>0</v>
      </c>
      <c r="F468" s="216"/>
      <c r="G468" s="216"/>
      <c r="H468" s="289"/>
      <c r="I468" s="126"/>
      <c r="J468" s="294"/>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row>
    <row r="469" spans="1:47" outlineLevel="1" x14ac:dyDescent="0.2">
      <c r="A469" s="289"/>
      <c r="B469" s="295">
        <v>0</v>
      </c>
      <c r="C469" s="128" t="s">
        <v>2415</v>
      </c>
      <c r="D469" s="130">
        <v>0</v>
      </c>
      <c r="E469" s="216">
        <v>0</v>
      </c>
      <c r="F469" s="216"/>
      <c r="G469" s="216"/>
      <c r="H469" s="289"/>
      <c r="I469" s="126"/>
      <c r="J469" s="294"/>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row>
    <row r="470" spans="1:47" outlineLevel="1" x14ac:dyDescent="0.2">
      <c r="A470" s="289">
        <v>175</v>
      </c>
      <c r="B470" s="295">
        <v>0</v>
      </c>
      <c r="C470" s="128" t="s">
        <v>2418</v>
      </c>
      <c r="D470" s="130" t="s">
        <v>415</v>
      </c>
      <c r="E470" s="216">
        <v>5</v>
      </c>
      <c r="F470" s="216"/>
      <c r="G470" s="216">
        <f t="shared" ref="G470:G471" si="29">ROUND(E470*F470,2)</f>
        <v>0</v>
      </c>
      <c r="H470" s="289" t="s">
        <v>1239</v>
      </c>
      <c r="I470" s="126"/>
      <c r="J470" s="294"/>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row>
    <row r="471" spans="1:47" outlineLevel="1" x14ac:dyDescent="0.2">
      <c r="A471" s="289">
        <v>176</v>
      </c>
      <c r="B471" s="295">
        <v>0</v>
      </c>
      <c r="C471" s="128" t="s">
        <v>2419</v>
      </c>
      <c r="D471" s="130" t="s">
        <v>415</v>
      </c>
      <c r="E471" s="216">
        <v>3</v>
      </c>
      <c r="F471" s="216"/>
      <c r="G471" s="216">
        <f t="shared" si="29"/>
        <v>0</v>
      </c>
      <c r="H471" s="289" t="s">
        <v>1239</v>
      </c>
      <c r="I471" s="126"/>
      <c r="J471" s="294"/>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row>
    <row r="472" spans="1:47" outlineLevel="1" x14ac:dyDescent="0.2">
      <c r="A472" s="289"/>
      <c r="B472" s="295">
        <v>0</v>
      </c>
      <c r="C472" s="128">
        <v>0</v>
      </c>
      <c r="D472" s="130">
        <v>0</v>
      </c>
      <c r="E472" s="216">
        <v>0</v>
      </c>
      <c r="F472" s="216"/>
      <c r="G472" s="216"/>
      <c r="H472" s="289"/>
      <c r="I472" s="126"/>
      <c r="J472" s="294"/>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row>
    <row r="473" spans="1:47" outlineLevel="1" x14ac:dyDescent="0.2">
      <c r="A473" s="289"/>
      <c r="B473" s="295">
        <v>0</v>
      </c>
      <c r="C473" s="128" t="s">
        <v>2420</v>
      </c>
      <c r="D473" s="130">
        <v>0</v>
      </c>
      <c r="E473" s="216">
        <v>0</v>
      </c>
      <c r="F473" s="216"/>
      <c r="G473" s="216"/>
      <c r="H473" s="289"/>
      <c r="I473" s="126"/>
      <c r="J473" s="294"/>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row>
    <row r="474" spans="1:47" outlineLevel="1" x14ac:dyDescent="0.2">
      <c r="A474" s="289">
        <v>177</v>
      </c>
      <c r="B474" s="295">
        <v>0</v>
      </c>
      <c r="C474" s="128" t="s">
        <v>2421</v>
      </c>
      <c r="D474" s="130" t="s">
        <v>415</v>
      </c>
      <c r="E474" s="216">
        <v>16</v>
      </c>
      <c r="F474" s="216"/>
      <c r="G474" s="216">
        <f>ROUND(E474*F474,2)</f>
        <v>0</v>
      </c>
      <c r="H474" s="289" t="s">
        <v>1239</v>
      </c>
      <c r="I474" s="126"/>
      <c r="J474" s="294"/>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row>
    <row r="475" spans="1:47" outlineLevel="1" x14ac:dyDescent="0.2">
      <c r="A475" s="289"/>
      <c r="B475" s="295">
        <v>0</v>
      </c>
      <c r="C475" s="128">
        <v>0</v>
      </c>
      <c r="D475" s="130">
        <v>0</v>
      </c>
      <c r="E475" s="216">
        <v>0</v>
      </c>
      <c r="F475" s="216"/>
      <c r="G475" s="216"/>
      <c r="H475" s="289"/>
      <c r="I475" s="126"/>
      <c r="J475" s="294"/>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row>
    <row r="476" spans="1:47" outlineLevel="1" x14ac:dyDescent="0.2">
      <c r="A476" s="289">
        <v>178</v>
      </c>
      <c r="B476" s="295">
        <v>0</v>
      </c>
      <c r="C476" s="128" t="s">
        <v>2426</v>
      </c>
      <c r="D476" s="130" t="s">
        <v>130</v>
      </c>
      <c r="E476" s="216">
        <v>16</v>
      </c>
      <c r="F476" s="216"/>
      <c r="G476" s="216">
        <f>ROUND(E476*F476,2)</f>
        <v>0</v>
      </c>
      <c r="H476" s="289" t="s">
        <v>1239</v>
      </c>
      <c r="I476" s="126"/>
      <c r="J476" s="294"/>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row>
    <row r="477" spans="1:47" outlineLevel="1" x14ac:dyDescent="0.2">
      <c r="A477" s="289"/>
      <c r="B477" s="295">
        <v>0</v>
      </c>
      <c r="C477" s="128">
        <v>0</v>
      </c>
      <c r="D477" s="130">
        <v>0</v>
      </c>
      <c r="E477" s="216">
        <v>0</v>
      </c>
      <c r="F477" s="216"/>
      <c r="G477" s="216"/>
      <c r="H477" s="289"/>
      <c r="I477" s="126"/>
      <c r="J477" s="294"/>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row>
    <row r="478" spans="1:47" ht="36" outlineLevel="1" x14ac:dyDescent="0.2">
      <c r="A478" s="290"/>
      <c r="B478" s="222" t="s">
        <v>2491</v>
      </c>
      <c r="C478" s="223" t="s">
        <v>2492</v>
      </c>
      <c r="D478" s="291">
        <v>0</v>
      </c>
      <c r="E478" s="292">
        <v>0</v>
      </c>
      <c r="F478" s="292"/>
      <c r="G478" s="292"/>
      <c r="H478" s="293"/>
      <c r="I478" s="126"/>
      <c r="J478" s="294"/>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row>
    <row r="479" spans="1:47" outlineLevel="1" x14ac:dyDescent="0.2">
      <c r="A479" s="289"/>
      <c r="B479" s="295">
        <v>0</v>
      </c>
      <c r="C479" s="128">
        <v>0</v>
      </c>
      <c r="D479" s="130">
        <v>0</v>
      </c>
      <c r="E479" s="216">
        <v>0</v>
      </c>
      <c r="F479" s="216"/>
      <c r="G479" s="216"/>
      <c r="H479" s="289"/>
      <c r="I479" s="126"/>
      <c r="J479" s="294"/>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row>
    <row r="480" spans="1:47" outlineLevel="1" x14ac:dyDescent="0.2">
      <c r="A480" s="289">
        <v>179</v>
      </c>
      <c r="B480" s="295" t="s">
        <v>2497</v>
      </c>
      <c r="C480" s="128" t="s">
        <v>2501</v>
      </c>
      <c r="D480" s="130" t="s">
        <v>142</v>
      </c>
      <c r="E480" s="216">
        <v>1</v>
      </c>
      <c r="F480" s="216"/>
      <c r="G480" s="216">
        <f t="shared" ref="G480:G484" si="30">ROUND(E480*F480,2)</f>
        <v>0</v>
      </c>
      <c r="H480" s="289" t="s">
        <v>1239</v>
      </c>
      <c r="I480" s="126"/>
      <c r="J480" s="294"/>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row>
    <row r="481" spans="1:47" outlineLevel="1" x14ac:dyDescent="0.2">
      <c r="A481" s="289">
        <v>180</v>
      </c>
      <c r="B481" s="295" t="s">
        <v>2499</v>
      </c>
      <c r="C481" s="128" t="s">
        <v>2501</v>
      </c>
      <c r="D481" s="130" t="s">
        <v>142</v>
      </c>
      <c r="E481" s="216">
        <v>1</v>
      </c>
      <c r="F481" s="216"/>
      <c r="G481" s="216">
        <f t="shared" si="30"/>
        <v>0</v>
      </c>
      <c r="H481" s="289" t="s">
        <v>1239</v>
      </c>
      <c r="I481" s="126"/>
      <c r="J481" s="294"/>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row>
    <row r="482" spans="1:47" outlineLevel="1" x14ac:dyDescent="0.2">
      <c r="A482" s="289">
        <v>181</v>
      </c>
      <c r="B482" s="295" t="s">
        <v>2511</v>
      </c>
      <c r="C482" s="128" t="s">
        <v>2512</v>
      </c>
      <c r="D482" s="130" t="s">
        <v>142</v>
      </c>
      <c r="E482" s="216">
        <v>2</v>
      </c>
      <c r="F482" s="216"/>
      <c r="G482" s="216">
        <f t="shared" si="30"/>
        <v>0</v>
      </c>
      <c r="H482" s="289" t="s">
        <v>1239</v>
      </c>
      <c r="I482" s="126"/>
      <c r="J482" s="294"/>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row>
    <row r="483" spans="1:47" outlineLevel="1" x14ac:dyDescent="0.2">
      <c r="A483" s="289">
        <v>182</v>
      </c>
      <c r="B483" s="295" t="s">
        <v>2513</v>
      </c>
      <c r="C483" s="128" t="s">
        <v>2514</v>
      </c>
      <c r="D483" s="130" t="s">
        <v>142</v>
      </c>
      <c r="E483" s="216">
        <v>1</v>
      </c>
      <c r="F483" s="216"/>
      <c r="G483" s="216">
        <f t="shared" si="30"/>
        <v>0</v>
      </c>
      <c r="H483" s="289" t="s">
        <v>1239</v>
      </c>
      <c r="I483" s="126"/>
      <c r="J483" s="294"/>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row>
    <row r="484" spans="1:47" outlineLevel="1" x14ac:dyDescent="0.2">
      <c r="A484" s="289">
        <v>183</v>
      </c>
      <c r="B484" s="295" t="s">
        <v>2515</v>
      </c>
      <c r="C484" s="128" t="s">
        <v>2516</v>
      </c>
      <c r="D484" s="130" t="s">
        <v>142</v>
      </c>
      <c r="E484" s="216">
        <v>1</v>
      </c>
      <c r="F484" s="216"/>
      <c r="G484" s="216">
        <f t="shared" si="30"/>
        <v>0</v>
      </c>
      <c r="H484" s="289" t="s">
        <v>1239</v>
      </c>
      <c r="I484" s="126"/>
      <c r="J484" s="294"/>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row>
    <row r="485" spans="1:47" outlineLevel="1" x14ac:dyDescent="0.2">
      <c r="A485" s="289"/>
      <c r="B485" s="295">
        <v>0</v>
      </c>
      <c r="C485" s="128">
        <v>0</v>
      </c>
      <c r="D485" s="130">
        <v>0</v>
      </c>
      <c r="E485" s="216">
        <v>0</v>
      </c>
      <c r="F485" s="216"/>
      <c r="G485" s="216"/>
      <c r="H485" s="289"/>
      <c r="I485" s="126"/>
      <c r="J485" s="294"/>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row>
    <row r="486" spans="1:47" outlineLevel="1" x14ac:dyDescent="0.2">
      <c r="A486" s="289"/>
      <c r="B486" s="295">
        <v>0</v>
      </c>
      <c r="C486" s="128" t="s">
        <v>2411</v>
      </c>
      <c r="D486" s="130">
        <v>0</v>
      </c>
      <c r="E486" s="216">
        <v>0</v>
      </c>
      <c r="F486" s="216"/>
      <c r="G486" s="216"/>
      <c r="H486" s="289"/>
      <c r="I486" s="126"/>
      <c r="J486" s="294"/>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row>
    <row r="487" spans="1:47" outlineLevel="1" x14ac:dyDescent="0.2">
      <c r="A487" s="289">
        <v>184</v>
      </c>
      <c r="B487" s="295">
        <v>0</v>
      </c>
      <c r="C487" s="128" t="s">
        <v>2519</v>
      </c>
      <c r="D487" s="130" t="s">
        <v>247</v>
      </c>
      <c r="E487" s="216">
        <v>5.5</v>
      </c>
      <c r="F487" s="216"/>
      <c r="G487" s="216">
        <f t="shared" ref="G487:G490" si="31">ROUND(E487*F487,2)</f>
        <v>0</v>
      </c>
      <c r="H487" s="289" t="s">
        <v>1239</v>
      </c>
      <c r="I487" s="126"/>
      <c r="J487" s="294"/>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row>
    <row r="488" spans="1:47" outlineLevel="1" x14ac:dyDescent="0.2">
      <c r="A488" s="289">
        <v>185</v>
      </c>
      <c r="B488" s="295">
        <v>0</v>
      </c>
      <c r="C488" s="128" t="s">
        <v>2520</v>
      </c>
      <c r="D488" s="130" t="s">
        <v>247</v>
      </c>
      <c r="E488" s="216">
        <v>5</v>
      </c>
      <c r="F488" s="216"/>
      <c r="G488" s="216">
        <f t="shared" si="31"/>
        <v>0</v>
      </c>
      <c r="H488" s="289" t="s">
        <v>1239</v>
      </c>
      <c r="I488" s="126"/>
      <c r="J488" s="294"/>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row>
    <row r="489" spans="1:47" outlineLevel="1" x14ac:dyDescent="0.2">
      <c r="A489" s="289">
        <v>186</v>
      </c>
      <c r="B489" s="295">
        <v>0</v>
      </c>
      <c r="C489" s="128" t="s">
        <v>2521</v>
      </c>
      <c r="D489" s="130" t="s">
        <v>247</v>
      </c>
      <c r="E489" s="216">
        <v>5.5</v>
      </c>
      <c r="F489" s="216"/>
      <c r="G489" s="216">
        <f t="shared" si="31"/>
        <v>0</v>
      </c>
      <c r="H489" s="289" t="s">
        <v>1239</v>
      </c>
      <c r="I489" s="126"/>
      <c r="J489" s="294"/>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row>
    <row r="490" spans="1:47" outlineLevel="1" x14ac:dyDescent="0.2">
      <c r="A490" s="289">
        <v>187</v>
      </c>
      <c r="B490" s="295">
        <v>0</v>
      </c>
      <c r="C490" s="128" t="s">
        <v>2522</v>
      </c>
      <c r="D490" s="130" t="s">
        <v>247</v>
      </c>
      <c r="E490" s="216">
        <v>5</v>
      </c>
      <c r="F490" s="216"/>
      <c r="G490" s="216">
        <f t="shared" si="31"/>
        <v>0</v>
      </c>
      <c r="H490" s="289" t="s">
        <v>1239</v>
      </c>
      <c r="I490" s="126"/>
      <c r="J490" s="294"/>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row>
    <row r="491" spans="1:47" outlineLevel="1" x14ac:dyDescent="0.2">
      <c r="A491" s="289"/>
      <c r="B491" s="295">
        <v>0</v>
      </c>
      <c r="C491" s="128">
        <v>0</v>
      </c>
      <c r="D491" s="130">
        <v>0</v>
      </c>
      <c r="E491" s="216">
        <v>0</v>
      </c>
      <c r="F491" s="216"/>
      <c r="G491" s="216"/>
      <c r="H491" s="289"/>
      <c r="I491" s="126"/>
      <c r="J491" s="294"/>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row>
    <row r="492" spans="1:47" outlineLevel="1" x14ac:dyDescent="0.2">
      <c r="A492" s="290"/>
      <c r="B492" s="222">
        <v>0</v>
      </c>
      <c r="C492" s="223" t="s">
        <v>2525</v>
      </c>
      <c r="D492" s="291">
        <v>0</v>
      </c>
      <c r="E492" s="292">
        <v>0</v>
      </c>
      <c r="F492" s="292"/>
      <c r="G492" s="292"/>
      <c r="H492" s="293"/>
      <c r="I492" s="126"/>
      <c r="J492" s="294"/>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row>
    <row r="493" spans="1:47" outlineLevel="1" x14ac:dyDescent="0.2">
      <c r="A493" s="289"/>
      <c r="B493" s="295">
        <v>0</v>
      </c>
      <c r="C493" s="128">
        <v>0</v>
      </c>
      <c r="D493" s="130">
        <v>0</v>
      </c>
      <c r="E493" s="216">
        <v>0</v>
      </c>
      <c r="F493" s="216"/>
      <c r="G493" s="216"/>
      <c r="H493" s="289"/>
      <c r="I493" s="126"/>
      <c r="J493" s="294"/>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row>
    <row r="494" spans="1:47" outlineLevel="1" x14ac:dyDescent="0.2">
      <c r="A494" s="289">
        <v>188</v>
      </c>
      <c r="B494" s="295"/>
      <c r="C494" s="128" t="s">
        <v>2526</v>
      </c>
      <c r="D494" s="130" t="s">
        <v>142</v>
      </c>
      <c r="E494" s="216">
        <v>1</v>
      </c>
      <c r="F494" s="216"/>
      <c r="G494" s="216">
        <f t="shared" ref="G494:G495" si="32">ROUND(E494*F494,2)</f>
        <v>0</v>
      </c>
      <c r="H494" s="289" t="s">
        <v>1239</v>
      </c>
      <c r="I494" s="126"/>
      <c r="J494" s="294"/>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row>
    <row r="495" spans="1:47" ht="33.75" outlineLevel="1" x14ac:dyDescent="0.2">
      <c r="A495" s="289">
        <v>189</v>
      </c>
      <c r="B495" s="295"/>
      <c r="C495" s="128" t="s">
        <v>2527</v>
      </c>
      <c r="D495" s="130" t="s">
        <v>142</v>
      </c>
      <c r="E495" s="216">
        <v>1</v>
      </c>
      <c r="F495" s="216"/>
      <c r="G495" s="216">
        <f t="shared" si="32"/>
        <v>0</v>
      </c>
      <c r="H495" s="289" t="s">
        <v>1239</v>
      </c>
      <c r="I495" s="126"/>
      <c r="J495" s="294"/>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row>
    <row r="496" spans="1:47" ht="258.75" outlineLevel="1" x14ac:dyDescent="0.2">
      <c r="A496" s="289"/>
      <c r="B496" s="295"/>
      <c r="C496" s="128" t="s">
        <v>2528</v>
      </c>
      <c r="D496" s="130"/>
      <c r="E496" s="216"/>
      <c r="F496" s="216"/>
      <c r="G496" s="216"/>
      <c r="H496" s="289"/>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row>
    <row r="497" spans="1:47" outlineLevel="1" x14ac:dyDescent="0.2">
      <c r="A497" s="289">
        <v>190</v>
      </c>
      <c r="B497" s="295"/>
      <c r="C497" s="128" t="s">
        <v>2529</v>
      </c>
      <c r="D497" s="130" t="s">
        <v>142</v>
      </c>
      <c r="E497" s="216">
        <v>1</v>
      </c>
      <c r="F497" s="216"/>
      <c r="G497" s="216">
        <f t="shared" ref="G497:G499" si="33">ROUND(E497*F497,2)</f>
        <v>0</v>
      </c>
      <c r="H497" s="289" t="s">
        <v>1239</v>
      </c>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row>
    <row r="498" spans="1:47" outlineLevel="1" x14ac:dyDescent="0.2">
      <c r="A498" s="289">
        <v>191</v>
      </c>
      <c r="B498" s="295"/>
      <c r="C498" s="128" t="s">
        <v>2530</v>
      </c>
      <c r="D498" s="130" t="s">
        <v>142</v>
      </c>
      <c r="E498" s="216">
        <v>1</v>
      </c>
      <c r="F498" s="216"/>
      <c r="G498" s="216">
        <f t="shared" si="33"/>
        <v>0</v>
      </c>
      <c r="H498" s="289" t="s">
        <v>1239</v>
      </c>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row>
    <row r="499" spans="1:47" outlineLevel="1" x14ac:dyDescent="0.2">
      <c r="A499" s="289">
        <v>192</v>
      </c>
      <c r="B499" s="295"/>
      <c r="C499" s="128" t="s">
        <v>2531</v>
      </c>
      <c r="D499" s="130" t="s">
        <v>142</v>
      </c>
      <c r="E499" s="216">
        <v>1</v>
      </c>
      <c r="F499" s="216"/>
      <c r="G499" s="216">
        <f t="shared" si="33"/>
        <v>0</v>
      </c>
      <c r="H499" s="289" t="s">
        <v>1239</v>
      </c>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row>
    <row r="500" spans="1:47" x14ac:dyDescent="0.2">
      <c r="A500" s="286" t="s">
        <v>126</v>
      </c>
      <c r="B500" s="253" t="s">
        <v>108</v>
      </c>
      <c r="C500" s="254" t="s">
        <v>109</v>
      </c>
      <c r="D500" s="255"/>
      <c r="E500" s="256"/>
      <c r="F500" s="256"/>
      <c r="G500" s="256">
        <f>SUMIF(R501:R510,"&lt;&gt;NOR",G501:G510)</f>
        <v>0</v>
      </c>
      <c r="H500" s="229"/>
      <c r="R500" t="s">
        <v>127</v>
      </c>
    </row>
    <row r="501" spans="1:47" outlineLevel="1" x14ac:dyDescent="0.2">
      <c r="A501" s="285">
        <v>193</v>
      </c>
      <c r="B501" s="162" t="s">
        <v>1232</v>
      </c>
      <c r="C501" s="163" t="s">
        <v>1233</v>
      </c>
      <c r="D501" s="224" t="s">
        <v>130</v>
      </c>
      <c r="E501" s="225">
        <v>452.98</v>
      </c>
      <c r="F501" s="225">
        <v>0</v>
      </c>
      <c r="G501" s="225">
        <f>ROUND(E501*F501,2)</f>
        <v>0</v>
      </c>
      <c r="H501" s="164"/>
      <c r="I501" s="126"/>
      <c r="J501" s="126"/>
      <c r="K501" s="126"/>
      <c r="L501" s="126"/>
      <c r="M501" s="126"/>
      <c r="N501" s="126"/>
      <c r="O501" s="126"/>
      <c r="P501" s="126"/>
      <c r="Q501" s="126"/>
      <c r="R501" s="126" t="s">
        <v>131</v>
      </c>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row>
    <row r="502" spans="1:47" outlineLevel="1" x14ac:dyDescent="0.2">
      <c r="A502" s="285"/>
      <c r="B502" s="162"/>
      <c r="C502" s="250" t="s">
        <v>598</v>
      </c>
      <c r="D502" s="251"/>
      <c r="E502" s="252"/>
      <c r="F502" s="225"/>
      <c r="G502" s="225"/>
      <c r="H502" s="164"/>
      <c r="I502" s="126"/>
      <c r="J502" s="126"/>
      <c r="K502" s="126"/>
      <c r="L502" s="126"/>
      <c r="M502" s="126"/>
      <c r="N502" s="126"/>
      <c r="O502" s="126"/>
      <c r="P502" s="126"/>
      <c r="Q502" s="126"/>
      <c r="R502" s="126" t="s">
        <v>133</v>
      </c>
      <c r="S502" s="126">
        <v>0</v>
      </c>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row>
    <row r="503" spans="1:47" outlineLevel="1" x14ac:dyDescent="0.2">
      <c r="A503" s="285"/>
      <c r="B503" s="162"/>
      <c r="C503" s="250" t="s">
        <v>154</v>
      </c>
      <c r="D503" s="251"/>
      <c r="E503" s="252"/>
      <c r="F503" s="225"/>
      <c r="G503" s="225"/>
      <c r="H503" s="164"/>
      <c r="I503" s="126"/>
      <c r="J503" s="126"/>
      <c r="K503" s="126"/>
      <c r="L503" s="126"/>
      <c r="M503" s="126"/>
      <c r="N503" s="126"/>
      <c r="O503" s="126"/>
      <c r="P503" s="126"/>
      <c r="Q503" s="126"/>
      <c r="R503" s="126" t="s">
        <v>133</v>
      </c>
      <c r="S503" s="126">
        <v>0</v>
      </c>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row>
    <row r="504" spans="1:47" outlineLevel="1" x14ac:dyDescent="0.2">
      <c r="A504" s="285"/>
      <c r="B504" s="162"/>
      <c r="C504" s="250" t="s">
        <v>1412</v>
      </c>
      <c r="D504" s="251"/>
      <c r="E504" s="252">
        <v>57.98</v>
      </c>
      <c r="F504" s="225"/>
      <c r="G504" s="225"/>
      <c r="H504" s="164"/>
      <c r="I504" s="126"/>
      <c r="J504" s="126"/>
      <c r="K504" s="126"/>
      <c r="L504" s="126"/>
      <c r="M504" s="126"/>
      <c r="N504" s="126"/>
      <c r="O504" s="126"/>
      <c r="P504" s="126"/>
      <c r="Q504" s="126"/>
      <c r="R504" s="126" t="s">
        <v>133</v>
      </c>
      <c r="S504" s="126">
        <v>0</v>
      </c>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row>
    <row r="505" spans="1:47" outlineLevel="1" x14ac:dyDescent="0.2">
      <c r="A505" s="285"/>
      <c r="B505" s="162"/>
      <c r="C505" s="250" t="s">
        <v>152</v>
      </c>
      <c r="D505" s="251"/>
      <c r="E505" s="252"/>
      <c r="F505" s="225"/>
      <c r="G505" s="225"/>
      <c r="H505" s="164"/>
      <c r="I505" s="126"/>
      <c r="J505" s="126"/>
      <c r="K505" s="126"/>
      <c r="L505" s="126"/>
      <c r="M505" s="126"/>
      <c r="N505" s="126"/>
      <c r="O505" s="126"/>
      <c r="P505" s="126"/>
      <c r="Q505" s="126"/>
      <c r="R505" s="126" t="s">
        <v>133</v>
      </c>
      <c r="S505" s="126">
        <v>0</v>
      </c>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row>
    <row r="506" spans="1:47" outlineLevel="1" x14ac:dyDescent="0.2">
      <c r="A506" s="285"/>
      <c r="B506" s="162"/>
      <c r="C506" s="250" t="s">
        <v>153</v>
      </c>
      <c r="D506" s="251"/>
      <c r="E506" s="252"/>
      <c r="F506" s="225"/>
      <c r="G506" s="225"/>
      <c r="H506" s="164"/>
      <c r="I506" s="126"/>
      <c r="J506" s="126"/>
      <c r="K506" s="126"/>
      <c r="L506" s="126"/>
      <c r="M506" s="126"/>
      <c r="N506" s="126"/>
      <c r="O506" s="126"/>
      <c r="P506" s="126"/>
      <c r="Q506" s="126"/>
      <c r="R506" s="126" t="s">
        <v>133</v>
      </c>
      <c r="S506" s="126">
        <v>0</v>
      </c>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row>
    <row r="507" spans="1:47" outlineLevel="1" x14ac:dyDescent="0.2">
      <c r="A507" s="285"/>
      <c r="B507" s="162"/>
      <c r="C507" s="250" t="s">
        <v>154</v>
      </c>
      <c r="D507" s="251"/>
      <c r="E507" s="252"/>
      <c r="F507" s="225"/>
      <c r="G507" s="225"/>
      <c r="H507" s="164"/>
      <c r="I507" s="126"/>
      <c r="J507" s="126"/>
      <c r="K507" s="126"/>
      <c r="L507" s="126"/>
      <c r="M507" s="126"/>
      <c r="N507" s="126"/>
      <c r="O507" s="126"/>
      <c r="P507" s="126"/>
      <c r="Q507" s="126"/>
      <c r="R507" s="126" t="s">
        <v>133</v>
      </c>
      <c r="S507" s="126">
        <v>0</v>
      </c>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row>
    <row r="508" spans="1:47" outlineLevel="1" x14ac:dyDescent="0.2">
      <c r="A508" s="285"/>
      <c r="B508" s="162"/>
      <c r="C508" s="250" t="s">
        <v>184</v>
      </c>
      <c r="D508" s="251"/>
      <c r="E508" s="252">
        <v>39</v>
      </c>
      <c r="F508" s="225"/>
      <c r="G508" s="225"/>
      <c r="H508" s="164"/>
      <c r="I508" s="126"/>
      <c r="J508" s="126"/>
      <c r="K508" s="126"/>
      <c r="L508" s="126"/>
      <c r="M508" s="126"/>
      <c r="N508" s="126"/>
      <c r="O508" s="126"/>
      <c r="P508" s="126"/>
      <c r="Q508" s="126"/>
      <c r="R508" s="126" t="s">
        <v>133</v>
      </c>
      <c r="S508" s="126">
        <v>0</v>
      </c>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row>
    <row r="509" spans="1:47" outlineLevel="1" x14ac:dyDescent="0.2">
      <c r="A509" s="285"/>
      <c r="B509" s="162"/>
      <c r="C509" s="250" t="s">
        <v>185</v>
      </c>
      <c r="D509" s="251"/>
      <c r="E509" s="252">
        <v>311</v>
      </c>
      <c r="F509" s="225"/>
      <c r="G509" s="225"/>
      <c r="H509" s="164"/>
      <c r="I509" s="126"/>
      <c r="J509" s="126"/>
      <c r="K509" s="126"/>
      <c r="L509" s="126"/>
      <c r="M509" s="126"/>
      <c r="N509" s="126"/>
      <c r="O509" s="126"/>
      <c r="P509" s="126"/>
      <c r="Q509" s="126"/>
      <c r="R509" s="126" t="s">
        <v>133</v>
      </c>
      <c r="S509" s="126">
        <v>0</v>
      </c>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row>
    <row r="510" spans="1:47" outlineLevel="1" x14ac:dyDescent="0.2">
      <c r="A510" s="287"/>
      <c r="B510" s="263"/>
      <c r="C510" s="264" t="s">
        <v>186</v>
      </c>
      <c r="D510" s="265"/>
      <c r="E510" s="266">
        <v>45</v>
      </c>
      <c r="F510" s="267"/>
      <c r="G510" s="267"/>
      <c r="H510" s="230"/>
      <c r="I510" s="126"/>
      <c r="J510" s="126"/>
      <c r="K510" s="126"/>
      <c r="L510" s="126"/>
      <c r="M510" s="126"/>
      <c r="N510" s="126"/>
      <c r="O510" s="126"/>
      <c r="P510" s="126"/>
      <c r="Q510" s="126"/>
      <c r="R510" s="126" t="s">
        <v>133</v>
      </c>
      <c r="S510" s="126">
        <v>0</v>
      </c>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row>
    <row r="511" spans="1:47" x14ac:dyDescent="0.2">
      <c r="B511" s="269" t="s">
        <v>152</v>
      </c>
      <c r="C511" s="270" t="s">
        <v>152</v>
      </c>
      <c r="P511">
        <v>15</v>
      </c>
      <c r="Q511">
        <v>21</v>
      </c>
    </row>
    <row r="512" spans="1:47" x14ac:dyDescent="0.2">
      <c r="A512" s="288"/>
      <c r="B512" s="272" t="s">
        <v>28</v>
      </c>
      <c r="C512" s="273" t="s">
        <v>152</v>
      </c>
      <c r="D512" s="274"/>
      <c r="E512" s="275"/>
      <c r="F512" s="276"/>
      <c r="G512" s="277">
        <f>G8+G36+G43++G62+G108+G125+G150+G154+G163+G188+G191+G231+G330+G364+G367+G370+G394+G401+G413+G459+G500</f>
        <v>0</v>
      </c>
      <c r="P512" t="e">
        <f>SUMIF(#REF!,P511,G7:G510)</f>
        <v>#REF!</v>
      </c>
      <c r="Q512" t="e">
        <f>SUMIF(#REF!,Q511,G7:G510)</f>
        <v>#REF!</v>
      </c>
      <c r="R512" t="s">
        <v>1236</v>
      </c>
    </row>
  </sheetData>
  <sheetProtection algorithmName="SHA-512" hashValue="bn2LHqulLuKhxa6MCVtdtVfiB28Jy6+wYlJ1/1ve+8k8xRUZ2tvMsH66ughC2k3e4R/6lShQHrnDkqFTOHRjFQ==" saltValue="GyacetBD1u8vWOmbFBGpsg==" spinCount="100000" sheet="1" objects="1" scenarios="1"/>
  <protectedRanges>
    <protectedRange sqref="F9:F49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986"/>
  <sheetViews>
    <sheetView view="pageBreakPreview" zoomScale="85" zoomScaleNormal="100" zoomScaleSheetLayoutView="85" workbookViewId="0">
      <selection activeCell="L13" sqref="L13"/>
    </sheetView>
  </sheetViews>
  <sheetFormatPr defaultColWidth="9.140625" defaultRowHeight="12.75" x14ac:dyDescent="0.2"/>
  <cols>
    <col min="1" max="1" width="4.28515625" style="132" customWidth="1"/>
    <col min="2" max="2" width="14.42578125" style="139" customWidth="1"/>
    <col min="3" max="3" width="63.7109375" style="139" customWidth="1"/>
    <col min="4" max="4" width="4.5703125" style="132" customWidth="1"/>
    <col min="5" max="5" width="10.5703125" style="141" customWidth="1"/>
    <col min="6" max="6" width="9.85546875" style="132" customWidth="1"/>
    <col min="7" max="7" width="22" style="132" customWidth="1"/>
    <col min="8" max="8" width="9.5703125" style="131" customWidth="1"/>
    <col min="9" max="16384" width="9.140625" style="132"/>
  </cols>
  <sheetData>
    <row r="1" spans="1:15" ht="16.5" thickBot="1" x14ac:dyDescent="0.25">
      <c r="A1" s="354" t="s">
        <v>2602</v>
      </c>
      <c r="B1" s="354"/>
      <c r="C1" s="354"/>
      <c r="D1" s="354"/>
      <c r="E1" s="354"/>
      <c r="F1" s="354"/>
      <c r="G1" s="354"/>
    </row>
    <row r="2" spans="1:15" ht="24.95" customHeight="1" thickTop="1" x14ac:dyDescent="0.2">
      <c r="A2" s="133" t="s">
        <v>112</v>
      </c>
      <c r="B2" s="134"/>
      <c r="C2" s="368" t="s">
        <v>1237</v>
      </c>
      <c r="D2" s="369"/>
      <c r="E2" s="369"/>
      <c r="F2" s="369"/>
      <c r="G2" s="370"/>
    </row>
    <row r="3" spans="1:15" ht="24.95" customHeight="1" x14ac:dyDescent="0.2">
      <c r="A3" s="135" t="s">
        <v>7</v>
      </c>
      <c r="B3" s="136"/>
      <c r="C3" s="371" t="s">
        <v>1238</v>
      </c>
      <c r="D3" s="372"/>
      <c r="E3" s="372"/>
      <c r="F3" s="372"/>
      <c r="G3" s="373"/>
    </row>
    <row r="4" spans="1:15" ht="24.95" customHeight="1" thickBot="1" x14ac:dyDescent="0.25">
      <c r="A4" s="137" t="s">
        <v>8</v>
      </c>
      <c r="B4" s="138"/>
      <c r="C4" s="374" t="s">
        <v>1500</v>
      </c>
      <c r="D4" s="375"/>
      <c r="E4" s="375"/>
      <c r="F4" s="375"/>
      <c r="G4" s="376"/>
    </row>
    <row r="5" spans="1:15" ht="14.25" thickTop="1" thickBot="1" x14ac:dyDescent="0.25">
      <c r="C5" s="140"/>
      <c r="D5" s="131"/>
    </row>
    <row r="6" spans="1:15" ht="26.25" thickBot="1" x14ac:dyDescent="0.25">
      <c r="A6" s="142" t="s">
        <v>119</v>
      </c>
      <c r="B6" s="143" t="s">
        <v>120</v>
      </c>
      <c r="C6" s="144" t="s">
        <v>121</v>
      </c>
      <c r="D6" s="145" t="s">
        <v>122</v>
      </c>
      <c r="E6" s="146" t="s">
        <v>123</v>
      </c>
      <c r="F6" s="147" t="s">
        <v>1267</v>
      </c>
      <c r="G6" s="148" t="s">
        <v>1268</v>
      </c>
      <c r="H6" s="148" t="s">
        <v>125</v>
      </c>
    </row>
    <row r="7" spans="1:15" x14ac:dyDescent="0.2">
      <c r="A7" s="149"/>
      <c r="B7" s="150" t="s">
        <v>1269</v>
      </c>
      <c r="C7" s="377" t="s">
        <v>1270</v>
      </c>
      <c r="D7" s="378"/>
      <c r="E7" s="379"/>
      <c r="F7" s="380"/>
      <c r="G7" s="381"/>
      <c r="H7" s="151"/>
    </row>
    <row r="8" spans="1:15" x14ac:dyDescent="0.2">
      <c r="A8" s="152" t="s">
        <v>126</v>
      </c>
      <c r="B8" s="153" t="s">
        <v>110</v>
      </c>
      <c r="C8" s="154" t="s">
        <v>26</v>
      </c>
      <c r="D8" s="155"/>
      <c r="E8" s="156"/>
      <c r="F8" s="157"/>
      <c r="G8" s="158">
        <f>G10+G11+G12+G13+G15+G17+G19+G22</f>
        <v>0</v>
      </c>
      <c r="H8" s="159"/>
    </row>
    <row r="9" spans="1:15" x14ac:dyDescent="0.2">
      <c r="A9" s="160"/>
      <c r="B9" s="364" t="s">
        <v>1271</v>
      </c>
      <c r="C9" s="365"/>
      <c r="D9" s="365"/>
      <c r="E9" s="365"/>
      <c r="F9" s="365"/>
      <c r="G9" s="365"/>
      <c r="H9" s="161"/>
      <c r="I9" s="126"/>
      <c r="J9" s="126"/>
      <c r="K9" s="126"/>
      <c r="L9" s="126"/>
      <c r="M9" s="126"/>
      <c r="N9" s="126"/>
      <c r="O9" s="126"/>
    </row>
    <row r="10" spans="1:15" ht="22.5" x14ac:dyDescent="0.2">
      <c r="A10" s="160">
        <v>1</v>
      </c>
      <c r="B10" s="162" t="s">
        <v>1272</v>
      </c>
      <c r="C10" s="163" t="s">
        <v>1273</v>
      </c>
      <c r="D10" s="164" t="s">
        <v>1274</v>
      </c>
      <c r="E10" s="165">
        <v>1</v>
      </c>
      <c r="F10" s="166"/>
      <c r="G10" s="167">
        <f>E10*F10</f>
        <v>0</v>
      </c>
      <c r="H10" s="168" t="s">
        <v>1275</v>
      </c>
      <c r="I10" s="126"/>
      <c r="J10" s="126"/>
      <c r="K10" s="126"/>
      <c r="L10" s="126"/>
      <c r="M10" s="126"/>
      <c r="N10" s="126"/>
      <c r="O10" s="126"/>
    </row>
    <row r="11" spans="1:15" x14ac:dyDescent="0.2">
      <c r="A11" s="160">
        <v>2</v>
      </c>
      <c r="B11" s="162" t="s">
        <v>1276</v>
      </c>
      <c r="C11" s="163" t="s">
        <v>1277</v>
      </c>
      <c r="D11" s="164" t="s">
        <v>1274</v>
      </c>
      <c r="E11" s="165">
        <v>1</v>
      </c>
      <c r="F11" s="166"/>
      <c r="G11" s="167">
        <f>E11*F11</f>
        <v>0</v>
      </c>
      <c r="H11" s="168" t="s">
        <v>1275</v>
      </c>
      <c r="I11" s="126"/>
      <c r="J11" s="126"/>
      <c r="K11" s="126"/>
      <c r="L11" s="126"/>
      <c r="M11" s="126"/>
      <c r="N11" s="126"/>
      <c r="O11" s="126"/>
    </row>
    <row r="12" spans="1:15" ht="22.5" x14ac:dyDescent="0.2">
      <c r="A12" s="160">
        <v>3</v>
      </c>
      <c r="B12" s="162" t="s">
        <v>1272</v>
      </c>
      <c r="C12" s="163" t="s">
        <v>1278</v>
      </c>
      <c r="D12" s="164" t="s">
        <v>1274</v>
      </c>
      <c r="E12" s="165">
        <v>1</v>
      </c>
      <c r="F12" s="166"/>
      <c r="G12" s="167">
        <f>E12*F12</f>
        <v>0</v>
      </c>
      <c r="H12" s="168" t="s">
        <v>1275</v>
      </c>
      <c r="I12" s="126"/>
      <c r="J12" s="126"/>
      <c r="K12" s="126"/>
      <c r="L12" s="126"/>
      <c r="M12" s="126"/>
      <c r="N12" s="126"/>
      <c r="O12" s="126"/>
    </row>
    <row r="13" spans="1:15" ht="22.5" x14ac:dyDescent="0.2">
      <c r="A13" s="169">
        <v>4</v>
      </c>
      <c r="B13" s="162" t="s">
        <v>1279</v>
      </c>
      <c r="C13" s="163" t="s">
        <v>1280</v>
      </c>
      <c r="D13" s="164" t="s">
        <v>1274</v>
      </c>
      <c r="E13" s="165">
        <v>1</v>
      </c>
      <c r="F13" s="166"/>
      <c r="G13" s="167">
        <f>E13*F13</f>
        <v>0</v>
      </c>
      <c r="H13" s="168" t="s">
        <v>1275</v>
      </c>
      <c r="I13" s="126"/>
      <c r="J13" s="126"/>
      <c r="K13" s="126"/>
      <c r="L13" s="126"/>
      <c r="M13" s="126"/>
      <c r="N13" s="126"/>
      <c r="O13" s="126"/>
    </row>
    <row r="14" spans="1:15" x14ac:dyDescent="0.2">
      <c r="A14" s="160"/>
      <c r="B14" s="358" t="s">
        <v>1281</v>
      </c>
      <c r="C14" s="359"/>
      <c r="D14" s="359"/>
      <c r="E14" s="359"/>
      <c r="F14" s="359"/>
      <c r="G14" s="359"/>
      <c r="H14" s="170"/>
      <c r="I14" s="126"/>
      <c r="J14" s="126"/>
      <c r="K14" s="126"/>
      <c r="L14" s="126"/>
      <c r="M14" s="126"/>
      <c r="N14" s="126"/>
      <c r="O14" s="126"/>
    </row>
    <row r="15" spans="1:15" x14ac:dyDescent="0.2">
      <c r="A15" s="160">
        <v>5</v>
      </c>
      <c r="B15" s="162" t="s">
        <v>1282</v>
      </c>
      <c r="C15" s="163" t="s">
        <v>1283</v>
      </c>
      <c r="D15" s="164" t="s">
        <v>1274</v>
      </c>
      <c r="E15" s="165">
        <v>1</v>
      </c>
      <c r="F15" s="166"/>
      <c r="G15" s="167">
        <f>E15*F15</f>
        <v>0</v>
      </c>
      <c r="H15" s="168" t="s">
        <v>1275</v>
      </c>
      <c r="I15" s="126"/>
      <c r="J15" s="126"/>
      <c r="K15" s="126"/>
      <c r="L15" s="126"/>
      <c r="M15" s="126"/>
      <c r="N15" s="126"/>
      <c r="O15" s="126"/>
    </row>
    <row r="16" spans="1:15" ht="45" x14ac:dyDescent="0.2">
      <c r="A16" s="160"/>
      <c r="B16" s="162"/>
      <c r="C16" s="171" t="s">
        <v>1284</v>
      </c>
      <c r="D16" s="172"/>
      <c r="E16" s="173"/>
      <c r="F16" s="174"/>
      <c r="G16" s="174"/>
      <c r="H16" s="175"/>
      <c r="I16" s="126"/>
      <c r="J16" s="126"/>
      <c r="K16" s="126"/>
      <c r="L16" s="126"/>
      <c r="M16" s="126"/>
      <c r="N16" s="126"/>
      <c r="O16" s="126"/>
    </row>
    <row r="17" spans="1:15" x14ac:dyDescent="0.2">
      <c r="A17" s="160">
        <v>6</v>
      </c>
      <c r="B17" s="162" t="s">
        <v>1285</v>
      </c>
      <c r="C17" s="163" t="s">
        <v>1286</v>
      </c>
      <c r="D17" s="164" t="s">
        <v>1274</v>
      </c>
      <c r="E17" s="165">
        <v>1</v>
      </c>
      <c r="F17" s="166"/>
      <c r="G17" s="167">
        <f>E17*F17</f>
        <v>0</v>
      </c>
      <c r="H17" s="168" t="s">
        <v>1275</v>
      </c>
      <c r="I17" s="126"/>
      <c r="J17" s="126"/>
      <c r="K17" s="126"/>
      <c r="L17" s="126"/>
      <c r="M17" s="126"/>
      <c r="N17" s="126"/>
      <c r="O17" s="126"/>
    </row>
    <row r="18" spans="1:15" ht="56.25" x14ac:dyDescent="0.2">
      <c r="A18" s="160"/>
      <c r="B18" s="162"/>
      <c r="C18" s="171" t="s">
        <v>1287</v>
      </c>
      <c r="D18" s="172"/>
      <c r="E18" s="173"/>
      <c r="F18" s="174"/>
      <c r="G18" s="174"/>
      <c r="H18" s="175"/>
      <c r="I18" s="126"/>
      <c r="J18" s="126"/>
      <c r="K18" s="126"/>
      <c r="L18" s="126"/>
      <c r="M18" s="126"/>
      <c r="N18" s="126"/>
      <c r="O18" s="126"/>
    </row>
    <row r="19" spans="1:15" x14ac:dyDescent="0.2">
      <c r="A19" s="160">
        <v>7</v>
      </c>
      <c r="B19" s="162" t="s">
        <v>1288</v>
      </c>
      <c r="C19" s="163" t="s">
        <v>1289</v>
      </c>
      <c r="D19" s="164" t="s">
        <v>1274</v>
      </c>
      <c r="E19" s="165">
        <v>1</v>
      </c>
      <c r="F19" s="166"/>
      <c r="G19" s="167">
        <f>E19*F19</f>
        <v>0</v>
      </c>
      <c r="H19" s="168" t="s">
        <v>1275</v>
      </c>
      <c r="I19" s="126"/>
      <c r="J19" s="126"/>
      <c r="K19" s="126"/>
      <c r="L19" s="126"/>
      <c r="M19" s="126"/>
      <c r="N19" s="126"/>
      <c r="O19" s="126"/>
    </row>
    <row r="20" spans="1:15" ht="56.25" x14ac:dyDescent="0.2">
      <c r="A20" s="160"/>
      <c r="B20" s="162"/>
      <c r="C20" s="171" t="s">
        <v>1290</v>
      </c>
      <c r="D20" s="172"/>
      <c r="E20" s="173"/>
      <c r="F20" s="174"/>
      <c r="G20" s="174"/>
      <c r="H20" s="175"/>
      <c r="I20" s="126"/>
      <c r="J20" s="126"/>
      <c r="K20" s="126"/>
      <c r="L20" s="126"/>
      <c r="M20" s="126"/>
      <c r="N20" s="126"/>
      <c r="O20" s="126"/>
    </row>
    <row r="21" spans="1:15" s="179" customFormat="1" x14ac:dyDescent="0.2">
      <c r="A21" s="176"/>
      <c r="B21" s="358" t="s">
        <v>1291</v>
      </c>
      <c r="C21" s="360"/>
      <c r="D21" s="361"/>
      <c r="E21" s="362"/>
      <c r="F21" s="363"/>
      <c r="G21" s="363"/>
      <c r="H21" s="177"/>
      <c r="I21" s="126"/>
      <c r="J21" s="178"/>
      <c r="K21" s="178"/>
      <c r="L21" s="178"/>
      <c r="M21" s="178"/>
      <c r="N21" s="178"/>
      <c r="O21" s="178"/>
    </row>
    <row r="22" spans="1:15" x14ac:dyDescent="0.2">
      <c r="A22" s="160">
        <v>8</v>
      </c>
      <c r="B22" s="162" t="s">
        <v>1292</v>
      </c>
      <c r="C22" s="163" t="s">
        <v>1293</v>
      </c>
      <c r="D22" s="164" t="s">
        <v>1274</v>
      </c>
      <c r="E22" s="165">
        <v>1</v>
      </c>
      <c r="F22" s="166"/>
      <c r="G22" s="167">
        <f>E22*F22</f>
        <v>0</v>
      </c>
      <c r="H22" s="168" t="s">
        <v>1275</v>
      </c>
      <c r="I22" s="126"/>
      <c r="J22" s="126"/>
      <c r="K22" s="126"/>
      <c r="L22" s="126"/>
      <c r="M22" s="126"/>
      <c r="N22" s="126"/>
      <c r="O22" s="126"/>
    </row>
    <row r="23" spans="1:15" s="183" customFormat="1" ht="67.5" x14ac:dyDescent="0.2">
      <c r="A23" s="180"/>
      <c r="B23" s="181"/>
      <c r="C23" s="171" t="s">
        <v>1294</v>
      </c>
      <c r="D23" s="172"/>
      <c r="E23" s="173"/>
      <c r="F23" s="174"/>
      <c r="G23" s="174"/>
      <c r="H23" s="175"/>
      <c r="I23" s="126"/>
      <c r="J23" s="182"/>
      <c r="K23" s="182"/>
      <c r="L23" s="182"/>
      <c r="M23" s="182"/>
      <c r="N23" s="182"/>
      <c r="O23" s="182"/>
    </row>
    <row r="24" spans="1:15" x14ac:dyDescent="0.2">
      <c r="A24" s="184" t="s">
        <v>126</v>
      </c>
      <c r="B24" s="185" t="s">
        <v>111</v>
      </c>
      <c r="C24" s="186" t="s">
        <v>27</v>
      </c>
      <c r="D24" s="187"/>
      <c r="E24" s="188"/>
      <c r="F24" s="188"/>
      <c r="G24" s="189">
        <f>G27+G29+G31+G33+G36+G37+G38+G39+G40+G41+G42+G43+G44+SUM(G64:G76)</f>
        <v>0</v>
      </c>
      <c r="H24" s="190"/>
      <c r="I24" s="126"/>
    </row>
    <row r="25" spans="1:15" x14ac:dyDescent="0.2">
      <c r="A25" s="160"/>
      <c r="B25" s="364" t="s">
        <v>1271</v>
      </c>
      <c r="C25" s="365"/>
      <c r="D25" s="365"/>
      <c r="E25" s="365"/>
      <c r="F25" s="365"/>
      <c r="G25" s="365"/>
      <c r="H25" s="170"/>
      <c r="I25" s="126"/>
      <c r="J25" s="126"/>
      <c r="K25" s="126"/>
      <c r="L25" s="126"/>
      <c r="M25" s="126"/>
      <c r="N25" s="126"/>
      <c r="O25" s="126"/>
    </row>
    <row r="26" spans="1:15" ht="12.75" customHeight="1" x14ac:dyDescent="0.2">
      <c r="A26" s="160"/>
      <c r="B26" s="366" t="s">
        <v>1295</v>
      </c>
      <c r="C26" s="367"/>
      <c r="D26" s="367"/>
      <c r="E26" s="367"/>
      <c r="F26" s="367"/>
      <c r="G26" s="367"/>
      <c r="H26" s="170"/>
      <c r="I26" s="126"/>
      <c r="J26" s="126"/>
      <c r="K26" s="126"/>
      <c r="L26" s="126"/>
      <c r="M26" s="126"/>
      <c r="N26" s="126"/>
      <c r="O26" s="126"/>
    </row>
    <row r="27" spans="1:15" x14ac:dyDescent="0.2">
      <c r="A27" s="160">
        <v>9</v>
      </c>
      <c r="B27" s="162" t="s">
        <v>1296</v>
      </c>
      <c r="C27" s="163" t="s">
        <v>1297</v>
      </c>
      <c r="D27" s="164" t="s">
        <v>1274</v>
      </c>
      <c r="E27" s="165">
        <v>1</v>
      </c>
      <c r="F27" s="166"/>
      <c r="G27" s="167">
        <f>E27*F27</f>
        <v>0</v>
      </c>
      <c r="H27" s="168" t="s">
        <v>1275</v>
      </c>
      <c r="I27" s="126"/>
      <c r="J27" s="126"/>
      <c r="K27" s="126"/>
      <c r="L27" s="126"/>
      <c r="M27" s="126"/>
      <c r="N27" s="126"/>
      <c r="O27" s="126"/>
    </row>
    <row r="28" spans="1:15" x14ac:dyDescent="0.2">
      <c r="A28" s="160"/>
      <c r="B28" s="162"/>
      <c r="C28" s="171" t="s">
        <v>1298</v>
      </c>
      <c r="D28" s="191"/>
      <c r="E28" s="191"/>
      <c r="F28" s="191"/>
      <c r="G28" s="191"/>
      <c r="H28" s="192"/>
      <c r="I28" s="126"/>
      <c r="J28" s="126"/>
      <c r="K28" s="126"/>
      <c r="L28" s="126"/>
      <c r="M28" s="126"/>
      <c r="N28" s="126"/>
      <c r="O28" s="126"/>
    </row>
    <row r="29" spans="1:15" x14ac:dyDescent="0.2">
      <c r="A29" s="160">
        <v>10</v>
      </c>
      <c r="B29" s="162" t="s">
        <v>1299</v>
      </c>
      <c r="C29" s="163" t="s">
        <v>1300</v>
      </c>
      <c r="D29" s="164" t="s">
        <v>1274</v>
      </c>
      <c r="E29" s="165">
        <v>1</v>
      </c>
      <c r="F29" s="166"/>
      <c r="G29" s="167">
        <f>E29*F29</f>
        <v>0</v>
      </c>
      <c r="H29" s="168" t="s">
        <v>1275</v>
      </c>
      <c r="I29" s="126"/>
      <c r="J29" s="126"/>
      <c r="K29" s="126"/>
      <c r="L29" s="126"/>
      <c r="M29" s="126"/>
      <c r="N29" s="126"/>
      <c r="O29" s="126"/>
    </row>
    <row r="30" spans="1:15" ht="45" x14ac:dyDescent="0.2">
      <c r="A30" s="160"/>
      <c r="B30" s="162"/>
      <c r="C30" s="171" t="s">
        <v>1301</v>
      </c>
      <c r="D30" s="191"/>
      <c r="E30" s="191"/>
      <c r="F30" s="191"/>
      <c r="G30" s="191"/>
      <c r="H30" s="192"/>
      <c r="I30" s="126"/>
      <c r="J30" s="126"/>
      <c r="K30" s="126"/>
      <c r="L30" s="126"/>
      <c r="M30" s="126"/>
      <c r="N30" s="126"/>
      <c r="O30" s="126"/>
    </row>
    <row r="31" spans="1:15" x14ac:dyDescent="0.2">
      <c r="A31" s="160">
        <v>11</v>
      </c>
      <c r="B31" s="162" t="s">
        <v>1302</v>
      </c>
      <c r="C31" s="163" t="s">
        <v>1303</v>
      </c>
      <c r="D31" s="164" t="s">
        <v>1274</v>
      </c>
      <c r="E31" s="165">
        <v>1</v>
      </c>
      <c r="F31" s="166"/>
      <c r="G31" s="167">
        <f>E31*F31</f>
        <v>0</v>
      </c>
      <c r="H31" s="168" t="s">
        <v>1275</v>
      </c>
      <c r="I31" s="126"/>
      <c r="J31" s="126"/>
      <c r="K31" s="126"/>
      <c r="L31" s="126"/>
      <c r="M31" s="126"/>
      <c r="N31" s="126"/>
      <c r="O31" s="126"/>
    </row>
    <row r="32" spans="1:15" ht="56.25" x14ac:dyDescent="0.2">
      <c r="A32" s="160"/>
      <c r="B32" s="162"/>
      <c r="C32" s="171" t="s">
        <v>1304</v>
      </c>
      <c r="D32" s="191"/>
      <c r="E32" s="191"/>
      <c r="F32" s="191"/>
      <c r="G32" s="191"/>
      <c r="H32" s="192"/>
      <c r="I32" s="126"/>
      <c r="J32" s="126"/>
      <c r="K32" s="126"/>
      <c r="L32" s="126"/>
      <c r="M32" s="126"/>
      <c r="N32" s="126"/>
      <c r="O32" s="126"/>
    </row>
    <row r="33" spans="1:15" x14ac:dyDescent="0.2">
      <c r="A33" s="160">
        <v>12</v>
      </c>
      <c r="B33" s="162" t="s">
        <v>1305</v>
      </c>
      <c r="C33" s="163" t="s">
        <v>1306</v>
      </c>
      <c r="D33" s="164" t="s">
        <v>1274</v>
      </c>
      <c r="E33" s="165">
        <v>1</v>
      </c>
      <c r="F33" s="166"/>
      <c r="G33" s="167">
        <f>E33*F33</f>
        <v>0</v>
      </c>
      <c r="H33" s="168" t="s">
        <v>1275</v>
      </c>
      <c r="I33" s="126"/>
      <c r="J33" s="126"/>
      <c r="K33" s="126"/>
      <c r="L33" s="126"/>
      <c r="M33" s="126"/>
      <c r="N33" s="126"/>
      <c r="O33" s="126"/>
    </row>
    <row r="34" spans="1:15" ht="45" x14ac:dyDescent="0.2">
      <c r="A34" s="160"/>
      <c r="B34" s="193"/>
      <c r="C34" s="171" t="s">
        <v>1307</v>
      </c>
      <c r="D34" s="191"/>
      <c r="E34" s="191"/>
      <c r="F34" s="191"/>
      <c r="G34" s="191"/>
      <c r="H34" s="192"/>
      <c r="I34" s="126"/>
      <c r="J34" s="126"/>
      <c r="K34" s="126"/>
      <c r="L34" s="126"/>
      <c r="M34" s="126"/>
      <c r="N34" s="126"/>
      <c r="O34" s="126"/>
    </row>
    <row r="35" spans="1:15" ht="33.75" x14ac:dyDescent="0.2">
      <c r="A35" s="160"/>
      <c r="B35" s="162"/>
      <c r="C35" s="171" t="s">
        <v>1308</v>
      </c>
      <c r="D35" s="191"/>
      <c r="E35" s="191"/>
      <c r="F35" s="191"/>
      <c r="G35" s="191"/>
      <c r="H35" s="192"/>
      <c r="I35" s="126"/>
      <c r="J35" s="126"/>
      <c r="K35" s="126"/>
      <c r="L35" s="126"/>
      <c r="M35" s="126"/>
      <c r="N35" s="126"/>
      <c r="O35" s="126"/>
    </row>
    <row r="36" spans="1:15" ht="22.5" x14ac:dyDescent="0.2">
      <c r="A36" s="194">
        <v>13</v>
      </c>
      <c r="B36" s="195" t="s">
        <v>1309</v>
      </c>
      <c r="C36" s="128" t="s">
        <v>1310</v>
      </c>
      <c r="D36" s="129" t="s">
        <v>197</v>
      </c>
      <c r="E36" s="196">
        <v>1</v>
      </c>
      <c r="F36" s="197"/>
      <c r="G36" s="198">
        <f>E36*F36</f>
        <v>0</v>
      </c>
      <c r="H36" s="199" t="s">
        <v>1239</v>
      </c>
      <c r="I36" s="126"/>
      <c r="J36" s="126"/>
      <c r="K36" s="126"/>
      <c r="L36" s="126"/>
      <c r="M36" s="126"/>
      <c r="N36" s="126"/>
      <c r="O36" s="126"/>
    </row>
    <row r="37" spans="1:15" x14ac:dyDescent="0.2">
      <c r="A37" s="160">
        <v>14</v>
      </c>
      <c r="B37" s="195" t="s">
        <v>1311</v>
      </c>
      <c r="C37" s="163" t="s">
        <v>1312</v>
      </c>
      <c r="D37" s="164" t="s">
        <v>1274</v>
      </c>
      <c r="E37" s="165">
        <v>1</v>
      </c>
      <c r="F37" s="166"/>
      <c r="G37" s="167">
        <f t="shared" ref="G37:G40" si="0">E37*F37</f>
        <v>0</v>
      </c>
      <c r="H37" s="199" t="s">
        <v>1239</v>
      </c>
      <c r="I37" s="126"/>
      <c r="J37" s="126"/>
      <c r="K37" s="126"/>
      <c r="L37" s="126"/>
      <c r="M37" s="126"/>
      <c r="N37" s="126"/>
      <c r="O37" s="126"/>
    </row>
    <row r="38" spans="1:15" x14ac:dyDescent="0.2">
      <c r="A38" s="194">
        <v>15</v>
      </c>
      <c r="B38" s="195" t="s">
        <v>1313</v>
      </c>
      <c r="C38" s="163" t="s">
        <v>1314</v>
      </c>
      <c r="D38" s="164" t="s">
        <v>1274</v>
      </c>
      <c r="E38" s="165">
        <v>1</v>
      </c>
      <c r="F38" s="166"/>
      <c r="G38" s="167">
        <f t="shared" si="0"/>
        <v>0</v>
      </c>
      <c r="H38" s="199" t="s">
        <v>1239</v>
      </c>
      <c r="I38" s="126"/>
      <c r="J38" s="126"/>
      <c r="K38" s="126"/>
      <c r="L38" s="126"/>
      <c r="M38" s="126"/>
      <c r="N38" s="126"/>
      <c r="O38" s="126"/>
    </row>
    <row r="39" spans="1:15" x14ac:dyDescent="0.2">
      <c r="A39" s="160">
        <v>16</v>
      </c>
      <c r="B39" s="195" t="s">
        <v>1315</v>
      </c>
      <c r="C39" s="163" t="s">
        <v>1316</v>
      </c>
      <c r="D39" s="164" t="s">
        <v>1317</v>
      </c>
      <c r="E39" s="165">
        <v>2</v>
      </c>
      <c r="F39" s="166"/>
      <c r="G39" s="167">
        <f t="shared" si="0"/>
        <v>0</v>
      </c>
      <c r="H39" s="199" t="s">
        <v>1239</v>
      </c>
      <c r="I39" s="126"/>
      <c r="J39" s="126"/>
      <c r="K39" s="126"/>
      <c r="L39" s="126"/>
      <c r="M39" s="126"/>
      <c r="N39" s="126"/>
      <c r="O39" s="126"/>
    </row>
    <row r="40" spans="1:15" ht="33.75" x14ac:dyDescent="0.2">
      <c r="A40" s="194">
        <v>17</v>
      </c>
      <c r="B40" s="195" t="s">
        <v>1318</v>
      </c>
      <c r="C40" s="163" t="s">
        <v>1319</v>
      </c>
      <c r="D40" s="164" t="s">
        <v>1274</v>
      </c>
      <c r="E40" s="165">
        <v>1</v>
      </c>
      <c r="F40" s="166"/>
      <c r="G40" s="167">
        <f t="shared" si="0"/>
        <v>0</v>
      </c>
      <c r="H40" s="199" t="s">
        <v>1239</v>
      </c>
      <c r="I40" s="126"/>
      <c r="J40" s="126"/>
      <c r="K40" s="126"/>
      <c r="L40" s="126"/>
      <c r="M40" s="126"/>
      <c r="N40" s="126"/>
      <c r="O40" s="126"/>
    </row>
    <row r="41" spans="1:15" ht="45" x14ac:dyDescent="0.2">
      <c r="A41" s="160">
        <v>18</v>
      </c>
      <c r="B41" s="195" t="s">
        <v>1320</v>
      </c>
      <c r="C41" s="163" t="s">
        <v>1321</v>
      </c>
      <c r="D41" s="164" t="s">
        <v>668</v>
      </c>
      <c r="E41" s="165">
        <v>30</v>
      </c>
      <c r="F41" s="166"/>
      <c r="G41" s="167">
        <f>E41*F41</f>
        <v>0</v>
      </c>
      <c r="H41" s="168" t="s">
        <v>1275</v>
      </c>
      <c r="I41" s="126"/>
      <c r="J41" s="126"/>
      <c r="K41" s="126"/>
      <c r="L41" s="126"/>
      <c r="M41" s="126"/>
      <c r="N41" s="126"/>
      <c r="O41" s="126"/>
    </row>
    <row r="42" spans="1:15" ht="22.5" x14ac:dyDescent="0.2">
      <c r="A42" s="194">
        <v>19</v>
      </c>
      <c r="B42" s="195" t="s">
        <v>1322</v>
      </c>
      <c r="C42" s="163" t="s">
        <v>1323</v>
      </c>
      <c r="D42" s="164" t="s">
        <v>1274</v>
      </c>
      <c r="E42" s="165">
        <v>1</v>
      </c>
      <c r="F42" s="166"/>
      <c r="G42" s="167">
        <f t="shared" ref="G42:G64" si="1">E42*F42</f>
        <v>0</v>
      </c>
      <c r="H42" s="199" t="s">
        <v>1239</v>
      </c>
      <c r="I42" s="126"/>
      <c r="J42" s="126"/>
      <c r="K42" s="126"/>
      <c r="L42" s="126"/>
      <c r="M42" s="126"/>
      <c r="N42" s="126"/>
      <c r="O42" s="126"/>
    </row>
    <row r="43" spans="1:15" ht="22.5" x14ac:dyDescent="0.2">
      <c r="A43" s="160">
        <v>20</v>
      </c>
      <c r="B43" s="195" t="s">
        <v>1324</v>
      </c>
      <c r="C43" s="163" t="s">
        <v>1325</v>
      </c>
      <c r="D43" s="164" t="s">
        <v>1274</v>
      </c>
      <c r="E43" s="165">
        <v>1</v>
      </c>
      <c r="F43" s="166"/>
      <c r="G43" s="167">
        <f t="shared" si="1"/>
        <v>0</v>
      </c>
      <c r="H43" s="199" t="s">
        <v>1239</v>
      </c>
      <c r="I43" s="126"/>
      <c r="J43" s="126"/>
      <c r="K43" s="126"/>
      <c r="L43" s="126"/>
      <c r="M43" s="126"/>
      <c r="N43" s="126"/>
      <c r="O43" s="126"/>
    </row>
    <row r="44" spans="1:15" x14ac:dyDescent="0.2">
      <c r="A44" s="194">
        <v>21</v>
      </c>
      <c r="B44" s="195" t="s">
        <v>1326</v>
      </c>
      <c r="C44" s="163" t="s">
        <v>1327</v>
      </c>
      <c r="D44" s="164" t="s">
        <v>668</v>
      </c>
      <c r="E44" s="165">
        <v>150</v>
      </c>
      <c r="F44" s="166"/>
      <c r="G44" s="167">
        <f>E44*F44</f>
        <v>0</v>
      </c>
      <c r="H44" s="168" t="s">
        <v>1275</v>
      </c>
      <c r="I44" s="126"/>
      <c r="J44" s="126"/>
      <c r="K44" s="126"/>
      <c r="L44" s="126"/>
      <c r="M44" s="126"/>
      <c r="N44" s="126"/>
      <c r="O44" s="126"/>
    </row>
    <row r="45" spans="1:15" ht="78.75" x14ac:dyDescent="0.2">
      <c r="A45" s="160"/>
      <c r="B45" s="195"/>
      <c r="C45" s="218" t="s">
        <v>1328</v>
      </c>
      <c r="D45" s="164"/>
      <c r="E45" s="165"/>
      <c r="F45" s="166"/>
      <c r="G45" s="167"/>
      <c r="H45" s="219"/>
      <c r="I45" s="126"/>
      <c r="J45" s="126"/>
      <c r="K45" s="126"/>
      <c r="L45" s="126"/>
      <c r="M45" s="126"/>
      <c r="N45" s="126"/>
      <c r="O45" s="126"/>
    </row>
    <row r="46" spans="1:15" ht="33.75" x14ac:dyDescent="0.2">
      <c r="A46" s="160"/>
      <c r="B46" s="195"/>
      <c r="C46" s="218" t="s">
        <v>1329</v>
      </c>
      <c r="D46" s="164"/>
      <c r="E46" s="165"/>
      <c r="F46" s="166"/>
      <c r="G46" s="167"/>
      <c r="H46" s="219"/>
      <c r="I46" s="126"/>
      <c r="J46" s="126"/>
      <c r="K46" s="126"/>
      <c r="L46" s="126"/>
      <c r="M46" s="126"/>
      <c r="N46" s="126"/>
      <c r="O46" s="126"/>
    </row>
    <row r="47" spans="1:15" ht="33.75" x14ac:dyDescent="0.2">
      <c r="A47" s="160"/>
      <c r="B47" s="195"/>
      <c r="C47" s="218" t="s">
        <v>1330</v>
      </c>
      <c r="D47" s="164"/>
      <c r="E47" s="165"/>
      <c r="F47" s="166"/>
      <c r="G47" s="167"/>
      <c r="H47" s="219"/>
      <c r="I47" s="126"/>
      <c r="J47" s="126"/>
      <c r="K47" s="126"/>
      <c r="L47" s="126"/>
      <c r="M47" s="126"/>
      <c r="N47" s="126"/>
      <c r="O47" s="126"/>
    </row>
    <row r="48" spans="1:15" x14ac:dyDescent="0.2">
      <c r="A48" s="160"/>
      <c r="B48" s="195"/>
      <c r="C48" s="218" t="s">
        <v>1331</v>
      </c>
      <c r="D48" s="164"/>
      <c r="E48" s="165"/>
      <c r="F48" s="166"/>
      <c r="G48" s="167"/>
      <c r="H48" s="219"/>
      <c r="I48" s="126"/>
      <c r="J48" s="126"/>
      <c r="K48" s="126"/>
      <c r="L48" s="126"/>
      <c r="M48" s="126"/>
      <c r="N48" s="126"/>
      <c r="O48" s="126"/>
    </row>
    <row r="49" spans="1:15" x14ac:dyDescent="0.2">
      <c r="A49" s="160"/>
      <c r="B49" s="195"/>
      <c r="C49" s="218" t="s">
        <v>1332</v>
      </c>
      <c r="D49" s="164"/>
      <c r="E49" s="165"/>
      <c r="F49" s="166"/>
      <c r="G49" s="167"/>
      <c r="H49" s="219"/>
      <c r="I49" s="126"/>
      <c r="J49" s="126"/>
      <c r="K49" s="126"/>
      <c r="L49" s="126"/>
      <c r="M49" s="126"/>
      <c r="N49" s="126"/>
      <c r="O49" s="126"/>
    </row>
    <row r="50" spans="1:15" ht="22.5" x14ac:dyDescent="0.2">
      <c r="A50" s="160"/>
      <c r="B50" s="195"/>
      <c r="C50" s="218" t="s">
        <v>1333</v>
      </c>
      <c r="D50" s="164"/>
      <c r="E50" s="165"/>
      <c r="F50" s="166"/>
      <c r="G50" s="167"/>
      <c r="H50" s="219"/>
      <c r="I50" s="126"/>
      <c r="J50" s="126"/>
      <c r="K50" s="126"/>
      <c r="L50" s="126"/>
      <c r="M50" s="126"/>
      <c r="N50" s="126"/>
      <c r="O50" s="126"/>
    </row>
    <row r="51" spans="1:15" ht="22.5" x14ac:dyDescent="0.2">
      <c r="A51" s="160"/>
      <c r="B51" s="195"/>
      <c r="C51" s="218" t="s">
        <v>1334</v>
      </c>
      <c r="D51" s="164"/>
      <c r="E51" s="165"/>
      <c r="F51" s="166"/>
      <c r="G51" s="167"/>
      <c r="H51" s="219"/>
      <c r="I51" s="126"/>
      <c r="J51" s="126"/>
      <c r="K51" s="126"/>
      <c r="L51" s="126"/>
      <c r="M51" s="126"/>
      <c r="N51" s="126"/>
      <c r="O51" s="126"/>
    </row>
    <row r="52" spans="1:15" x14ac:dyDescent="0.2">
      <c r="A52" s="160"/>
      <c r="B52" s="195"/>
      <c r="C52" s="218" t="s">
        <v>1335</v>
      </c>
      <c r="D52" s="164"/>
      <c r="E52" s="165"/>
      <c r="F52" s="166"/>
      <c r="G52" s="167"/>
      <c r="H52" s="219"/>
      <c r="I52" s="126"/>
      <c r="J52" s="126"/>
      <c r="K52" s="126"/>
      <c r="L52" s="126"/>
      <c r="M52" s="126"/>
      <c r="N52" s="126"/>
      <c r="O52" s="126"/>
    </row>
    <row r="53" spans="1:15" x14ac:dyDescent="0.2">
      <c r="A53" s="160"/>
      <c r="B53" s="195"/>
      <c r="C53" s="218" t="s">
        <v>1336</v>
      </c>
      <c r="D53" s="164"/>
      <c r="E53" s="165"/>
      <c r="F53" s="166"/>
      <c r="G53" s="167"/>
      <c r="H53" s="219"/>
      <c r="I53" s="126"/>
      <c r="J53" s="126"/>
      <c r="K53" s="126"/>
      <c r="L53" s="126"/>
      <c r="M53" s="126"/>
      <c r="N53" s="126"/>
      <c r="O53" s="126"/>
    </row>
    <row r="54" spans="1:15" x14ac:dyDescent="0.2">
      <c r="A54" s="160"/>
      <c r="B54" s="195"/>
      <c r="C54" s="218" t="s">
        <v>1337</v>
      </c>
      <c r="D54" s="164"/>
      <c r="E54" s="165"/>
      <c r="F54" s="166"/>
      <c r="G54" s="167"/>
      <c r="H54" s="219"/>
      <c r="I54" s="126"/>
      <c r="J54" s="126"/>
      <c r="K54" s="126"/>
      <c r="L54" s="126"/>
      <c r="M54" s="126"/>
      <c r="N54" s="126"/>
      <c r="O54" s="126"/>
    </row>
    <row r="55" spans="1:15" x14ac:dyDescent="0.2">
      <c r="A55" s="160"/>
      <c r="B55" s="195"/>
      <c r="C55" s="218" t="s">
        <v>1338</v>
      </c>
      <c r="D55" s="164"/>
      <c r="E55" s="165"/>
      <c r="F55" s="166"/>
      <c r="G55" s="167"/>
      <c r="H55" s="219"/>
      <c r="I55" s="126"/>
      <c r="J55" s="126"/>
      <c r="K55" s="126"/>
      <c r="L55" s="126"/>
      <c r="M55" s="126"/>
      <c r="N55" s="126"/>
      <c r="O55" s="126"/>
    </row>
    <row r="56" spans="1:15" x14ac:dyDescent="0.2">
      <c r="A56" s="160"/>
      <c r="B56" s="195"/>
      <c r="C56" s="218" t="s">
        <v>1339</v>
      </c>
      <c r="D56" s="164"/>
      <c r="E56" s="165"/>
      <c r="F56" s="166"/>
      <c r="G56" s="167"/>
      <c r="H56" s="219"/>
      <c r="I56" s="126"/>
      <c r="J56" s="126"/>
      <c r="K56" s="126"/>
      <c r="L56" s="126"/>
      <c r="M56" s="126"/>
      <c r="N56" s="126"/>
      <c r="O56" s="126"/>
    </row>
    <row r="57" spans="1:15" x14ac:dyDescent="0.2">
      <c r="A57" s="160"/>
      <c r="B57" s="195"/>
      <c r="C57" s="218" t="s">
        <v>1340</v>
      </c>
      <c r="D57" s="164"/>
      <c r="E57" s="165"/>
      <c r="F57" s="166"/>
      <c r="G57" s="167"/>
      <c r="H57" s="219"/>
      <c r="I57" s="126"/>
      <c r="J57" s="126"/>
      <c r="K57" s="126"/>
      <c r="L57" s="126"/>
      <c r="M57" s="126"/>
      <c r="N57" s="126"/>
      <c r="O57" s="126"/>
    </row>
    <row r="58" spans="1:15" x14ac:dyDescent="0.2">
      <c r="A58" s="160"/>
      <c r="B58" s="195"/>
      <c r="C58" s="218" t="s">
        <v>1341</v>
      </c>
      <c r="D58" s="164"/>
      <c r="E58" s="165"/>
      <c r="F58" s="166"/>
      <c r="G58" s="167"/>
      <c r="H58" s="219"/>
      <c r="I58" s="126"/>
      <c r="J58" s="126"/>
      <c r="K58" s="126"/>
      <c r="L58" s="126"/>
      <c r="M58" s="126"/>
      <c r="N58" s="126"/>
      <c r="O58" s="126"/>
    </row>
    <row r="59" spans="1:15" x14ac:dyDescent="0.2">
      <c r="A59" s="160"/>
      <c r="B59" s="195"/>
      <c r="C59" s="218" t="s">
        <v>1342</v>
      </c>
      <c r="D59" s="164"/>
      <c r="E59" s="165"/>
      <c r="F59" s="166"/>
      <c r="G59" s="167"/>
      <c r="H59" s="219"/>
      <c r="I59" s="126"/>
      <c r="J59" s="126"/>
      <c r="K59" s="126"/>
      <c r="L59" s="126"/>
      <c r="M59" s="126"/>
      <c r="N59" s="126"/>
      <c r="O59" s="126"/>
    </row>
    <row r="60" spans="1:15" x14ac:dyDescent="0.2">
      <c r="A60" s="160"/>
      <c r="B60" s="162"/>
      <c r="C60" s="218" t="s">
        <v>1343</v>
      </c>
      <c r="D60" s="164"/>
      <c r="E60" s="165"/>
      <c r="F60" s="166"/>
      <c r="G60" s="167"/>
      <c r="H60" s="219"/>
      <c r="I60" s="126"/>
      <c r="J60" s="126"/>
      <c r="K60" s="126"/>
      <c r="L60" s="126"/>
      <c r="M60" s="126"/>
      <c r="N60" s="126"/>
      <c r="O60" s="126"/>
    </row>
    <row r="61" spans="1:15" ht="22.5" x14ac:dyDescent="0.2">
      <c r="A61" s="160"/>
      <c r="B61" s="162"/>
      <c r="C61" s="218" t="s">
        <v>1344</v>
      </c>
      <c r="D61" s="164"/>
      <c r="E61" s="165"/>
      <c r="F61" s="166"/>
      <c r="G61" s="167"/>
      <c r="H61" s="219"/>
      <c r="I61" s="126"/>
      <c r="J61" s="126"/>
      <c r="K61" s="126"/>
      <c r="L61" s="126"/>
      <c r="M61" s="126"/>
      <c r="N61" s="126"/>
      <c r="O61" s="126"/>
    </row>
    <row r="62" spans="1:15" x14ac:dyDescent="0.2">
      <c r="A62" s="160"/>
      <c r="B62" s="162"/>
      <c r="C62" s="218" t="s">
        <v>1345</v>
      </c>
      <c r="D62" s="164"/>
      <c r="E62" s="165"/>
      <c r="F62" s="166"/>
      <c r="G62" s="167"/>
      <c r="H62" s="219"/>
      <c r="I62" s="126"/>
      <c r="J62" s="126"/>
      <c r="K62" s="126"/>
      <c r="L62" s="126"/>
      <c r="M62" s="126"/>
      <c r="N62" s="126"/>
      <c r="O62" s="126"/>
    </row>
    <row r="63" spans="1:15" ht="22.5" x14ac:dyDescent="0.2">
      <c r="A63" s="160"/>
      <c r="B63" s="162"/>
      <c r="C63" s="218" t="s">
        <v>1346</v>
      </c>
      <c r="D63" s="164"/>
      <c r="E63" s="165"/>
      <c r="F63" s="166"/>
      <c r="G63" s="167"/>
      <c r="H63" s="219"/>
      <c r="I63" s="126"/>
      <c r="J63" s="126"/>
      <c r="K63" s="126"/>
      <c r="L63" s="126"/>
      <c r="M63" s="126"/>
      <c r="N63" s="126"/>
      <c r="O63" s="126"/>
    </row>
    <row r="64" spans="1:15" ht="33.75" x14ac:dyDescent="0.2">
      <c r="A64" s="160">
        <v>22</v>
      </c>
      <c r="B64" s="195" t="s">
        <v>1347</v>
      </c>
      <c r="C64" s="163" t="s">
        <v>1348</v>
      </c>
      <c r="D64" s="164" t="s">
        <v>668</v>
      </c>
      <c r="E64" s="165">
        <v>44</v>
      </c>
      <c r="F64" s="166"/>
      <c r="G64" s="167">
        <f t="shared" si="1"/>
        <v>0</v>
      </c>
      <c r="H64" s="199" t="s">
        <v>1239</v>
      </c>
      <c r="I64" s="126"/>
      <c r="J64" s="126"/>
      <c r="K64" s="126"/>
      <c r="L64" s="126"/>
      <c r="M64" s="126"/>
      <c r="N64" s="126"/>
      <c r="O64" s="126"/>
    </row>
    <row r="65" spans="1:15" ht="22.5" x14ac:dyDescent="0.2">
      <c r="A65" s="160">
        <v>23</v>
      </c>
      <c r="B65" s="162" t="s">
        <v>1349</v>
      </c>
      <c r="C65" s="163" t="s">
        <v>1350</v>
      </c>
      <c r="D65" s="164" t="s">
        <v>668</v>
      </c>
      <c r="E65" s="165">
        <v>58</v>
      </c>
      <c r="F65" s="166"/>
      <c r="G65" s="167">
        <f>E65*F65</f>
        <v>0</v>
      </c>
      <c r="H65" s="168" t="s">
        <v>1275</v>
      </c>
      <c r="I65" s="126"/>
      <c r="J65" s="126"/>
      <c r="K65" s="126"/>
      <c r="L65" s="126"/>
      <c r="M65" s="126"/>
      <c r="N65" s="126"/>
      <c r="O65" s="126"/>
    </row>
    <row r="66" spans="1:15" ht="33.75" x14ac:dyDescent="0.2">
      <c r="A66" s="160">
        <v>24</v>
      </c>
      <c r="B66" s="162" t="s">
        <v>1349</v>
      </c>
      <c r="C66" s="163" t="s">
        <v>1351</v>
      </c>
      <c r="D66" s="164" t="s">
        <v>668</v>
      </c>
      <c r="E66" s="165">
        <v>58</v>
      </c>
      <c r="F66" s="166"/>
      <c r="G66" s="167">
        <f>E66*F66</f>
        <v>0</v>
      </c>
      <c r="H66" s="168" t="s">
        <v>1275</v>
      </c>
      <c r="I66" s="126"/>
      <c r="J66" s="126"/>
      <c r="K66" s="126"/>
      <c r="L66" s="126"/>
      <c r="M66" s="126"/>
      <c r="N66" s="126"/>
      <c r="O66" s="126"/>
    </row>
    <row r="67" spans="1:15" ht="45" x14ac:dyDescent="0.2">
      <c r="A67" s="160">
        <v>25</v>
      </c>
      <c r="B67" s="195" t="s">
        <v>1352</v>
      </c>
      <c r="C67" s="163" t="s">
        <v>1353</v>
      </c>
      <c r="D67" s="164" t="s">
        <v>1274</v>
      </c>
      <c r="E67" s="165">
        <v>1</v>
      </c>
      <c r="F67" s="166"/>
      <c r="G67" s="167">
        <f t="shared" ref="G67:G68" si="2">E67*F67</f>
        <v>0</v>
      </c>
      <c r="H67" s="199" t="s">
        <v>1239</v>
      </c>
      <c r="I67" s="126"/>
    </row>
    <row r="68" spans="1:15" ht="22.5" x14ac:dyDescent="0.2">
      <c r="A68" s="160">
        <v>26</v>
      </c>
      <c r="B68" s="195" t="s">
        <v>1354</v>
      </c>
      <c r="C68" s="163" t="s">
        <v>1355</v>
      </c>
      <c r="D68" s="164" t="s">
        <v>1274</v>
      </c>
      <c r="E68" s="165">
        <v>1</v>
      </c>
      <c r="F68" s="166"/>
      <c r="G68" s="167">
        <f t="shared" si="2"/>
        <v>0</v>
      </c>
      <c r="H68" s="199" t="s">
        <v>1239</v>
      </c>
      <c r="I68" s="126"/>
    </row>
    <row r="69" spans="1:15" ht="22.5" x14ac:dyDescent="0.2">
      <c r="A69" s="160">
        <v>27</v>
      </c>
      <c r="B69" s="162" t="s">
        <v>1356</v>
      </c>
      <c r="C69" s="163" t="s">
        <v>1357</v>
      </c>
      <c r="D69" s="164" t="s">
        <v>1274</v>
      </c>
      <c r="E69" s="165">
        <v>1</v>
      </c>
      <c r="F69" s="166"/>
      <c r="G69" s="167">
        <f>E69*F69</f>
        <v>0</v>
      </c>
      <c r="H69" s="168" t="s">
        <v>1275</v>
      </c>
      <c r="I69" s="126"/>
    </row>
    <row r="70" spans="1:15" ht="45" x14ac:dyDescent="0.2">
      <c r="A70" s="160">
        <v>28</v>
      </c>
      <c r="B70" s="195" t="s">
        <v>1358</v>
      </c>
      <c r="C70" s="163" t="s">
        <v>1359</v>
      </c>
      <c r="D70" s="164" t="s">
        <v>1274</v>
      </c>
      <c r="E70" s="165">
        <v>1</v>
      </c>
      <c r="F70" s="166"/>
      <c r="G70" s="167">
        <f t="shared" ref="G70" si="3">E70*F70</f>
        <v>0</v>
      </c>
      <c r="H70" s="199" t="s">
        <v>1239</v>
      </c>
      <c r="I70" s="126"/>
    </row>
    <row r="71" spans="1:15" ht="33.75" x14ac:dyDescent="0.2">
      <c r="A71" s="160">
        <v>29</v>
      </c>
      <c r="B71" s="162" t="s">
        <v>1360</v>
      </c>
      <c r="C71" s="163" t="s">
        <v>1361</v>
      </c>
      <c r="D71" s="164" t="s">
        <v>668</v>
      </c>
      <c r="E71" s="165">
        <v>30</v>
      </c>
      <c r="F71" s="166"/>
      <c r="G71" s="167">
        <f>E71*F71</f>
        <v>0</v>
      </c>
      <c r="H71" s="168" t="s">
        <v>1275</v>
      </c>
      <c r="I71" s="126"/>
    </row>
    <row r="72" spans="1:15" ht="33.75" x14ac:dyDescent="0.2">
      <c r="A72" s="160">
        <v>30</v>
      </c>
      <c r="B72" s="162" t="s">
        <v>1362</v>
      </c>
      <c r="C72" s="163" t="s">
        <v>1363</v>
      </c>
      <c r="D72" s="164" t="s">
        <v>1274</v>
      </c>
      <c r="E72" s="165">
        <v>1</v>
      </c>
      <c r="F72" s="166"/>
      <c r="G72" s="167">
        <f>E72*F72</f>
        <v>0</v>
      </c>
      <c r="H72" s="168" t="s">
        <v>1275</v>
      </c>
      <c r="I72" s="126"/>
    </row>
    <row r="73" spans="1:15" ht="67.5" x14ac:dyDescent="0.2">
      <c r="A73" s="160">
        <v>31</v>
      </c>
      <c r="B73" s="162" t="s">
        <v>1272</v>
      </c>
      <c r="C73" s="163" t="s">
        <v>1364</v>
      </c>
      <c r="D73" s="164" t="s">
        <v>668</v>
      </c>
      <c r="E73" s="165">
        <v>87</v>
      </c>
      <c r="F73" s="166"/>
      <c r="G73" s="167">
        <f>E73*F73</f>
        <v>0</v>
      </c>
      <c r="H73" s="168" t="s">
        <v>1275</v>
      </c>
      <c r="I73" s="126"/>
    </row>
    <row r="74" spans="1:15" x14ac:dyDescent="0.2">
      <c r="A74" s="160">
        <v>32</v>
      </c>
      <c r="B74" s="195" t="s">
        <v>1365</v>
      </c>
      <c r="C74" s="163" t="s">
        <v>1366</v>
      </c>
      <c r="D74" s="164" t="s">
        <v>1367</v>
      </c>
      <c r="E74" s="165">
        <v>1</v>
      </c>
      <c r="F74" s="166"/>
      <c r="G74" s="167">
        <f>E74*F74</f>
        <v>0</v>
      </c>
      <c r="H74" s="199" t="s">
        <v>1239</v>
      </c>
      <c r="I74" s="126"/>
    </row>
    <row r="75" spans="1:15" x14ac:dyDescent="0.2">
      <c r="A75" s="160">
        <v>33</v>
      </c>
      <c r="B75" s="195" t="s">
        <v>1368</v>
      </c>
      <c r="C75" s="163" t="s">
        <v>1369</v>
      </c>
      <c r="D75" s="164" t="s">
        <v>668</v>
      </c>
      <c r="E75" s="165">
        <v>2</v>
      </c>
      <c r="F75" s="166"/>
      <c r="G75" s="167">
        <f t="shared" ref="G75" si="4">E75*F75</f>
        <v>0</v>
      </c>
      <c r="H75" s="199" t="s">
        <v>1239</v>
      </c>
      <c r="I75" s="126"/>
    </row>
    <row r="76" spans="1:15" ht="23.25" thickBot="1" x14ac:dyDescent="0.25">
      <c r="A76" s="200">
        <v>34</v>
      </c>
      <c r="B76" s="201" t="s">
        <v>1370</v>
      </c>
      <c r="C76" s="202" t="s">
        <v>1371</v>
      </c>
      <c r="D76" s="203" t="s">
        <v>1274</v>
      </c>
      <c r="E76" s="204">
        <v>1</v>
      </c>
      <c r="F76" s="205"/>
      <c r="G76" s="206">
        <f>E76*F76</f>
        <v>0</v>
      </c>
      <c r="H76" s="207" t="s">
        <v>1275</v>
      </c>
      <c r="I76" s="126"/>
    </row>
    <row r="77" spans="1:15" ht="15.75" thickBot="1" x14ac:dyDescent="0.3">
      <c r="A77" s="208"/>
      <c r="B77" s="209" t="s">
        <v>1372</v>
      </c>
      <c r="C77" s="210" t="s">
        <v>1373</v>
      </c>
      <c r="D77" s="211"/>
      <c r="E77" s="212"/>
      <c r="F77" s="212"/>
      <c r="G77" s="213">
        <f>G24+G8</f>
        <v>0</v>
      </c>
      <c r="H77" s="214"/>
    </row>
    <row r="78" spans="1:15" x14ac:dyDescent="0.2">
      <c r="D78" s="131"/>
    </row>
    <row r="79" spans="1:15" x14ac:dyDescent="0.2">
      <c r="D79" s="131"/>
    </row>
    <row r="80" spans="1:15" x14ac:dyDescent="0.2">
      <c r="D80" s="131"/>
    </row>
    <row r="81" spans="4:4" x14ac:dyDescent="0.2">
      <c r="D81" s="131"/>
    </row>
    <row r="82" spans="4:4" x14ac:dyDescent="0.2">
      <c r="D82" s="131"/>
    </row>
    <row r="83" spans="4:4" x14ac:dyDescent="0.2">
      <c r="D83" s="131"/>
    </row>
    <row r="84" spans="4:4" x14ac:dyDescent="0.2">
      <c r="D84" s="131"/>
    </row>
    <row r="85" spans="4:4" x14ac:dyDescent="0.2">
      <c r="D85" s="131"/>
    </row>
    <row r="86" spans="4:4" x14ac:dyDescent="0.2">
      <c r="D86" s="131"/>
    </row>
    <row r="87" spans="4:4" x14ac:dyDescent="0.2">
      <c r="D87" s="131"/>
    </row>
    <row r="88" spans="4:4" x14ac:dyDescent="0.2">
      <c r="D88" s="131"/>
    </row>
    <row r="89" spans="4:4" x14ac:dyDescent="0.2">
      <c r="D89" s="131"/>
    </row>
    <row r="90" spans="4:4" x14ac:dyDescent="0.2">
      <c r="D90" s="131"/>
    </row>
    <row r="91" spans="4:4" x14ac:dyDescent="0.2">
      <c r="D91" s="131"/>
    </row>
    <row r="92" spans="4:4" x14ac:dyDescent="0.2">
      <c r="D92" s="131"/>
    </row>
    <row r="93" spans="4:4" x14ac:dyDescent="0.2">
      <c r="D93" s="131"/>
    </row>
    <row r="94" spans="4:4" x14ac:dyDescent="0.2">
      <c r="D94" s="131"/>
    </row>
    <row r="95" spans="4:4" x14ac:dyDescent="0.2">
      <c r="D95" s="131"/>
    </row>
    <row r="96" spans="4:4" x14ac:dyDescent="0.2">
      <c r="D96" s="131"/>
    </row>
    <row r="97" spans="4:4" x14ac:dyDescent="0.2">
      <c r="D97" s="131"/>
    </row>
    <row r="98" spans="4:4" x14ac:dyDescent="0.2">
      <c r="D98" s="131"/>
    </row>
    <row r="99" spans="4:4" x14ac:dyDescent="0.2">
      <c r="D99" s="131"/>
    </row>
    <row r="100" spans="4:4" x14ac:dyDescent="0.2">
      <c r="D100" s="131"/>
    </row>
    <row r="101" spans="4:4" x14ac:dyDescent="0.2">
      <c r="D101" s="131"/>
    </row>
    <row r="102" spans="4:4" x14ac:dyDescent="0.2">
      <c r="D102" s="131"/>
    </row>
    <row r="103" spans="4:4" x14ac:dyDescent="0.2">
      <c r="D103" s="131"/>
    </row>
    <row r="104" spans="4:4" x14ac:dyDescent="0.2">
      <c r="D104" s="131"/>
    </row>
    <row r="105" spans="4:4" x14ac:dyDescent="0.2">
      <c r="D105" s="131"/>
    </row>
    <row r="106" spans="4:4" x14ac:dyDescent="0.2">
      <c r="D106" s="131"/>
    </row>
    <row r="107" spans="4:4" x14ac:dyDescent="0.2">
      <c r="D107" s="131"/>
    </row>
    <row r="108" spans="4:4" x14ac:dyDescent="0.2">
      <c r="D108" s="131"/>
    </row>
    <row r="109" spans="4:4" x14ac:dyDescent="0.2">
      <c r="D109" s="131"/>
    </row>
    <row r="110" spans="4:4" x14ac:dyDescent="0.2">
      <c r="D110" s="131"/>
    </row>
    <row r="111" spans="4:4" x14ac:dyDescent="0.2">
      <c r="D111" s="131"/>
    </row>
    <row r="112" spans="4:4" x14ac:dyDescent="0.2">
      <c r="D112" s="131"/>
    </row>
    <row r="113" spans="4:4" x14ac:dyDescent="0.2">
      <c r="D113" s="131"/>
    </row>
    <row r="114" spans="4:4" x14ac:dyDescent="0.2">
      <c r="D114" s="131"/>
    </row>
    <row r="115" spans="4:4" x14ac:dyDescent="0.2">
      <c r="D115" s="131"/>
    </row>
    <row r="116" spans="4:4" x14ac:dyDescent="0.2">
      <c r="D116" s="131"/>
    </row>
    <row r="117" spans="4:4" x14ac:dyDescent="0.2">
      <c r="D117" s="131"/>
    </row>
    <row r="118" spans="4:4" x14ac:dyDescent="0.2">
      <c r="D118" s="131"/>
    </row>
    <row r="119" spans="4:4" x14ac:dyDescent="0.2">
      <c r="D119" s="131"/>
    </row>
    <row r="120" spans="4:4" x14ac:dyDescent="0.2">
      <c r="D120" s="131"/>
    </row>
    <row r="121" spans="4:4" x14ac:dyDescent="0.2">
      <c r="D121" s="131"/>
    </row>
    <row r="122" spans="4:4" x14ac:dyDescent="0.2">
      <c r="D122" s="131"/>
    </row>
    <row r="123" spans="4:4" x14ac:dyDescent="0.2">
      <c r="D123" s="131"/>
    </row>
    <row r="124" spans="4:4" x14ac:dyDescent="0.2">
      <c r="D124" s="131"/>
    </row>
    <row r="125" spans="4:4" x14ac:dyDescent="0.2">
      <c r="D125" s="131"/>
    </row>
    <row r="126" spans="4:4" x14ac:dyDescent="0.2">
      <c r="D126" s="131"/>
    </row>
    <row r="127" spans="4:4" x14ac:dyDescent="0.2">
      <c r="D127" s="131"/>
    </row>
    <row r="128" spans="4:4" x14ac:dyDescent="0.2">
      <c r="D128" s="131"/>
    </row>
    <row r="129" spans="4:4" x14ac:dyDescent="0.2">
      <c r="D129" s="131"/>
    </row>
    <row r="130" spans="4:4" x14ac:dyDescent="0.2">
      <c r="D130" s="131"/>
    </row>
    <row r="131" spans="4:4" x14ac:dyDescent="0.2">
      <c r="D131" s="131"/>
    </row>
    <row r="132" spans="4:4" x14ac:dyDescent="0.2">
      <c r="D132" s="131"/>
    </row>
    <row r="133" spans="4:4" x14ac:dyDescent="0.2">
      <c r="D133" s="131"/>
    </row>
    <row r="134" spans="4:4" x14ac:dyDescent="0.2">
      <c r="D134" s="131"/>
    </row>
    <row r="135" spans="4:4" x14ac:dyDescent="0.2">
      <c r="D135" s="131"/>
    </row>
    <row r="136" spans="4:4" x14ac:dyDescent="0.2">
      <c r="D136" s="131"/>
    </row>
    <row r="137" spans="4:4" x14ac:dyDescent="0.2">
      <c r="D137" s="131"/>
    </row>
    <row r="138" spans="4:4" x14ac:dyDescent="0.2">
      <c r="D138" s="131"/>
    </row>
    <row r="139" spans="4:4" x14ac:dyDescent="0.2">
      <c r="D139" s="131"/>
    </row>
    <row r="140" spans="4:4" x14ac:dyDescent="0.2">
      <c r="D140" s="131"/>
    </row>
    <row r="141" spans="4:4" x14ac:dyDescent="0.2">
      <c r="D141" s="131"/>
    </row>
    <row r="142" spans="4:4" x14ac:dyDescent="0.2">
      <c r="D142" s="131"/>
    </row>
    <row r="143" spans="4:4" x14ac:dyDescent="0.2">
      <c r="D143" s="131"/>
    </row>
    <row r="144" spans="4:4" x14ac:dyDescent="0.2">
      <c r="D144" s="131"/>
    </row>
    <row r="145" spans="4:4" x14ac:dyDescent="0.2">
      <c r="D145" s="131"/>
    </row>
    <row r="146" spans="4:4" x14ac:dyDescent="0.2">
      <c r="D146" s="131"/>
    </row>
    <row r="147" spans="4:4" x14ac:dyDescent="0.2">
      <c r="D147" s="131"/>
    </row>
    <row r="148" spans="4:4" x14ac:dyDescent="0.2">
      <c r="D148" s="131"/>
    </row>
    <row r="149" spans="4:4" x14ac:dyDescent="0.2">
      <c r="D149" s="131"/>
    </row>
    <row r="150" spans="4:4" x14ac:dyDescent="0.2">
      <c r="D150" s="131"/>
    </row>
    <row r="151" spans="4:4" x14ac:dyDescent="0.2">
      <c r="D151" s="131"/>
    </row>
    <row r="152" spans="4:4" x14ac:dyDescent="0.2">
      <c r="D152" s="131"/>
    </row>
    <row r="153" spans="4:4" x14ac:dyDescent="0.2">
      <c r="D153" s="131"/>
    </row>
    <row r="154" spans="4:4" x14ac:dyDescent="0.2">
      <c r="D154" s="131"/>
    </row>
    <row r="155" spans="4:4" x14ac:dyDescent="0.2">
      <c r="D155" s="131"/>
    </row>
    <row r="156" spans="4:4" x14ac:dyDescent="0.2">
      <c r="D156" s="131"/>
    </row>
    <row r="157" spans="4:4" x14ac:dyDescent="0.2">
      <c r="D157" s="131"/>
    </row>
    <row r="158" spans="4:4" x14ac:dyDescent="0.2">
      <c r="D158" s="131"/>
    </row>
    <row r="159" spans="4:4" x14ac:dyDescent="0.2">
      <c r="D159" s="131"/>
    </row>
    <row r="160" spans="4:4" x14ac:dyDescent="0.2">
      <c r="D160" s="131"/>
    </row>
    <row r="161" spans="4:4" x14ac:dyDescent="0.2">
      <c r="D161" s="131"/>
    </row>
    <row r="162" spans="4:4" x14ac:dyDescent="0.2">
      <c r="D162" s="131"/>
    </row>
    <row r="163" spans="4:4" x14ac:dyDescent="0.2">
      <c r="D163" s="131"/>
    </row>
    <row r="164" spans="4:4" x14ac:dyDescent="0.2">
      <c r="D164" s="131"/>
    </row>
    <row r="165" spans="4:4" x14ac:dyDescent="0.2">
      <c r="D165" s="131"/>
    </row>
    <row r="166" spans="4:4" x14ac:dyDescent="0.2">
      <c r="D166" s="131"/>
    </row>
    <row r="167" spans="4:4" x14ac:dyDescent="0.2">
      <c r="D167" s="131"/>
    </row>
    <row r="168" spans="4:4" x14ac:dyDescent="0.2">
      <c r="D168" s="131"/>
    </row>
    <row r="169" spans="4:4" x14ac:dyDescent="0.2">
      <c r="D169" s="131"/>
    </row>
    <row r="170" spans="4:4" x14ac:dyDescent="0.2">
      <c r="D170" s="131"/>
    </row>
    <row r="171" spans="4:4" x14ac:dyDescent="0.2">
      <c r="D171" s="131"/>
    </row>
    <row r="172" spans="4:4" x14ac:dyDescent="0.2">
      <c r="D172" s="131"/>
    </row>
    <row r="173" spans="4:4" x14ac:dyDescent="0.2">
      <c r="D173" s="131"/>
    </row>
    <row r="174" spans="4:4" x14ac:dyDescent="0.2">
      <c r="D174" s="131"/>
    </row>
    <row r="175" spans="4:4" x14ac:dyDescent="0.2">
      <c r="D175" s="131"/>
    </row>
    <row r="176" spans="4:4" x14ac:dyDescent="0.2">
      <c r="D176" s="131"/>
    </row>
    <row r="177" spans="4:4" x14ac:dyDescent="0.2">
      <c r="D177" s="131"/>
    </row>
    <row r="178" spans="4:4" x14ac:dyDescent="0.2">
      <c r="D178" s="131"/>
    </row>
    <row r="179" spans="4:4" x14ac:dyDescent="0.2">
      <c r="D179" s="131"/>
    </row>
    <row r="180" spans="4:4" x14ac:dyDescent="0.2">
      <c r="D180" s="131"/>
    </row>
    <row r="181" spans="4:4" x14ac:dyDescent="0.2">
      <c r="D181" s="131"/>
    </row>
    <row r="182" spans="4:4" x14ac:dyDescent="0.2">
      <c r="D182" s="131"/>
    </row>
    <row r="183" spans="4:4" x14ac:dyDescent="0.2">
      <c r="D183" s="131"/>
    </row>
    <row r="184" spans="4:4" x14ac:dyDescent="0.2">
      <c r="D184" s="131"/>
    </row>
    <row r="185" spans="4:4" x14ac:dyDescent="0.2">
      <c r="D185" s="131"/>
    </row>
    <row r="186" spans="4:4" x14ac:dyDescent="0.2">
      <c r="D186" s="131"/>
    </row>
    <row r="187" spans="4:4" x14ac:dyDescent="0.2">
      <c r="D187" s="131"/>
    </row>
    <row r="188" spans="4:4" x14ac:dyDescent="0.2">
      <c r="D188" s="131"/>
    </row>
    <row r="189" spans="4:4" x14ac:dyDescent="0.2">
      <c r="D189" s="131"/>
    </row>
    <row r="190" spans="4:4" x14ac:dyDescent="0.2">
      <c r="D190" s="131"/>
    </row>
    <row r="191" spans="4:4" x14ac:dyDescent="0.2">
      <c r="D191" s="131"/>
    </row>
    <row r="192" spans="4:4" x14ac:dyDescent="0.2">
      <c r="D192" s="131"/>
    </row>
    <row r="193" spans="4:4" x14ac:dyDescent="0.2">
      <c r="D193" s="131"/>
    </row>
    <row r="194" spans="4:4" x14ac:dyDescent="0.2">
      <c r="D194" s="131"/>
    </row>
    <row r="195" spans="4:4" x14ac:dyDescent="0.2">
      <c r="D195" s="131"/>
    </row>
    <row r="196" spans="4:4" x14ac:dyDescent="0.2">
      <c r="D196" s="131"/>
    </row>
    <row r="197" spans="4:4" x14ac:dyDescent="0.2">
      <c r="D197" s="131"/>
    </row>
    <row r="198" spans="4:4" x14ac:dyDescent="0.2">
      <c r="D198" s="131"/>
    </row>
    <row r="199" spans="4:4" x14ac:dyDescent="0.2">
      <c r="D199" s="131"/>
    </row>
    <row r="200" spans="4:4" x14ac:dyDescent="0.2">
      <c r="D200" s="131"/>
    </row>
    <row r="201" spans="4:4" x14ac:dyDescent="0.2">
      <c r="D201" s="131"/>
    </row>
    <row r="202" spans="4:4" x14ac:dyDescent="0.2">
      <c r="D202" s="131"/>
    </row>
    <row r="203" spans="4:4" x14ac:dyDescent="0.2">
      <c r="D203" s="131"/>
    </row>
    <row r="204" spans="4:4" x14ac:dyDescent="0.2">
      <c r="D204" s="131"/>
    </row>
    <row r="205" spans="4:4" x14ac:dyDescent="0.2">
      <c r="D205" s="131"/>
    </row>
    <row r="206" spans="4:4" x14ac:dyDescent="0.2">
      <c r="D206" s="131"/>
    </row>
    <row r="207" spans="4:4" x14ac:dyDescent="0.2">
      <c r="D207" s="131"/>
    </row>
    <row r="208" spans="4:4" x14ac:dyDescent="0.2">
      <c r="D208" s="131"/>
    </row>
    <row r="209" spans="4:4" x14ac:dyDescent="0.2">
      <c r="D209" s="131"/>
    </row>
    <row r="210" spans="4:4" x14ac:dyDescent="0.2">
      <c r="D210" s="131"/>
    </row>
    <row r="211" spans="4:4" x14ac:dyDescent="0.2">
      <c r="D211" s="131"/>
    </row>
    <row r="212" spans="4:4" x14ac:dyDescent="0.2">
      <c r="D212" s="131"/>
    </row>
    <row r="213" spans="4:4" x14ac:dyDescent="0.2">
      <c r="D213" s="131"/>
    </row>
    <row r="214" spans="4:4" x14ac:dyDescent="0.2">
      <c r="D214" s="131"/>
    </row>
    <row r="215" spans="4:4" x14ac:dyDescent="0.2">
      <c r="D215" s="131"/>
    </row>
    <row r="216" spans="4:4" x14ac:dyDescent="0.2">
      <c r="D216" s="131"/>
    </row>
    <row r="217" spans="4:4" x14ac:dyDescent="0.2">
      <c r="D217" s="131"/>
    </row>
    <row r="218" spans="4:4" x14ac:dyDescent="0.2">
      <c r="D218" s="131"/>
    </row>
    <row r="219" spans="4:4" x14ac:dyDescent="0.2">
      <c r="D219" s="131"/>
    </row>
    <row r="220" spans="4:4" x14ac:dyDescent="0.2">
      <c r="D220" s="131"/>
    </row>
    <row r="221" spans="4:4" x14ac:dyDescent="0.2">
      <c r="D221" s="131"/>
    </row>
    <row r="222" spans="4:4" x14ac:dyDescent="0.2">
      <c r="D222" s="131"/>
    </row>
    <row r="223" spans="4:4" x14ac:dyDescent="0.2">
      <c r="D223" s="131"/>
    </row>
    <row r="224" spans="4:4" x14ac:dyDescent="0.2">
      <c r="D224" s="131"/>
    </row>
    <row r="225" spans="4:4" x14ac:dyDescent="0.2">
      <c r="D225" s="131"/>
    </row>
    <row r="226" spans="4:4" x14ac:dyDescent="0.2">
      <c r="D226" s="131"/>
    </row>
    <row r="227" spans="4:4" x14ac:dyDescent="0.2">
      <c r="D227" s="131"/>
    </row>
    <row r="228" spans="4:4" x14ac:dyDescent="0.2">
      <c r="D228" s="131"/>
    </row>
    <row r="229" spans="4:4" x14ac:dyDescent="0.2">
      <c r="D229" s="131"/>
    </row>
    <row r="230" spans="4:4" x14ac:dyDescent="0.2">
      <c r="D230" s="131"/>
    </row>
    <row r="231" spans="4:4" x14ac:dyDescent="0.2">
      <c r="D231" s="131"/>
    </row>
    <row r="232" spans="4:4" x14ac:dyDescent="0.2">
      <c r="D232" s="131"/>
    </row>
    <row r="233" spans="4:4" x14ac:dyDescent="0.2">
      <c r="D233" s="131"/>
    </row>
    <row r="234" spans="4:4" x14ac:dyDescent="0.2">
      <c r="D234" s="131"/>
    </row>
    <row r="235" spans="4:4" x14ac:dyDescent="0.2">
      <c r="D235" s="131"/>
    </row>
    <row r="236" spans="4:4" x14ac:dyDescent="0.2">
      <c r="D236" s="131"/>
    </row>
    <row r="237" spans="4:4" x14ac:dyDescent="0.2">
      <c r="D237" s="131"/>
    </row>
    <row r="238" spans="4:4" x14ac:dyDescent="0.2">
      <c r="D238" s="131"/>
    </row>
    <row r="239" spans="4:4" x14ac:dyDescent="0.2">
      <c r="D239" s="131"/>
    </row>
    <row r="240" spans="4:4" x14ac:dyDescent="0.2">
      <c r="D240" s="131"/>
    </row>
    <row r="241" spans="4:4" x14ac:dyDescent="0.2">
      <c r="D241" s="131"/>
    </row>
    <row r="242" spans="4:4" x14ac:dyDescent="0.2">
      <c r="D242" s="131"/>
    </row>
    <row r="243" spans="4:4" x14ac:dyDescent="0.2">
      <c r="D243" s="131"/>
    </row>
    <row r="244" spans="4:4" x14ac:dyDescent="0.2">
      <c r="D244" s="131"/>
    </row>
    <row r="245" spans="4:4" x14ac:dyDescent="0.2">
      <c r="D245" s="131"/>
    </row>
    <row r="246" spans="4:4" x14ac:dyDescent="0.2">
      <c r="D246" s="131"/>
    </row>
    <row r="247" spans="4:4" x14ac:dyDescent="0.2">
      <c r="D247" s="131"/>
    </row>
    <row r="248" spans="4:4" x14ac:dyDescent="0.2">
      <c r="D248" s="131"/>
    </row>
    <row r="249" spans="4:4" x14ac:dyDescent="0.2">
      <c r="D249" s="131"/>
    </row>
    <row r="250" spans="4:4" x14ac:dyDescent="0.2">
      <c r="D250" s="131"/>
    </row>
    <row r="251" spans="4:4" x14ac:dyDescent="0.2">
      <c r="D251" s="131"/>
    </row>
    <row r="252" spans="4:4" x14ac:dyDescent="0.2">
      <c r="D252" s="131"/>
    </row>
    <row r="253" spans="4:4" x14ac:dyDescent="0.2">
      <c r="D253" s="131"/>
    </row>
    <row r="254" spans="4:4" x14ac:dyDescent="0.2">
      <c r="D254" s="131"/>
    </row>
    <row r="255" spans="4:4" x14ac:dyDescent="0.2">
      <c r="D255" s="131"/>
    </row>
    <row r="256" spans="4:4" x14ac:dyDescent="0.2">
      <c r="D256" s="131"/>
    </row>
    <row r="257" spans="4:4" x14ac:dyDescent="0.2">
      <c r="D257" s="131"/>
    </row>
    <row r="258" spans="4:4" x14ac:dyDescent="0.2">
      <c r="D258" s="131"/>
    </row>
    <row r="259" spans="4:4" x14ac:dyDescent="0.2">
      <c r="D259" s="131"/>
    </row>
    <row r="260" spans="4:4" x14ac:dyDescent="0.2">
      <c r="D260" s="131"/>
    </row>
    <row r="261" spans="4:4" x14ac:dyDescent="0.2">
      <c r="D261" s="131"/>
    </row>
    <row r="262" spans="4:4" x14ac:dyDescent="0.2">
      <c r="D262" s="131"/>
    </row>
    <row r="263" spans="4:4" x14ac:dyDescent="0.2">
      <c r="D263" s="131"/>
    </row>
    <row r="264" spans="4:4" x14ac:dyDescent="0.2">
      <c r="D264" s="131"/>
    </row>
    <row r="265" spans="4:4" x14ac:dyDescent="0.2">
      <c r="D265" s="131"/>
    </row>
    <row r="266" spans="4:4" x14ac:dyDescent="0.2">
      <c r="D266" s="131"/>
    </row>
    <row r="267" spans="4:4" x14ac:dyDescent="0.2">
      <c r="D267" s="131"/>
    </row>
    <row r="268" spans="4:4" x14ac:dyDescent="0.2">
      <c r="D268" s="131"/>
    </row>
    <row r="269" spans="4:4" x14ac:dyDescent="0.2">
      <c r="D269" s="131"/>
    </row>
    <row r="270" spans="4:4" x14ac:dyDescent="0.2">
      <c r="D270" s="131"/>
    </row>
    <row r="271" spans="4:4" x14ac:dyDescent="0.2">
      <c r="D271" s="131"/>
    </row>
    <row r="272" spans="4:4" x14ac:dyDescent="0.2">
      <c r="D272" s="131"/>
    </row>
    <row r="273" spans="4:4" x14ac:dyDescent="0.2">
      <c r="D273" s="131"/>
    </row>
    <row r="274" spans="4:4" x14ac:dyDescent="0.2">
      <c r="D274" s="131"/>
    </row>
    <row r="275" spans="4:4" x14ac:dyDescent="0.2">
      <c r="D275" s="131"/>
    </row>
    <row r="276" spans="4:4" x14ac:dyDescent="0.2">
      <c r="D276" s="131"/>
    </row>
    <row r="277" spans="4:4" x14ac:dyDescent="0.2">
      <c r="D277" s="131"/>
    </row>
    <row r="278" spans="4:4" x14ac:dyDescent="0.2">
      <c r="D278" s="131"/>
    </row>
    <row r="279" spans="4:4" x14ac:dyDescent="0.2">
      <c r="D279" s="131"/>
    </row>
    <row r="280" spans="4:4" x14ac:dyDescent="0.2">
      <c r="D280" s="131"/>
    </row>
    <row r="281" spans="4:4" x14ac:dyDescent="0.2">
      <c r="D281" s="131"/>
    </row>
    <row r="282" spans="4:4" x14ac:dyDescent="0.2">
      <c r="D282" s="131"/>
    </row>
    <row r="283" spans="4:4" x14ac:dyDescent="0.2">
      <c r="D283" s="131"/>
    </row>
    <row r="284" spans="4:4" x14ac:dyDescent="0.2">
      <c r="D284" s="131"/>
    </row>
    <row r="285" spans="4:4" x14ac:dyDescent="0.2">
      <c r="D285" s="131"/>
    </row>
    <row r="286" spans="4:4" x14ac:dyDescent="0.2">
      <c r="D286" s="131"/>
    </row>
    <row r="287" spans="4:4" x14ac:dyDescent="0.2">
      <c r="D287" s="131"/>
    </row>
    <row r="288" spans="4:4" x14ac:dyDescent="0.2">
      <c r="D288" s="131"/>
    </row>
    <row r="289" spans="4:4" x14ac:dyDescent="0.2">
      <c r="D289" s="131"/>
    </row>
    <row r="290" spans="4:4" x14ac:dyDescent="0.2">
      <c r="D290" s="131"/>
    </row>
    <row r="291" spans="4:4" x14ac:dyDescent="0.2">
      <c r="D291" s="131"/>
    </row>
    <row r="292" spans="4:4" x14ac:dyDescent="0.2">
      <c r="D292" s="131"/>
    </row>
    <row r="293" spans="4:4" x14ac:dyDescent="0.2">
      <c r="D293" s="131"/>
    </row>
    <row r="294" spans="4:4" x14ac:dyDescent="0.2">
      <c r="D294" s="131"/>
    </row>
    <row r="295" spans="4:4" x14ac:dyDescent="0.2">
      <c r="D295" s="131"/>
    </row>
    <row r="296" spans="4:4" x14ac:dyDescent="0.2">
      <c r="D296" s="131"/>
    </row>
    <row r="297" spans="4:4" x14ac:dyDescent="0.2">
      <c r="D297" s="131"/>
    </row>
    <row r="298" spans="4:4" x14ac:dyDescent="0.2">
      <c r="D298" s="131"/>
    </row>
    <row r="299" spans="4:4" x14ac:dyDescent="0.2">
      <c r="D299" s="131"/>
    </row>
    <row r="300" spans="4:4" x14ac:dyDescent="0.2">
      <c r="D300" s="131"/>
    </row>
    <row r="301" spans="4:4" x14ac:dyDescent="0.2">
      <c r="D301" s="131"/>
    </row>
    <row r="302" spans="4:4" x14ac:dyDescent="0.2">
      <c r="D302" s="131"/>
    </row>
    <row r="303" spans="4:4" x14ac:dyDescent="0.2">
      <c r="D303" s="131"/>
    </row>
    <row r="304" spans="4:4" x14ac:dyDescent="0.2">
      <c r="D304" s="131"/>
    </row>
    <row r="305" spans="4:4" x14ac:dyDescent="0.2">
      <c r="D305" s="131"/>
    </row>
    <row r="306" spans="4:4" x14ac:dyDescent="0.2">
      <c r="D306" s="131"/>
    </row>
    <row r="307" spans="4:4" x14ac:dyDescent="0.2">
      <c r="D307" s="131"/>
    </row>
    <row r="308" spans="4:4" x14ac:dyDescent="0.2">
      <c r="D308" s="131"/>
    </row>
    <row r="309" spans="4:4" x14ac:dyDescent="0.2">
      <c r="D309" s="131"/>
    </row>
    <row r="310" spans="4:4" x14ac:dyDescent="0.2">
      <c r="D310" s="131"/>
    </row>
    <row r="311" spans="4:4" x14ac:dyDescent="0.2">
      <c r="D311" s="131"/>
    </row>
    <row r="312" spans="4:4" x14ac:dyDescent="0.2">
      <c r="D312" s="131"/>
    </row>
    <row r="313" spans="4:4" x14ac:dyDescent="0.2">
      <c r="D313" s="131"/>
    </row>
    <row r="314" spans="4:4" x14ac:dyDescent="0.2">
      <c r="D314" s="131"/>
    </row>
    <row r="315" spans="4:4" x14ac:dyDescent="0.2">
      <c r="D315" s="131"/>
    </row>
    <row r="316" spans="4:4" x14ac:dyDescent="0.2">
      <c r="D316" s="131"/>
    </row>
    <row r="317" spans="4:4" x14ac:dyDescent="0.2">
      <c r="D317" s="131"/>
    </row>
    <row r="318" spans="4:4" x14ac:dyDescent="0.2">
      <c r="D318" s="131"/>
    </row>
    <row r="319" spans="4:4" x14ac:dyDescent="0.2">
      <c r="D319" s="131"/>
    </row>
    <row r="320" spans="4:4" x14ac:dyDescent="0.2">
      <c r="D320" s="131"/>
    </row>
    <row r="321" spans="4:4" x14ac:dyDescent="0.2">
      <c r="D321" s="131"/>
    </row>
    <row r="322" spans="4:4" x14ac:dyDescent="0.2">
      <c r="D322" s="131"/>
    </row>
    <row r="323" spans="4:4" x14ac:dyDescent="0.2">
      <c r="D323" s="131"/>
    </row>
    <row r="324" spans="4:4" x14ac:dyDescent="0.2">
      <c r="D324" s="131"/>
    </row>
    <row r="325" spans="4:4" x14ac:dyDescent="0.2">
      <c r="D325" s="131"/>
    </row>
    <row r="326" spans="4:4" x14ac:dyDescent="0.2">
      <c r="D326" s="131"/>
    </row>
    <row r="327" spans="4:4" x14ac:dyDescent="0.2">
      <c r="D327" s="131"/>
    </row>
    <row r="328" spans="4:4" x14ac:dyDescent="0.2">
      <c r="D328" s="131"/>
    </row>
    <row r="329" spans="4:4" x14ac:dyDescent="0.2">
      <c r="D329" s="131"/>
    </row>
    <row r="330" spans="4:4" x14ac:dyDescent="0.2">
      <c r="D330" s="131"/>
    </row>
    <row r="331" spans="4:4" x14ac:dyDescent="0.2">
      <c r="D331" s="131"/>
    </row>
    <row r="332" spans="4:4" x14ac:dyDescent="0.2">
      <c r="D332" s="131"/>
    </row>
    <row r="333" spans="4:4" x14ac:dyDescent="0.2">
      <c r="D333" s="131"/>
    </row>
    <row r="334" spans="4:4" x14ac:dyDescent="0.2">
      <c r="D334" s="131"/>
    </row>
    <row r="335" spans="4:4" x14ac:dyDescent="0.2">
      <c r="D335" s="131"/>
    </row>
    <row r="336" spans="4:4" x14ac:dyDescent="0.2">
      <c r="D336" s="131"/>
    </row>
    <row r="337" spans="4:4" x14ac:dyDescent="0.2">
      <c r="D337" s="131"/>
    </row>
    <row r="338" spans="4:4" x14ac:dyDescent="0.2">
      <c r="D338" s="131"/>
    </row>
    <row r="339" spans="4:4" x14ac:dyDescent="0.2">
      <c r="D339" s="131"/>
    </row>
    <row r="340" spans="4:4" x14ac:dyDescent="0.2">
      <c r="D340" s="131"/>
    </row>
    <row r="341" spans="4:4" x14ac:dyDescent="0.2">
      <c r="D341" s="131"/>
    </row>
    <row r="342" spans="4:4" x14ac:dyDescent="0.2">
      <c r="D342" s="131"/>
    </row>
    <row r="343" spans="4:4" x14ac:dyDescent="0.2">
      <c r="D343" s="131"/>
    </row>
    <row r="344" spans="4:4" x14ac:dyDescent="0.2">
      <c r="D344" s="131"/>
    </row>
    <row r="345" spans="4:4" x14ac:dyDescent="0.2">
      <c r="D345" s="131"/>
    </row>
    <row r="346" spans="4:4" x14ac:dyDescent="0.2">
      <c r="D346" s="131"/>
    </row>
    <row r="347" spans="4:4" x14ac:dyDescent="0.2">
      <c r="D347" s="131"/>
    </row>
    <row r="348" spans="4:4" x14ac:dyDescent="0.2">
      <c r="D348" s="131"/>
    </row>
    <row r="349" spans="4:4" x14ac:dyDescent="0.2">
      <c r="D349" s="131"/>
    </row>
    <row r="350" spans="4:4" x14ac:dyDescent="0.2">
      <c r="D350" s="131"/>
    </row>
    <row r="351" spans="4:4" x14ac:dyDescent="0.2">
      <c r="D351" s="131"/>
    </row>
    <row r="352" spans="4:4" x14ac:dyDescent="0.2">
      <c r="D352" s="131"/>
    </row>
    <row r="353" spans="4:4" x14ac:dyDescent="0.2">
      <c r="D353" s="131"/>
    </row>
    <row r="354" spans="4:4" x14ac:dyDescent="0.2">
      <c r="D354" s="131"/>
    </row>
    <row r="355" spans="4:4" x14ac:dyDescent="0.2">
      <c r="D355" s="131"/>
    </row>
    <row r="356" spans="4:4" x14ac:dyDescent="0.2">
      <c r="D356" s="131"/>
    </row>
    <row r="357" spans="4:4" x14ac:dyDescent="0.2">
      <c r="D357" s="131"/>
    </row>
    <row r="358" spans="4:4" x14ac:dyDescent="0.2">
      <c r="D358" s="131"/>
    </row>
    <row r="359" spans="4:4" x14ac:dyDescent="0.2">
      <c r="D359" s="131"/>
    </row>
    <row r="360" spans="4:4" x14ac:dyDescent="0.2">
      <c r="D360" s="131"/>
    </row>
    <row r="361" spans="4:4" x14ac:dyDescent="0.2">
      <c r="D361" s="131"/>
    </row>
    <row r="362" spans="4:4" x14ac:dyDescent="0.2">
      <c r="D362" s="131"/>
    </row>
    <row r="363" spans="4:4" x14ac:dyDescent="0.2">
      <c r="D363" s="131"/>
    </row>
    <row r="364" spans="4:4" x14ac:dyDescent="0.2">
      <c r="D364" s="131"/>
    </row>
    <row r="365" spans="4:4" x14ac:dyDescent="0.2">
      <c r="D365" s="131"/>
    </row>
    <row r="366" spans="4:4" x14ac:dyDescent="0.2">
      <c r="D366" s="131"/>
    </row>
    <row r="367" spans="4:4" x14ac:dyDescent="0.2">
      <c r="D367" s="131"/>
    </row>
    <row r="368" spans="4:4" x14ac:dyDescent="0.2">
      <c r="D368" s="131"/>
    </row>
    <row r="369" spans="4:4" x14ac:dyDescent="0.2">
      <c r="D369" s="131"/>
    </row>
    <row r="370" spans="4:4" x14ac:dyDescent="0.2">
      <c r="D370" s="131"/>
    </row>
    <row r="371" spans="4:4" x14ac:dyDescent="0.2">
      <c r="D371" s="131"/>
    </row>
    <row r="372" spans="4:4" x14ac:dyDescent="0.2">
      <c r="D372" s="131"/>
    </row>
    <row r="373" spans="4:4" x14ac:dyDescent="0.2">
      <c r="D373" s="131"/>
    </row>
    <row r="374" spans="4:4" x14ac:dyDescent="0.2">
      <c r="D374" s="131"/>
    </row>
    <row r="375" spans="4:4" x14ac:dyDescent="0.2">
      <c r="D375" s="131"/>
    </row>
    <row r="376" spans="4:4" x14ac:dyDescent="0.2">
      <c r="D376" s="131"/>
    </row>
    <row r="377" spans="4:4" x14ac:dyDescent="0.2">
      <c r="D377" s="131"/>
    </row>
    <row r="378" spans="4:4" x14ac:dyDescent="0.2">
      <c r="D378" s="131"/>
    </row>
    <row r="379" spans="4:4" x14ac:dyDescent="0.2">
      <c r="D379" s="131"/>
    </row>
    <row r="380" spans="4:4" x14ac:dyDescent="0.2">
      <c r="D380" s="131"/>
    </row>
    <row r="381" spans="4:4" x14ac:dyDescent="0.2">
      <c r="D381" s="131"/>
    </row>
    <row r="382" spans="4:4" x14ac:dyDescent="0.2">
      <c r="D382" s="131"/>
    </row>
    <row r="383" spans="4:4" x14ac:dyDescent="0.2">
      <c r="D383" s="131"/>
    </row>
    <row r="384" spans="4:4" x14ac:dyDescent="0.2">
      <c r="D384" s="131"/>
    </row>
    <row r="385" spans="4:4" x14ac:dyDescent="0.2">
      <c r="D385" s="131"/>
    </row>
    <row r="386" spans="4:4" x14ac:dyDescent="0.2">
      <c r="D386" s="131"/>
    </row>
    <row r="387" spans="4:4" x14ac:dyDescent="0.2">
      <c r="D387" s="131"/>
    </row>
    <row r="388" spans="4:4" x14ac:dyDescent="0.2">
      <c r="D388" s="131"/>
    </row>
    <row r="389" spans="4:4" x14ac:dyDescent="0.2">
      <c r="D389" s="131"/>
    </row>
    <row r="390" spans="4:4" x14ac:dyDescent="0.2">
      <c r="D390" s="131"/>
    </row>
    <row r="391" spans="4:4" x14ac:dyDescent="0.2">
      <c r="D391" s="131"/>
    </row>
    <row r="392" spans="4:4" x14ac:dyDescent="0.2">
      <c r="D392" s="131"/>
    </row>
    <row r="393" spans="4:4" x14ac:dyDescent="0.2">
      <c r="D393" s="131"/>
    </row>
    <row r="394" spans="4:4" x14ac:dyDescent="0.2">
      <c r="D394" s="131"/>
    </row>
    <row r="395" spans="4:4" x14ac:dyDescent="0.2">
      <c r="D395" s="131"/>
    </row>
    <row r="396" spans="4:4" x14ac:dyDescent="0.2">
      <c r="D396" s="131"/>
    </row>
    <row r="397" spans="4:4" x14ac:dyDescent="0.2">
      <c r="D397" s="131"/>
    </row>
    <row r="398" spans="4:4" x14ac:dyDescent="0.2">
      <c r="D398" s="131"/>
    </row>
    <row r="399" spans="4:4" x14ac:dyDescent="0.2">
      <c r="D399" s="131"/>
    </row>
    <row r="400" spans="4:4" x14ac:dyDescent="0.2">
      <c r="D400" s="131"/>
    </row>
    <row r="401" spans="4:4" x14ac:dyDescent="0.2">
      <c r="D401" s="131"/>
    </row>
    <row r="402" spans="4:4" x14ac:dyDescent="0.2">
      <c r="D402" s="131"/>
    </row>
    <row r="403" spans="4:4" x14ac:dyDescent="0.2">
      <c r="D403" s="131"/>
    </row>
    <row r="404" spans="4:4" x14ac:dyDescent="0.2">
      <c r="D404" s="131"/>
    </row>
    <row r="405" spans="4:4" x14ac:dyDescent="0.2">
      <c r="D405" s="131"/>
    </row>
    <row r="406" spans="4:4" x14ac:dyDescent="0.2">
      <c r="D406" s="131"/>
    </row>
    <row r="407" spans="4:4" x14ac:dyDescent="0.2">
      <c r="D407" s="131"/>
    </row>
    <row r="408" spans="4:4" x14ac:dyDescent="0.2">
      <c r="D408" s="131"/>
    </row>
    <row r="409" spans="4:4" x14ac:dyDescent="0.2">
      <c r="D409" s="131"/>
    </row>
    <row r="410" spans="4:4" x14ac:dyDescent="0.2">
      <c r="D410" s="131"/>
    </row>
    <row r="411" spans="4:4" x14ac:dyDescent="0.2">
      <c r="D411" s="131"/>
    </row>
    <row r="412" spans="4:4" x14ac:dyDescent="0.2">
      <c r="D412" s="131"/>
    </row>
    <row r="413" spans="4:4" x14ac:dyDescent="0.2">
      <c r="D413" s="131"/>
    </row>
    <row r="414" spans="4:4" x14ac:dyDescent="0.2">
      <c r="D414" s="131"/>
    </row>
    <row r="415" spans="4:4" x14ac:dyDescent="0.2">
      <c r="D415" s="131"/>
    </row>
    <row r="416" spans="4:4" x14ac:dyDescent="0.2">
      <c r="D416" s="131"/>
    </row>
    <row r="417" spans="4:4" x14ac:dyDescent="0.2">
      <c r="D417" s="131"/>
    </row>
    <row r="418" spans="4:4" x14ac:dyDescent="0.2">
      <c r="D418" s="131"/>
    </row>
    <row r="419" spans="4:4" x14ac:dyDescent="0.2">
      <c r="D419" s="131"/>
    </row>
    <row r="420" spans="4:4" x14ac:dyDescent="0.2">
      <c r="D420" s="131"/>
    </row>
    <row r="421" spans="4:4" x14ac:dyDescent="0.2">
      <c r="D421" s="131"/>
    </row>
    <row r="422" spans="4:4" x14ac:dyDescent="0.2">
      <c r="D422" s="131"/>
    </row>
    <row r="423" spans="4:4" x14ac:dyDescent="0.2">
      <c r="D423" s="131"/>
    </row>
    <row r="424" spans="4:4" x14ac:dyDescent="0.2">
      <c r="D424" s="131"/>
    </row>
    <row r="425" spans="4:4" x14ac:dyDescent="0.2">
      <c r="D425" s="131"/>
    </row>
    <row r="426" spans="4:4" x14ac:dyDescent="0.2">
      <c r="D426" s="131"/>
    </row>
    <row r="427" spans="4:4" x14ac:dyDescent="0.2">
      <c r="D427" s="131"/>
    </row>
    <row r="428" spans="4:4" x14ac:dyDescent="0.2">
      <c r="D428" s="131"/>
    </row>
    <row r="429" spans="4:4" x14ac:dyDescent="0.2">
      <c r="D429" s="131"/>
    </row>
    <row r="430" spans="4:4" x14ac:dyDescent="0.2">
      <c r="D430" s="131"/>
    </row>
    <row r="431" spans="4:4" x14ac:dyDescent="0.2">
      <c r="D431" s="131"/>
    </row>
    <row r="432" spans="4:4" x14ac:dyDescent="0.2">
      <c r="D432" s="131"/>
    </row>
    <row r="433" spans="4:4" x14ac:dyDescent="0.2">
      <c r="D433" s="131"/>
    </row>
    <row r="434" spans="4:4" x14ac:dyDescent="0.2">
      <c r="D434" s="131"/>
    </row>
    <row r="435" spans="4:4" x14ac:dyDescent="0.2">
      <c r="D435" s="131"/>
    </row>
    <row r="436" spans="4:4" x14ac:dyDescent="0.2">
      <c r="D436" s="131"/>
    </row>
    <row r="437" spans="4:4" x14ac:dyDescent="0.2">
      <c r="D437" s="131"/>
    </row>
    <row r="438" spans="4:4" x14ac:dyDescent="0.2">
      <c r="D438" s="131"/>
    </row>
    <row r="439" spans="4:4" x14ac:dyDescent="0.2">
      <c r="D439" s="131"/>
    </row>
    <row r="440" spans="4:4" x14ac:dyDescent="0.2">
      <c r="D440" s="131"/>
    </row>
    <row r="441" spans="4:4" x14ac:dyDescent="0.2">
      <c r="D441" s="131"/>
    </row>
    <row r="442" spans="4:4" x14ac:dyDescent="0.2">
      <c r="D442" s="131"/>
    </row>
    <row r="443" spans="4:4" x14ac:dyDescent="0.2">
      <c r="D443" s="131"/>
    </row>
    <row r="444" spans="4:4" x14ac:dyDescent="0.2">
      <c r="D444" s="131"/>
    </row>
    <row r="445" spans="4:4" x14ac:dyDescent="0.2">
      <c r="D445" s="131"/>
    </row>
    <row r="446" spans="4:4" x14ac:dyDescent="0.2">
      <c r="D446" s="131"/>
    </row>
    <row r="447" spans="4:4" x14ac:dyDescent="0.2">
      <c r="D447" s="131"/>
    </row>
    <row r="448" spans="4:4" x14ac:dyDescent="0.2">
      <c r="D448" s="131"/>
    </row>
    <row r="449" spans="4:4" x14ac:dyDescent="0.2">
      <c r="D449" s="131"/>
    </row>
    <row r="450" spans="4:4" x14ac:dyDescent="0.2">
      <c r="D450" s="131"/>
    </row>
    <row r="451" spans="4:4" x14ac:dyDescent="0.2">
      <c r="D451" s="131"/>
    </row>
    <row r="452" spans="4:4" x14ac:dyDescent="0.2">
      <c r="D452" s="131"/>
    </row>
    <row r="453" spans="4:4" x14ac:dyDescent="0.2">
      <c r="D453" s="131"/>
    </row>
    <row r="454" spans="4:4" x14ac:dyDescent="0.2">
      <c r="D454" s="131"/>
    </row>
    <row r="455" spans="4:4" x14ac:dyDescent="0.2">
      <c r="D455" s="131"/>
    </row>
    <row r="456" spans="4:4" x14ac:dyDescent="0.2">
      <c r="D456" s="131"/>
    </row>
    <row r="457" spans="4:4" x14ac:dyDescent="0.2">
      <c r="D457" s="131"/>
    </row>
    <row r="458" spans="4:4" x14ac:dyDescent="0.2">
      <c r="D458" s="131"/>
    </row>
    <row r="459" spans="4:4" x14ac:dyDescent="0.2">
      <c r="D459" s="131"/>
    </row>
    <row r="460" spans="4:4" x14ac:dyDescent="0.2">
      <c r="D460" s="131"/>
    </row>
    <row r="461" spans="4:4" x14ac:dyDescent="0.2">
      <c r="D461" s="131"/>
    </row>
    <row r="462" spans="4:4" x14ac:dyDescent="0.2">
      <c r="D462" s="131"/>
    </row>
    <row r="463" spans="4:4" x14ac:dyDescent="0.2">
      <c r="D463" s="131"/>
    </row>
    <row r="464" spans="4:4" x14ac:dyDescent="0.2">
      <c r="D464" s="131"/>
    </row>
    <row r="465" spans="4:4" x14ac:dyDescent="0.2">
      <c r="D465" s="131"/>
    </row>
    <row r="466" spans="4:4" x14ac:dyDescent="0.2">
      <c r="D466" s="131"/>
    </row>
    <row r="467" spans="4:4" x14ac:dyDescent="0.2">
      <c r="D467" s="131"/>
    </row>
    <row r="468" spans="4:4" x14ac:dyDescent="0.2">
      <c r="D468" s="131"/>
    </row>
    <row r="469" spans="4:4" x14ac:dyDescent="0.2">
      <c r="D469" s="131"/>
    </row>
    <row r="470" spans="4:4" x14ac:dyDescent="0.2">
      <c r="D470" s="131"/>
    </row>
    <row r="471" spans="4:4" x14ac:dyDescent="0.2">
      <c r="D471" s="131"/>
    </row>
    <row r="472" spans="4:4" x14ac:dyDescent="0.2">
      <c r="D472" s="131"/>
    </row>
    <row r="473" spans="4:4" x14ac:dyDescent="0.2">
      <c r="D473" s="131"/>
    </row>
    <row r="474" spans="4:4" x14ac:dyDescent="0.2">
      <c r="D474" s="131"/>
    </row>
    <row r="475" spans="4:4" x14ac:dyDescent="0.2">
      <c r="D475" s="131"/>
    </row>
    <row r="476" spans="4:4" x14ac:dyDescent="0.2">
      <c r="D476" s="131"/>
    </row>
    <row r="477" spans="4:4" x14ac:dyDescent="0.2">
      <c r="D477" s="131"/>
    </row>
    <row r="478" spans="4:4" x14ac:dyDescent="0.2">
      <c r="D478" s="131"/>
    </row>
    <row r="479" spans="4:4" x14ac:dyDescent="0.2">
      <c r="D479" s="131"/>
    </row>
    <row r="480" spans="4:4" x14ac:dyDescent="0.2">
      <c r="D480" s="131"/>
    </row>
    <row r="481" spans="4:4" x14ac:dyDescent="0.2">
      <c r="D481" s="131"/>
    </row>
    <row r="482" spans="4:4" x14ac:dyDescent="0.2">
      <c r="D482" s="131"/>
    </row>
    <row r="483" spans="4:4" x14ac:dyDescent="0.2">
      <c r="D483" s="131"/>
    </row>
    <row r="484" spans="4:4" x14ac:dyDescent="0.2">
      <c r="D484" s="131"/>
    </row>
    <row r="485" spans="4:4" x14ac:dyDescent="0.2">
      <c r="D485" s="131"/>
    </row>
    <row r="486" spans="4:4" x14ac:dyDescent="0.2">
      <c r="D486" s="131"/>
    </row>
    <row r="487" spans="4:4" x14ac:dyDescent="0.2">
      <c r="D487" s="131"/>
    </row>
    <row r="488" spans="4:4" x14ac:dyDescent="0.2">
      <c r="D488" s="131"/>
    </row>
    <row r="489" spans="4:4" x14ac:dyDescent="0.2">
      <c r="D489" s="131"/>
    </row>
    <row r="490" spans="4:4" x14ac:dyDescent="0.2">
      <c r="D490" s="131"/>
    </row>
    <row r="491" spans="4:4" x14ac:dyDescent="0.2">
      <c r="D491" s="131"/>
    </row>
    <row r="492" spans="4:4" x14ac:dyDescent="0.2">
      <c r="D492" s="131"/>
    </row>
    <row r="493" spans="4:4" x14ac:dyDescent="0.2">
      <c r="D493" s="131"/>
    </row>
    <row r="494" spans="4:4" x14ac:dyDescent="0.2">
      <c r="D494" s="131"/>
    </row>
    <row r="495" spans="4:4" x14ac:dyDescent="0.2">
      <c r="D495" s="131"/>
    </row>
    <row r="496" spans="4:4" x14ac:dyDescent="0.2">
      <c r="D496" s="131"/>
    </row>
    <row r="497" spans="4:4" x14ac:dyDescent="0.2">
      <c r="D497" s="131"/>
    </row>
    <row r="498" spans="4:4" x14ac:dyDescent="0.2">
      <c r="D498" s="131"/>
    </row>
    <row r="499" spans="4:4" x14ac:dyDescent="0.2">
      <c r="D499" s="131"/>
    </row>
    <row r="500" spans="4:4" x14ac:dyDescent="0.2">
      <c r="D500" s="131"/>
    </row>
    <row r="501" spans="4:4" x14ac:dyDescent="0.2">
      <c r="D501" s="131"/>
    </row>
    <row r="502" spans="4:4" x14ac:dyDescent="0.2">
      <c r="D502" s="131"/>
    </row>
    <row r="503" spans="4:4" x14ac:dyDescent="0.2">
      <c r="D503" s="131"/>
    </row>
    <row r="504" spans="4:4" x14ac:dyDescent="0.2">
      <c r="D504" s="131"/>
    </row>
    <row r="505" spans="4:4" x14ac:dyDescent="0.2">
      <c r="D505" s="131"/>
    </row>
    <row r="506" spans="4:4" x14ac:dyDescent="0.2">
      <c r="D506" s="131"/>
    </row>
    <row r="507" spans="4:4" x14ac:dyDescent="0.2">
      <c r="D507" s="131"/>
    </row>
    <row r="508" spans="4:4" x14ac:dyDescent="0.2">
      <c r="D508" s="131"/>
    </row>
    <row r="509" spans="4:4" x14ac:dyDescent="0.2">
      <c r="D509" s="131"/>
    </row>
    <row r="510" spans="4:4" x14ac:dyDescent="0.2">
      <c r="D510" s="131"/>
    </row>
    <row r="511" spans="4:4" x14ac:dyDescent="0.2">
      <c r="D511" s="131"/>
    </row>
    <row r="512" spans="4:4" x14ac:dyDescent="0.2">
      <c r="D512" s="131"/>
    </row>
    <row r="513" spans="4:4" x14ac:dyDescent="0.2">
      <c r="D513" s="131"/>
    </row>
    <row r="514" spans="4:4" x14ac:dyDescent="0.2">
      <c r="D514" s="131"/>
    </row>
    <row r="515" spans="4:4" x14ac:dyDescent="0.2">
      <c r="D515" s="131"/>
    </row>
    <row r="516" spans="4:4" x14ac:dyDescent="0.2">
      <c r="D516" s="131"/>
    </row>
    <row r="517" spans="4:4" x14ac:dyDescent="0.2">
      <c r="D517" s="131"/>
    </row>
    <row r="518" spans="4:4" x14ac:dyDescent="0.2">
      <c r="D518" s="131"/>
    </row>
    <row r="519" spans="4:4" x14ac:dyDescent="0.2">
      <c r="D519" s="131"/>
    </row>
    <row r="520" spans="4:4" x14ac:dyDescent="0.2">
      <c r="D520" s="131"/>
    </row>
    <row r="521" spans="4:4" x14ac:dyDescent="0.2">
      <c r="D521" s="131"/>
    </row>
    <row r="522" spans="4:4" x14ac:dyDescent="0.2">
      <c r="D522" s="131"/>
    </row>
    <row r="523" spans="4:4" x14ac:dyDescent="0.2">
      <c r="D523" s="131"/>
    </row>
    <row r="524" spans="4:4" x14ac:dyDescent="0.2">
      <c r="D524" s="131"/>
    </row>
    <row r="525" spans="4:4" x14ac:dyDescent="0.2">
      <c r="D525" s="131"/>
    </row>
    <row r="526" spans="4:4" x14ac:dyDescent="0.2">
      <c r="D526" s="131"/>
    </row>
    <row r="527" spans="4:4" x14ac:dyDescent="0.2">
      <c r="D527" s="131"/>
    </row>
    <row r="528" spans="4:4" x14ac:dyDescent="0.2">
      <c r="D528" s="131"/>
    </row>
    <row r="529" spans="4:4" x14ac:dyDescent="0.2">
      <c r="D529" s="131"/>
    </row>
    <row r="530" spans="4:4" x14ac:dyDescent="0.2">
      <c r="D530" s="131"/>
    </row>
    <row r="531" spans="4:4" x14ac:dyDescent="0.2">
      <c r="D531" s="131"/>
    </row>
    <row r="532" spans="4:4" x14ac:dyDescent="0.2">
      <c r="D532" s="131"/>
    </row>
    <row r="533" spans="4:4" x14ac:dyDescent="0.2">
      <c r="D533" s="131"/>
    </row>
    <row r="534" spans="4:4" x14ac:dyDescent="0.2">
      <c r="D534" s="131"/>
    </row>
    <row r="535" spans="4:4" x14ac:dyDescent="0.2">
      <c r="D535" s="131"/>
    </row>
    <row r="536" spans="4:4" x14ac:dyDescent="0.2">
      <c r="D536" s="131"/>
    </row>
    <row r="537" spans="4:4" x14ac:dyDescent="0.2">
      <c r="D537" s="131"/>
    </row>
    <row r="538" spans="4:4" x14ac:dyDescent="0.2">
      <c r="D538" s="131"/>
    </row>
    <row r="539" spans="4:4" x14ac:dyDescent="0.2">
      <c r="D539" s="131"/>
    </row>
    <row r="540" spans="4:4" x14ac:dyDescent="0.2">
      <c r="D540" s="131"/>
    </row>
    <row r="541" spans="4:4" x14ac:dyDescent="0.2">
      <c r="D541" s="131"/>
    </row>
    <row r="542" spans="4:4" x14ac:dyDescent="0.2">
      <c r="D542" s="131"/>
    </row>
    <row r="543" spans="4:4" x14ac:dyDescent="0.2">
      <c r="D543" s="131"/>
    </row>
    <row r="544" spans="4:4" x14ac:dyDescent="0.2">
      <c r="D544" s="131"/>
    </row>
    <row r="545" spans="4:4" x14ac:dyDescent="0.2">
      <c r="D545" s="131"/>
    </row>
    <row r="546" spans="4:4" x14ac:dyDescent="0.2">
      <c r="D546" s="131"/>
    </row>
    <row r="547" spans="4:4" x14ac:dyDescent="0.2">
      <c r="D547" s="131"/>
    </row>
    <row r="548" spans="4:4" x14ac:dyDescent="0.2">
      <c r="D548" s="131"/>
    </row>
    <row r="549" spans="4:4" x14ac:dyDescent="0.2">
      <c r="D549" s="131"/>
    </row>
    <row r="550" spans="4:4" x14ac:dyDescent="0.2">
      <c r="D550" s="131"/>
    </row>
    <row r="551" spans="4:4" x14ac:dyDescent="0.2">
      <c r="D551" s="131"/>
    </row>
    <row r="552" spans="4:4" x14ac:dyDescent="0.2">
      <c r="D552" s="131"/>
    </row>
    <row r="553" spans="4:4" x14ac:dyDescent="0.2">
      <c r="D553" s="131"/>
    </row>
    <row r="554" spans="4:4" x14ac:dyDescent="0.2">
      <c r="D554" s="131"/>
    </row>
    <row r="555" spans="4:4" x14ac:dyDescent="0.2">
      <c r="D555" s="131"/>
    </row>
    <row r="556" spans="4:4" x14ac:dyDescent="0.2">
      <c r="D556" s="131"/>
    </row>
    <row r="557" spans="4:4" x14ac:dyDescent="0.2">
      <c r="D557" s="131"/>
    </row>
    <row r="558" spans="4:4" x14ac:dyDescent="0.2">
      <c r="D558" s="131"/>
    </row>
    <row r="559" spans="4:4" x14ac:dyDescent="0.2">
      <c r="D559" s="131"/>
    </row>
    <row r="560" spans="4:4" x14ac:dyDescent="0.2">
      <c r="D560" s="131"/>
    </row>
    <row r="561" spans="4:4" x14ac:dyDescent="0.2">
      <c r="D561" s="131"/>
    </row>
    <row r="562" spans="4:4" x14ac:dyDescent="0.2">
      <c r="D562" s="131"/>
    </row>
    <row r="563" spans="4:4" x14ac:dyDescent="0.2">
      <c r="D563" s="131"/>
    </row>
    <row r="564" spans="4:4" x14ac:dyDescent="0.2">
      <c r="D564" s="131"/>
    </row>
    <row r="565" spans="4:4" x14ac:dyDescent="0.2">
      <c r="D565" s="131"/>
    </row>
    <row r="566" spans="4:4" x14ac:dyDescent="0.2">
      <c r="D566" s="131"/>
    </row>
    <row r="567" spans="4:4" x14ac:dyDescent="0.2">
      <c r="D567" s="131"/>
    </row>
    <row r="568" spans="4:4" x14ac:dyDescent="0.2">
      <c r="D568" s="131"/>
    </row>
    <row r="569" spans="4:4" x14ac:dyDescent="0.2">
      <c r="D569" s="131"/>
    </row>
    <row r="570" spans="4:4" x14ac:dyDescent="0.2">
      <c r="D570" s="131"/>
    </row>
    <row r="571" spans="4:4" x14ac:dyDescent="0.2">
      <c r="D571" s="131"/>
    </row>
    <row r="572" spans="4:4" x14ac:dyDescent="0.2">
      <c r="D572" s="131"/>
    </row>
    <row r="573" spans="4:4" x14ac:dyDescent="0.2">
      <c r="D573" s="131"/>
    </row>
    <row r="574" spans="4:4" x14ac:dyDescent="0.2">
      <c r="D574" s="131"/>
    </row>
    <row r="575" spans="4:4" x14ac:dyDescent="0.2">
      <c r="D575" s="131"/>
    </row>
    <row r="576" spans="4:4" x14ac:dyDescent="0.2">
      <c r="D576" s="131"/>
    </row>
    <row r="577" spans="4:4" x14ac:dyDescent="0.2">
      <c r="D577" s="131"/>
    </row>
    <row r="578" spans="4:4" x14ac:dyDescent="0.2">
      <c r="D578" s="131"/>
    </row>
    <row r="579" spans="4:4" x14ac:dyDescent="0.2">
      <c r="D579" s="131"/>
    </row>
    <row r="580" spans="4:4" x14ac:dyDescent="0.2">
      <c r="D580" s="131"/>
    </row>
    <row r="581" spans="4:4" x14ac:dyDescent="0.2">
      <c r="D581" s="131"/>
    </row>
    <row r="582" spans="4:4" x14ac:dyDescent="0.2">
      <c r="D582" s="131"/>
    </row>
    <row r="583" spans="4:4" x14ac:dyDescent="0.2">
      <c r="D583" s="131"/>
    </row>
    <row r="584" spans="4:4" x14ac:dyDescent="0.2">
      <c r="D584" s="131"/>
    </row>
    <row r="585" spans="4:4" x14ac:dyDescent="0.2">
      <c r="D585" s="131"/>
    </row>
    <row r="586" spans="4:4" x14ac:dyDescent="0.2">
      <c r="D586" s="131"/>
    </row>
    <row r="587" spans="4:4" x14ac:dyDescent="0.2">
      <c r="D587" s="131"/>
    </row>
    <row r="588" spans="4:4" x14ac:dyDescent="0.2">
      <c r="D588" s="131"/>
    </row>
    <row r="589" spans="4:4" x14ac:dyDescent="0.2">
      <c r="D589" s="131"/>
    </row>
    <row r="590" spans="4:4" x14ac:dyDescent="0.2">
      <c r="D590" s="131"/>
    </row>
    <row r="591" spans="4:4" x14ac:dyDescent="0.2">
      <c r="D591" s="131"/>
    </row>
    <row r="592" spans="4:4" x14ac:dyDescent="0.2">
      <c r="D592" s="131"/>
    </row>
    <row r="593" spans="4:4" x14ac:dyDescent="0.2">
      <c r="D593" s="131"/>
    </row>
    <row r="594" spans="4:4" x14ac:dyDescent="0.2">
      <c r="D594" s="131"/>
    </row>
    <row r="595" spans="4:4" x14ac:dyDescent="0.2">
      <c r="D595" s="131"/>
    </row>
    <row r="596" spans="4:4" x14ac:dyDescent="0.2">
      <c r="D596" s="131"/>
    </row>
    <row r="597" spans="4:4" x14ac:dyDescent="0.2">
      <c r="D597" s="131"/>
    </row>
    <row r="598" spans="4:4" x14ac:dyDescent="0.2">
      <c r="D598" s="131"/>
    </row>
    <row r="599" spans="4:4" x14ac:dyDescent="0.2">
      <c r="D599" s="131"/>
    </row>
    <row r="600" spans="4:4" x14ac:dyDescent="0.2">
      <c r="D600" s="131"/>
    </row>
    <row r="601" spans="4:4" x14ac:dyDescent="0.2">
      <c r="D601" s="131"/>
    </row>
    <row r="602" spans="4:4" x14ac:dyDescent="0.2">
      <c r="D602" s="131"/>
    </row>
    <row r="603" spans="4:4" x14ac:dyDescent="0.2">
      <c r="D603" s="131"/>
    </row>
    <row r="604" spans="4:4" x14ac:dyDescent="0.2">
      <c r="D604" s="131"/>
    </row>
    <row r="605" spans="4:4" x14ac:dyDescent="0.2">
      <c r="D605" s="131"/>
    </row>
    <row r="606" spans="4:4" x14ac:dyDescent="0.2">
      <c r="D606" s="131"/>
    </row>
    <row r="607" spans="4:4" x14ac:dyDescent="0.2">
      <c r="D607" s="131"/>
    </row>
    <row r="608" spans="4:4" x14ac:dyDescent="0.2">
      <c r="D608" s="131"/>
    </row>
    <row r="609" spans="4:4" x14ac:dyDescent="0.2">
      <c r="D609" s="131"/>
    </row>
    <row r="610" spans="4:4" x14ac:dyDescent="0.2">
      <c r="D610" s="131"/>
    </row>
    <row r="611" spans="4:4" x14ac:dyDescent="0.2">
      <c r="D611" s="131"/>
    </row>
    <row r="612" spans="4:4" x14ac:dyDescent="0.2">
      <c r="D612" s="131"/>
    </row>
    <row r="613" spans="4:4" x14ac:dyDescent="0.2">
      <c r="D613" s="131"/>
    </row>
    <row r="614" spans="4:4" x14ac:dyDescent="0.2">
      <c r="D614" s="131"/>
    </row>
    <row r="615" spans="4:4" x14ac:dyDescent="0.2">
      <c r="D615" s="131"/>
    </row>
    <row r="616" spans="4:4" x14ac:dyDescent="0.2">
      <c r="D616" s="131"/>
    </row>
    <row r="617" spans="4:4" x14ac:dyDescent="0.2">
      <c r="D617" s="131"/>
    </row>
    <row r="618" spans="4:4" x14ac:dyDescent="0.2">
      <c r="D618" s="131"/>
    </row>
    <row r="619" spans="4:4" x14ac:dyDescent="0.2">
      <c r="D619" s="131"/>
    </row>
    <row r="620" spans="4:4" x14ac:dyDescent="0.2">
      <c r="D620" s="131"/>
    </row>
    <row r="621" spans="4:4" x14ac:dyDescent="0.2">
      <c r="D621" s="131"/>
    </row>
    <row r="622" spans="4:4" x14ac:dyDescent="0.2">
      <c r="D622" s="131"/>
    </row>
    <row r="623" spans="4:4" x14ac:dyDescent="0.2">
      <c r="D623" s="131"/>
    </row>
    <row r="624" spans="4:4" x14ac:dyDescent="0.2">
      <c r="D624" s="131"/>
    </row>
    <row r="625" spans="4:4" x14ac:dyDescent="0.2">
      <c r="D625" s="131"/>
    </row>
    <row r="626" spans="4:4" x14ac:dyDescent="0.2">
      <c r="D626" s="131"/>
    </row>
    <row r="627" spans="4:4" x14ac:dyDescent="0.2">
      <c r="D627" s="131"/>
    </row>
    <row r="628" spans="4:4" x14ac:dyDescent="0.2">
      <c r="D628" s="131"/>
    </row>
    <row r="629" spans="4:4" x14ac:dyDescent="0.2">
      <c r="D629" s="131"/>
    </row>
    <row r="630" spans="4:4" x14ac:dyDescent="0.2">
      <c r="D630" s="131"/>
    </row>
    <row r="631" spans="4:4" x14ac:dyDescent="0.2">
      <c r="D631" s="131"/>
    </row>
    <row r="632" spans="4:4" x14ac:dyDescent="0.2">
      <c r="D632" s="131"/>
    </row>
    <row r="633" spans="4:4" x14ac:dyDescent="0.2">
      <c r="D633" s="131"/>
    </row>
    <row r="634" spans="4:4" x14ac:dyDescent="0.2">
      <c r="D634" s="131"/>
    </row>
    <row r="635" spans="4:4" x14ac:dyDescent="0.2">
      <c r="D635" s="131"/>
    </row>
    <row r="636" spans="4:4" x14ac:dyDescent="0.2">
      <c r="D636" s="131"/>
    </row>
    <row r="637" spans="4:4" x14ac:dyDescent="0.2">
      <c r="D637" s="131"/>
    </row>
    <row r="638" spans="4:4" x14ac:dyDescent="0.2">
      <c r="D638" s="131"/>
    </row>
    <row r="639" spans="4:4" x14ac:dyDescent="0.2">
      <c r="D639" s="131"/>
    </row>
    <row r="640" spans="4:4" x14ac:dyDescent="0.2">
      <c r="D640" s="131"/>
    </row>
    <row r="641" spans="4:4" x14ac:dyDescent="0.2">
      <c r="D641" s="131"/>
    </row>
    <row r="642" spans="4:4" x14ac:dyDescent="0.2">
      <c r="D642" s="131"/>
    </row>
    <row r="643" spans="4:4" x14ac:dyDescent="0.2">
      <c r="D643" s="131"/>
    </row>
    <row r="644" spans="4:4" x14ac:dyDescent="0.2">
      <c r="D644" s="131"/>
    </row>
    <row r="645" spans="4:4" x14ac:dyDescent="0.2">
      <c r="D645" s="131"/>
    </row>
    <row r="646" spans="4:4" x14ac:dyDescent="0.2">
      <c r="D646" s="131"/>
    </row>
    <row r="647" spans="4:4" x14ac:dyDescent="0.2">
      <c r="D647" s="131"/>
    </row>
    <row r="648" spans="4:4" x14ac:dyDescent="0.2">
      <c r="D648" s="131"/>
    </row>
    <row r="649" spans="4:4" x14ac:dyDescent="0.2">
      <c r="D649" s="131"/>
    </row>
    <row r="650" spans="4:4" x14ac:dyDescent="0.2">
      <c r="D650" s="131"/>
    </row>
    <row r="651" spans="4:4" x14ac:dyDescent="0.2">
      <c r="D651" s="131"/>
    </row>
    <row r="652" spans="4:4" x14ac:dyDescent="0.2">
      <c r="D652" s="131"/>
    </row>
    <row r="653" spans="4:4" x14ac:dyDescent="0.2">
      <c r="D653" s="131"/>
    </row>
    <row r="654" spans="4:4" x14ac:dyDescent="0.2">
      <c r="D654" s="131"/>
    </row>
    <row r="655" spans="4:4" x14ac:dyDescent="0.2">
      <c r="D655" s="131"/>
    </row>
    <row r="656" spans="4:4" x14ac:dyDescent="0.2">
      <c r="D656" s="131"/>
    </row>
    <row r="657" spans="4:4" x14ac:dyDescent="0.2">
      <c r="D657" s="131"/>
    </row>
    <row r="658" spans="4:4" x14ac:dyDescent="0.2">
      <c r="D658" s="131"/>
    </row>
    <row r="659" spans="4:4" x14ac:dyDescent="0.2">
      <c r="D659" s="131"/>
    </row>
    <row r="660" spans="4:4" x14ac:dyDescent="0.2">
      <c r="D660" s="131"/>
    </row>
    <row r="661" spans="4:4" x14ac:dyDescent="0.2">
      <c r="D661" s="131"/>
    </row>
    <row r="662" spans="4:4" x14ac:dyDescent="0.2">
      <c r="D662" s="131"/>
    </row>
    <row r="663" spans="4:4" x14ac:dyDescent="0.2">
      <c r="D663" s="131"/>
    </row>
    <row r="664" spans="4:4" x14ac:dyDescent="0.2">
      <c r="D664" s="131"/>
    </row>
    <row r="665" spans="4:4" x14ac:dyDescent="0.2">
      <c r="D665" s="131"/>
    </row>
    <row r="666" spans="4:4" x14ac:dyDescent="0.2">
      <c r="D666" s="131"/>
    </row>
    <row r="667" spans="4:4" x14ac:dyDescent="0.2">
      <c r="D667" s="131"/>
    </row>
    <row r="668" spans="4:4" x14ac:dyDescent="0.2">
      <c r="D668" s="131"/>
    </row>
    <row r="669" spans="4:4" x14ac:dyDescent="0.2">
      <c r="D669" s="131"/>
    </row>
    <row r="670" spans="4:4" x14ac:dyDescent="0.2">
      <c r="D670" s="131"/>
    </row>
    <row r="671" spans="4:4" x14ac:dyDescent="0.2">
      <c r="D671" s="131"/>
    </row>
    <row r="672" spans="4:4" x14ac:dyDescent="0.2">
      <c r="D672" s="131"/>
    </row>
    <row r="673" spans="4:4" x14ac:dyDescent="0.2">
      <c r="D673" s="131"/>
    </row>
    <row r="674" spans="4:4" x14ac:dyDescent="0.2">
      <c r="D674" s="131"/>
    </row>
    <row r="675" spans="4:4" x14ac:dyDescent="0.2">
      <c r="D675" s="131"/>
    </row>
    <row r="676" spans="4:4" x14ac:dyDescent="0.2">
      <c r="D676" s="131"/>
    </row>
    <row r="677" spans="4:4" x14ac:dyDescent="0.2">
      <c r="D677" s="131"/>
    </row>
    <row r="678" spans="4:4" x14ac:dyDescent="0.2">
      <c r="D678" s="131"/>
    </row>
    <row r="679" spans="4:4" x14ac:dyDescent="0.2">
      <c r="D679" s="131"/>
    </row>
    <row r="680" spans="4:4" x14ac:dyDescent="0.2">
      <c r="D680" s="131"/>
    </row>
    <row r="681" spans="4:4" x14ac:dyDescent="0.2">
      <c r="D681" s="131"/>
    </row>
    <row r="682" spans="4:4" x14ac:dyDescent="0.2">
      <c r="D682" s="131"/>
    </row>
    <row r="683" spans="4:4" x14ac:dyDescent="0.2">
      <c r="D683" s="131"/>
    </row>
    <row r="684" spans="4:4" x14ac:dyDescent="0.2">
      <c r="D684" s="131"/>
    </row>
    <row r="685" spans="4:4" x14ac:dyDescent="0.2">
      <c r="D685" s="131"/>
    </row>
    <row r="686" spans="4:4" x14ac:dyDescent="0.2">
      <c r="D686" s="131"/>
    </row>
    <row r="687" spans="4:4" x14ac:dyDescent="0.2">
      <c r="D687" s="131"/>
    </row>
    <row r="688" spans="4:4" x14ac:dyDescent="0.2">
      <c r="D688" s="131"/>
    </row>
    <row r="689" spans="4:4" x14ac:dyDescent="0.2">
      <c r="D689" s="131"/>
    </row>
    <row r="690" spans="4:4" x14ac:dyDescent="0.2">
      <c r="D690" s="131"/>
    </row>
    <row r="691" spans="4:4" x14ac:dyDescent="0.2">
      <c r="D691" s="131"/>
    </row>
    <row r="692" spans="4:4" x14ac:dyDescent="0.2">
      <c r="D692" s="131"/>
    </row>
    <row r="693" spans="4:4" x14ac:dyDescent="0.2">
      <c r="D693" s="131"/>
    </row>
    <row r="694" spans="4:4" x14ac:dyDescent="0.2">
      <c r="D694" s="131"/>
    </row>
    <row r="695" spans="4:4" x14ac:dyDescent="0.2">
      <c r="D695" s="131"/>
    </row>
    <row r="696" spans="4:4" x14ac:dyDescent="0.2">
      <c r="D696" s="131"/>
    </row>
    <row r="697" spans="4:4" x14ac:dyDescent="0.2">
      <c r="D697" s="131"/>
    </row>
    <row r="698" spans="4:4" x14ac:dyDescent="0.2">
      <c r="D698" s="131"/>
    </row>
    <row r="699" spans="4:4" x14ac:dyDescent="0.2">
      <c r="D699" s="131"/>
    </row>
    <row r="700" spans="4:4" x14ac:dyDescent="0.2">
      <c r="D700" s="131"/>
    </row>
    <row r="701" spans="4:4" x14ac:dyDescent="0.2">
      <c r="D701" s="131"/>
    </row>
    <row r="702" spans="4:4" x14ac:dyDescent="0.2">
      <c r="D702" s="131"/>
    </row>
    <row r="703" spans="4:4" x14ac:dyDescent="0.2">
      <c r="D703" s="131"/>
    </row>
    <row r="704" spans="4:4" x14ac:dyDescent="0.2">
      <c r="D704" s="131"/>
    </row>
    <row r="705" spans="4:4" x14ac:dyDescent="0.2">
      <c r="D705" s="131"/>
    </row>
    <row r="706" spans="4:4" x14ac:dyDescent="0.2">
      <c r="D706" s="131"/>
    </row>
    <row r="707" spans="4:4" x14ac:dyDescent="0.2">
      <c r="D707" s="131"/>
    </row>
    <row r="708" spans="4:4" x14ac:dyDescent="0.2">
      <c r="D708" s="131"/>
    </row>
    <row r="709" spans="4:4" x14ac:dyDescent="0.2">
      <c r="D709" s="131"/>
    </row>
    <row r="710" spans="4:4" x14ac:dyDescent="0.2">
      <c r="D710" s="131"/>
    </row>
    <row r="711" spans="4:4" x14ac:dyDescent="0.2">
      <c r="D711" s="131"/>
    </row>
    <row r="712" spans="4:4" x14ac:dyDescent="0.2">
      <c r="D712" s="131"/>
    </row>
    <row r="713" spans="4:4" x14ac:dyDescent="0.2">
      <c r="D713" s="131"/>
    </row>
    <row r="714" spans="4:4" x14ac:dyDescent="0.2">
      <c r="D714" s="131"/>
    </row>
    <row r="715" spans="4:4" x14ac:dyDescent="0.2">
      <c r="D715" s="131"/>
    </row>
    <row r="716" spans="4:4" x14ac:dyDescent="0.2">
      <c r="D716" s="131"/>
    </row>
    <row r="717" spans="4:4" x14ac:dyDescent="0.2">
      <c r="D717" s="131"/>
    </row>
    <row r="718" spans="4:4" x14ac:dyDescent="0.2">
      <c r="D718" s="131"/>
    </row>
    <row r="719" spans="4:4" x14ac:dyDescent="0.2">
      <c r="D719" s="131"/>
    </row>
    <row r="720" spans="4:4" x14ac:dyDescent="0.2">
      <c r="D720" s="131"/>
    </row>
    <row r="721" spans="4:4" x14ac:dyDescent="0.2">
      <c r="D721" s="131"/>
    </row>
    <row r="722" spans="4:4" x14ac:dyDescent="0.2">
      <c r="D722" s="131"/>
    </row>
    <row r="723" spans="4:4" x14ac:dyDescent="0.2">
      <c r="D723" s="131"/>
    </row>
    <row r="724" spans="4:4" x14ac:dyDescent="0.2">
      <c r="D724" s="131"/>
    </row>
    <row r="725" spans="4:4" x14ac:dyDescent="0.2">
      <c r="D725" s="131"/>
    </row>
    <row r="726" spans="4:4" x14ac:dyDescent="0.2">
      <c r="D726" s="131"/>
    </row>
    <row r="727" spans="4:4" x14ac:dyDescent="0.2">
      <c r="D727" s="131"/>
    </row>
    <row r="728" spans="4:4" x14ac:dyDescent="0.2">
      <c r="D728" s="131"/>
    </row>
    <row r="729" spans="4:4" x14ac:dyDescent="0.2">
      <c r="D729" s="131"/>
    </row>
    <row r="730" spans="4:4" x14ac:dyDescent="0.2">
      <c r="D730" s="131"/>
    </row>
    <row r="731" spans="4:4" x14ac:dyDescent="0.2">
      <c r="D731" s="131"/>
    </row>
    <row r="732" spans="4:4" x14ac:dyDescent="0.2">
      <c r="D732" s="131"/>
    </row>
    <row r="733" spans="4:4" x14ac:dyDescent="0.2">
      <c r="D733" s="131"/>
    </row>
    <row r="734" spans="4:4" x14ac:dyDescent="0.2">
      <c r="D734" s="131"/>
    </row>
    <row r="735" spans="4:4" x14ac:dyDescent="0.2">
      <c r="D735" s="131"/>
    </row>
    <row r="736" spans="4:4" x14ac:dyDescent="0.2">
      <c r="D736" s="131"/>
    </row>
    <row r="737" spans="4:4" x14ac:dyDescent="0.2">
      <c r="D737" s="131"/>
    </row>
    <row r="738" spans="4:4" x14ac:dyDescent="0.2">
      <c r="D738" s="131"/>
    </row>
    <row r="739" spans="4:4" x14ac:dyDescent="0.2">
      <c r="D739" s="131"/>
    </row>
    <row r="740" spans="4:4" x14ac:dyDescent="0.2">
      <c r="D740" s="131"/>
    </row>
    <row r="741" spans="4:4" x14ac:dyDescent="0.2">
      <c r="D741" s="131"/>
    </row>
    <row r="742" spans="4:4" x14ac:dyDescent="0.2">
      <c r="D742" s="131"/>
    </row>
    <row r="743" spans="4:4" x14ac:dyDescent="0.2">
      <c r="D743" s="131"/>
    </row>
    <row r="744" spans="4:4" x14ac:dyDescent="0.2">
      <c r="D744" s="131"/>
    </row>
    <row r="745" spans="4:4" x14ac:dyDescent="0.2">
      <c r="D745" s="131"/>
    </row>
    <row r="746" spans="4:4" x14ac:dyDescent="0.2">
      <c r="D746" s="131"/>
    </row>
    <row r="747" spans="4:4" x14ac:dyDescent="0.2">
      <c r="D747" s="131"/>
    </row>
    <row r="748" spans="4:4" x14ac:dyDescent="0.2">
      <c r="D748" s="131"/>
    </row>
    <row r="749" spans="4:4" x14ac:dyDescent="0.2">
      <c r="D749" s="131"/>
    </row>
    <row r="750" spans="4:4" x14ac:dyDescent="0.2">
      <c r="D750" s="131"/>
    </row>
    <row r="751" spans="4:4" x14ac:dyDescent="0.2">
      <c r="D751" s="131"/>
    </row>
    <row r="752" spans="4:4" x14ac:dyDescent="0.2">
      <c r="D752" s="131"/>
    </row>
    <row r="753" spans="4:4" x14ac:dyDescent="0.2">
      <c r="D753" s="131"/>
    </row>
    <row r="754" spans="4:4" x14ac:dyDescent="0.2">
      <c r="D754" s="131"/>
    </row>
    <row r="755" spans="4:4" x14ac:dyDescent="0.2">
      <c r="D755" s="131"/>
    </row>
    <row r="756" spans="4:4" x14ac:dyDescent="0.2">
      <c r="D756" s="131"/>
    </row>
    <row r="757" spans="4:4" x14ac:dyDescent="0.2">
      <c r="D757" s="131"/>
    </row>
    <row r="758" spans="4:4" x14ac:dyDescent="0.2">
      <c r="D758" s="131"/>
    </row>
    <row r="759" spans="4:4" x14ac:dyDescent="0.2">
      <c r="D759" s="131"/>
    </row>
    <row r="760" spans="4:4" x14ac:dyDescent="0.2">
      <c r="D760" s="131"/>
    </row>
    <row r="761" spans="4:4" x14ac:dyDescent="0.2">
      <c r="D761" s="131"/>
    </row>
    <row r="762" spans="4:4" x14ac:dyDescent="0.2">
      <c r="D762" s="131"/>
    </row>
    <row r="763" spans="4:4" x14ac:dyDescent="0.2">
      <c r="D763" s="131"/>
    </row>
    <row r="764" spans="4:4" x14ac:dyDescent="0.2">
      <c r="D764" s="131"/>
    </row>
    <row r="765" spans="4:4" x14ac:dyDescent="0.2">
      <c r="D765" s="131"/>
    </row>
    <row r="766" spans="4:4" x14ac:dyDescent="0.2">
      <c r="D766" s="131"/>
    </row>
    <row r="767" spans="4:4" x14ac:dyDescent="0.2">
      <c r="D767" s="131"/>
    </row>
    <row r="768" spans="4:4" x14ac:dyDescent="0.2">
      <c r="D768" s="131"/>
    </row>
    <row r="769" spans="4:4" x14ac:dyDescent="0.2">
      <c r="D769" s="131"/>
    </row>
    <row r="770" spans="4:4" x14ac:dyDescent="0.2">
      <c r="D770" s="131"/>
    </row>
    <row r="771" spans="4:4" x14ac:dyDescent="0.2">
      <c r="D771" s="131"/>
    </row>
    <row r="772" spans="4:4" x14ac:dyDescent="0.2">
      <c r="D772" s="131"/>
    </row>
    <row r="773" spans="4:4" x14ac:dyDescent="0.2">
      <c r="D773" s="131"/>
    </row>
    <row r="774" spans="4:4" x14ac:dyDescent="0.2">
      <c r="D774" s="131"/>
    </row>
    <row r="775" spans="4:4" x14ac:dyDescent="0.2">
      <c r="D775" s="131"/>
    </row>
    <row r="776" spans="4:4" x14ac:dyDescent="0.2">
      <c r="D776" s="131"/>
    </row>
    <row r="777" spans="4:4" x14ac:dyDescent="0.2">
      <c r="D777" s="131"/>
    </row>
    <row r="778" spans="4:4" x14ac:dyDescent="0.2">
      <c r="D778" s="131"/>
    </row>
    <row r="779" spans="4:4" x14ac:dyDescent="0.2">
      <c r="D779" s="131"/>
    </row>
    <row r="780" spans="4:4" x14ac:dyDescent="0.2">
      <c r="D780" s="131"/>
    </row>
    <row r="781" spans="4:4" x14ac:dyDescent="0.2">
      <c r="D781" s="131"/>
    </row>
    <row r="782" spans="4:4" x14ac:dyDescent="0.2">
      <c r="D782" s="131"/>
    </row>
    <row r="783" spans="4:4" x14ac:dyDescent="0.2">
      <c r="D783" s="131"/>
    </row>
    <row r="784" spans="4:4" x14ac:dyDescent="0.2">
      <c r="D784" s="131"/>
    </row>
    <row r="785" spans="4:4" x14ac:dyDescent="0.2">
      <c r="D785" s="131"/>
    </row>
    <row r="786" spans="4:4" x14ac:dyDescent="0.2">
      <c r="D786" s="131"/>
    </row>
    <row r="787" spans="4:4" x14ac:dyDescent="0.2">
      <c r="D787" s="131"/>
    </row>
    <row r="788" spans="4:4" x14ac:dyDescent="0.2">
      <c r="D788" s="131"/>
    </row>
    <row r="789" spans="4:4" x14ac:dyDescent="0.2">
      <c r="D789" s="131"/>
    </row>
    <row r="790" spans="4:4" x14ac:dyDescent="0.2">
      <c r="D790" s="131"/>
    </row>
    <row r="791" spans="4:4" x14ac:dyDescent="0.2">
      <c r="D791" s="131"/>
    </row>
    <row r="792" spans="4:4" x14ac:dyDescent="0.2">
      <c r="D792" s="131"/>
    </row>
    <row r="793" spans="4:4" x14ac:dyDescent="0.2">
      <c r="D793" s="131"/>
    </row>
    <row r="794" spans="4:4" x14ac:dyDescent="0.2">
      <c r="D794" s="131"/>
    </row>
    <row r="795" spans="4:4" x14ac:dyDescent="0.2">
      <c r="D795" s="131"/>
    </row>
    <row r="796" spans="4:4" x14ac:dyDescent="0.2">
      <c r="D796" s="131"/>
    </row>
    <row r="797" spans="4:4" x14ac:dyDescent="0.2">
      <c r="D797" s="131"/>
    </row>
    <row r="798" spans="4:4" x14ac:dyDescent="0.2">
      <c r="D798" s="131"/>
    </row>
    <row r="799" spans="4:4" x14ac:dyDescent="0.2">
      <c r="D799" s="131"/>
    </row>
    <row r="800" spans="4:4" x14ac:dyDescent="0.2">
      <c r="D800" s="131"/>
    </row>
    <row r="801" spans="4:4" x14ac:dyDescent="0.2">
      <c r="D801" s="131"/>
    </row>
    <row r="802" spans="4:4" x14ac:dyDescent="0.2">
      <c r="D802" s="131"/>
    </row>
    <row r="803" spans="4:4" x14ac:dyDescent="0.2">
      <c r="D803" s="131"/>
    </row>
    <row r="804" spans="4:4" x14ac:dyDescent="0.2">
      <c r="D804" s="131"/>
    </row>
    <row r="805" spans="4:4" x14ac:dyDescent="0.2">
      <c r="D805" s="131"/>
    </row>
    <row r="806" spans="4:4" x14ac:dyDescent="0.2">
      <c r="D806" s="131"/>
    </row>
    <row r="807" spans="4:4" x14ac:dyDescent="0.2">
      <c r="D807" s="131"/>
    </row>
    <row r="808" spans="4:4" x14ac:dyDescent="0.2">
      <c r="D808" s="131"/>
    </row>
    <row r="809" spans="4:4" x14ac:dyDescent="0.2">
      <c r="D809" s="131"/>
    </row>
    <row r="810" spans="4:4" x14ac:dyDescent="0.2">
      <c r="D810" s="131"/>
    </row>
    <row r="811" spans="4:4" x14ac:dyDescent="0.2">
      <c r="D811" s="131"/>
    </row>
    <row r="812" spans="4:4" x14ac:dyDescent="0.2">
      <c r="D812" s="131"/>
    </row>
    <row r="813" spans="4:4" x14ac:dyDescent="0.2">
      <c r="D813" s="131"/>
    </row>
    <row r="814" spans="4:4" x14ac:dyDescent="0.2">
      <c r="D814" s="131"/>
    </row>
    <row r="815" spans="4:4" x14ac:dyDescent="0.2">
      <c r="D815" s="131"/>
    </row>
    <row r="816" spans="4:4" x14ac:dyDescent="0.2">
      <c r="D816" s="131"/>
    </row>
    <row r="817" spans="4:4" x14ac:dyDescent="0.2">
      <c r="D817" s="131"/>
    </row>
    <row r="818" spans="4:4" x14ac:dyDescent="0.2">
      <c r="D818" s="131"/>
    </row>
    <row r="819" spans="4:4" x14ac:dyDescent="0.2">
      <c r="D819" s="131"/>
    </row>
    <row r="820" spans="4:4" x14ac:dyDescent="0.2">
      <c r="D820" s="131"/>
    </row>
    <row r="821" spans="4:4" x14ac:dyDescent="0.2">
      <c r="D821" s="131"/>
    </row>
    <row r="822" spans="4:4" x14ac:dyDescent="0.2">
      <c r="D822" s="131"/>
    </row>
    <row r="823" spans="4:4" x14ac:dyDescent="0.2">
      <c r="D823" s="131"/>
    </row>
    <row r="824" spans="4:4" x14ac:dyDescent="0.2">
      <c r="D824" s="131"/>
    </row>
    <row r="825" spans="4:4" x14ac:dyDescent="0.2">
      <c r="D825" s="131"/>
    </row>
    <row r="826" spans="4:4" x14ac:dyDescent="0.2">
      <c r="D826" s="131"/>
    </row>
    <row r="827" spans="4:4" x14ac:dyDescent="0.2">
      <c r="D827" s="131"/>
    </row>
    <row r="828" spans="4:4" x14ac:dyDescent="0.2">
      <c r="D828" s="131"/>
    </row>
    <row r="829" spans="4:4" x14ac:dyDescent="0.2">
      <c r="D829" s="131"/>
    </row>
    <row r="830" spans="4:4" x14ac:dyDescent="0.2">
      <c r="D830" s="131"/>
    </row>
    <row r="831" spans="4:4" x14ac:dyDescent="0.2">
      <c r="D831" s="131"/>
    </row>
    <row r="832" spans="4:4" x14ac:dyDescent="0.2">
      <c r="D832" s="131"/>
    </row>
    <row r="833" spans="4:4" x14ac:dyDescent="0.2">
      <c r="D833" s="131"/>
    </row>
    <row r="834" spans="4:4" x14ac:dyDescent="0.2">
      <c r="D834" s="131"/>
    </row>
    <row r="835" spans="4:4" x14ac:dyDescent="0.2">
      <c r="D835" s="131"/>
    </row>
    <row r="836" spans="4:4" x14ac:dyDescent="0.2">
      <c r="D836" s="131"/>
    </row>
    <row r="837" spans="4:4" x14ac:dyDescent="0.2">
      <c r="D837" s="131"/>
    </row>
    <row r="838" spans="4:4" x14ac:dyDescent="0.2">
      <c r="D838" s="131"/>
    </row>
    <row r="839" spans="4:4" x14ac:dyDescent="0.2">
      <c r="D839" s="131"/>
    </row>
    <row r="840" spans="4:4" x14ac:dyDescent="0.2">
      <c r="D840" s="131"/>
    </row>
    <row r="841" spans="4:4" x14ac:dyDescent="0.2">
      <c r="D841" s="131"/>
    </row>
    <row r="842" spans="4:4" x14ac:dyDescent="0.2">
      <c r="D842" s="131"/>
    </row>
    <row r="843" spans="4:4" x14ac:dyDescent="0.2">
      <c r="D843" s="131"/>
    </row>
    <row r="844" spans="4:4" x14ac:dyDescent="0.2">
      <c r="D844" s="131"/>
    </row>
    <row r="845" spans="4:4" x14ac:dyDescent="0.2">
      <c r="D845" s="131"/>
    </row>
    <row r="846" spans="4:4" x14ac:dyDescent="0.2">
      <c r="D846" s="131"/>
    </row>
    <row r="847" spans="4:4" x14ac:dyDescent="0.2">
      <c r="D847" s="131"/>
    </row>
    <row r="848" spans="4:4" x14ac:dyDescent="0.2">
      <c r="D848" s="131"/>
    </row>
    <row r="849" spans="4:4" x14ac:dyDescent="0.2">
      <c r="D849" s="131"/>
    </row>
    <row r="850" spans="4:4" x14ac:dyDescent="0.2">
      <c r="D850" s="131"/>
    </row>
    <row r="851" spans="4:4" x14ac:dyDescent="0.2">
      <c r="D851" s="131"/>
    </row>
    <row r="852" spans="4:4" x14ac:dyDescent="0.2">
      <c r="D852" s="131"/>
    </row>
    <row r="853" spans="4:4" x14ac:dyDescent="0.2">
      <c r="D853" s="131"/>
    </row>
    <row r="854" spans="4:4" x14ac:dyDescent="0.2">
      <c r="D854" s="131"/>
    </row>
    <row r="855" spans="4:4" x14ac:dyDescent="0.2">
      <c r="D855" s="131"/>
    </row>
    <row r="856" spans="4:4" x14ac:dyDescent="0.2">
      <c r="D856" s="131"/>
    </row>
    <row r="857" spans="4:4" x14ac:dyDescent="0.2">
      <c r="D857" s="131"/>
    </row>
    <row r="858" spans="4:4" x14ac:dyDescent="0.2">
      <c r="D858" s="131"/>
    </row>
    <row r="859" spans="4:4" x14ac:dyDescent="0.2">
      <c r="D859" s="131"/>
    </row>
    <row r="860" spans="4:4" x14ac:dyDescent="0.2">
      <c r="D860" s="131"/>
    </row>
    <row r="861" spans="4:4" x14ac:dyDescent="0.2">
      <c r="D861" s="131"/>
    </row>
    <row r="862" spans="4:4" x14ac:dyDescent="0.2">
      <c r="D862" s="131"/>
    </row>
    <row r="863" spans="4:4" x14ac:dyDescent="0.2">
      <c r="D863" s="131"/>
    </row>
    <row r="864" spans="4:4" x14ac:dyDescent="0.2">
      <c r="D864" s="131"/>
    </row>
    <row r="865" spans="4:4" x14ac:dyDescent="0.2">
      <c r="D865" s="131"/>
    </row>
    <row r="866" spans="4:4" x14ac:dyDescent="0.2">
      <c r="D866" s="131"/>
    </row>
    <row r="867" spans="4:4" x14ac:dyDescent="0.2">
      <c r="D867" s="131"/>
    </row>
    <row r="868" spans="4:4" x14ac:dyDescent="0.2">
      <c r="D868" s="131"/>
    </row>
    <row r="869" spans="4:4" x14ac:dyDescent="0.2">
      <c r="D869" s="131"/>
    </row>
    <row r="870" spans="4:4" x14ac:dyDescent="0.2">
      <c r="D870" s="131"/>
    </row>
    <row r="871" spans="4:4" x14ac:dyDescent="0.2">
      <c r="D871" s="131"/>
    </row>
    <row r="872" spans="4:4" x14ac:dyDescent="0.2">
      <c r="D872" s="131"/>
    </row>
    <row r="873" spans="4:4" x14ac:dyDescent="0.2">
      <c r="D873" s="131"/>
    </row>
    <row r="874" spans="4:4" x14ac:dyDescent="0.2">
      <c r="D874" s="131"/>
    </row>
    <row r="875" spans="4:4" x14ac:dyDescent="0.2">
      <c r="D875" s="131"/>
    </row>
    <row r="876" spans="4:4" x14ac:dyDescent="0.2">
      <c r="D876" s="131"/>
    </row>
    <row r="877" spans="4:4" x14ac:dyDescent="0.2">
      <c r="D877" s="131"/>
    </row>
    <row r="878" spans="4:4" x14ac:dyDescent="0.2">
      <c r="D878" s="131"/>
    </row>
    <row r="879" spans="4:4" x14ac:dyDescent="0.2">
      <c r="D879" s="131"/>
    </row>
    <row r="880" spans="4:4" x14ac:dyDescent="0.2">
      <c r="D880" s="131"/>
    </row>
    <row r="881" spans="4:4" x14ac:dyDescent="0.2">
      <c r="D881" s="131"/>
    </row>
    <row r="882" spans="4:4" x14ac:dyDescent="0.2">
      <c r="D882" s="131"/>
    </row>
    <row r="883" spans="4:4" x14ac:dyDescent="0.2">
      <c r="D883" s="131"/>
    </row>
    <row r="884" spans="4:4" x14ac:dyDescent="0.2">
      <c r="D884" s="131"/>
    </row>
    <row r="885" spans="4:4" x14ac:dyDescent="0.2">
      <c r="D885" s="131"/>
    </row>
    <row r="886" spans="4:4" x14ac:dyDescent="0.2">
      <c r="D886" s="131"/>
    </row>
    <row r="887" spans="4:4" x14ac:dyDescent="0.2">
      <c r="D887" s="131"/>
    </row>
    <row r="888" spans="4:4" x14ac:dyDescent="0.2">
      <c r="D888" s="131"/>
    </row>
    <row r="889" spans="4:4" x14ac:dyDescent="0.2">
      <c r="D889" s="131"/>
    </row>
    <row r="890" spans="4:4" x14ac:dyDescent="0.2">
      <c r="D890" s="131"/>
    </row>
    <row r="891" spans="4:4" x14ac:dyDescent="0.2">
      <c r="D891" s="131"/>
    </row>
    <row r="892" spans="4:4" x14ac:dyDescent="0.2">
      <c r="D892" s="131"/>
    </row>
    <row r="893" spans="4:4" x14ac:dyDescent="0.2">
      <c r="D893" s="131"/>
    </row>
    <row r="894" spans="4:4" x14ac:dyDescent="0.2">
      <c r="D894" s="131"/>
    </row>
    <row r="895" spans="4:4" x14ac:dyDescent="0.2">
      <c r="D895" s="131"/>
    </row>
    <row r="896" spans="4:4" x14ac:dyDescent="0.2">
      <c r="D896" s="131"/>
    </row>
    <row r="897" spans="4:4" x14ac:dyDescent="0.2">
      <c r="D897" s="131"/>
    </row>
    <row r="898" spans="4:4" x14ac:dyDescent="0.2">
      <c r="D898" s="131"/>
    </row>
    <row r="899" spans="4:4" x14ac:dyDescent="0.2">
      <c r="D899" s="131"/>
    </row>
    <row r="900" spans="4:4" x14ac:dyDescent="0.2">
      <c r="D900" s="131"/>
    </row>
    <row r="901" spans="4:4" x14ac:dyDescent="0.2">
      <c r="D901" s="131"/>
    </row>
    <row r="902" spans="4:4" x14ac:dyDescent="0.2">
      <c r="D902" s="131"/>
    </row>
    <row r="903" spans="4:4" x14ac:dyDescent="0.2">
      <c r="D903" s="131"/>
    </row>
    <row r="904" spans="4:4" x14ac:dyDescent="0.2">
      <c r="D904" s="131"/>
    </row>
    <row r="905" spans="4:4" x14ac:dyDescent="0.2">
      <c r="D905" s="131"/>
    </row>
    <row r="906" spans="4:4" x14ac:dyDescent="0.2">
      <c r="D906" s="131"/>
    </row>
    <row r="907" spans="4:4" x14ac:dyDescent="0.2">
      <c r="D907" s="131"/>
    </row>
    <row r="908" spans="4:4" x14ac:dyDescent="0.2">
      <c r="D908" s="131"/>
    </row>
    <row r="909" spans="4:4" x14ac:dyDescent="0.2">
      <c r="D909" s="131"/>
    </row>
    <row r="910" spans="4:4" x14ac:dyDescent="0.2">
      <c r="D910" s="131"/>
    </row>
    <row r="911" spans="4:4" x14ac:dyDescent="0.2">
      <c r="D911" s="131"/>
    </row>
    <row r="912" spans="4:4" x14ac:dyDescent="0.2">
      <c r="D912" s="131"/>
    </row>
    <row r="913" spans="4:4" x14ac:dyDescent="0.2">
      <c r="D913" s="131"/>
    </row>
    <row r="914" spans="4:4" x14ac:dyDescent="0.2">
      <c r="D914" s="131"/>
    </row>
    <row r="915" spans="4:4" x14ac:dyDescent="0.2">
      <c r="D915" s="131"/>
    </row>
    <row r="916" spans="4:4" x14ac:dyDescent="0.2">
      <c r="D916" s="131"/>
    </row>
    <row r="917" spans="4:4" x14ac:dyDescent="0.2">
      <c r="D917" s="131"/>
    </row>
    <row r="918" spans="4:4" x14ac:dyDescent="0.2">
      <c r="D918" s="131"/>
    </row>
    <row r="919" spans="4:4" x14ac:dyDescent="0.2">
      <c r="D919" s="131"/>
    </row>
    <row r="920" spans="4:4" x14ac:dyDescent="0.2">
      <c r="D920" s="131"/>
    </row>
    <row r="921" spans="4:4" x14ac:dyDescent="0.2">
      <c r="D921" s="131"/>
    </row>
    <row r="922" spans="4:4" x14ac:dyDescent="0.2">
      <c r="D922" s="131"/>
    </row>
    <row r="923" spans="4:4" x14ac:dyDescent="0.2">
      <c r="D923" s="131"/>
    </row>
    <row r="924" spans="4:4" x14ac:dyDescent="0.2">
      <c r="D924" s="131"/>
    </row>
    <row r="925" spans="4:4" x14ac:dyDescent="0.2">
      <c r="D925" s="131"/>
    </row>
    <row r="926" spans="4:4" x14ac:dyDescent="0.2">
      <c r="D926" s="131"/>
    </row>
    <row r="927" spans="4:4" x14ac:dyDescent="0.2">
      <c r="D927" s="131"/>
    </row>
    <row r="928" spans="4:4" x14ac:dyDescent="0.2">
      <c r="D928" s="131"/>
    </row>
    <row r="929" spans="4:4" x14ac:dyDescent="0.2">
      <c r="D929" s="131"/>
    </row>
    <row r="930" spans="4:4" x14ac:dyDescent="0.2">
      <c r="D930" s="131"/>
    </row>
    <row r="931" spans="4:4" x14ac:dyDescent="0.2">
      <c r="D931" s="131"/>
    </row>
    <row r="932" spans="4:4" x14ac:dyDescent="0.2">
      <c r="D932" s="131"/>
    </row>
    <row r="933" spans="4:4" x14ac:dyDescent="0.2">
      <c r="D933" s="131"/>
    </row>
    <row r="934" spans="4:4" x14ac:dyDescent="0.2">
      <c r="D934" s="131"/>
    </row>
    <row r="935" spans="4:4" x14ac:dyDescent="0.2">
      <c r="D935" s="131"/>
    </row>
    <row r="936" spans="4:4" x14ac:dyDescent="0.2">
      <c r="D936" s="131"/>
    </row>
    <row r="937" spans="4:4" x14ac:dyDescent="0.2">
      <c r="D937" s="131"/>
    </row>
    <row r="938" spans="4:4" x14ac:dyDescent="0.2">
      <c r="D938" s="131"/>
    </row>
    <row r="939" spans="4:4" x14ac:dyDescent="0.2">
      <c r="D939" s="131"/>
    </row>
    <row r="940" spans="4:4" x14ac:dyDescent="0.2">
      <c r="D940" s="131"/>
    </row>
    <row r="941" spans="4:4" x14ac:dyDescent="0.2">
      <c r="D941" s="131"/>
    </row>
    <row r="942" spans="4:4" x14ac:dyDescent="0.2">
      <c r="D942" s="131"/>
    </row>
    <row r="943" spans="4:4" x14ac:dyDescent="0.2">
      <c r="D943" s="131"/>
    </row>
    <row r="944" spans="4:4" x14ac:dyDescent="0.2">
      <c r="D944" s="131"/>
    </row>
    <row r="945" spans="4:4" x14ac:dyDescent="0.2">
      <c r="D945" s="131"/>
    </row>
    <row r="946" spans="4:4" x14ac:dyDescent="0.2">
      <c r="D946" s="131"/>
    </row>
    <row r="947" spans="4:4" x14ac:dyDescent="0.2">
      <c r="D947" s="131"/>
    </row>
    <row r="948" spans="4:4" x14ac:dyDescent="0.2">
      <c r="D948" s="131"/>
    </row>
    <row r="949" spans="4:4" x14ac:dyDescent="0.2">
      <c r="D949" s="131"/>
    </row>
    <row r="950" spans="4:4" x14ac:dyDescent="0.2">
      <c r="D950" s="131"/>
    </row>
    <row r="951" spans="4:4" x14ac:dyDescent="0.2">
      <c r="D951" s="131"/>
    </row>
    <row r="952" spans="4:4" x14ac:dyDescent="0.2">
      <c r="D952" s="131"/>
    </row>
    <row r="953" spans="4:4" x14ac:dyDescent="0.2">
      <c r="D953" s="131"/>
    </row>
    <row r="954" spans="4:4" x14ac:dyDescent="0.2">
      <c r="D954" s="131"/>
    </row>
    <row r="955" spans="4:4" x14ac:dyDescent="0.2">
      <c r="D955" s="131"/>
    </row>
    <row r="956" spans="4:4" x14ac:dyDescent="0.2">
      <c r="D956" s="131"/>
    </row>
    <row r="957" spans="4:4" x14ac:dyDescent="0.2">
      <c r="D957" s="131"/>
    </row>
    <row r="958" spans="4:4" x14ac:dyDescent="0.2">
      <c r="D958" s="131"/>
    </row>
    <row r="959" spans="4:4" x14ac:dyDescent="0.2">
      <c r="D959" s="131"/>
    </row>
    <row r="960" spans="4:4" x14ac:dyDescent="0.2">
      <c r="D960" s="131"/>
    </row>
    <row r="961" spans="4:4" x14ac:dyDescent="0.2">
      <c r="D961" s="131"/>
    </row>
    <row r="962" spans="4:4" x14ac:dyDescent="0.2">
      <c r="D962" s="131"/>
    </row>
    <row r="963" spans="4:4" x14ac:dyDescent="0.2">
      <c r="D963" s="131"/>
    </row>
    <row r="964" spans="4:4" x14ac:dyDescent="0.2">
      <c r="D964" s="131"/>
    </row>
    <row r="965" spans="4:4" x14ac:dyDescent="0.2">
      <c r="D965" s="131"/>
    </row>
    <row r="966" spans="4:4" x14ac:dyDescent="0.2">
      <c r="D966" s="131"/>
    </row>
    <row r="967" spans="4:4" x14ac:dyDescent="0.2">
      <c r="D967" s="131"/>
    </row>
    <row r="968" spans="4:4" x14ac:dyDescent="0.2">
      <c r="D968" s="131"/>
    </row>
    <row r="969" spans="4:4" x14ac:dyDescent="0.2">
      <c r="D969" s="131"/>
    </row>
    <row r="970" spans="4:4" x14ac:dyDescent="0.2">
      <c r="D970" s="131"/>
    </row>
    <row r="971" spans="4:4" x14ac:dyDescent="0.2">
      <c r="D971" s="131"/>
    </row>
    <row r="972" spans="4:4" x14ac:dyDescent="0.2">
      <c r="D972" s="131"/>
    </row>
    <row r="973" spans="4:4" x14ac:dyDescent="0.2">
      <c r="D973" s="131"/>
    </row>
    <row r="974" spans="4:4" x14ac:dyDescent="0.2">
      <c r="D974" s="131"/>
    </row>
    <row r="975" spans="4:4" x14ac:dyDescent="0.2">
      <c r="D975" s="131"/>
    </row>
    <row r="976" spans="4:4" x14ac:dyDescent="0.2">
      <c r="D976" s="131"/>
    </row>
    <row r="977" spans="4:4" x14ac:dyDescent="0.2">
      <c r="D977" s="131"/>
    </row>
    <row r="978" spans="4:4" x14ac:dyDescent="0.2">
      <c r="D978" s="131"/>
    </row>
    <row r="979" spans="4:4" x14ac:dyDescent="0.2">
      <c r="D979" s="131"/>
    </row>
    <row r="980" spans="4:4" x14ac:dyDescent="0.2">
      <c r="D980" s="131"/>
    </row>
    <row r="981" spans="4:4" x14ac:dyDescent="0.2">
      <c r="D981" s="131"/>
    </row>
    <row r="982" spans="4:4" x14ac:dyDescent="0.2">
      <c r="D982" s="131"/>
    </row>
    <row r="983" spans="4:4" x14ac:dyDescent="0.2">
      <c r="D983" s="131"/>
    </row>
    <row r="984" spans="4:4" x14ac:dyDescent="0.2">
      <c r="D984" s="131"/>
    </row>
    <row r="985" spans="4:4" x14ac:dyDescent="0.2">
      <c r="D985" s="131"/>
    </row>
    <row r="986" spans="4:4" x14ac:dyDescent="0.2">
      <c r="D986" s="131"/>
    </row>
    <row r="987" spans="4:4" x14ac:dyDescent="0.2">
      <c r="D987" s="131"/>
    </row>
    <row r="988" spans="4:4" x14ac:dyDescent="0.2">
      <c r="D988" s="131"/>
    </row>
    <row r="989" spans="4:4" x14ac:dyDescent="0.2">
      <c r="D989" s="131"/>
    </row>
    <row r="990" spans="4:4" x14ac:dyDescent="0.2">
      <c r="D990" s="131"/>
    </row>
    <row r="991" spans="4:4" x14ac:dyDescent="0.2">
      <c r="D991" s="131"/>
    </row>
    <row r="992" spans="4:4" x14ac:dyDescent="0.2">
      <c r="D992" s="131"/>
    </row>
    <row r="993" spans="4:4" x14ac:dyDescent="0.2">
      <c r="D993" s="131"/>
    </row>
    <row r="994" spans="4:4" x14ac:dyDescent="0.2">
      <c r="D994" s="131"/>
    </row>
    <row r="995" spans="4:4" x14ac:dyDescent="0.2">
      <c r="D995" s="131"/>
    </row>
    <row r="996" spans="4:4" x14ac:dyDescent="0.2">
      <c r="D996" s="131"/>
    </row>
    <row r="997" spans="4:4" x14ac:dyDescent="0.2">
      <c r="D997" s="131"/>
    </row>
    <row r="998" spans="4:4" x14ac:dyDescent="0.2">
      <c r="D998" s="131"/>
    </row>
    <row r="999" spans="4:4" x14ac:dyDescent="0.2">
      <c r="D999" s="131"/>
    </row>
    <row r="1000" spans="4:4" x14ac:dyDescent="0.2">
      <c r="D1000" s="131"/>
    </row>
    <row r="1001" spans="4:4" x14ac:dyDescent="0.2">
      <c r="D1001" s="131"/>
    </row>
    <row r="1002" spans="4:4" x14ac:dyDescent="0.2">
      <c r="D1002" s="131"/>
    </row>
    <row r="1003" spans="4:4" x14ac:dyDescent="0.2">
      <c r="D1003" s="131"/>
    </row>
    <row r="1004" spans="4:4" x14ac:dyDescent="0.2">
      <c r="D1004" s="131"/>
    </row>
    <row r="1005" spans="4:4" x14ac:dyDescent="0.2">
      <c r="D1005" s="131"/>
    </row>
    <row r="1006" spans="4:4" x14ac:dyDescent="0.2">
      <c r="D1006" s="131"/>
    </row>
    <row r="1007" spans="4:4" x14ac:dyDescent="0.2">
      <c r="D1007" s="131"/>
    </row>
    <row r="1008" spans="4:4" x14ac:dyDescent="0.2">
      <c r="D1008" s="131"/>
    </row>
    <row r="1009" spans="4:4" x14ac:dyDescent="0.2">
      <c r="D1009" s="131"/>
    </row>
    <row r="1010" spans="4:4" x14ac:dyDescent="0.2">
      <c r="D1010" s="131"/>
    </row>
    <row r="1011" spans="4:4" x14ac:dyDescent="0.2">
      <c r="D1011" s="131"/>
    </row>
    <row r="1012" spans="4:4" x14ac:dyDescent="0.2">
      <c r="D1012" s="131"/>
    </row>
    <row r="1013" spans="4:4" x14ac:dyDescent="0.2">
      <c r="D1013" s="131"/>
    </row>
    <row r="1014" spans="4:4" x14ac:dyDescent="0.2">
      <c r="D1014" s="131"/>
    </row>
    <row r="1015" spans="4:4" x14ac:dyDescent="0.2">
      <c r="D1015" s="131"/>
    </row>
    <row r="1016" spans="4:4" x14ac:dyDescent="0.2">
      <c r="D1016" s="131"/>
    </row>
    <row r="1017" spans="4:4" x14ac:dyDescent="0.2">
      <c r="D1017" s="131"/>
    </row>
    <row r="1018" spans="4:4" x14ac:dyDescent="0.2">
      <c r="D1018" s="131"/>
    </row>
    <row r="1019" spans="4:4" x14ac:dyDescent="0.2">
      <c r="D1019" s="131"/>
    </row>
    <row r="1020" spans="4:4" x14ac:dyDescent="0.2">
      <c r="D1020" s="131"/>
    </row>
    <row r="1021" spans="4:4" x14ac:dyDescent="0.2">
      <c r="D1021" s="131"/>
    </row>
    <row r="1022" spans="4:4" x14ac:dyDescent="0.2">
      <c r="D1022" s="131"/>
    </row>
    <row r="1023" spans="4:4" x14ac:dyDescent="0.2">
      <c r="D1023" s="131"/>
    </row>
    <row r="1024" spans="4:4" x14ac:dyDescent="0.2">
      <c r="D1024" s="131"/>
    </row>
    <row r="1025" spans="4:4" x14ac:dyDescent="0.2">
      <c r="D1025" s="131"/>
    </row>
    <row r="1026" spans="4:4" x14ac:dyDescent="0.2">
      <c r="D1026" s="131"/>
    </row>
    <row r="1027" spans="4:4" x14ac:dyDescent="0.2">
      <c r="D1027" s="131"/>
    </row>
    <row r="1028" spans="4:4" x14ac:dyDescent="0.2">
      <c r="D1028" s="131"/>
    </row>
    <row r="1029" spans="4:4" x14ac:dyDescent="0.2">
      <c r="D1029" s="131"/>
    </row>
    <row r="1030" spans="4:4" x14ac:dyDescent="0.2">
      <c r="D1030" s="131"/>
    </row>
    <row r="1031" spans="4:4" x14ac:dyDescent="0.2">
      <c r="D1031" s="131"/>
    </row>
    <row r="1032" spans="4:4" x14ac:dyDescent="0.2">
      <c r="D1032" s="131"/>
    </row>
    <row r="1033" spans="4:4" x14ac:dyDescent="0.2">
      <c r="D1033" s="131"/>
    </row>
    <row r="1034" spans="4:4" x14ac:dyDescent="0.2">
      <c r="D1034" s="131"/>
    </row>
    <row r="1035" spans="4:4" x14ac:dyDescent="0.2">
      <c r="D1035" s="131"/>
    </row>
    <row r="1036" spans="4:4" x14ac:dyDescent="0.2">
      <c r="D1036" s="131"/>
    </row>
    <row r="1037" spans="4:4" x14ac:dyDescent="0.2">
      <c r="D1037" s="131"/>
    </row>
    <row r="1038" spans="4:4" x14ac:dyDescent="0.2">
      <c r="D1038" s="131"/>
    </row>
    <row r="1039" spans="4:4" x14ac:dyDescent="0.2">
      <c r="D1039" s="131"/>
    </row>
    <row r="1040" spans="4:4" x14ac:dyDescent="0.2">
      <c r="D1040" s="131"/>
    </row>
    <row r="1041" spans="4:4" x14ac:dyDescent="0.2">
      <c r="D1041" s="131"/>
    </row>
    <row r="1042" spans="4:4" x14ac:dyDescent="0.2">
      <c r="D1042" s="131"/>
    </row>
    <row r="1043" spans="4:4" x14ac:dyDescent="0.2">
      <c r="D1043" s="131"/>
    </row>
    <row r="1044" spans="4:4" x14ac:dyDescent="0.2">
      <c r="D1044" s="131"/>
    </row>
    <row r="1045" spans="4:4" x14ac:dyDescent="0.2">
      <c r="D1045" s="131"/>
    </row>
    <row r="1046" spans="4:4" x14ac:dyDescent="0.2">
      <c r="D1046" s="131"/>
    </row>
    <row r="1047" spans="4:4" x14ac:dyDescent="0.2">
      <c r="D1047" s="131"/>
    </row>
    <row r="1048" spans="4:4" x14ac:dyDescent="0.2">
      <c r="D1048" s="131"/>
    </row>
    <row r="1049" spans="4:4" x14ac:dyDescent="0.2">
      <c r="D1049" s="131"/>
    </row>
    <row r="1050" spans="4:4" x14ac:dyDescent="0.2">
      <c r="D1050" s="131"/>
    </row>
    <row r="1051" spans="4:4" x14ac:dyDescent="0.2">
      <c r="D1051" s="131"/>
    </row>
    <row r="1052" spans="4:4" x14ac:dyDescent="0.2">
      <c r="D1052" s="131"/>
    </row>
    <row r="1053" spans="4:4" x14ac:dyDescent="0.2">
      <c r="D1053" s="131"/>
    </row>
    <row r="1054" spans="4:4" x14ac:dyDescent="0.2">
      <c r="D1054" s="131"/>
    </row>
    <row r="1055" spans="4:4" x14ac:dyDescent="0.2">
      <c r="D1055" s="131"/>
    </row>
    <row r="1056" spans="4:4" x14ac:dyDescent="0.2">
      <c r="D1056" s="131"/>
    </row>
    <row r="1057" spans="4:4" x14ac:dyDescent="0.2">
      <c r="D1057" s="131"/>
    </row>
    <row r="1058" spans="4:4" x14ac:dyDescent="0.2">
      <c r="D1058" s="131"/>
    </row>
    <row r="1059" spans="4:4" x14ac:dyDescent="0.2">
      <c r="D1059" s="131"/>
    </row>
    <row r="1060" spans="4:4" x14ac:dyDescent="0.2">
      <c r="D1060" s="131"/>
    </row>
    <row r="1061" spans="4:4" x14ac:dyDescent="0.2">
      <c r="D1061" s="131"/>
    </row>
    <row r="1062" spans="4:4" x14ac:dyDescent="0.2">
      <c r="D1062" s="131"/>
    </row>
    <row r="1063" spans="4:4" x14ac:dyDescent="0.2">
      <c r="D1063" s="131"/>
    </row>
    <row r="1064" spans="4:4" x14ac:dyDescent="0.2">
      <c r="D1064" s="131"/>
    </row>
    <row r="1065" spans="4:4" x14ac:dyDescent="0.2">
      <c r="D1065" s="131"/>
    </row>
    <row r="1066" spans="4:4" x14ac:dyDescent="0.2">
      <c r="D1066" s="131"/>
    </row>
    <row r="1067" spans="4:4" x14ac:dyDescent="0.2">
      <c r="D1067" s="131"/>
    </row>
    <row r="1068" spans="4:4" x14ac:dyDescent="0.2">
      <c r="D1068" s="131"/>
    </row>
    <row r="1069" spans="4:4" x14ac:dyDescent="0.2">
      <c r="D1069" s="131"/>
    </row>
    <row r="1070" spans="4:4" x14ac:dyDescent="0.2">
      <c r="D1070" s="131"/>
    </row>
    <row r="1071" spans="4:4" x14ac:dyDescent="0.2">
      <c r="D1071" s="131"/>
    </row>
    <row r="1072" spans="4:4" x14ac:dyDescent="0.2">
      <c r="D1072" s="131"/>
    </row>
    <row r="1073" spans="4:4" x14ac:dyDescent="0.2">
      <c r="D1073" s="131"/>
    </row>
    <row r="1074" spans="4:4" x14ac:dyDescent="0.2">
      <c r="D1074" s="131"/>
    </row>
    <row r="1075" spans="4:4" x14ac:dyDescent="0.2">
      <c r="D1075" s="131"/>
    </row>
    <row r="1076" spans="4:4" x14ac:dyDescent="0.2">
      <c r="D1076" s="131"/>
    </row>
    <row r="1077" spans="4:4" x14ac:dyDescent="0.2">
      <c r="D1077" s="131"/>
    </row>
    <row r="1078" spans="4:4" x14ac:dyDescent="0.2">
      <c r="D1078" s="131"/>
    </row>
    <row r="1079" spans="4:4" x14ac:dyDescent="0.2">
      <c r="D1079" s="131"/>
    </row>
    <row r="1080" spans="4:4" x14ac:dyDescent="0.2">
      <c r="D1080" s="131"/>
    </row>
    <row r="1081" spans="4:4" x14ac:dyDescent="0.2">
      <c r="D1081" s="131"/>
    </row>
    <row r="1082" spans="4:4" x14ac:dyDescent="0.2">
      <c r="D1082" s="131"/>
    </row>
    <row r="1083" spans="4:4" x14ac:dyDescent="0.2">
      <c r="D1083" s="131"/>
    </row>
    <row r="1084" spans="4:4" x14ac:dyDescent="0.2">
      <c r="D1084" s="131"/>
    </row>
    <row r="1085" spans="4:4" x14ac:dyDescent="0.2">
      <c r="D1085" s="131"/>
    </row>
    <row r="1086" spans="4:4" x14ac:dyDescent="0.2">
      <c r="D1086" s="131"/>
    </row>
    <row r="1087" spans="4:4" x14ac:dyDescent="0.2">
      <c r="D1087" s="131"/>
    </row>
    <row r="1088" spans="4:4" x14ac:dyDescent="0.2">
      <c r="D1088" s="131"/>
    </row>
    <row r="1089" spans="4:4" x14ac:dyDescent="0.2">
      <c r="D1089" s="131"/>
    </row>
    <row r="1090" spans="4:4" x14ac:dyDescent="0.2">
      <c r="D1090" s="131"/>
    </row>
    <row r="1091" spans="4:4" x14ac:dyDescent="0.2">
      <c r="D1091" s="131"/>
    </row>
    <row r="1092" spans="4:4" x14ac:dyDescent="0.2">
      <c r="D1092" s="131"/>
    </row>
    <row r="1093" spans="4:4" x14ac:dyDescent="0.2">
      <c r="D1093" s="131"/>
    </row>
    <row r="1094" spans="4:4" x14ac:dyDescent="0.2">
      <c r="D1094" s="131"/>
    </row>
    <row r="1095" spans="4:4" x14ac:dyDescent="0.2">
      <c r="D1095" s="131"/>
    </row>
    <row r="1096" spans="4:4" x14ac:dyDescent="0.2">
      <c r="D1096" s="131"/>
    </row>
    <row r="1097" spans="4:4" x14ac:dyDescent="0.2">
      <c r="D1097" s="131"/>
    </row>
    <row r="1098" spans="4:4" x14ac:dyDescent="0.2">
      <c r="D1098" s="131"/>
    </row>
    <row r="1099" spans="4:4" x14ac:dyDescent="0.2">
      <c r="D1099" s="131"/>
    </row>
    <row r="1100" spans="4:4" x14ac:dyDescent="0.2">
      <c r="D1100" s="131"/>
    </row>
    <row r="1101" spans="4:4" x14ac:dyDescent="0.2">
      <c r="D1101" s="131"/>
    </row>
    <row r="1102" spans="4:4" x14ac:dyDescent="0.2">
      <c r="D1102" s="131"/>
    </row>
    <row r="1103" spans="4:4" x14ac:dyDescent="0.2">
      <c r="D1103" s="131"/>
    </row>
    <row r="1104" spans="4:4" x14ac:dyDescent="0.2">
      <c r="D1104" s="131"/>
    </row>
    <row r="1105" spans="4:4" x14ac:dyDescent="0.2">
      <c r="D1105" s="131"/>
    </row>
    <row r="1106" spans="4:4" x14ac:dyDescent="0.2">
      <c r="D1106" s="131"/>
    </row>
    <row r="1107" spans="4:4" x14ac:dyDescent="0.2">
      <c r="D1107" s="131"/>
    </row>
    <row r="1108" spans="4:4" x14ac:dyDescent="0.2">
      <c r="D1108" s="131"/>
    </row>
    <row r="1109" spans="4:4" x14ac:dyDescent="0.2">
      <c r="D1109" s="131"/>
    </row>
    <row r="1110" spans="4:4" x14ac:dyDescent="0.2">
      <c r="D1110" s="131"/>
    </row>
    <row r="1111" spans="4:4" x14ac:dyDescent="0.2">
      <c r="D1111" s="131"/>
    </row>
    <row r="1112" spans="4:4" x14ac:dyDescent="0.2">
      <c r="D1112" s="131"/>
    </row>
    <row r="1113" spans="4:4" x14ac:dyDescent="0.2">
      <c r="D1113" s="131"/>
    </row>
    <row r="1114" spans="4:4" x14ac:dyDescent="0.2">
      <c r="D1114" s="131"/>
    </row>
    <row r="1115" spans="4:4" x14ac:dyDescent="0.2">
      <c r="D1115" s="131"/>
    </row>
    <row r="1116" spans="4:4" x14ac:dyDescent="0.2">
      <c r="D1116" s="131"/>
    </row>
    <row r="1117" spans="4:4" x14ac:dyDescent="0.2">
      <c r="D1117" s="131"/>
    </row>
    <row r="1118" spans="4:4" x14ac:dyDescent="0.2">
      <c r="D1118" s="131"/>
    </row>
    <row r="1119" spans="4:4" x14ac:dyDescent="0.2">
      <c r="D1119" s="131"/>
    </row>
    <row r="1120" spans="4:4" x14ac:dyDescent="0.2">
      <c r="D1120" s="131"/>
    </row>
    <row r="1121" spans="4:4" x14ac:dyDescent="0.2">
      <c r="D1121" s="131"/>
    </row>
    <row r="1122" spans="4:4" x14ac:dyDescent="0.2">
      <c r="D1122" s="131"/>
    </row>
    <row r="1123" spans="4:4" x14ac:dyDescent="0.2">
      <c r="D1123" s="131"/>
    </row>
    <row r="1124" spans="4:4" x14ac:dyDescent="0.2">
      <c r="D1124" s="131"/>
    </row>
    <row r="1125" spans="4:4" x14ac:dyDescent="0.2">
      <c r="D1125" s="131"/>
    </row>
    <row r="1126" spans="4:4" x14ac:dyDescent="0.2">
      <c r="D1126" s="131"/>
    </row>
    <row r="1127" spans="4:4" x14ac:dyDescent="0.2">
      <c r="D1127" s="131"/>
    </row>
    <row r="1128" spans="4:4" x14ac:dyDescent="0.2">
      <c r="D1128" s="131"/>
    </row>
    <row r="1129" spans="4:4" x14ac:dyDescent="0.2">
      <c r="D1129" s="131"/>
    </row>
    <row r="1130" spans="4:4" x14ac:dyDescent="0.2">
      <c r="D1130" s="131"/>
    </row>
    <row r="1131" spans="4:4" x14ac:dyDescent="0.2">
      <c r="D1131" s="131"/>
    </row>
    <row r="1132" spans="4:4" x14ac:dyDescent="0.2">
      <c r="D1132" s="131"/>
    </row>
    <row r="1133" spans="4:4" x14ac:dyDescent="0.2">
      <c r="D1133" s="131"/>
    </row>
    <row r="1134" spans="4:4" x14ac:dyDescent="0.2">
      <c r="D1134" s="131"/>
    </row>
    <row r="1135" spans="4:4" x14ac:dyDescent="0.2">
      <c r="D1135" s="131"/>
    </row>
    <row r="1136" spans="4:4" x14ac:dyDescent="0.2">
      <c r="D1136" s="131"/>
    </row>
    <row r="1137" spans="4:4" x14ac:dyDescent="0.2">
      <c r="D1137" s="131"/>
    </row>
    <row r="1138" spans="4:4" x14ac:dyDescent="0.2">
      <c r="D1138" s="131"/>
    </row>
    <row r="1139" spans="4:4" x14ac:dyDescent="0.2">
      <c r="D1139" s="131"/>
    </row>
    <row r="1140" spans="4:4" x14ac:dyDescent="0.2">
      <c r="D1140" s="131"/>
    </row>
    <row r="1141" spans="4:4" x14ac:dyDescent="0.2">
      <c r="D1141" s="131"/>
    </row>
    <row r="1142" spans="4:4" x14ac:dyDescent="0.2">
      <c r="D1142" s="131"/>
    </row>
    <row r="1143" spans="4:4" x14ac:dyDescent="0.2">
      <c r="D1143" s="131"/>
    </row>
    <row r="1144" spans="4:4" x14ac:dyDescent="0.2">
      <c r="D1144" s="131"/>
    </row>
    <row r="1145" spans="4:4" x14ac:dyDescent="0.2">
      <c r="D1145" s="131"/>
    </row>
    <row r="1146" spans="4:4" x14ac:dyDescent="0.2">
      <c r="D1146" s="131"/>
    </row>
    <row r="1147" spans="4:4" x14ac:dyDescent="0.2">
      <c r="D1147" s="131"/>
    </row>
    <row r="1148" spans="4:4" x14ac:dyDescent="0.2">
      <c r="D1148" s="131"/>
    </row>
    <row r="1149" spans="4:4" x14ac:dyDescent="0.2">
      <c r="D1149" s="131"/>
    </row>
    <row r="1150" spans="4:4" x14ac:dyDescent="0.2">
      <c r="D1150" s="131"/>
    </row>
    <row r="1151" spans="4:4" x14ac:dyDescent="0.2">
      <c r="D1151" s="131"/>
    </row>
    <row r="1152" spans="4:4" x14ac:dyDescent="0.2">
      <c r="D1152" s="131"/>
    </row>
    <row r="1153" spans="4:4" x14ac:dyDescent="0.2">
      <c r="D1153" s="131"/>
    </row>
    <row r="1154" spans="4:4" x14ac:dyDescent="0.2">
      <c r="D1154" s="131"/>
    </row>
    <row r="1155" spans="4:4" x14ac:dyDescent="0.2">
      <c r="D1155" s="131"/>
    </row>
    <row r="1156" spans="4:4" x14ac:dyDescent="0.2">
      <c r="D1156" s="131"/>
    </row>
    <row r="1157" spans="4:4" x14ac:dyDescent="0.2">
      <c r="D1157" s="131"/>
    </row>
    <row r="1158" spans="4:4" x14ac:dyDescent="0.2">
      <c r="D1158" s="131"/>
    </row>
    <row r="1159" spans="4:4" x14ac:dyDescent="0.2">
      <c r="D1159" s="131"/>
    </row>
    <row r="1160" spans="4:4" x14ac:dyDescent="0.2">
      <c r="D1160" s="131"/>
    </row>
    <row r="1161" spans="4:4" x14ac:dyDescent="0.2">
      <c r="D1161" s="131"/>
    </row>
    <row r="1162" spans="4:4" x14ac:dyDescent="0.2">
      <c r="D1162" s="131"/>
    </row>
    <row r="1163" spans="4:4" x14ac:dyDescent="0.2">
      <c r="D1163" s="131"/>
    </row>
    <row r="1164" spans="4:4" x14ac:dyDescent="0.2">
      <c r="D1164" s="131"/>
    </row>
    <row r="1165" spans="4:4" x14ac:dyDescent="0.2">
      <c r="D1165" s="131"/>
    </row>
    <row r="1166" spans="4:4" x14ac:dyDescent="0.2">
      <c r="D1166" s="131"/>
    </row>
    <row r="1167" spans="4:4" x14ac:dyDescent="0.2">
      <c r="D1167" s="131"/>
    </row>
    <row r="1168" spans="4:4" x14ac:dyDescent="0.2">
      <c r="D1168" s="131"/>
    </row>
    <row r="1169" spans="4:4" x14ac:dyDescent="0.2">
      <c r="D1169" s="131"/>
    </row>
    <row r="1170" spans="4:4" x14ac:dyDescent="0.2">
      <c r="D1170" s="131"/>
    </row>
    <row r="1171" spans="4:4" x14ac:dyDescent="0.2">
      <c r="D1171" s="131"/>
    </row>
    <row r="1172" spans="4:4" x14ac:dyDescent="0.2">
      <c r="D1172" s="131"/>
    </row>
    <row r="1173" spans="4:4" x14ac:dyDescent="0.2">
      <c r="D1173" s="131"/>
    </row>
    <row r="1174" spans="4:4" x14ac:dyDescent="0.2">
      <c r="D1174" s="131"/>
    </row>
    <row r="1175" spans="4:4" x14ac:dyDescent="0.2">
      <c r="D1175" s="131"/>
    </row>
    <row r="1176" spans="4:4" x14ac:dyDescent="0.2">
      <c r="D1176" s="131"/>
    </row>
    <row r="1177" spans="4:4" x14ac:dyDescent="0.2">
      <c r="D1177" s="131"/>
    </row>
    <row r="1178" spans="4:4" x14ac:dyDescent="0.2">
      <c r="D1178" s="131"/>
    </row>
    <row r="1179" spans="4:4" x14ac:dyDescent="0.2">
      <c r="D1179" s="131"/>
    </row>
    <row r="1180" spans="4:4" x14ac:dyDescent="0.2">
      <c r="D1180" s="131"/>
    </row>
    <row r="1181" spans="4:4" x14ac:dyDescent="0.2">
      <c r="D1181" s="131"/>
    </row>
    <row r="1182" spans="4:4" x14ac:dyDescent="0.2">
      <c r="D1182" s="131"/>
    </row>
    <row r="1183" spans="4:4" x14ac:dyDescent="0.2">
      <c r="D1183" s="131"/>
    </row>
    <row r="1184" spans="4:4" x14ac:dyDescent="0.2">
      <c r="D1184" s="131"/>
    </row>
    <row r="1185" spans="4:4" x14ac:dyDescent="0.2">
      <c r="D1185" s="131"/>
    </row>
    <row r="1186" spans="4:4" x14ac:dyDescent="0.2">
      <c r="D1186" s="131"/>
    </row>
    <row r="1187" spans="4:4" x14ac:dyDescent="0.2">
      <c r="D1187" s="131"/>
    </row>
    <row r="1188" spans="4:4" x14ac:dyDescent="0.2">
      <c r="D1188" s="131"/>
    </row>
    <row r="1189" spans="4:4" x14ac:dyDescent="0.2">
      <c r="D1189" s="131"/>
    </row>
    <row r="1190" spans="4:4" x14ac:dyDescent="0.2">
      <c r="D1190" s="131"/>
    </row>
    <row r="1191" spans="4:4" x14ac:dyDescent="0.2">
      <c r="D1191" s="131"/>
    </row>
    <row r="1192" spans="4:4" x14ac:dyDescent="0.2">
      <c r="D1192" s="131"/>
    </row>
    <row r="1193" spans="4:4" x14ac:dyDescent="0.2">
      <c r="D1193" s="131"/>
    </row>
    <row r="1194" spans="4:4" x14ac:dyDescent="0.2">
      <c r="D1194" s="131"/>
    </row>
    <row r="1195" spans="4:4" x14ac:dyDescent="0.2">
      <c r="D1195" s="131"/>
    </row>
    <row r="1196" spans="4:4" x14ac:dyDescent="0.2">
      <c r="D1196" s="131"/>
    </row>
    <row r="1197" spans="4:4" x14ac:dyDescent="0.2">
      <c r="D1197" s="131"/>
    </row>
    <row r="1198" spans="4:4" x14ac:dyDescent="0.2">
      <c r="D1198" s="131"/>
    </row>
    <row r="1199" spans="4:4" x14ac:dyDescent="0.2">
      <c r="D1199" s="131"/>
    </row>
    <row r="1200" spans="4:4" x14ac:dyDescent="0.2">
      <c r="D1200" s="131"/>
    </row>
    <row r="1201" spans="4:4" x14ac:dyDescent="0.2">
      <c r="D1201" s="131"/>
    </row>
    <row r="1202" spans="4:4" x14ac:dyDescent="0.2">
      <c r="D1202" s="131"/>
    </row>
    <row r="1203" spans="4:4" x14ac:dyDescent="0.2">
      <c r="D1203" s="131"/>
    </row>
    <row r="1204" spans="4:4" x14ac:dyDescent="0.2">
      <c r="D1204" s="131"/>
    </row>
    <row r="1205" spans="4:4" x14ac:dyDescent="0.2">
      <c r="D1205" s="131"/>
    </row>
    <row r="1206" spans="4:4" x14ac:dyDescent="0.2">
      <c r="D1206" s="131"/>
    </row>
    <row r="1207" spans="4:4" x14ac:dyDescent="0.2">
      <c r="D1207" s="131"/>
    </row>
    <row r="1208" spans="4:4" x14ac:dyDescent="0.2">
      <c r="D1208" s="131"/>
    </row>
    <row r="1209" spans="4:4" x14ac:dyDescent="0.2">
      <c r="D1209" s="131"/>
    </row>
    <row r="1210" spans="4:4" x14ac:dyDescent="0.2">
      <c r="D1210" s="131"/>
    </row>
    <row r="1211" spans="4:4" x14ac:dyDescent="0.2">
      <c r="D1211" s="131"/>
    </row>
    <row r="1212" spans="4:4" x14ac:dyDescent="0.2">
      <c r="D1212" s="131"/>
    </row>
    <row r="1213" spans="4:4" x14ac:dyDescent="0.2">
      <c r="D1213" s="131"/>
    </row>
    <row r="1214" spans="4:4" x14ac:dyDescent="0.2">
      <c r="D1214" s="131"/>
    </row>
    <row r="1215" spans="4:4" x14ac:dyDescent="0.2">
      <c r="D1215" s="131"/>
    </row>
    <row r="1216" spans="4:4" x14ac:dyDescent="0.2">
      <c r="D1216" s="131"/>
    </row>
    <row r="1217" spans="4:4" x14ac:dyDescent="0.2">
      <c r="D1217" s="131"/>
    </row>
    <row r="1218" spans="4:4" x14ac:dyDescent="0.2">
      <c r="D1218" s="131"/>
    </row>
    <row r="1219" spans="4:4" x14ac:dyDescent="0.2">
      <c r="D1219" s="131"/>
    </row>
    <row r="1220" spans="4:4" x14ac:dyDescent="0.2">
      <c r="D1220" s="131"/>
    </row>
    <row r="1221" spans="4:4" x14ac:dyDescent="0.2">
      <c r="D1221" s="131"/>
    </row>
    <row r="1222" spans="4:4" x14ac:dyDescent="0.2">
      <c r="D1222" s="131"/>
    </row>
    <row r="1223" spans="4:4" x14ac:dyDescent="0.2">
      <c r="D1223" s="131"/>
    </row>
    <row r="1224" spans="4:4" x14ac:dyDescent="0.2">
      <c r="D1224" s="131"/>
    </row>
    <row r="1225" spans="4:4" x14ac:dyDescent="0.2">
      <c r="D1225" s="131"/>
    </row>
    <row r="1226" spans="4:4" x14ac:dyDescent="0.2">
      <c r="D1226" s="131"/>
    </row>
    <row r="1227" spans="4:4" x14ac:dyDescent="0.2">
      <c r="D1227" s="131"/>
    </row>
    <row r="1228" spans="4:4" x14ac:dyDescent="0.2">
      <c r="D1228" s="131"/>
    </row>
    <row r="1229" spans="4:4" x14ac:dyDescent="0.2">
      <c r="D1229" s="131"/>
    </row>
    <row r="1230" spans="4:4" x14ac:dyDescent="0.2">
      <c r="D1230" s="131"/>
    </row>
    <row r="1231" spans="4:4" x14ac:dyDescent="0.2">
      <c r="D1231" s="131"/>
    </row>
    <row r="1232" spans="4:4" x14ac:dyDescent="0.2">
      <c r="D1232" s="131"/>
    </row>
    <row r="1233" spans="4:4" x14ac:dyDescent="0.2">
      <c r="D1233" s="131"/>
    </row>
    <row r="1234" spans="4:4" x14ac:dyDescent="0.2">
      <c r="D1234" s="131"/>
    </row>
    <row r="1235" spans="4:4" x14ac:dyDescent="0.2">
      <c r="D1235" s="131"/>
    </row>
    <row r="1236" spans="4:4" x14ac:dyDescent="0.2">
      <c r="D1236" s="131"/>
    </row>
    <row r="1237" spans="4:4" x14ac:dyDescent="0.2">
      <c r="D1237" s="131"/>
    </row>
    <row r="1238" spans="4:4" x14ac:dyDescent="0.2">
      <c r="D1238" s="131"/>
    </row>
    <row r="1239" spans="4:4" x14ac:dyDescent="0.2">
      <c r="D1239" s="131"/>
    </row>
    <row r="1240" spans="4:4" x14ac:dyDescent="0.2">
      <c r="D1240" s="131"/>
    </row>
    <row r="1241" spans="4:4" x14ac:dyDescent="0.2">
      <c r="D1241" s="131"/>
    </row>
    <row r="1242" spans="4:4" x14ac:dyDescent="0.2">
      <c r="D1242" s="131"/>
    </row>
    <row r="1243" spans="4:4" x14ac:dyDescent="0.2">
      <c r="D1243" s="131"/>
    </row>
    <row r="1244" spans="4:4" x14ac:dyDescent="0.2">
      <c r="D1244" s="131"/>
    </row>
    <row r="1245" spans="4:4" x14ac:dyDescent="0.2">
      <c r="D1245" s="131"/>
    </row>
    <row r="1246" spans="4:4" x14ac:dyDescent="0.2">
      <c r="D1246" s="131"/>
    </row>
    <row r="1247" spans="4:4" x14ac:dyDescent="0.2">
      <c r="D1247" s="131"/>
    </row>
    <row r="1248" spans="4:4" x14ac:dyDescent="0.2">
      <c r="D1248" s="131"/>
    </row>
    <row r="1249" spans="4:4" x14ac:dyDescent="0.2">
      <c r="D1249" s="131"/>
    </row>
    <row r="1250" spans="4:4" x14ac:dyDescent="0.2">
      <c r="D1250" s="131"/>
    </row>
    <row r="1251" spans="4:4" x14ac:dyDescent="0.2">
      <c r="D1251" s="131"/>
    </row>
    <row r="1252" spans="4:4" x14ac:dyDescent="0.2">
      <c r="D1252" s="131"/>
    </row>
    <row r="1253" spans="4:4" x14ac:dyDescent="0.2">
      <c r="D1253" s="131"/>
    </row>
    <row r="1254" spans="4:4" x14ac:dyDescent="0.2">
      <c r="D1254" s="131"/>
    </row>
    <row r="1255" spans="4:4" x14ac:dyDescent="0.2">
      <c r="D1255" s="131"/>
    </row>
    <row r="1256" spans="4:4" x14ac:dyDescent="0.2">
      <c r="D1256" s="131"/>
    </row>
    <row r="1257" spans="4:4" x14ac:dyDescent="0.2">
      <c r="D1257" s="131"/>
    </row>
    <row r="1258" spans="4:4" x14ac:dyDescent="0.2">
      <c r="D1258" s="131"/>
    </row>
    <row r="1259" spans="4:4" x14ac:dyDescent="0.2">
      <c r="D1259" s="131"/>
    </row>
    <row r="1260" spans="4:4" x14ac:dyDescent="0.2">
      <c r="D1260" s="131"/>
    </row>
    <row r="1261" spans="4:4" x14ac:dyDescent="0.2">
      <c r="D1261" s="131"/>
    </row>
    <row r="1262" spans="4:4" x14ac:dyDescent="0.2">
      <c r="D1262" s="131"/>
    </row>
    <row r="1263" spans="4:4" x14ac:dyDescent="0.2">
      <c r="D1263" s="131"/>
    </row>
    <row r="1264" spans="4:4" x14ac:dyDescent="0.2">
      <c r="D1264" s="131"/>
    </row>
    <row r="1265" spans="4:4" x14ac:dyDescent="0.2">
      <c r="D1265" s="131"/>
    </row>
    <row r="1266" spans="4:4" x14ac:dyDescent="0.2">
      <c r="D1266" s="131"/>
    </row>
    <row r="1267" spans="4:4" x14ac:dyDescent="0.2">
      <c r="D1267" s="131"/>
    </row>
    <row r="1268" spans="4:4" x14ac:dyDescent="0.2">
      <c r="D1268" s="131"/>
    </row>
    <row r="1269" spans="4:4" x14ac:dyDescent="0.2">
      <c r="D1269" s="131"/>
    </row>
    <row r="1270" spans="4:4" x14ac:dyDescent="0.2">
      <c r="D1270" s="131"/>
    </row>
    <row r="1271" spans="4:4" x14ac:dyDescent="0.2">
      <c r="D1271" s="131"/>
    </row>
    <row r="1272" spans="4:4" x14ac:dyDescent="0.2">
      <c r="D1272" s="131"/>
    </row>
    <row r="1273" spans="4:4" x14ac:dyDescent="0.2">
      <c r="D1273" s="131"/>
    </row>
    <row r="1274" spans="4:4" x14ac:dyDescent="0.2">
      <c r="D1274" s="131"/>
    </row>
    <row r="1275" spans="4:4" x14ac:dyDescent="0.2">
      <c r="D1275" s="131"/>
    </row>
    <row r="1276" spans="4:4" x14ac:dyDescent="0.2">
      <c r="D1276" s="131"/>
    </row>
    <row r="1277" spans="4:4" x14ac:dyDescent="0.2">
      <c r="D1277" s="131"/>
    </row>
    <row r="1278" spans="4:4" x14ac:dyDescent="0.2">
      <c r="D1278" s="131"/>
    </row>
    <row r="1279" spans="4:4" x14ac:dyDescent="0.2">
      <c r="D1279" s="131"/>
    </row>
    <row r="1280" spans="4:4" x14ac:dyDescent="0.2">
      <c r="D1280" s="131"/>
    </row>
    <row r="1281" spans="4:4" x14ac:dyDescent="0.2">
      <c r="D1281" s="131"/>
    </row>
    <row r="1282" spans="4:4" x14ac:dyDescent="0.2">
      <c r="D1282" s="131"/>
    </row>
    <row r="1283" spans="4:4" x14ac:dyDescent="0.2">
      <c r="D1283" s="131"/>
    </row>
    <row r="1284" spans="4:4" x14ac:dyDescent="0.2">
      <c r="D1284" s="131"/>
    </row>
    <row r="1285" spans="4:4" x14ac:dyDescent="0.2">
      <c r="D1285" s="131"/>
    </row>
    <row r="1286" spans="4:4" x14ac:dyDescent="0.2">
      <c r="D1286" s="131"/>
    </row>
    <row r="1287" spans="4:4" x14ac:dyDescent="0.2">
      <c r="D1287" s="131"/>
    </row>
    <row r="1288" spans="4:4" x14ac:dyDescent="0.2">
      <c r="D1288" s="131"/>
    </row>
    <row r="1289" spans="4:4" x14ac:dyDescent="0.2">
      <c r="D1289" s="131"/>
    </row>
    <row r="1290" spans="4:4" x14ac:dyDescent="0.2">
      <c r="D1290" s="131"/>
    </row>
    <row r="1291" spans="4:4" x14ac:dyDescent="0.2">
      <c r="D1291" s="131"/>
    </row>
    <row r="1292" spans="4:4" x14ac:dyDescent="0.2">
      <c r="D1292" s="131"/>
    </row>
    <row r="1293" spans="4:4" x14ac:dyDescent="0.2">
      <c r="D1293" s="131"/>
    </row>
    <row r="1294" spans="4:4" x14ac:dyDescent="0.2">
      <c r="D1294" s="131"/>
    </row>
    <row r="1295" spans="4:4" x14ac:dyDescent="0.2">
      <c r="D1295" s="131"/>
    </row>
    <row r="1296" spans="4:4" x14ac:dyDescent="0.2">
      <c r="D1296" s="131"/>
    </row>
    <row r="1297" spans="4:4" x14ac:dyDescent="0.2">
      <c r="D1297" s="131"/>
    </row>
    <row r="1298" spans="4:4" x14ac:dyDescent="0.2">
      <c r="D1298" s="131"/>
    </row>
    <row r="1299" spans="4:4" x14ac:dyDescent="0.2">
      <c r="D1299" s="131"/>
    </row>
    <row r="1300" spans="4:4" x14ac:dyDescent="0.2">
      <c r="D1300" s="131"/>
    </row>
    <row r="1301" spans="4:4" x14ac:dyDescent="0.2">
      <c r="D1301" s="131"/>
    </row>
    <row r="1302" spans="4:4" x14ac:dyDescent="0.2">
      <c r="D1302" s="131"/>
    </row>
    <row r="1303" spans="4:4" x14ac:dyDescent="0.2">
      <c r="D1303" s="131"/>
    </row>
    <row r="1304" spans="4:4" x14ac:dyDescent="0.2">
      <c r="D1304" s="131"/>
    </row>
    <row r="1305" spans="4:4" x14ac:dyDescent="0.2">
      <c r="D1305" s="131"/>
    </row>
    <row r="1306" spans="4:4" x14ac:dyDescent="0.2">
      <c r="D1306" s="131"/>
    </row>
    <row r="1307" spans="4:4" x14ac:dyDescent="0.2">
      <c r="D1307" s="131"/>
    </row>
    <row r="1308" spans="4:4" x14ac:dyDescent="0.2">
      <c r="D1308" s="131"/>
    </row>
    <row r="1309" spans="4:4" x14ac:dyDescent="0.2">
      <c r="D1309" s="131"/>
    </row>
    <row r="1310" spans="4:4" x14ac:dyDescent="0.2">
      <c r="D1310" s="131"/>
    </row>
    <row r="1311" spans="4:4" x14ac:dyDescent="0.2">
      <c r="D1311" s="131"/>
    </row>
    <row r="1312" spans="4:4" x14ac:dyDescent="0.2">
      <c r="D1312" s="131"/>
    </row>
    <row r="1313" spans="4:4" x14ac:dyDescent="0.2">
      <c r="D1313" s="131"/>
    </row>
    <row r="1314" spans="4:4" x14ac:dyDescent="0.2">
      <c r="D1314" s="131"/>
    </row>
    <row r="1315" spans="4:4" x14ac:dyDescent="0.2">
      <c r="D1315" s="131"/>
    </row>
    <row r="1316" spans="4:4" x14ac:dyDescent="0.2">
      <c r="D1316" s="131"/>
    </row>
    <row r="1317" spans="4:4" x14ac:dyDescent="0.2">
      <c r="D1317" s="131"/>
    </row>
    <row r="1318" spans="4:4" x14ac:dyDescent="0.2">
      <c r="D1318" s="131"/>
    </row>
    <row r="1319" spans="4:4" x14ac:dyDescent="0.2">
      <c r="D1319" s="131"/>
    </row>
    <row r="1320" spans="4:4" x14ac:dyDescent="0.2">
      <c r="D1320" s="131"/>
    </row>
    <row r="1321" spans="4:4" x14ac:dyDescent="0.2">
      <c r="D1321" s="131"/>
    </row>
    <row r="1322" spans="4:4" x14ac:dyDescent="0.2">
      <c r="D1322" s="131"/>
    </row>
    <row r="1323" spans="4:4" x14ac:dyDescent="0.2">
      <c r="D1323" s="131"/>
    </row>
    <row r="1324" spans="4:4" x14ac:dyDescent="0.2">
      <c r="D1324" s="131"/>
    </row>
    <row r="1325" spans="4:4" x14ac:dyDescent="0.2">
      <c r="D1325" s="131"/>
    </row>
    <row r="1326" spans="4:4" x14ac:dyDescent="0.2">
      <c r="D1326" s="131"/>
    </row>
    <row r="1327" spans="4:4" x14ac:dyDescent="0.2">
      <c r="D1327" s="131"/>
    </row>
    <row r="1328" spans="4:4" x14ac:dyDescent="0.2">
      <c r="D1328" s="131"/>
    </row>
    <row r="1329" spans="4:4" x14ac:dyDescent="0.2">
      <c r="D1329" s="131"/>
    </row>
    <row r="1330" spans="4:4" x14ac:dyDescent="0.2">
      <c r="D1330" s="131"/>
    </row>
    <row r="1331" spans="4:4" x14ac:dyDescent="0.2">
      <c r="D1331" s="131"/>
    </row>
    <row r="1332" spans="4:4" x14ac:dyDescent="0.2">
      <c r="D1332" s="131"/>
    </row>
    <row r="1333" spans="4:4" x14ac:dyDescent="0.2">
      <c r="D1333" s="131"/>
    </row>
    <row r="1334" spans="4:4" x14ac:dyDescent="0.2">
      <c r="D1334" s="131"/>
    </row>
    <row r="1335" spans="4:4" x14ac:dyDescent="0.2">
      <c r="D1335" s="131"/>
    </row>
    <row r="1336" spans="4:4" x14ac:dyDescent="0.2">
      <c r="D1336" s="131"/>
    </row>
    <row r="1337" spans="4:4" x14ac:dyDescent="0.2">
      <c r="D1337" s="131"/>
    </row>
    <row r="1338" spans="4:4" x14ac:dyDescent="0.2">
      <c r="D1338" s="131"/>
    </row>
    <row r="1339" spans="4:4" x14ac:dyDescent="0.2">
      <c r="D1339" s="131"/>
    </row>
    <row r="1340" spans="4:4" x14ac:dyDescent="0.2">
      <c r="D1340" s="131"/>
    </row>
    <row r="1341" spans="4:4" x14ac:dyDescent="0.2">
      <c r="D1341" s="131"/>
    </row>
    <row r="1342" spans="4:4" x14ac:dyDescent="0.2">
      <c r="D1342" s="131"/>
    </row>
    <row r="1343" spans="4:4" x14ac:dyDescent="0.2">
      <c r="D1343" s="131"/>
    </row>
    <row r="1344" spans="4:4" x14ac:dyDescent="0.2">
      <c r="D1344" s="131"/>
    </row>
    <row r="1345" spans="4:4" x14ac:dyDescent="0.2">
      <c r="D1345" s="131"/>
    </row>
    <row r="1346" spans="4:4" x14ac:dyDescent="0.2">
      <c r="D1346" s="131"/>
    </row>
    <row r="1347" spans="4:4" x14ac:dyDescent="0.2">
      <c r="D1347" s="131"/>
    </row>
    <row r="1348" spans="4:4" x14ac:dyDescent="0.2">
      <c r="D1348" s="131"/>
    </row>
    <row r="1349" spans="4:4" x14ac:dyDescent="0.2">
      <c r="D1349" s="131"/>
    </row>
    <row r="1350" spans="4:4" x14ac:dyDescent="0.2">
      <c r="D1350" s="131"/>
    </row>
    <row r="1351" spans="4:4" x14ac:dyDescent="0.2">
      <c r="D1351" s="131"/>
    </row>
    <row r="1352" spans="4:4" x14ac:dyDescent="0.2">
      <c r="D1352" s="131"/>
    </row>
    <row r="1353" spans="4:4" x14ac:dyDescent="0.2">
      <c r="D1353" s="131"/>
    </row>
    <row r="1354" spans="4:4" x14ac:dyDescent="0.2">
      <c r="D1354" s="131"/>
    </row>
    <row r="1355" spans="4:4" x14ac:dyDescent="0.2">
      <c r="D1355" s="131"/>
    </row>
    <row r="1356" spans="4:4" x14ac:dyDescent="0.2">
      <c r="D1356" s="131"/>
    </row>
    <row r="1357" spans="4:4" x14ac:dyDescent="0.2">
      <c r="D1357" s="131"/>
    </row>
    <row r="1358" spans="4:4" x14ac:dyDescent="0.2">
      <c r="D1358" s="131"/>
    </row>
    <row r="1359" spans="4:4" x14ac:dyDescent="0.2">
      <c r="D1359" s="131"/>
    </row>
    <row r="1360" spans="4:4" x14ac:dyDescent="0.2">
      <c r="D1360" s="131"/>
    </row>
    <row r="1361" spans="4:4" x14ac:dyDescent="0.2">
      <c r="D1361" s="131"/>
    </row>
    <row r="1362" spans="4:4" x14ac:dyDescent="0.2">
      <c r="D1362" s="131"/>
    </row>
    <row r="1363" spans="4:4" x14ac:dyDescent="0.2">
      <c r="D1363" s="131"/>
    </row>
    <row r="1364" spans="4:4" x14ac:dyDescent="0.2">
      <c r="D1364" s="131"/>
    </row>
    <row r="1365" spans="4:4" x14ac:dyDescent="0.2">
      <c r="D1365" s="131"/>
    </row>
    <row r="1366" spans="4:4" x14ac:dyDescent="0.2">
      <c r="D1366" s="131"/>
    </row>
    <row r="1367" spans="4:4" x14ac:dyDescent="0.2">
      <c r="D1367" s="131"/>
    </row>
    <row r="1368" spans="4:4" x14ac:dyDescent="0.2">
      <c r="D1368" s="131"/>
    </row>
    <row r="1369" spans="4:4" x14ac:dyDescent="0.2">
      <c r="D1369" s="131"/>
    </row>
    <row r="1370" spans="4:4" x14ac:dyDescent="0.2">
      <c r="D1370" s="131"/>
    </row>
    <row r="1371" spans="4:4" x14ac:dyDescent="0.2">
      <c r="D1371" s="131"/>
    </row>
    <row r="1372" spans="4:4" x14ac:dyDescent="0.2">
      <c r="D1372" s="131"/>
    </row>
    <row r="1373" spans="4:4" x14ac:dyDescent="0.2">
      <c r="D1373" s="131"/>
    </row>
    <row r="1374" spans="4:4" x14ac:dyDescent="0.2">
      <c r="D1374" s="131"/>
    </row>
    <row r="1375" spans="4:4" x14ac:dyDescent="0.2">
      <c r="D1375" s="131"/>
    </row>
    <row r="1376" spans="4:4" x14ac:dyDescent="0.2">
      <c r="D1376" s="131"/>
    </row>
    <row r="1377" spans="4:4" x14ac:dyDescent="0.2">
      <c r="D1377" s="131"/>
    </row>
    <row r="1378" spans="4:4" x14ac:dyDescent="0.2">
      <c r="D1378" s="131"/>
    </row>
    <row r="1379" spans="4:4" x14ac:dyDescent="0.2">
      <c r="D1379" s="131"/>
    </row>
    <row r="1380" spans="4:4" x14ac:dyDescent="0.2">
      <c r="D1380" s="131"/>
    </row>
    <row r="1381" spans="4:4" x14ac:dyDescent="0.2">
      <c r="D1381" s="131"/>
    </row>
    <row r="1382" spans="4:4" x14ac:dyDescent="0.2">
      <c r="D1382" s="131"/>
    </row>
    <row r="1383" spans="4:4" x14ac:dyDescent="0.2">
      <c r="D1383" s="131"/>
    </row>
    <row r="1384" spans="4:4" x14ac:dyDescent="0.2">
      <c r="D1384" s="131"/>
    </row>
    <row r="1385" spans="4:4" x14ac:dyDescent="0.2">
      <c r="D1385" s="131"/>
    </row>
    <row r="1386" spans="4:4" x14ac:dyDescent="0.2">
      <c r="D1386" s="131"/>
    </row>
    <row r="1387" spans="4:4" x14ac:dyDescent="0.2">
      <c r="D1387" s="131"/>
    </row>
    <row r="1388" spans="4:4" x14ac:dyDescent="0.2">
      <c r="D1388" s="131"/>
    </row>
    <row r="1389" spans="4:4" x14ac:dyDescent="0.2">
      <c r="D1389" s="131"/>
    </row>
    <row r="1390" spans="4:4" x14ac:dyDescent="0.2">
      <c r="D1390" s="131"/>
    </row>
    <row r="1391" spans="4:4" x14ac:dyDescent="0.2">
      <c r="D1391" s="131"/>
    </row>
    <row r="1392" spans="4:4" x14ac:dyDescent="0.2">
      <c r="D1392" s="131"/>
    </row>
    <row r="1393" spans="4:4" x14ac:dyDescent="0.2">
      <c r="D1393" s="131"/>
    </row>
    <row r="1394" spans="4:4" x14ac:dyDescent="0.2">
      <c r="D1394" s="131"/>
    </row>
    <row r="1395" spans="4:4" x14ac:dyDescent="0.2">
      <c r="D1395" s="131"/>
    </row>
    <row r="1396" spans="4:4" x14ac:dyDescent="0.2">
      <c r="D1396" s="131"/>
    </row>
    <row r="1397" spans="4:4" x14ac:dyDescent="0.2">
      <c r="D1397" s="131"/>
    </row>
    <row r="1398" spans="4:4" x14ac:dyDescent="0.2">
      <c r="D1398" s="131"/>
    </row>
    <row r="1399" spans="4:4" x14ac:dyDescent="0.2">
      <c r="D1399" s="131"/>
    </row>
    <row r="1400" spans="4:4" x14ac:dyDescent="0.2">
      <c r="D1400" s="131"/>
    </row>
    <row r="1401" spans="4:4" x14ac:dyDescent="0.2">
      <c r="D1401" s="131"/>
    </row>
    <row r="1402" spans="4:4" x14ac:dyDescent="0.2">
      <c r="D1402" s="131"/>
    </row>
    <row r="1403" spans="4:4" x14ac:dyDescent="0.2">
      <c r="D1403" s="131"/>
    </row>
    <row r="1404" spans="4:4" x14ac:dyDescent="0.2">
      <c r="D1404" s="131"/>
    </row>
    <row r="1405" spans="4:4" x14ac:dyDescent="0.2">
      <c r="D1405" s="131"/>
    </row>
    <row r="1406" spans="4:4" x14ac:dyDescent="0.2">
      <c r="D1406" s="131"/>
    </row>
    <row r="1407" spans="4:4" x14ac:dyDescent="0.2">
      <c r="D1407" s="131"/>
    </row>
    <row r="1408" spans="4:4" x14ac:dyDescent="0.2">
      <c r="D1408" s="131"/>
    </row>
    <row r="1409" spans="4:4" x14ac:dyDescent="0.2">
      <c r="D1409" s="131"/>
    </row>
    <row r="1410" spans="4:4" x14ac:dyDescent="0.2">
      <c r="D1410" s="131"/>
    </row>
    <row r="1411" spans="4:4" x14ac:dyDescent="0.2">
      <c r="D1411" s="131"/>
    </row>
    <row r="1412" spans="4:4" x14ac:dyDescent="0.2">
      <c r="D1412" s="131"/>
    </row>
    <row r="1413" spans="4:4" x14ac:dyDescent="0.2">
      <c r="D1413" s="131"/>
    </row>
    <row r="1414" spans="4:4" x14ac:dyDescent="0.2">
      <c r="D1414" s="131"/>
    </row>
    <row r="1415" spans="4:4" x14ac:dyDescent="0.2">
      <c r="D1415" s="131"/>
    </row>
    <row r="1416" spans="4:4" x14ac:dyDescent="0.2">
      <c r="D1416" s="131"/>
    </row>
    <row r="1417" spans="4:4" x14ac:dyDescent="0.2">
      <c r="D1417" s="131"/>
    </row>
    <row r="1418" spans="4:4" x14ac:dyDescent="0.2">
      <c r="D1418" s="131"/>
    </row>
    <row r="1419" spans="4:4" x14ac:dyDescent="0.2">
      <c r="D1419" s="131"/>
    </row>
    <row r="1420" spans="4:4" x14ac:dyDescent="0.2">
      <c r="D1420" s="131"/>
    </row>
    <row r="1421" spans="4:4" x14ac:dyDescent="0.2">
      <c r="D1421" s="131"/>
    </row>
    <row r="1422" spans="4:4" x14ac:dyDescent="0.2">
      <c r="D1422" s="131"/>
    </row>
    <row r="1423" spans="4:4" x14ac:dyDescent="0.2">
      <c r="D1423" s="131"/>
    </row>
    <row r="1424" spans="4:4" x14ac:dyDescent="0.2">
      <c r="D1424" s="131"/>
    </row>
    <row r="1425" spans="4:4" x14ac:dyDescent="0.2">
      <c r="D1425" s="131"/>
    </row>
    <row r="1426" spans="4:4" x14ac:dyDescent="0.2">
      <c r="D1426" s="131"/>
    </row>
    <row r="1427" spans="4:4" x14ac:dyDescent="0.2">
      <c r="D1427" s="131"/>
    </row>
    <row r="1428" spans="4:4" x14ac:dyDescent="0.2">
      <c r="D1428" s="131"/>
    </row>
    <row r="1429" spans="4:4" x14ac:dyDescent="0.2">
      <c r="D1429" s="131"/>
    </row>
    <row r="1430" spans="4:4" x14ac:dyDescent="0.2">
      <c r="D1430" s="131"/>
    </row>
    <row r="1431" spans="4:4" x14ac:dyDescent="0.2">
      <c r="D1431" s="131"/>
    </row>
    <row r="1432" spans="4:4" x14ac:dyDescent="0.2">
      <c r="D1432" s="131"/>
    </row>
    <row r="1433" spans="4:4" x14ac:dyDescent="0.2">
      <c r="D1433" s="131"/>
    </row>
    <row r="1434" spans="4:4" x14ac:dyDescent="0.2">
      <c r="D1434" s="131"/>
    </row>
    <row r="1435" spans="4:4" x14ac:dyDescent="0.2">
      <c r="D1435" s="131"/>
    </row>
    <row r="1436" spans="4:4" x14ac:dyDescent="0.2">
      <c r="D1436" s="131"/>
    </row>
    <row r="1437" spans="4:4" x14ac:dyDescent="0.2">
      <c r="D1437" s="131"/>
    </row>
    <row r="1438" spans="4:4" x14ac:dyDescent="0.2">
      <c r="D1438" s="131"/>
    </row>
    <row r="1439" spans="4:4" x14ac:dyDescent="0.2">
      <c r="D1439" s="131"/>
    </row>
    <row r="1440" spans="4:4" x14ac:dyDescent="0.2">
      <c r="D1440" s="131"/>
    </row>
    <row r="1441" spans="4:4" x14ac:dyDescent="0.2">
      <c r="D1441" s="131"/>
    </row>
    <row r="1442" spans="4:4" x14ac:dyDescent="0.2">
      <c r="D1442" s="131"/>
    </row>
    <row r="1443" spans="4:4" x14ac:dyDescent="0.2">
      <c r="D1443" s="131"/>
    </row>
    <row r="1444" spans="4:4" x14ac:dyDescent="0.2">
      <c r="D1444" s="131"/>
    </row>
    <row r="1445" spans="4:4" x14ac:dyDescent="0.2">
      <c r="D1445" s="131"/>
    </row>
    <row r="1446" spans="4:4" x14ac:dyDescent="0.2">
      <c r="D1446" s="131"/>
    </row>
    <row r="1447" spans="4:4" x14ac:dyDescent="0.2">
      <c r="D1447" s="131"/>
    </row>
    <row r="1448" spans="4:4" x14ac:dyDescent="0.2">
      <c r="D1448" s="131"/>
    </row>
    <row r="1449" spans="4:4" x14ac:dyDescent="0.2">
      <c r="D1449" s="131"/>
    </row>
    <row r="1450" spans="4:4" x14ac:dyDescent="0.2">
      <c r="D1450" s="131"/>
    </row>
    <row r="1451" spans="4:4" x14ac:dyDescent="0.2">
      <c r="D1451" s="131"/>
    </row>
    <row r="1452" spans="4:4" x14ac:dyDescent="0.2">
      <c r="D1452" s="131"/>
    </row>
    <row r="1453" spans="4:4" x14ac:dyDescent="0.2">
      <c r="D1453" s="131"/>
    </row>
    <row r="1454" spans="4:4" x14ac:dyDescent="0.2">
      <c r="D1454" s="131"/>
    </row>
    <row r="1455" spans="4:4" x14ac:dyDescent="0.2">
      <c r="D1455" s="131"/>
    </row>
    <row r="1456" spans="4:4" x14ac:dyDescent="0.2">
      <c r="D1456" s="131"/>
    </row>
    <row r="1457" spans="4:4" x14ac:dyDescent="0.2">
      <c r="D1457" s="131"/>
    </row>
    <row r="1458" spans="4:4" x14ac:dyDescent="0.2">
      <c r="D1458" s="131"/>
    </row>
    <row r="1459" spans="4:4" x14ac:dyDescent="0.2">
      <c r="D1459" s="131"/>
    </row>
    <row r="1460" spans="4:4" x14ac:dyDescent="0.2">
      <c r="D1460" s="131"/>
    </row>
    <row r="1461" spans="4:4" x14ac:dyDescent="0.2">
      <c r="D1461" s="131"/>
    </row>
    <row r="1462" spans="4:4" x14ac:dyDescent="0.2">
      <c r="D1462" s="131"/>
    </row>
    <row r="1463" spans="4:4" x14ac:dyDescent="0.2">
      <c r="D1463" s="131"/>
    </row>
    <row r="1464" spans="4:4" x14ac:dyDescent="0.2">
      <c r="D1464" s="131"/>
    </row>
    <row r="1465" spans="4:4" x14ac:dyDescent="0.2">
      <c r="D1465" s="131"/>
    </row>
    <row r="1466" spans="4:4" x14ac:dyDescent="0.2">
      <c r="D1466" s="131"/>
    </row>
    <row r="1467" spans="4:4" x14ac:dyDescent="0.2">
      <c r="D1467" s="131"/>
    </row>
    <row r="1468" spans="4:4" x14ac:dyDescent="0.2">
      <c r="D1468" s="131"/>
    </row>
    <row r="1469" spans="4:4" x14ac:dyDescent="0.2">
      <c r="D1469" s="131"/>
    </row>
    <row r="1470" spans="4:4" x14ac:dyDescent="0.2">
      <c r="D1470" s="131"/>
    </row>
    <row r="1471" spans="4:4" x14ac:dyDescent="0.2">
      <c r="D1471" s="131"/>
    </row>
    <row r="1472" spans="4:4" x14ac:dyDescent="0.2">
      <c r="D1472" s="131"/>
    </row>
    <row r="1473" spans="4:4" x14ac:dyDescent="0.2">
      <c r="D1473" s="131"/>
    </row>
    <row r="1474" spans="4:4" x14ac:dyDescent="0.2">
      <c r="D1474" s="131"/>
    </row>
    <row r="1475" spans="4:4" x14ac:dyDescent="0.2">
      <c r="D1475" s="131"/>
    </row>
    <row r="1476" spans="4:4" x14ac:dyDescent="0.2">
      <c r="D1476" s="131"/>
    </row>
    <row r="1477" spans="4:4" x14ac:dyDescent="0.2">
      <c r="D1477" s="131"/>
    </row>
    <row r="1478" spans="4:4" x14ac:dyDescent="0.2">
      <c r="D1478" s="131"/>
    </row>
    <row r="1479" spans="4:4" x14ac:dyDescent="0.2">
      <c r="D1479" s="131"/>
    </row>
    <row r="1480" spans="4:4" x14ac:dyDescent="0.2">
      <c r="D1480" s="131"/>
    </row>
    <row r="1481" spans="4:4" x14ac:dyDescent="0.2">
      <c r="D1481" s="131"/>
    </row>
    <row r="1482" spans="4:4" x14ac:dyDescent="0.2">
      <c r="D1482" s="131"/>
    </row>
    <row r="1483" spans="4:4" x14ac:dyDescent="0.2">
      <c r="D1483" s="131"/>
    </row>
    <row r="1484" spans="4:4" x14ac:dyDescent="0.2">
      <c r="D1484" s="131"/>
    </row>
    <row r="1485" spans="4:4" x14ac:dyDescent="0.2">
      <c r="D1485" s="131"/>
    </row>
    <row r="1486" spans="4:4" x14ac:dyDescent="0.2">
      <c r="D1486" s="131"/>
    </row>
    <row r="1487" spans="4:4" x14ac:dyDescent="0.2">
      <c r="D1487" s="131"/>
    </row>
    <row r="1488" spans="4:4" x14ac:dyDescent="0.2">
      <c r="D1488" s="131"/>
    </row>
    <row r="1489" spans="4:4" x14ac:dyDescent="0.2">
      <c r="D1489" s="131"/>
    </row>
    <row r="1490" spans="4:4" x14ac:dyDescent="0.2">
      <c r="D1490" s="131"/>
    </row>
    <row r="1491" spans="4:4" x14ac:dyDescent="0.2">
      <c r="D1491" s="131"/>
    </row>
    <row r="1492" spans="4:4" x14ac:dyDescent="0.2">
      <c r="D1492" s="131"/>
    </row>
    <row r="1493" spans="4:4" x14ac:dyDescent="0.2">
      <c r="D1493" s="131"/>
    </row>
    <row r="1494" spans="4:4" x14ac:dyDescent="0.2">
      <c r="D1494" s="131"/>
    </row>
    <row r="1495" spans="4:4" x14ac:dyDescent="0.2">
      <c r="D1495" s="131"/>
    </row>
    <row r="1496" spans="4:4" x14ac:dyDescent="0.2">
      <c r="D1496" s="131"/>
    </row>
    <row r="1497" spans="4:4" x14ac:dyDescent="0.2">
      <c r="D1497" s="131"/>
    </row>
    <row r="1498" spans="4:4" x14ac:dyDescent="0.2">
      <c r="D1498" s="131"/>
    </row>
    <row r="1499" spans="4:4" x14ac:dyDescent="0.2">
      <c r="D1499" s="131"/>
    </row>
    <row r="1500" spans="4:4" x14ac:dyDescent="0.2">
      <c r="D1500" s="131"/>
    </row>
    <row r="1501" spans="4:4" x14ac:dyDescent="0.2">
      <c r="D1501" s="131"/>
    </row>
    <row r="1502" spans="4:4" x14ac:dyDescent="0.2">
      <c r="D1502" s="131"/>
    </row>
    <row r="1503" spans="4:4" x14ac:dyDescent="0.2">
      <c r="D1503" s="131"/>
    </row>
    <row r="1504" spans="4:4" x14ac:dyDescent="0.2">
      <c r="D1504" s="131"/>
    </row>
    <row r="1505" spans="4:4" x14ac:dyDescent="0.2">
      <c r="D1505" s="131"/>
    </row>
    <row r="1506" spans="4:4" x14ac:dyDescent="0.2">
      <c r="D1506" s="131"/>
    </row>
    <row r="1507" spans="4:4" x14ac:dyDescent="0.2">
      <c r="D1507" s="131"/>
    </row>
    <row r="1508" spans="4:4" x14ac:dyDescent="0.2">
      <c r="D1508" s="131"/>
    </row>
    <row r="1509" spans="4:4" x14ac:dyDescent="0.2">
      <c r="D1509" s="131"/>
    </row>
    <row r="1510" spans="4:4" x14ac:dyDescent="0.2">
      <c r="D1510" s="131"/>
    </row>
    <row r="1511" spans="4:4" x14ac:dyDescent="0.2">
      <c r="D1511" s="131"/>
    </row>
    <row r="1512" spans="4:4" x14ac:dyDescent="0.2">
      <c r="D1512" s="131"/>
    </row>
    <row r="1513" spans="4:4" x14ac:dyDescent="0.2">
      <c r="D1513" s="131"/>
    </row>
    <row r="1514" spans="4:4" x14ac:dyDescent="0.2">
      <c r="D1514" s="131"/>
    </row>
    <row r="1515" spans="4:4" x14ac:dyDescent="0.2">
      <c r="D1515" s="131"/>
    </row>
    <row r="1516" spans="4:4" x14ac:dyDescent="0.2">
      <c r="D1516" s="131"/>
    </row>
    <row r="1517" spans="4:4" x14ac:dyDescent="0.2">
      <c r="D1517" s="131"/>
    </row>
    <row r="1518" spans="4:4" x14ac:dyDescent="0.2">
      <c r="D1518" s="131"/>
    </row>
    <row r="1519" spans="4:4" x14ac:dyDescent="0.2">
      <c r="D1519" s="131"/>
    </row>
    <row r="1520" spans="4:4" x14ac:dyDescent="0.2">
      <c r="D1520" s="131"/>
    </row>
    <row r="1521" spans="4:4" x14ac:dyDescent="0.2">
      <c r="D1521" s="131"/>
    </row>
    <row r="1522" spans="4:4" x14ac:dyDescent="0.2">
      <c r="D1522" s="131"/>
    </row>
    <row r="1523" spans="4:4" x14ac:dyDescent="0.2">
      <c r="D1523" s="131"/>
    </row>
    <row r="1524" spans="4:4" x14ac:dyDescent="0.2">
      <c r="D1524" s="131"/>
    </row>
    <row r="1525" spans="4:4" x14ac:dyDescent="0.2">
      <c r="D1525" s="131"/>
    </row>
    <row r="1526" spans="4:4" x14ac:dyDescent="0.2">
      <c r="D1526" s="131"/>
    </row>
    <row r="1527" spans="4:4" x14ac:dyDescent="0.2">
      <c r="D1527" s="131"/>
    </row>
    <row r="1528" spans="4:4" x14ac:dyDescent="0.2">
      <c r="D1528" s="131"/>
    </row>
    <row r="1529" spans="4:4" x14ac:dyDescent="0.2">
      <c r="D1529" s="131"/>
    </row>
    <row r="1530" spans="4:4" x14ac:dyDescent="0.2">
      <c r="D1530" s="131"/>
    </row>
    <row r="1531" spans="4:4" x14ac:dyDescent="0.2">
      <c r="D1531" s="131"/>
    </row>
    <row r="1532" spans="4:4" x14ac:dyDescent="0.2">
      <c r="D1532" s="131"/>
    </row>
    <row r="1533" spans="4:4" x14ac:dyDescent="0.2">
      <c r="D1533" s="131"/>
    </row>
    <row r="1534" spans="4:4" x14ac:dyDescent="0.2">
      <c r="D1534" s="131"/>
    </row>
    <row r="1535" spans="4:4" x14ac:dyDescent="0.2">
      <c r="D1535" s="131"/>
    </row>
    <row r="1536" spans="4:4" x14ac:dyDescent="0.2">
      <c r="D1536" s="131"/>
    </row>
    <row r="1537" spans="4:4" x14ac:dyDescent="0.2">
      <c r="D1537" s="131"/>
    </row>
    <row r="1538" spans="4:4" x14ac:dyDescent="0.2">
      <c r="D1538" s="131"/>
    </row>
    <row r="1539" spans="4:4" x14ac:dyDescent="0.2">
      <c r="D1539" s="131"/>
    </row>
    <row r="1540" spans="4:4" x14ac:dyDescent="0.2">
      <c r="D1540" s="131"/>
    </row>
    <row r="1541" spans="4:4" x14ac:dyDescent="0.2">
      <c r="D1541" s="131"/>
    </row>
    <row r="1542" spans="4:4" x14ac:dyDescent="0.2">
      <c r="D1542" s="131"/>
    </row>
    <row r="1543" spans="4:4" x14ac:dyDescent="0.2">
      <c r="D1543" s="131"/>
    </row>
    <row r="1544" spans="4:4" x14ac:dyDescent="0.2">
      <c r="D1544" s="131"/>
    </row>
    <row r="1545" spans="4:4" x14ac:dyDescent="0.2">
      <c r="D1545" s="131"/>
    </row>
    <row r="1546" spans="4:4" x14ac:dyDescent="0.2">
      <c r="D1546" s="131"/>
    </row>
    <row r="1547" spans="4:4" x14ac:dyDescent="0.2">
      <c r="D1547" s="131"/>
    </row>
    <row r="1548" spans="4:4" x14ac:dyDescent="0.2">
      <c r="D1548" s="131"/>
    </row>
    <row r="1549" spans="4:4" x14ac:dyDescent="0.2">
      <c r="D1549" s="131"/>
    </row>
    <row r="1550" spans="4:4" x14ac:dyDescent="0.2">
      <c r="D1550" s="131"/>
    </row>
    <row r="1551" spans="4:4" x14ac:dyDescent="0.2">
      <c r="D1551" s="131"/>
    </row>
    <row r="1552" spans="4:4" x14ac:dyDescent="0.2">
      <c r="D1552" s="131"/>
    </row>
    <row r="1553" spans="4:4" x14ac:dyDescent="0.2">
      <c r="D1553" s="131"/>
    </row>
    <row r="1554" spans="4:4" x14ac:dyDescent="0.2">
      <c r="D1554" s="131"/>
    </row>
    <row r="1555" spans="4:4" x14ac:dyDescent="0.2">
      <c r="D1555" s="131"/>
    </row>
    <row r="1556" spans="4:4" x14ac:dyDescent="0.2">
      <c r="D1556" s="131"/>
    </row>
    <row r="1557" spans="4:4" x14ac:dyDescent="0.2">
      <c r="D1557" s="131"/>
    </row>
    <row r="1558" spans="4:4" x14ac:dyDescent="0.2">
      <c r="D1558" s="131"/>
    </row>
    <row r="1559" spans="4:4" x14ac:dyDescent="0.2">
      <c r="D1559" s="131"/>
    </row>
    <row r="1560" spans="4:4" x14ac:dyDescent="0.2">
      <c r="D1560" s="131"/>
    </row>
    <row r="1561" spans="4:4" x14ac:dyDescent="0.2">
      <c r="D1561" s="131"/>
    </row>
    <row r="1562" spans="4:4" x14ac:dyDescent="0.2">
      <c r="D1562" s="131"/>
    </row>
    <row r="1563" spans="4:4" x14ac:dyDescent="0.2">
      <c r="D1563" s="131"/>
    </row>
    <row r="1564" spans="4:4" x14ac:dyDescent="0.2">
      <c r="D1564" s="131"/>
    </row>
    <row r="1565" spans="4:4" x14ac:dyDescent="0.2">
      <c r="D1565" s="131"/>
    </row>
    <row r="1566" spans="4:4" x14ac:dyDescent="0.2">
      <c r="D1566" s="131"/>
    </row>
    <row r="1567" spans="4:4" x14ac:dyDescent="0.2">
      <c r="D1567" s="131"/>
    </row>
    <row r="1568" spans="4:4" x14ac:dyDescent="0.2">
      <c r="D1568" s="131"/>
    </row>
    <row r="1569" spans="4:4" x14ac:dyDescent="0.2">
      <c r="D1569" s="131"/>
    </row>
    <row r="1570" spans="4:4" x14ac:dyDescent="0.2">
      <c r="D1570" s="131"/>
    </row>
    <row r="1571" spans="4:4" x14ac:dyDescent="0.2">
      <c r="D1571" s="131"/>
    </row>
    <row r="1572" spans="4:4" x14ac:dyDescent="0.2">
      <c r="D1572" s="131"/>
    </row>
    <row r="1573" spans="4:4" x14ac:dyDescent="0.2">
      <c r="D1573" s="131"/>
    </row>
    <row r="1574" spans="4:4" x14ac:dyDescent="0.2">
      <c r="D1574" s="131"/>
    </row>
    <row r="1575" spans="4:4" x14ac:dyDescent="0.2">
      <c r="D1575" s="131"/>
    </row>
    <row r="1576" spans="4:4" x14ac:dyDescent="0.2">
      <c r="D1576" s="131"/>
    </row>
    <row r="1577" spans="4:4" x14ac:dyDescent="0.2">
      <c r="D1577" s="131"/>
    </row>
    <row r="1578" spans="4:4" x14ac:dyDescent="0.2">
      <c r="D1578" s="131"/>
    </row>
    <row r="1579" spans="4:4" x14ac:dyDescent="0.2">
      <c r="D1579" s="131"/>
    </row>
    <row r="1580" spans="4:4" x14ac:dyDescent="0.2">
      <c r="D1580" s="131"/>
    </row>
    <row r="1581" spans="4:4" x14ac:dyDescent="0.2">
      <c r="D1581" s="131"/>
    </row>
    <row r="1582" spans="4:4" x14ac:dyDescent="0.2">
      <c r="D1582" s="131"/>
    </row>
    <row r="1583" spans="4:4" x14ac:dyDescent="0.2">
      <c r="D1583" s="131"/>
    </row>
    <row r="1584" spans="4:4" x14ac:dyDescent="0.2">
      <c r="D1584" s="131"/>
    </row>
    <row r="1585" spans="4:4" x14ac:dyDescent="0.2">
      <c r="D1585" s="131"/>
    </row>
    <row r="1586" spans="4:4" x14ac:dyDescent="0.2">
      <c r="D1586" s="131"/>
    </row>
    <row r="1587" spans="4:4" x14ac:dyDescent="0.2">
      <c r="D1587" s="131"/>
    </row>
    <row r="1588" spans="4:4" x14ac:dyDescent="0.2">
      <c r="D1588" s="131"/>
    </row>
    <row r="1589" spans="4:4" x14ac:dyDescent="0.2">
      <c r="D1589" s="131"/>
    </row>
    <row r="1590" spans="4:4" x14ac:dyDescent="0.2">
      <c r="D1590" s="131"/>
    </row>
    <row r="1591" spans="4:4" x14ac:dyDescent="0.2">
      <c r="D1591" s="131"/>
    </row>
    <row r="1592" spans="4:4" x14ac:dyDescent="0.2">
      <c r="D1592" s="131"/>
    </row>
    <row r="1593" spans="4:4" x14ac:dyDescent="0.2">
      <c r="D1593" s="131"/>
    </row>
    <row r="1594" spans="4:4" x14ac:dyDescent="0.2">
      <c r="D1594" s="131"/>
    </row>
    <row r="1595" spans="4:4" x14ac:dyDescent="0.2">
      <c r="D1595" s="131"/>
    </row>
    <row r="1596" spans="4:4" x14ac:dyDescent="0.2">
      <c r="D1596" s="131"/>
    </row>
    <row r="1597" spans="4:4" x14ac:dyDescent="0.2">
      <c r="D1597" s="131"/>
    </row>
    <row r="1598" spans="4:4" x14ac:dyDescent="0.2">
      <c r="D1598" s="131"/>
    </row>
    <row r="1599" spans="4:4" x14ac:dyDescent="0.2">
      <c r="D1599" s="131"/>
    </row>
    <row r="1600" spans="4:4" x14ac:dyDescent="0.2">
      <c r="D1600" s="131"/>
    </row>
    <row r="1601" spans="4:4" x14ac:dyDescent="0.2">
      <c r="D1601" s="131"/>
    </row>
    <row r="1602" spans="4:4" x14ac:dyDescent="0.2">
      <c r="D1602" s="131"/>
    </row>
    <row r="1603" spans="4:4" x14ac:dyDescent="0.2">
      <c r="D1603" s="131"/>
    </row>
    <row r="1604" spans="4:4" x14ac:dyDescent="0.2">
      <c r="D1604" s="131"/>
    </row>
    <row r="1605" spans="4:4" x14ac:dyDescent="0.2">
      <c r="D1605" s="131"/>
    </row>
    <row r="1606" spans="4:4" x14ac:dyDescent="0.2">
      <c r="D1606" s="131"/>
    </row>
    <row r="1607" spans="4:4" x14ac:dyDescent="0.2">
      <c r="D1607" s="131"/>
    </row>
    <row r="1608" spans="4:4" x14ac:dyDescent="0.2">
      <c r="D1608" s="131"/>
    </row>
    <row r="1609" spans="4:4" x14ac:dyDescent="0.2">
      <c r="D1609" s="131"/>
    </row>
    <row r="1610" spans="4:4" x14ac:dyDescent="0.2">
      <c r="D1610" s="131"/>
    </row>
    <row r="1611" spans="4:4" x14ac:dyDescent="0.2">
      <c r="D1611" s="131"/>
    </row>
    <row r="1612" spans="4:4" x14ac:dyDescent="0.2">
      <c r="D1612" s="131"/>
    </row>
    <row r="1613" spans="4:4" x14ac:dyDescent="0.2">
      <c r="D1613" s="131"/>
    </row>
    <row r="1614" spans="4:4" x14ac:dyDescent="0.2">
      <c r="D1614" s="131"/>
    </row>
    <row r="1615" spans="4:4" x14ac:dyDescent="0.2">
      <c r="D1615" s="131"/>
    </row>
    <row r="1616" spans="4:4" x14ac:dyDescent="0.2">
      <c r="D1616" s="131"/>
    </row>
    <row r="1617" spans="4:4" x14ac:dyDescent="0.2">
      <c r="D1617" s="131"/>
    </row>
    <row r="1618" spans="4:4" x14ac:dyDescent="0.2">
      <c r="D1618" s="131"/>
    </row>
    <row r="1619" spans="4:4" x14ac:dyDescent="0.2">
      <c r="D1619" s="131"/>
    </row>
    <row r="1620" spans="4:4" x14ac:dyDescent="0.2">
      <c r="D1620" s="131"/>
    </row>
    <row r="1621" spans="4:4" x14ac:dyDescent="0.2">
      <c r="D1621" s="131"/>
    </row>
    <row r="1622" spans="4:4" x14ac:dyDescent="0.2">
      <c r="D1622" s="131"/>
    </row>
    <row r="1623" spans="4:4" x14ac:dyDescent="0.2">
      <c r="D1623" s="131"/>
    </row>
    <row r="1624" spans="4:4" x14ac:dyDescent="0.2">
      <c r="D1624" s="131"/>
    </row>
    <row r="1625" spans="4:4" x14ac:dyDescent="0.2">
      <c r="D1625" s="131"/>
    </row>
    <row r="1626" spans="4:4" x14ac:dyDescent="0.2">
      <c r="D1626" s="131"/>
    </row>
    <row r="1627" spans="4:4" x14ac:dyDescent="0.2">
      <c r="D1627" s="131"/>
    </row>
    <row r="1628" spans="4:4" x14ac:dyDescent="0.2">
      <c r="D1628" s="131"/>
    </row>
    <row r="1629" spans="4:4" x14ac:dyDescent="0.2">
      <c r="D1629" s="131"/>
    </row>
    <row r="1630" spans="4:4" x14ac:dyDescent="0.2">
      <c r="D1630" s="131"/>
    </row>
    <row r="1631" spans="4:4" x14ac:dyDescent="0.2">
      <c r="D1631" s="131"/>
    </row>
    <row r="1632" spans="4:4" x14ac:dyDescent="0.2">
      <c r="D1632" s="131"/>
    </row>
    <row r="1633" spans="4:4" x14ac:dyDescent="0.2">
      <c r="D1633" s="131"/>
    </row>
    <row r="1634" spans="4:4" x14ac:dyDescent="0.2">
      <c r="D1634" s="131"/>
    </row>
    <row r="1635" spans="4:4" x14ac:dyDescent="0.2">
      <c r="D1635" s="131"/>
    </row>
    <row r="1636" spans="4:4" x14ac:dyDescent="0.2">
      <c r="D1636" s="131"/>
    </row>
    <row r="1637" spans="4:4" x14ac:dyDescent="0.2">
      <c r="D1637" s="131"/>
    </row>
    <row r="1638" spans="4:4" x14ac:dyDescent="0.2">
      <c r="D1638" s="131"/>
    </row>
    <row r="1639" spans="4:4" x14ac:dyDescent="0.2">
      <c r="D1639" s="131"/>
    </row>
    <row r="1640" spans="4:4" x14ac:dyDescent="0.2">
      <c r="D1640" s="131"/>
    </row>
    <row r="1641" spans="4:4" x14ac:dyDescent="0.2">
      <c r="D1641" s="131"/>
    </row>
    <row r="1642" spans="4:4" x14ac:dyDescent="0.2">
      <c r="D1642" s="131"/>
    </row>
    <row r="1643" spans="4:4" x14ac:dyDescent="0.2">
      <c r="D1643" s="131"/>
    </row>
    <row r="1644" spans="4:4" x14ac:dyDescent="0.2">
      <c r="D1644" s="131"/>
    </row>
    <row r="1645" spans="4:4" x14ac:dyDescent="0.2">
      <c r="D1645" s="131"/>
    </row>
    <row r="1646" spans="4:4" x14ac:dyDescent="0.2">
      <c r="D1646" s="131"/>
    </row>
    <row r="1647" spans="4:4" x14ac:dyDescent="0.2">
      <c r="D1647" s="131"/>
    </row>
    <row r="1648" spans="4:4" x14ac:dyDescent="0.2">
      <c r="D1648" s="131"/>
    </row>
    <row r="1649" spans="4:4" x14ac:dyDescent="0.2">
      <c r="D1649" s="131"/>
    </row>
    <row r="1650" spans="4:4" x14ac:dyDescent="0.2">
      <c r="D1650" s="131"/>
    </row>
    <row r="1651" spans="4:4" x14ac:dyDescent="0.2">
      <c r="D1651" s="131"/>
    </row>
    <row r="1652" spans="4:4" x14ac:dyDescent="0.2">
      <c r="D1652" s="131"/>
    </row>
    <row r="1653" spans="4:4" x14ac:dyDescent="0.2">
      <c r="D1653" s="131"/>
    </row>
    <row r="1654" spans="4:4" x14ac:dyDescent="0.2">
      <c r="D1654" s="131"/>
    </row>
    <row r="1655" spans="4:4" x14ac:dyDescent="0.2">
      <c r="D1655" s="131"/>
    </row>
    <row r="1656" spans="4:4" x14ac:dyDescent="0.2">
      <c r="D1656" s="131"/>
    </row>
    <row r="1657" spans="4:4" x14ac:dyDescent="0.2">
      <c r="D1657" s="131"/>
    </row>
    <row r="1658" spans="4:4" x14ac:dyDescent="0.2">
      <c r="D1658" s="131"/>
    </row>
    <row r="1659" spans="4:4" x14ac:dyDescent="0.2">
      <c r="D1659" s="131"/>
    </row>
    <row r="1660" spans="4:4" x14ac:dyDescent="0.2">
      <c r="D1660" s="131"/>
    </row>
    <row r="1661" spans="4:4" x14ac:dyDescent="0.2">
      <c r="D1661" s="131"/>
    </row>
    <row r="1662" spans="4:4" x14ac:dyDescent="0.2">
      <c r="D1662" s="131"/>
    </row>
    <row r="1663" spans="4:4" x14ac:dyDescent="0.2">
      <c r="D1663" s="131"/>
    </row>
    <row r="1664" spans="4:4" x14ac:dyDescent="0.2">
      <c r="D1664" s="131"/>
    </row>
    <row r="1665" spans="4:4" x14ac:dyDescent="0.2">
      <c r="D1665" s="131"/>
    </row>
    <row r="1666" spans="4:4" x14ac:dyDescent="0.2">
      <c r="D1666" s="131"/>
    </row>
    <row r="1667" spans="4:4" x14ac:dyDescent="0.2">
      <c r="D1667" s="131"/>
    </row>
    <row r="1668" spans="4:4" x14ac:dyDescent="0.2">
      <c r="D1668" s="131"/>
    </row>
    <row r="1669" spans="4:4" x14ac:dyDescent="0.2">
      <c r="D1669" s="131"/>
    </row>
    <row r="1670" spans="4:4" x14ac:dyDescent="0.2">
      <c r="D1670" s="131"/>
    </row>
    <row r="1671" spans="4:4" x14ac:dyDescent="0.2">
      <c r="D1671" s="131"/>
    </row>
    <row r="1672" spans="4:4" x14ac:dyDescent="0.2">
      <c r="D1672" s="131"/>
    </row>
    <row r="1673" spans="4:4" x14ac:dyDescent="0.2">
      <c r="D1673" s="131"/>
    </row>
    <row r="1674" spans="4:4" x14ac:dyDescent="0.2">
      <c r="D1674" s="131"/>
    </row>
    <row r="1675" spans="4:4" x14ac:dyDescent="0.2">
      <c r="D1675" s="131"/>
    </row>
    <row r="1676" spans="4:4" x14ac:dyDescent="0.2">
      <c r="D1676" s="131"/>
    </row>
    <row r="1677" spans="4:4" x14ac:dyDescent="0.2">
      <c r="D1677" s="131"/>
    </row>
    <row r="1678" spans="4:4" x14ac:dyDescent="0.2">
      <c r="D1678" s="131"/>
    </row>
    <row r="1679" spans="4:4" x14ac:dyDescent="0.2">
      <c r="D1679" s="131"/>
    </row>
    <row r="1680" spans="4:4" x14ac:dyDescent="0.2">
      <c r="D1680" s="131"/>
    </row>
    <row r="1681" spans="4:4" x14ac:dyDescent="0.2">
      <c r="D1681" s="131"/>
    </row>
    <row r="1682" spans="4:4" x14ac:dyDescent="0.2">
      <c r="D1682" s="131"/>
    </row>
    <row r="1683" spans="4:4" x14ac:dyDescent="0.2">
      <c r="D1683" s="131"/>
    </row>
    <row r="1684" spans="4:4" x14ac:dyDescent="0.2">
      <c r="D1684" s="131"/>
    </row>
    <row r="1685" spans="4:4" x14ac:dyDescent="0.2">
      <c r="D1685" s="131"/>
    </row>
    <row r="1686" spans="4:4" x14ac:dyDescent="0.2">
      <c r="D1686" s="131"/>
    </row>
    <row r="1687" spans="4:4" x14ac:dyDescent="0.2">
      <c r="D1687" s="131"/>
    </row>
    <row r="1688" spans="4:4" x14ac:dyDescent="0.2">
      <c r="D1688" s="131"/>
    </row>
    <row r="1689" spans="4:4" x14ac:dyDescent="0.2">
      <c r="D1689" s="131"/>
    </row>
    <row r="1690" spans="4:4" x14ac:dyDescent="0.2">
      <c r="D1690" s="131"/>
    </row>
    <row r="1691" spans="4:4" x14ac:dyDescent="0.2">
      <c r="D1691" s="131"/>
    </row>
    <row r="1692" spans="4:4" x14ac:dyDescent="0.2">
      <c r="D1692" s="131"/>
    </row>
    <row r="1693" spans="4:4" x14ac:dyDescent="0.2">
      <c r="D1693" s="131"/>
    </row>
    <row r="1694" spans="4:4" x14ac:dyDescent="0.2">
      <c r="D1694" s="131"/>
    </row>
    <row r="1695" spans="4:4" x14ac:dyDescent="0.2">
      <c r="D1695" s="131"/>
    </row>
    <row r="1696" spans="4:4" x14ac:dyDescent="0.2">
      <c r="D1696" s="131"/>
    </row>
    <row r="1697" spans="4:4" x14ac:dyDescent="0.2">
      <c r="D1697" s="131"/>
    </row>
    <row r="1698" spans="4:4" x14ac:dyDescent="0.2">
      <c r="D1698" s="131"/>
    </row>
    <row r="1699" spans="4:4" x14ac:dyDescent="0.2">
      <c r="D1699" s="131"/>
    </row>
    <row r="1700" spans="4:4" x14ac:dyDescent="0.2">
      <c r="D1700" s="131"/>
    </row>
    <row r="1701" spans="4:4" x14ac:dyDescent="0.2">
      <c r="D1701" s="131"/>
    </row>
    <row r="1702" spans="4:4" x14ac:dyDescent="0.2">
      <c r="D1702" s="131"/>
    </row>
    <row r="1703" spans="4:4" x14ac:dyDescent="0.2">
      <c r="D1703" s="131"/>
    </row>
    <row r="1704" spans="4:4" x14ac:dyDescent="0.2">
      <c r="D1704" s="131"/>
    </row>
    <row r="1705" spans="4:4" x14ac:dyDescent="0.2">
      <c r="D1705" s="131"/>
    </row>
    <row r="1706" spans="4:4" x14ac:dyDescent="0.2">
      <c r="D1706" s="131"/>
    </row>
    <row r="1707" spans="4:4" x14ac:dyDescent="0.2">
      <c r="D1707" s="131"/>
    </row>
    <row r="1708" spans="4:4" x14ac:dyDescent="0.2">
      <c r="D1708" s="131"/>
    </row>
    <row r="1709" spans="4:4" x14ac:dyDescent="0.2">
      <c r="D1709" s="131"/>
    </row>
    <row r="1710" spans="4:4" x14ac:dyDescent="0.2">
      <c r="D1710" s="131"/>
    </row>
    <row r="1711" spans="4:4" x14ac:dyDescent="0.2">
      <c r="D1711" s="131"/>
    </row>
    <row r="1712" spans="4:4" x14ac:dyDescent="0.2">
      <c r="D1712" s="131"/>
    </row>
    <row r="1713" spans="4:4" x14ac:dyDescent="0.2">
      <c r="D1713" s="131"/>
    </row>
    <row r="1714" spans="4:4" x14ac:dyDescent="0.2">
      <c r="D1714" s="131"/>
    </row>
    <row r="1715" spans="4:4" x14ac:dyDescent="0.2">
      <c r="D1715" s="131"/>
    </row>
    <row r="1716" spans="4:4" x14ac:dyDescent="0.2">
      <c r="D1716" s="131"/>
    </row>
    <row r="1717" spans="4:4" x14ac:dyDescent="0.2">
      <c r="D1717" s="131"/>
    </row>
    <row r="1718" spans="4:4" x14ac:dyDescent="0.2">
      <c r="D1718" s="131"/>
    </row>
    <row r="1719" spans="4:4" x14ac:dyDescent="0.2">
      <c r="D1719" s="131"/>
    </row>
    <row r="1720" spans="4:4" x14ac:dyDescent="0.2">
      <c r="D1720" s="131"/>
    </row>
    <row r="1721" spans="4:4" x14ac:dyDescent="0.2">
      <c r="D1721" s="131"/>
    </row>
    <row r="1722" spans="4:4" x14ac:dyDescent="0.2">
      <c r="D1722" s="131"/>
    </row>
    <row r="1723" spans="4:4" x14ac:dyDescent="0.2">
      <c r="D1723" s="131"/>
    </row>
    <row r="1724" spans="4:4" x14ac:dyDescent="0.2">
      <c r="D1724" s="131"/>
    </row>
    <row r="1725" spans="4:4" x14ac:dyDescent="0.2">
      <c r="D1725" s="131"/>
    </row>
    <row r="1726" spans="4:4" x14ac:dyDescent="0.2">
      <c r="D1726" s="131"/>
    </row>
    <row r="1727" spans="4:4" x14ac:dyDescent="0.2">
      <c r="D1727" s="131"/>
    </row>
    <row r="1728" spans="4:4" x14ac:dyDescent="0.2">
      <c r="D1728" s="131"/>
    </row>
    <row r="1729" spans="4:4" x14ac:dyDescent="0.2">
      <c r="D1729" s="131"/>
    </row>
    <row r="1730" spans="4:4" x14ac:dyDescent="0.2">
      <c r="D1730" s="131"/>
    </row>
    <row r="1731" spans="4:4" x14ac:dyDescent="0.2">
      <c r="D1731" s="131"/>
    </row>
    <row r="1732" spans="4:4" x14ac:dyDescent="0.2">
      <c r="D1732" s="131"/>
    </row>
    <row r="1733" spans="4:4" x14ac:dyDescent="0.2">
      <c r="D1733" s="131"/>
    </row>
    <row r="1734" spans="4:4" x14ac:dyDescent="0.2">
      <c r="D1734" s="131"/>
    </row>
    <row r="1735" spans="4:4" x14ac:dyDescent="0.2">
      <c r="D1735" s="131"/>
    </row>
    <row r="1736" spans="4:4" x14ac:dyDescent="0.2">
      <c r="D1736" s="131"/>
    </row>
    <row r="1737" spans="4:4" x14ac:dyDescent="0.2">
      <c r="D1737" s="131"/>
    </row>
    <row r="1738" spans="4:4" x14ac:dyDescent="0.2">
      <c r="D1738" s="131"/>
    </row>
    <row r="1739" spans="4:4" x14ac:dyDescent="0.2">
      <c r="D1739" s="131"/>
    </row>
    <row r="1740" spans="4:4" x14ac:dyDescent="0.2">
      <c r="D1740" s="131"/>
    </row>
    <row r="1741" spans="4:4" x14ac:dyDescent="0.2">
      <c r="D1741" s="131"/>
    </row>
    <row r="1742" spans="4:4" x14ac:dyDescent="0.2">
      <c r="D1742" s="131"/>
    </row>
    <row r="1743" spans="4:4" x14ac:dyDescent="0.2">
      <c r="D1743" s="131"/>
    </row>
    <row r="1744" spans="4:4" x14ac:dyDescent="0.2">
      <c r="D1744" s="131"/>
    </row>
    <row r="1745" spans="4:4" x14ac:dyDescent="0.2">
      <c r="D1745" s="131"/>
    </row>
    <row r="1746" spans="4:4" x14ac:dyDescent="0.2">
      <c r="D1746" s="131"/>
    </row>
    <row r="1747" spans="4:4" x14ac:dyDescent="0.2">
      <c r="D1747" s="131"/>
    </row>
    <row r="1748" spans="4:4" x14ac:dyDescent="0.2">
      <c r="D1748" s="131"/>
    </row>
    <row r="1749" spans="4:4" x14ac:dyDescent="0.2">
      <c r="D1749" s="131"/>
    </row>
    <row r="1750" spans="4:4" x14ac:dyDescent="0.2">
      <c r="D1750" s="131"/>
    </row>
    <row r="1751" spans="4:4" x14ac:dyDescent="0.2">
      <c r="D1751" s="131"/>
    </row>
    <row r="1752" spans="4:4" x14ac:dyDescent="0.2">
      <c r="D1752" s="131"/>
    </row>
    <row r="1753" spans="4:4" x14ac:dyDescent="0.2">
      <c r="D1753" s="131"/>
    </row>
    <row r="1754" spans="4:4" x14ac:dyDescent="0.2">
      <c r="D1754" s="131"/>
    </row>
    <row r="1755" spans="4:4" x14ac:dyDescent="0.2">
      <c r="D1755" s="131"/>
    </row>
    <row r="1756" spans="4:4" x14ac:dyDescent="0.2">
      <c r="D1756" s="131"/>
    </row>
    <row r="1757" spans="4:4" x14ac:dyDescent="0.2">
      <c r="D1757" s="131"/>
    </row>
    <row r="1758" spans="4:4" x14ac:dyDescent="0.2">
      <c r="D1758" s="131"/>
    </row>
    <row r="1759" spans="4:4" x14ac:dyDescent="0.2">
      <c r="D1759" s="131"/>
    </row>
    <row r="1760" spans="4:4" x14ac:dyDescent="0.2">
      <c r="D1760" s="131"/>
    </row>
    <row r="1761" spans="4:4" x14ac:dyDescent="0.2">
      <c r="D1761" s="131"/>
    </row>
    <row r="1762" spans="4:4" x14ac:dyDescent="0.2">
      <c r="D1762" s="131"/>
    </row>
    <row r="1763" spans="4:4" x14ac:dyDescent="0.2">
      <c r="D1763" s="131"/>
    </row>
    <row r="1764" spans="4:4" x14ac:dyDescent="0.2">
      <c r="D1764" s="131"/>
    </row>
    <row r="1765" spans="4:4" x14ac:dyDescent="0.2">
      <c r="D1765" s="131"/>
    </row>
    <row r="1766" spans="4:4" x14ac:dyDescent="0.2">
      <c r="D1766" s="131"/>
    </row>
    <row r="1767" spans="4:4" x14ac:dyDescent="0.2">
      <c r="D1767" s="131"/>
    </row>
    <row r="1768" spans="4:4" x14ac:dyDescent="0.2">
      <c r="D1768" s="131"/>
    </row>
    <row r="1769" spans="4:4" x14ac:dyDescent="0.2">
      <c r="D1769" s="131"/>
    </row>
    <row r="1770" spans="4:4" x14ac:dyDescent="0.2">
      <c r="D1770" s="131"/>
    </row>
    <row r="1771" spans="4:4" x14ac:dyDescent="0.2">
      <c r="D1771" s="131"/>
    </row>
    <row r="1772" spans="4:4" x14ac:dyDescent="0.2">
      <c r="D1772" s="131"/>
    </row>
    <row r="1773" spans="4:4" x14ac:dyDescent="0.2">
      <c r="D1773" s="131"/>
    </row>
    <row r="1774" spans="4:4" x14ac:dyDescent="0.2">
      <c r="D1774" s="131"/>
    </row>
    <row r="1775" spans="4:4" x14ac:dyDescent="0.2">
      <c r="D1775" s="131"/>
    </row>
    <row r="1776" spans="4:4" x14ac:dyDescent="0.2">
      <c r="D1776" s="131"/>
    </row>
    <row r="1777" spans="4:4" x14ac:dyDescent="0.2">
      <c r="D1777" s="131"/>
    </row>
    <row r="1778" spans="4:4" x14ac:dyDescent="0.2">
      <c r="D1778" s="131"/>
    </row>
    <row r="1779" spans="4:4" x14ac:dyDescent="0.2">
      <c r="D1779" s="131"/>
    </row>
    <row r="1780" spans="4:4" x14ac:dyDescent="0.2">
      <c r="D1780" s="131"/>
    </row>
    <row r="1781" spans="4:4" x14ac:dyDescent="0.2">
      <c r="D1781" s="131"/>
    </row>
    <row r="1782" spans="4:4" x14ac:dyDescent="0.2">
      <c r="D1782" s="131"/>
    </row>
    <row r="1783" spans="4:4" x14ac:dyDescent="0.2">
      <c r="D1783" s="131"/>
    </row>
    <row r="1784" spans="4:4" x14ac:dyDescent="0.2">
      <c r="D1784" s="131"/>
    </row>
    <row r="1785" spans="4:4" x14ac:dyDescent="0.2">
      <c r="D1785" s="131"/>
    </row>
    <row r="1786" spans="4:4" x14ac:dyDescent="0.2">
      <c r="D1786" s="131"/>
    </row>
    <row r="1787" spans="4:4" x14ac:dyDescent="0.2">
      <c r="D1787" s="131"/>
    </row>
    <row r="1788" spans="4:4" x14ac:dyDescent="0.2">
      <c r="D1788" s="131"/>
    </row>
    <row r="1789" spans="4:4" x14ac:dyDescent="0.2">
      <c r="D1789" s="131"/>
    </row>
    <row r="1790" spans="4:4" x14ac:dyDescent="0.2">
      <c r="D1790" s="131"/>
    </row>
    <row r="1791" spans="4:4" x14ac:dyDescent="0.2">
      <c r="D1791" s="131"/>
    </row>
    <row r="1792" spans="4:4" x14ac:dyDescent="0.2">
      <c r="D1792" s="131"/>
    </row>
    <row r="1793" spans="4:4" x14ac:dyDescent="0.2">
      <c r="D1793" s="131"/>
    </row>
    <row r="1794" spans="4:4" x14ac:dyDescent="0.2">
      <c r="D1794" s="131"/>
    </row>
    <row r="1795" spans="4:4" x14ac:dyDescent="0.2">
      <c r="D1795" s="131"/>
    </row>
    <row r="1796" spans="4:4" x14ac:dyDescent="0.2">
      <c r="D1796" s="131"/>
    </row>
    <row r="1797" spans="4:4" x14ac:dyDescent="0.2">
      <c r="D1797" s="131"/>
    </row>
    <row r="1798" spans="4:4" x14ac:dyDescent="0.2">
      <c r="D1798" s="131"/>
    </row>
    <row r="1799" spans="4:4" x14ac:dyDescent="0.2">
      <c r="D1799" s="131"/>
    </row>
    <row r="1800" spans="4:4" x14ac:dyDescent="0.2">
      <c r="D1800" s="131"/>
    </row>
    <row r="1801" spans="4:4" x14ac:dyDescent="0.2">
      <c r="D1801" s="131"/>
    </row>
    <row r="1802" spans="4:4" x14ac:dyDescent="0.2">
      <c r="D1802" s="131"/>
    </row>
    <row r="1803" spans="4:4" x14ac:dyDescent="0.2">
      <c r="D1803" s="131"/>
    </row>
    <row r="1804" spans="4:4" x14ac:dyDescent="0.2">
      <c r="D1804" s="131"/>
    </row>
    <row r="1805" spans="4:4" x14ac:dyDescent="0.2">
      <c r="D1805" s="131"/>
    </row>
    <row r="1806" spans="4:4" x14ac:dyDescent="0.2">
      <c r="D1806" s="131"/>
    </row>
    <row r="1807" spans="4:4" x14ac:dyDescent="0.2">
      <c r="D1807" s="131"/>
    </row>
    <row r="1808" spans="4:4" x14ac:dyDescent="0.2">
      <c r="D1808" s="131"/>
    </row>
    <row r="1809" spans="4:4" x14ac:dyDescent="0.2">
      <c r="D1809" s="131"/>
    </row>
    <row r="1810" spans="4:4" x14ac:dyDescent="0.2">
      <c r="D1810" s="131"/>
    </row>
    <row r="1811" spans="4:4" x14ac:dyDescent="0.2">
      <c r="D1811" s="131"/>
    </row>
    <row r="1812" spans="4:4" x14ac:dyDescent="0.2">
      <c r="D1812" s="131"/>
    </row>
    <row r="1813" spans="4:4" x14ac:dyDescent="0.2">
      <c r="D1813" s="131"/>
    </row>
    <row r="1814" spans="4:4" x14ac:dyDescent="0.2">
      <c r="D1814" s="131"/>
    </row>
    <row r="1815" spans="4:4" x14ac:dyDescent="0.2">
      <c r="D1815" s="131"/>
    </row>
    <row r="1816" spans="4:4" x14ac:dyDescent="0.2">
      <c r="D1816" s="131"/>
    </row>
    <row r="1817" spans="4:4" x14ac:dyDescent="0.2">
      <c r="D1817" s="131"/>
    </row>
    <row r="1818" spans="4:4" x14ac:dyDescent="0.2">
      <c r="D1818" s="131"/>
    </row>
    <row r="1819" spans="4:4" x14ac:dyDescent="0.2">
      <c r="D1819" s="131"/>
    </row>
    <row r="1820" spans="4:4" x14ac:dyDescent="0.2">
      <c r="D1820" s="131"/>
    </row>
    <row r="1821" spans="4:4" x14ac:dyDescent="0.2">
      <c r="D1821" s="131"/>
    </row>
    <row r="1822" spans="4:4" x14ac:dyDescent="0.2">
      <c r="D1822" s="131"/>
    </row>
    <row r="1823" spans="4:4" x14ac:dyDescent="0.2">
      <c r="D1823" s="131"/>
    </row>
    <row r="1824" spans="4:4" x14ac:dyDescent="0.2">
      <c r="D1824" s="131"/>
    </row>
    <row r="1825" spans="4:4" x14ac:dyDescent="0.2">
      <c r="D1825" s="131"/>
    </row>
    <row r="1826" spans="4:4" x14ac:dyDescent="0.2">
      <c r="D1826" s="131"/>
    </row>
    <row r="1827" spans="4:4" x14ac:dyDescent="0.2">
      <c r="D1827" s="131"/>
    </row>
    <row r="1828" spans="4:4" x14ac:dyDescent="0.2">
      <c r="D1828" s="131"/>
    </row>
    <row r="1829" spans="4:4" x14ac:dyDescent="0.2">
      <c r="D1829" s="131"/>
    </row>
    <row r="1830" spans="4:4" x14ac:dyDescent="0.2">
      <c r="D1830" s="131"/>
    </row>
    <row r="1831" spans="4:4" x14ac:dyDescent="0.2">
      <c r="D1831" s="131"/>
    </row>
    <row r="1832" spans="4:4" x14ac:dyDescent="0.2">
      <c r="D1832" s="131"/>
    </row>
    <row r="1833" spans="4:4" x14ac:dyDescent="0.2">
      <c r="D1833" s="131"/>
    </row>
    <row r="1834" spans="4:4" x14ac:dyDescent="0.2">
      <c r="D1834" s="131"/>
    </row>
    <row r="1835" spans="4:4" x14ac:dyDescent="0.2">
      <c r="D1835" s="131"/>
    </row>
    <row r="1836" spans="4:4" x14ac:dyDescent="0.2">
      <c r="D1836" s="131"/>
    </row>
    <row r="1837" spans="4:4" x14ac:dyDescent="0.2">
      <c r="D1837" s="131"/>
    </row>
    <row r="1838" spans="4:4" x14ac:dyDescent="0.2">
      <c r="D1838" s="131"/>
    </row>
    <row r="1839" spans="4:4" x14ac:dyDescent="0.2">
      <c r="D1839" s="131"/>
    </row>
    <row r="1840" spans="4:4" x14ac:dyDescent="0.2">
      <c r="D1840" s="131"/>
    </row>
    <row r="1841" spans="4:4" x14ac:dyDescent="0.2">
      <c r="D1841" s="131"/>
    </row>
    <row r="1842" spans="4:4" x14ac:dyDescent="0.2">
      <c r="D1842" s="131"/>
    </row>
    <row r="1843" spans="4:4" x14ac:dyDescent="0.2">
      <c r="D1843" s="131"/>
    </row>
    <row r="1844" spans="4:4" x14ac:dyDescent="0.2">
      <c r="D1844" s="131"/>
    </row>
    <row r="1845" spans="4:4" x14ac:dyDescent="0.2">
      <c r="D1845" s="131"/>
    </row>
    <row r="1846" spans="4:4" x14ac:dyDescent="0.2">
      <c r="D1846" s="131"/>
    </row>
    <row r="1847" spans="4:4" x14ac:dyDescent="0.2">
      <c r="D1847" s="131"/>
    </row>
    <row r="1848" spans="4:4" x14ac:dyDescent="0.2">
      <c r="D1848" s="131"/>
    </row>
    <row r="1849" spans="4:4" x14ac:dyDescent="0.2">
      <c r="D1849" s="131"/>
    </row>
    <row r="1850" spans="4:4" x14ac:dyDescent="0.2">
      <c r="D1850" s="131"/>
    </row>
    <row r="1851" spans="4:4" x14ac:dyDescent="0.2">
      <c r="D1851" s="131"/>
    </row>
    <row r="1852" spans="4:4" x14ac:dyDescent="0.2">
      <c r="D1852" s="131"/>
    </row>
    <row r="1853" spans="4:4" x14ac:dyDescent="0.2">
      <c r="D1853" s="131"/>
    </row>
    <row r="1854" spans="4:4" x14ac:dyDescent="0.2">
      <c r="D1854" s="131"/>
    </row>
    <row r="1855" spans="4:4" x14ac:dyDescent="0.2">
      <c r="D1855" s="131"/>
    </row>
    <row r="1856" spans="4:4" x14ac:dyDescent="0.2">
      <c r="D1856" s="131"/>
    </row>
    <row r="1857" spans="4:4" x14ac:dyDescent="0.2">
      <c r="D1857" s="131"/>
    </row>
    <row r="1858" spans="4:4" x14ac:dyDescent="0.2">
      <c r="D1858" s="131"/>
    </row>
    <row r="1859" spans="4:4" x14ac:dyDescent="0.2">
      <c r="D1859" s="131"/>
    </row>
    <row r="1860" spans="4:4" x14ac:dyDescent="0.2">
      <c r="D1860" s="131"/>
    </row>
    <row r="1861" spans="4:4" x14ac:dyDescent="0.2">
      <c r="D1861" s="131"/>
    </row>
    <row r="1862" spans="4:4" x14ac:dyDescent="0.2">
      <c r="D1862" s="131"/>
    </row>
    <row r="1863" spans="4:4" x14ac:dyDescent="0.2">
      <c r="D1863" s="131"/>
    </row>
    <row r="1864" spans="4:4" x14ac:dyDescent="0.2">
      <c r="D1864" s="131"/>
    </row>
    <row r="1865" spans="4:4" x14ac:dyDescent="0.2">
      <c r="D1865" s="131"/>
    </row>
    <row r="1866" spans="4:4" x14ac:dyDescent="0.2">
      <c r="D1866" s="131"/>
    </row>
    <row r="1867" spans="4:4" x14ac:dyDescent="0.2">
      <c r="D1867" s="131"/>
    </row>
    <row r="1868" spans="4:4" x14ac:dyDescent="0.2">
      <c r="D1868" s="131"/>
    </row>
    <row r="1869" spans="4:4" x14ac:dyDescent="0.2">
      <c r="D1869" s="131"/>
    </row>
    <row r="1870" spans="4:4" x14ac:dyDescent="0.2">
      <c r="D1870" s="131"/>
    </row>
    <row r="1871" spans="4:4" x14ac:dyDescent="0.2">
      <c r="D1871" s="131"/>
    </row>
    <row r="1872" spans="4:4" x14ac:dyDescent="0.2">
      <c r="D1872" s="131"/>
    </row>
    <row r="1873" spans="4:4" x14ac:dyDescent="0.2">
      <c r="D1873" s="131"/>
    </row>
    <row r="1874" spans="4:4" x14ac:dyDescent="0.2">
      <c r="D1874" s="131"/>
    </row>
    <row r="1875" spans="4:4" x14ac:dyDescent="0.2">
      <c r="D1875" s="131"/>
    </row>
    <row r="1876" spans="4:4" x14ac:dyDescent="0.2">
      <c r="D1876" s="131"/>
    </row>
    <row r="1877" spans="4:4" x14ac:dyDescent="0.2">
      <c r="D1877" s="131"/>
    </row>
    <row r="1878" spans="4:4" x14ac:dyDescent="0.2">
      <c r="D1878" s="131"/>
    </row>
    <row r="1879" spans="4:4" x14ac:dyDescent="0.2">
      <c r="D1879" s="131"/>
    </row>
    <row r="1880" spans="4:4" x14ac:dyDescent="0.2">
      <c r="D1880" s="131"/>
    </row>
    <row r="1881" spans="4:4" x14ac:dyDescent="0.2">
      <c r="D1881" s="131"/>
    </row>
    <row r="1882" spans="4:4" x14ac:dyDescent="0.2">
      <c r="D1882" s="131"/>
    </row>
    <row r="1883" spans="4:4" x14ac:dyDescent="0.2">
      <c r="D1883" s="131"/>
    </row>
    <row r="1884" spans="4:4" x14ac:dyDescent="0.2">
      <c r="D1884" s="131"/>
    </row>
    <row r="1885" spans="4:4" x14ac:dyDescent="0.2">
      <c r="D1885" s="131"/>
    </row>
    <row r="1886" spans="4:4" x14ac:dyDescent="0.2">
      <c r="D1886" s="131"/>
    </row>
    <row r="1887" spans="4:4" x14ac:dyDescent="0.2">
      <c r="D1887" s="131"/>
    </row>
    <row r="1888" spans="4:4" x14ac:dyDescent="0.2">
      <c r="D1888" s="131"/>
    </row>
    <row r="1889" spans="4:4" x14ac:dyDescent="0.2">
      <c r="D1889" s="131"/>
    </row>
    <row r="1890" spans="4:4" x14ac:dyDescent="0.2">
      <c r="D1890" s="131"/>
    </row>
    <row r="1891" spans="4:4" x14ac:dyDescent="0.2">
      <c r="D1891" s="131"/>
    </row>
    <row r="1892" spans="4:4" x14ac:dyDescent="0.2">
      <c r="D1892" s="131"/>
    </row>
    <row r="1893" spans="4:4" x14ac:dyDescent="0.2">
      <c r="D1893" s="131"/>
    </row>
    <row r="1894" spans="4:4" x14ac:dyDescent="0.2">
      <c r="D1894" s="131"/>
    </row>
    <row r="1895" spans="4:4" x14ac:dyDescent="0.2">
      <c r="D1895" s="131"/>
    </row>
    <row r="1896" spans="4:4" x14ac:dyDescent="0.2">
      <c r="D1896" s="131"/>
    </row>
    <row r="1897" spans="4:4" x14ac:dyDescent="0.2">
      <c r="D1897" s="131"/>
    </row>
    <row r="1898" spans="4:4" x14ac:dyDescent="0.2">
      <c r="D1898" s="131"/>
    </row>
    <row r="1899" spans="4:4" x14ac:dyDescent="0.2">
      <c r="D1899" s="131"/>
    </row>
    <row r="1900" spans="4:4" x14ac:dyDescent="0.2">
      <c r="D1900" s="131"/>
    </row>
    <row r="1901" spans="4:4" x14ac:dyDescent="0.2">
      <c r="D1901" s="131"/>
    </row>
    <row r="1902" spans="4:4" x14ac:dyDescent="0.2">
      <c r="D1902" s="131"/>
    </row>
    <row r="1903" spans="4:4" x14ac:dyDescent="0.2">
      <c r="D1903" s="131"/>
    </row>
    <row r="1904" spans="4:4" x14ac:dyDescent="0.2">
      <c r="D1904" s="131"/>
    </row>
    <row r="1905" spans="4:4" x14ac:dyDescent="0.2">
      <c r="D1905" s="131"/>
    </row>
    <row r="1906" spans="4:4" x14ac:dyDescent="0.2">
      <c r="D1906" s="131"/>
    </row>
    <row r="1907" spans="4:4" x14ac:dyDescent="0.2">
      <c r="D1907" s="131"/>
    </row>
    <row r="1908" spans="4:4" x14ac:dyDescent="0.2">
      <c r="D1908" s="131"/>
    </row>
    <row r="1909" spans="4:4" x14ac:dyDescent="0.2">
      <c r="D1909" s="131"/>
    </row>
    <row r="1910" spans="4:4" x14ac:dyDescent="0.2">
      <c r="D1910" s="131"/>
    </row>
    <row r="1911" spans="4:4" x14ac:dyDescent="0.2">
      <c r="D1911" s="131"/>
    </row>
    <row r="1912" spans="4:4" x14ac:dyDescent="0.2">
      <c r="D1912" s="131"/>
    </row>
    <row r="1913" spans="4:4" x14ac:dyDescent="0.2">
      <c r="D1913" s="131"/>
    </row>
    <row r="1914" spans="4:4" x14ac:dyDescent="0.2">
      <c r="D1914" s="131"/>
    </row>
    <row r="1915" spans="4:4" x14ac:dyDescent="0.2">
      <c r="D1915" s="131"/>
    </row>
    <row r="1916" spans="4:4" x14ac:dyDescent="0.2">
      <c r="D1916" s="131"/>
    </row>
    <row r="1917" spans="4:4" x14ac:dyDescent="0.2">
      <c r="D1917" s="131"/>
    </row>
    <row r="1918" spans="4:4" x14ac:dyDescent="0.2">
      <c r="D1918" s="131"/>
    </row>
    <row r="1919" spans="4:4" x14ac:dyDescent="0.2">
      <c r="D1919" s="131"/>
    </row>
    <row r="1920" spans="4:4" x14ac:dyDescent="0.2">
      <c r="D1920" s="131"/>
    </row>
    <row r="1921" spans="4:4" x14ac:dyDescent="0.2">
      <c r="D1921" s="131"/>
    </row>
    <row r="1922" spans="4:4" x14ac:dyDescent="0.2">
      <c r="D1922" s="131"/>
    </row>
    <row r="1923" spans="4:4" x14ac:dyDescent="0.2">
      <c r="D1923" s="131"/>
    </row>
    <row r="1924" spans="4:4" x14ac:dyDescent="0.2">
      <c r="D1924" s="131"/>
    </row>
    <row r="1925" spans="4:4" x14ac:dyDescent="0.2">
      <c r="D1925" s="131"/>
    </row>
    <row r="1926" spans="4:4" x14ac:dyDescent="0.2">
      <c r="D1926" s="131"/>
    </row>
    <row r="1927" spans="4:4" x14ac:dyDescent="0.2">
      <c r="D1927" s="131"/>
    </row>
    <row r="1928" spans="4:4" x14ac:dyDescent="0.2">
      <c r="D1928" s="131"/>
    </row>
    <row r="1929" spans="4:4" x14ac:dyDescent="0.2">
      <c r="D1929" s="131"/>
    </row>
    <row r="1930" spans="4:4" x14ac:dyDescent="0.2">
      <c r="D1930" s="131"/>
    </row>
    <row r="1931" spans="4:4" x14ac:dyDescent="0.2">
      <c r="D1931" s="131"/>
    </row>
    <row r="1932" spans="4:4" x14ac:dyDescent="0.2">
      <c r="D1932" s="131"/>
    </row>
    <row r="1933" spans="4:4" x14ac:dyDescent="0.2">
      <c r="D1933" s="131"/>
    </row>
    <row r="1934" spans="4:4" x14ac:dyDescent="0.2">
      <c r="D1934" s="131"/>
    </row>
    <row r="1935" spans="4:4" x14ac:dyDescent="0.2">
      <c r="D1935" s="131"/>
    </row>
    <row r="1936" spans="4:4" x14ac:dyDescent="0.2">
      <c r="D1936" s="131"/>
    </row>
    <row r="1937" spans="4:4" x14ac:dyDescent="0.2">
      <c r="D1937" s="131"/>
    </row>
    <row r="1938" spans="4:4" x14ac:dyDescent="0.2">
      <c r="D1938" s="131"/>
    </row>
    <row r="1939" spans="4:4" x14ac:dyDescent="0.2">
      <c r="D1939" s="131"/>
    </row>
    <row r="1940" spans="4:4" x14ac:dyDescent="0.2">
      <c r="D1940" s="131"/>
    </row>
    <row r="1941" spans="4:4" x14ac:dyDescent="0.2">
      <c r="D1941" s="131"/>
    </row>
    <row r="1942" spans="4:4" x14ac:dyDescent="0.2">
      <c r="D1942" s="131"/>
    </row>
    <row r="1943" spans="4:4" x14ac:dyDescent="0.2">
      <c r="D1943" s="131"/>
    </row>
    <row r="1944" spans="4:4" x14ac:dyDescent="0.2">
      <c r="D1944" s="131"/>
    </row>
    <row r="1945" spans="4:4" x14ac:dyDescent="0.2">
      <c r="D1945" s="131"/>
    </row>
    <row r="1946" spans="4:4" x14ac:dyDescent="0.2">
      <c r="D1946" s="131"/>
    </row>
    <row r="1947" spans="4:4" x14ac:dyDescent="0.2">
      <c r="D1947" s="131"/>
    </row>
    <row r="1948" spans="4:4" x14ac:dyDescent="0.2">
      <c r="D1948" s="131"/>
    </row>
    <row r="1949" spans="4:4" x14ac:dyDescent="0.2">
      <c r="D1949" s="131"/>
    </row>
    <row r="1950" spans="4:4" x14ac:dyDescent="0.2">
      <c r="D1950" s="131"/>
    </row>
    <row r="1951" spans="4:4" x14ac:dyDescent="0.2">
      <c r="D1951" s="131"/>
    </row>
    <row r="1952" spans="4:4" x14ac:dyDescent="0.2">
      <c r="D1952" s="131"/>
    </row>
    <row r="1953" spans="4:4" x14ac:dyDescent="0.2">
      <c r="D1953" s="131"/>
    </row>
    <row r="1954" spans="4:4" x14ac:dyDescent="0.2">
      <c r="D1954" s="131"/>
    </row>
    <row r="1955" spans="4:4" x14ac:dyDescent="0.2">
      <c r="D1955" s="131"/>
    </row>
    <row r="1956" spans="4:4" x14ac:dyDescent="0.2">
      <c r="D1956" s="131"/>
    </row>
    <row r="1957" spans="4:4" x14ac:dyDescent="0.2">
      <c r="D1957" s="131"/>
    </row>
    <row r="1958" spans="4:4" x14ac:dyDescent="0.2">
      <c r="D1958" s="131"/>
    </row>
    <row r="1959" spans="4:4" x14ac:dyDescent="0.2">
      <c r="D1959" s="131"/>
    </row>
    <row r="1960" spans="4:4" x14ac:dyDescent="0.2">
      <c r="D1960" s="131"/>
    </row>
    <row r="1961" spans="4:4" x14ac:dyDescent="0.2">
      <c r="D1961" s="131"/>
    </row>
    <row r="1962" spans="4:4" x14ac:dyDescent="0.2">
      <c r="D1962" s="131"/>
    </row>
    <row r="1963" spans="4:4" x14ac:dyDescent="0.2">
      <c r="D1963" s="131"/>
    </row>
    <row r="1964" spans="4:4" x14ac:dyDescent="0.2">
      <c r="D1964" s="131"/>
    </row>
    <row r="1965" spans="4:4" x14ac:dyDescent="0.2">
      <c r="D1965" s="131"/>
    </row>
    <row r="1966" spans="4:4" x14ac:dyDescent="0.2">
      <c r="D1966" s="131"/>
    </row>
    <row r="1967" spans="4:4" x14ac:dyDescent="0.2">
      <c r="D1967" s="131"/>
    </row>
    <row r="1968" spans="4:4" x14ac:dyDescent="0.2">
      <c r="D1968" s="131"/>
    </row>
    <row r="1969" spans="4:4" x14ac:dyDescent="0.2">
      <c r="D1969" s="131"/>
    </row>
    <row r="1970" spans="4:4" x14ac:dyDescent="0.2">
      <c r="D1970" s="131"/>
    </row>
    <row r="1971" spans="4:4" x14ac:dyDescent="0.2">
      <c r="D1971" s="131"/>
    </row>
    <row r="1972" spans="4:4" x14ac:dyDescent="0.2">
      <c r="D1972" s="131"/>
    </row>
    <row r="1973" spans="4:4" x14ac:dyDescent="0.2">
      <c r="D1973" s="131"/>
    </row>
    <row r="1974" spans="4:4" x14ac:dyDescent="0.2">
      <c r="D1974" s="131"/>
    </row>
    <row r="1975" spans="4:4" x14ac:dyDescent="0.2">
      <c r="D1975" s="131"/>
    </row>
    <row r="1976" spans="4:4" x14ac:dyDescent="0.2">
      <c r="D1976" s="131"/>
    </row>
    <row r="1977" spans="4:4" x14ac:dyDescent="0.2">
      <c r="D1977" s="131"/>
    </row>
    <row r="1978" spans="4:4" x14ac:dyDescent="0.2">
      <c r="D1978" s="131"/>
    </row>
    <row r="1979" spans="4:4" x14ac:dyDescent="0.2">
      <c r="D1979" s="131"/>
    </row>
    <row r="1980" spans="4:4" x14ac:dyDescent="0.2">
      <c r="D1980" s="131"/>
    </row>
    <row r="1981" spans="4:4" x14ac:dyDescent="0.2">
      <c r="D1981" s="131"/>
    </row>
    <row r="1982" spans="4:4" x14ac:dyDescent="0.2">
      <c r="D1982" s="131"/>
    </row>
    <row r="1983" spans="4:4" x14ac:dyDescent="0.2">
      <c r="D1983" s="131"/>
    </row>
    <row r="1984" spans="4:4" x14ac:dyDescent="0.2">
      <c r="D1984" s="131"/>
    </row>
    <row r="1985" spans="4:4" x14ac:dyDescent="0.2">
      <c r="D1985" s="131"/>
    </row>
    <row r="1986" spans="4:4" x14ac:dyDescent="0.2">
      <c r="D1986" s="131"/>
    </row>
    <row r="1987" spans="4:4" x14ac:dyDescent="0.2">
      <c r="D1987" s="131"/>
    </row>
    <row r="1988" spans="4:4" x14ac:dyDescent="0.2">
      <c r="D1988" s="131"/>
    </row>
    <row r="1989" spans="4:4" x14ac:dyDescent="0.2">
      <c r="D1989" s="131"/>
    </row>
    <row r="1990" spans="4:4" x14ac:dyDescent="0.2">
      <c r="D1990" s="131"/>
    </row>
    <row r="1991" spans="4:4" x14ac:dyDescent="0.2">
      <c r="D1991" s="131"/>
    </row>
    <row r="1992" spans="4:4" x14ac:dyDescent="0.2">
      <c r="D1992" s="131"/>
    </row>
    <row r="1993" spans="4:4" x14ac:dyDescent="0.2">
      <c r="D1993" s="131"/>
    </row>
    <row r="1994" spans="4:4" x14ac:dyDescent="0.2">
      <c r="D1994" s="131"/>
    </row>
    <row r="1995" spans="4:4" x14ac:dyDescent="0.2">
      <c r="D1995" s="131"/>
    </row>
    <row r="1996" spans="4:4" x14ac:dyDescent="0.2">
      <c r="D1996" s="131"/>
    </row>
    <row r="1997" spans="4:4" x14ac:dyDescent="0.2">
      <c r="D1997" s="131"/>
    </row>
    <row r="1998" spans="4:4" x14ac:dyDescent="0.2">
      <c r="D1998" s="131"/>
    </row>
    <row r="1999" spans="4:4" x14ac:dyDescent="0.2">
      <c r="D1999" s="131"/>
    </row>
    <row r="2000" spans="4:4" x14ac:dyDescent="0.2">
      <c r="D2000" s="131"/>
    </row>
    <row r="2001" spans="4:4" x14ac:dyDescent="0.2">
      <c r="D2001" s="131"/>
    </row>
    <row r="2002" spans="4:4" x14ac:dyDescent="0.2">
      <c r="D2002" s="131"/>
    </row>
    <row r="2003" spans="4:4" x14ac:dyDescent="0.2">
      <c r="D2003" s="131"/>
    </row>
    <row r="2004" spans="4:4" x14ac:dyDescent="0.2">
      <c r="D2004" s="131"/>
    </row>
    <row r="2005" spans="4:4" x14ac:dyDescent="0.2">
      <c r="D2005" s="131"/>
    </row>
    <row r="2006" spans="4:4" x14ac:dyDescent="0.2">
      <c r="D2006" s="131"/>
    </row>
    <row r="2007" spans="4:4" x14ac:dyDescent="0.2">
      <c r="D2007" s="131"/>
    </row>
    <row r="2008" spans="4:4" x14ac:dyDescent="0.2">
      <c r="D2008" s="131"/>
    </row>
    <row r="2009" spans="4:4" x14ac:dyDescent="0.2">
      <c r="D2009" s="131"/>
    </row>
    <row r="2010" spans="4:4" x14ac:dyDescent="0.2">
      <c r="D2010" s="131"/>
    </row>
    <row r="2011" spans="4:4" x14ac:dyDescent="0.2">
      <c r="D2011" s="131"/>
    </row>
    <row r="2012" spans="4:4" x14ac:dyDescent="0.2">
      <c r="D2012" s="131"/>
    </row>
    <row r="2013" spans="4:4" x14ac:dyDescent="0.2">
      <c r="D2013" s="131"/>
    </row>
    <row r="2014" spans="4:4" x14ac:dyDescent="0.2">
      <c r="D2014" s="131"/>
    </row>
    <row r="2015" spans="4:4" x14ac:dyDescent="0.2">
      <c r="D2015" s="131"/>
    </row>
    <row r="2016" spans="4:4" x14ac:dyDescent="0.2">
      <c r="D2016" s="131"/>
    </row>
    <row r="2017" spans="4:4" x14ac:dyDescent="0.2">
      <c r="D2017" s="131"/>
    </row>
    <row r="2018" spans="4:4" x14ac:dyDescent="0.2">
      <c r="D2018" s="131"/>
    </row>
    <row r="2019" spans="4:4" x14ac:dyDescent="0.2">
      <c r="D2019" s="131"/>
    </row>
    <row r="2020" spans="4:4" x14ac:dyDescent="0.2">
      <c r="D2020" s="131"/>
    </row>
    <row r="2021" spans="4:4" x14ac:dyDescent="0.2">
      <c r="D2021" s="131"/>
    </row>
    <row r="2022" spans="4:4" x14ac:dyDescent="0.2">
      <c r="D2022" s="131"/>
    </row>
    <row r="2023" spans="4:4" x14ac:dyDescent="0.2">
      <c r="D2023" s="131"/>
    </row>
    <row r="2024" spans="4:4" x14ac:dyDescent="0.2">
      <c r="D2024" s="131"/>
    </row>
    <row r="2025" spans="4:4" x14ac:dyDescent="0.2">
      <c r="D2025" s="131"/>
    </row>
    <row r="2026" spans="4:4" x14ac:dyDescent="0.2">
      <c r="D2026" s="131"/>
    </row>
    <row r="2027" spans="4:4" x14ac:dyDescent="0.2">
      <c r="D2027" s="131"/>
    </row>
    <row r="2028" spans="4:4" x14ac:dyDescent="0.2">
      <c r="D2028" s="131"/>
    </row>
    <row r="2029" spans="4:4" x14ac:dyDescent="0.2">
      <c r="D2029" s="131"/>
    </row>
    <row r="2030" spans="4:4" x14ac:dyDescent="0.2">
      <c r="D2030" s="131"/>
    </row>
    <row r="2031" spans="4:4" x14ac:dyDescent="0.2">
      <c r="D2031" s="131"/>
    </row>
    <row r="2032" spans="4:4" x14ac:dyDescent="0.2">
      <c r="D2032" s="131"/>
    </row>
    <row r="2033" spans="4:4" x14ac:dyDescent="0.2">
      <c r="D2033" s="131"/>
    </row>
    <row r="2034" spans="4:4" x14ac:dyDescent="0.2">
      <c r="D2034" s="131"/>
    </row>
    <row r="2035" spans="4:4" x14ac:dyDescent="0.2">
      <c r="D2035" s="131"/>
    </row>
    <row r="2036" spans="4:4" x14ac:dyDescent="0.2">
      <c r="D2036" s="131"/>
    </row>
    <row r="2037" spans="4:4" x14ac:dyDescent="0.2">
      <c r="D2037" s="131"/>
    </row>
    <row r="2038" spans="4:4" x14ac:dyDescent="0.2">
      <c r="D2038" s="131"/>
    </row>
    <row r="2039" spans="4:4" x14ac:dyDescent="0.2">
      <c r="D2039" s="131"/>
    </row>
    <row r="2040" spans="4:4" x14ac:dyDescent="0.2">
      <c r="D2040" s="131"/>
    </row>
    <row r="2041" spans="4:4" x14ac:dyDescent="0.2">
      <c r="D2041" s="131"/>
    </row>
    <row r="2042" spans="4:4" x14ac:dyDescent="0.2">
      <c r="D2042" s="131"/>
    </row>
    <row r="2043" spans="4:4" x14ac:dyDescent="0.2">
      <c r="D2043" s="131"/>
    </row>
    <row r="2044" spans="4:4" x14ac:dyDescent="0.2">
      <c r="D2044" s="131"/>
    </row>
    <row r="2045" spans="4:4" x14ac:dyDescent="0.2">
      <c r="D2045" s="131"/>
    </row>
    <row r="2046" spans="4:4" x14ac:dyDescent="0.2">
      <c r="D2046" s="131"/>
    </row>
    <row r="2047" spans="4:4" x14ac:dyDescent="0.2">
      <c r="D2047" s="131"/>
    </row>
    <row r="2048" spans="4:4" x14ac:dyDescent="0.2">
      <c r="D2048" s="131"/>
    </row>
    <row r="2049" spans="4:4" x14ac:dyDescent="0.2">
      <c r="D2049" s="131"/>
    </row>
    <row r="2050" spans="4:4" x14ac:dyDescent="0.2">
      <c r="D2050" s="131"/>
    </row>
    <row r="2051" spans="4:4" x14ac:dyDescent="0.2">
      <c r="D2051" s="131"/>
    </row>
    <row r="2052" spans="4:4" x14ac:dyDescent="0.2">
      <c r="D2052" s="131"/>
    </row>
    <row r="2053" spans="4:4" x14ac:dyDescent="0.2">
      <c r="D2053" s="131"/>
    </row>
    <row r="2054" spans="4:4" x14ac:dyDescent="0.2">
      <c r="D2054" s="131"/>
    </row>
    <row r="2055" spans="4:4" x14ac:dyDescent="0.2">
      <c r="D2055" s="131"/>
    </row>
    <row r="2056" spans="4:4" x14ac:dyDescent="0.2">
      <c r="D2056" s="131"/>
    </row>
    <row r="2057" spans="4:4" x14ac:dyDescent="0.2">
      <c r="D2057" s="131"/>
    </row>
    <row r="2058" spans="4:4" x14ac:dyDescent="0.2">
      <c r="D2058" s="131"/>
    </row>
    <row r="2059" spans="4:4" x14ac:dyDescent="0.2">
      <c r="D2059" s="131"/>
    </row>
    <row r="2060" spans="4:4" x14ac:dyDescent="0.2">
      <c r="D2060" s="131"/>
    </row>
    <row r="2061" spans="4:4" x14ac:dyDescent="0.2">
      <c r="D2061" s="131"/>
    </row>
    <row r="2062" spans="4:4" x14ac:dyDescent="0.2">
      <c r="D2062" s="131"/>
    </row>
    <row r="2063" spans="4:4" x14ac:dyDescent="0.2">
      <c r="D2063" s="131"/>
    </row>
    <row r="2064" spans="4:4" x14ac:dyDescent="0.2">
      <c r="D2064" s="131"/>
    </row>
    <row r="2065" spans="4:4" x14ac:dyDescent="0.2">
      <c r="D2065" s="131"/>
    </row>
    <row r="2066" spans="4:4" x14ac:dyDescent="0.2">
      <c r="D2066" s="131"/>
    </row>
    <row r="2067" spans="4:4" x14ac:dyDescent="0.2">
      <c r="D2067" s="131"/>
    </row>
    <row r="2068" spans="4:4" x14ac:dyDescent="0.2">
      <c r="D2068" s="131"/>
    </row>
    <row r="2069" spans="4:4" x14ac:dyDescent="0.2">
      <c r="D2069" s="131"/>
    </row>
    <row r="2070" spans="4:4" x14ac:dyDescent="0.2">
      <c r="D2070" s="131"/>
    </row>
    <row r="2071" spans="4:4" x14ac:dyDescent="0.2">
      <c r="D2071" s="131"/>
    </row>
    <row r="2072" spans="4:4" x14ac:dyDescent="0.2">
      <c r="D2072" s="131"/>
    </row>
    <row r="2073" spans="4:4" x14ac:dyDescent="0.2">
      <c r="D2073" s="131"/>
    </row>
    <row r="2074" spans="4:4" x14ac:dyDescent="0.2">
      <c r="D2074" s="131"/>
    </row>
    <row r="2075" spans="4:4" x14ac:dyDescent="0.2">
      <c r="D2075" s="131"/>
    </row>
    <row r="2076" spans="4:4" x14ac:dyDescent="0.2">
      <c r="D2076" s="131"/>
    </row>
    <row r="2077" spans="4:4" x14ac:dyDescent="0.2">
      <c r="D2077" s="131"/>
    </row>
    <row r="2078" spans="4:4" x14ac:dyDescent="0.2">
      <c r="D2078" s="131"/>
    </row>
    <row r="2079" spans="4:4" x14ac:dyDescent="0.2">
      <c r="D2079" s="131"/>
    </row>
    <row r="2080" spans="4:4" x14ac:dyDescent="0.2">
      <c r="D2080" s="131"/>
    </row>
    <row r="2081" spans="4:4" x14ac:dyDescent="0.2">
      <c r="D2081" s="131"/>
    </row>
    <row r="2082" spans="4:4" x14ac:dyDescent="0.2">
      <c r="D2082" s="131"/>
    </row>
    <row r="2083" spans="4:4" x14ac:dyDescent="0.2">
      <c r="D2083" s="131"/>
    </row>
    <row r="2084" spans="4:4" x14ac:dyDescent="0.2">
      <c r="D2084" s="131"/>
    </row>
    <row r="2085" spans="4:4" x14ac:dyDescent="0.2">
      <c r="D2085" s="131"/>
    </row>
    <row r="2086" spans="4:4" x14ac:dyDescent="0.2">
      <c r="D2086" s="131"/>
    </row>
    <row r="2087" spans="4:4" x14ac:dyDescent="0.2">
      <c r="D2087" s="131"/>
    </row>
    <row r="2088" spans="4:4" x14ac:dyDescent="0.2">
      <c r="D2088" s="131"/>
    </row>
    <row r="2089" spans="4:4" x14ac:dyDescent="0.2">
      <c r="D2089" s="131"/>
    </row>
    <row r="2090" spans="4:4" x14ac:dyDescent="0.2">
      <c r="D2090" s="131"/>
    </row>
    <row r="2091" spans="4:4" x14ac:dyDescent="0.2">
      <c r="D2091" s="131"/>
    </row>
    <row r="2092" spans="4:4" x14ac:dyDescent="0.2">
      <c r="D2092" s="131"/>
    </row>
    <row r="2093" spans="4:4" x14ac:dyDescent="0.2">
      <c r="D2093" s="131"/>
    </row>
    <row r="2094" spans="4:4" x14ac:dyDescent="0.2">
      <c r="D2094" s="131"/>
    </row>
    <row r="2095" spans="4:4" x14ac:dyDescent="0.2">
      <c r="D2095" s="131"/>
    </row>
    <row r="2096" spans="4:4" x14ac:dyDescent="0.2">
      <c r="D2096" s="131"/>
    </row>
    <row r="2097" spans="4:4" x14ac:dyDescent="0.2">
      <c r="D2097" s="131"/>
    </row>
    <row r="2098" spans="4:4" x14ac:dyDescent="0.2">
      <c r="D2098" s="131"/>
    </row>
    <row r="2099" spans="4:4" x14ac:dyDescent="0.2">
      <c r="D2099" s="131"/>
    </row>
    <row r="2100" spans="4:4" x14ac:dyDescent="0.2">
      <c r="D2100" s="131"/>
    </row>
    <row r="2101" spans="4:4" x14ac:dyDescent="0.2">
      <c r="D2101" s="131"/>
    </row>
    <row r="2102" spans="4:4" x14ac:dyDescent="0.2">
      <c r="D2102" s="131"/>
    </row>
    <row r="2103" spans="4:4" x14ac:dyDescent="0.2">
      <c r="D2103" s="131"/>
    </row>
    <row r="2104" spans="4:4" x14ac:dyDescent="0.2">
      <c r="D2104" s="131"/>
    </row>
    <row r="2105" spans="4:4" x14ac:dyDescent="0.2">
      <c r="D2105" s="131"/>
    </row>
    <row r="2106" spans="4:4" x14ac:dyDescent="0.2">
      <c r="D2106" s="131"/>
    </row>
    <row r="2107" spans="4:4" x14ac:dyDescent="0.2">
      <c r="D2107" s="131"/>
    </row>
    <row r="2108" spans="4:4" x14ac:dyDescent="0.2">
      <c r="D2108" s="131"/>
    </row>
    <row r="2109" spans="4:4" x14ac:dyDescent="0.2">
      <c r="D2109" s="131"/>
    </row>
    <row r="2110" spans="4:4" x14ac:dyDescent="0.2">
      <c r="D2110" s="131"/>
    </row>
    <row r="2111" spans="4:4" x14ac:dyDescent="0.2">
      <c r="D2111" s="131"/>
    </row>
    <row r="2112" spans="4:4" x14ac:dyDescent="0.2">
      <c r="D2112" s="131"/>
    </row>
    <row r="2113" spans="4:4" x14ac:dyDescent="0.2">
      <c r="D2113" s="131"/>
    </row>
    <row r="2114" spans="4:4" x14ac:dyDescent="0.2">
      <c r="D2114" s="131"/>
    </row>
    <row r="2115" spans="4:4" x14ac:dyDescent="0.2">
      <c r="D2115" s="131"/>
    </row>
    <row r="2116" spans="4:4" x14ac:dyDescent="0.2">
      <c r="D2116" s="131"/>
    </row>
    <row r="2117" spans="4:4" x14ac:dyDescent="0.2">
      <c r="D2117" s="131"/>
    </row>
    <row r="2118" spans="4:4" x14ac:dyDescent="0.2">
      <c r="D2118" s="131"/>
    </row>
    <row r="2119" spans="4:4" x14ac:dyDescent="0.2">
      <c r="D2119" s="131"/>
    </row>
    <row r="2120" spans="4:4" x14ac:dyDescent="0.2">
      <c r="D2120" s="131"/>
    </row>
    <row r="2121" spans="4:4" x14ac:dyDescent="0.2">
      <c r="D2121" s="131"/>
    </row>
    <row r="2122" spans="4:4" x14ac:dyDescent="0.2">
      <c r="D2122" s="131"/>
    </row>
    <row r="2123" spans="4:4" x14ac:dyDescent="0.2">
      <c r="D2123" s="131"/>
    </row>
    <row r="2124" spans="4:4" x14ac:dyDescent="0.2">
      <c r="D2124" s="131"/>
    </row>
    <row r="2125" spans="4:4" x14ac:dyDescent="0.2">
      <c r="D2125" s="131"/>
    </row>
    <row r="2126" spans="4:4" x14ac:dyDescent="0.2">
      <c r="D2126" s="131"/>
    </row>
    <row r="2127" spans="4:4" x14ac:dyDescent="0.2">
      <c r="D2127" s="131"/>
    </row>
    <row r="2128" spans="4:4" x14ac:dyDescent="0.2">
      <c r="D2128" s="131"/>
    </row>
    <row r="2129" spans="4:4" x14ac:dyDescent="0.2">
      <c r="D2129" s="131"/>
    </row>
    <row r="2130" spans="4:4" x14ac:dyDescent="0.2">
      <c r="D2130" s="131"/>
    </row>
    <row r="2131" spans="4:4" x14ac:dyDescent="0.2">
      <c r="D2131" s="131"/>
    </row>
    <row r="2132" spans="4:4" x14ac:dyDescent="0.2">
      <c r="D2132" s="131"/>
    </row>
    <row r="2133" spans="4:4" x14ac:dyDescent="0.2">
      <c r="D2133" s="131"/>
    </row>
    <row r="2134" spans="4:4" x14ac:dyDescent="0.2">
      <c r="D2134" s="131"/>
    </row>
    <row r="2135" spans="4:4" x14ac:dyDescent="0.2">
      <c r="D2135" s="131"/>
    </row>
    <row r="2136" spans="4:4" x14ac:dyDescent="0.2">
      <c r="D2136" s="131"/>
    </row>
    <row r="2137" spans="4:4" x14ac:dyDescent="0.2">
      <c r="D2137" s="131"/>
    </row>
    <row r="2138" spans="4:4" x14ac:dyDescent="0.2">
      <c r="D2138" s="131"/>
    </row>
    <row r="2139" spans="4:4" x14ac:dyDescent="0.2">
      <c r="D2139" s="131"/>
    </row>
    <row r="2140" spans="4:4" x14ac:dyDescent="0.2">
      <c r="D2140" s="131"/>
    </row>
    <row r="2141" spans="4:4" x14ac:dyDescent="0.2">
      <c r="D2141" s="131"/>
    </row>
    <row r="2142" spans="4:4" x14ac:dyDescent="0.2">
      <c r="D2142" s="131"/>
    </row>
    <row r="2143" spans="4:4" x14ac:dyDescent="0.2">
      <c r="D2143" s="131"/>
    </row>
    <row r="2144" spans="4:4" x14ac:dyDescent="0.2">
      <c r="D2144" s="131"/>
    </row>
    <row r="2145" spans="4:4" x14ac:dyDescent="0.2">
      <c r="D2145" s="131"/>
    </row>
    <row r="2146" spans="4:4" x14ac:dyDescent="0.2">
      <c r="D2146" s="131"/>
    </row>
    <row r="2147" spans="4:4" x14ac:dyDescent="0.2">
      <c r="D2147" s="131"/>
    </row>
    <row r="2148" spans="4:4" x14ac:dyDescent="0.2">
      <c r="D2148" s="131"/>
    </row>
    <row r="2149" spans="4:4" x14ac:dyDescent="0.2">
      <c r="D2149" s="131"/>
    </row>
    <row r="2150" spans="4:4" x14ac:dyDescent="0.2">
      <c r="D2150" s="131"/>
    </row>
    <row r="2151" spans="4:4" x14ac:dyDescent="0.2">
      <c r="D2151" s="131"/>
    </row>
    <row r="2152" spans="4:4" x14ac:dyDescent="0.2">
      <c r="D2152" s="131"/>
    </row>
    <row r="2153" spans="4:4" x14ac:dyDescent="0.2">
      <c r="D2153" s="131"/>
    </row>
    <row r="2154" spans="4:4" x14ac:dyDescent="0.2">
      <c r="D2154" s="131"/>
    </row>
    <row r="2155" spans="4:4" x14ac:dyDescent="0.2">
      <c r="D2155" s="131"/>
    </row>
    <row r="2156" spans="4:4" x14ac:dyDescent="0.2">
      <c r="D2156" s="131"/>
    </row>
    <row r="2157" spans="4:4" x14ac:dyDescent="0.2">
      <c r="D2157" s="131"/>
    </row>
    <row r="2158" spans="4:4" x14ac:dyDescent="0.2">
      <c r="D2158" s="131"/>
    </row>
    <row r="2159" spans="4:4" x14ac:dyDescent="0.2">
      <c r="D2159" s="131"/>
    </row>
    <row r="2160" spans="4:4" x14ac:dyDescent="0.2">
      <c r="D2160" s="131"/>
    </row>
    <row r="2161" spans="4:4" x14ac:dyDescent="0.2">
      <c r="D2161" s="131"/>
    </row>
    <row r="2162" spans="4:4" x14ac:dyDescent="0.2">
      <c r="D2162" s="131"/>
    </row>
    <row r="2163" spans="4:4" x14ac:dyDescent="0.2">
      <c r="D2163" s="131"/>
    </row>
    <row r="2164" spans="4:4" x14ac:dyDescent="0.2">
      <c r="D2164" s="131"/>
    </row>
    <row r="2165" spans="4:4" x14ac:dyDescent="0.2">
      <c r="D2165" s="131"/>
    </row>
    <row r="2166" spans="4:4" x14ac:dyDescent="0.2">
      <c r="D2166" s="131"/>
    </row>
    <row r="2167" spans="4:4" x14ac:dyDescent="0.2">
      <c r="D2167" s="131"/>
    </row>
    <row r="2168" spans="4:4" x14ac:dyDescent="0.2">
      <c r="D2168" s="131"/>
    </row>
    <row r="2169" spans="4:4" x14ac:dyDescent="0.2">
      <c r="D2169" s="131"/>
    </row>
    <row r="2170" spans="4:4" x14ac:dyDescent="0.2">
      <c r="D2170" s="131"/>
    </row>
    <row r="2171" spans="4:4" x14ac:dyDescent="0.2">
      <c r="D2171" s="131"/>
    </row>
    <row r="2172" spans="4:4" x14ac:dyDescent="0.2">
      <c r="D2172" s="131"/>
    </row>
    <row r="2173" spans="4:4" x14ac:dyDescent="0.2">
      <c r="D2173" s="131"/>
    </row>
    <row r="2174" spans="4:4" x14ac:dyDescent="0.2">
      <c r="D2174" s="131"/>
    </row>
    <row r="2175" spans="4:4" x14ac:dyDescent="0.2">
      <c r="D2175" s="131"/>
    </row>
    <row r="2176" spans="4:4" x14ac:dyDescent="0.2">
      <c r="D2176" s="131"/>
    </row>
    <row r="2177" spans="4:4" x14ac:dyDescent="0.2">
      <c r="D2177" s="131"/>
    </row>
    <row r="2178" spans="4:4" x14ac:dyDescent="0.2">
      <c r="D2178" s="131"/>
    </row>
    <row r="2179" spans="4:4" x14ac:dyDescent="0.2">
      <c r="D2179" s="131"/>
    </row>
    <row r="2180" spans="4:4" x14ac:dyDescent="0.2">
      <c r="D2180" s="131"/>
    </row>
    <row r="2181" spans="4:4" x14ac:dyDescent="0.2">
      <c r="D2181" s="131"/>
    </row>
    <row r="2182" spans="4:4" x14ac:dyDescent="0.2">
      <c r="D2182" s="131"/>
    </row>
    <row r="2183" spans="4:4" x14ac:dyDescent="0.2">
      <c r="D2183" s="131"/>
    </row>
    <row r="2184" spans="4:4" x14ac:dyDescent="0.2">
      <c r="D2184" s="131"/>
    </row>
    <row r="2185" spans="4:4" x14ac:dyDescent="0.2">
      <c r="D2185" s="131"/>
    </row>
    <row r="2186" spans="4:4" x14ac:dyDescent="0.2">
      <c r="D2186" s="131"/>
    </row>
    <row r="2187" spans="4:4" x14ac:dyDescent="0.2">
      <c r="D2187" s="131"/>
    </row>
    <row r="2188" spans="4:4" x14ac:dyDescent="0.2">
      <c r="D2188" s="131"/>
    </row>
    <row r="2189" spans="4:4" x14ac:dyDescent="0.2">
      <c r="D2189" s="131"/>
    </row>
    <row r="2190" spans="4:4" x14ac:dyDescent="0.2">
      <c r="D2190" s="131"/>
    </row>
    <row r="2191" spans="4:4" x14ac:dyDescent="0.2">
      <c r="D2191" s="131"/>
    </row>
    <row r="2192" spans="4:4" x14ac:dyDescent="0.2">
      <c r="D2192" s="131"/>
    </row>
    <row r="2193" spans="4:4" x14ac:dyDescent="0.2">
      <c r="D2193" s="131"/>
    </row>
    <row r="2194" spans="4:4" x14ac:dyDescent="0.2">
      <c r="D2194" s="131"/>
    </row>
    <row r="2195" spans="4:4" x14ac:dyDescent="0.2">
      <c r="D2195" s="131"/>
    </row>
    <row r="2196" spans="4:4" x14ac:dyDescent="0.2">
      <c r="D2196" s="131"/>
    </row>
    <row r="2197" spans="4:4" x14ac:dyDescent="0.2">
      <c r="D2197" s="131"/>
    </row>
    <row r="2198" spans="4:4" x14ac:dyDescent="0.2">
      <c r="D2198" s="131"/>
    </row>
    <row r="2199" spans="4:4" x14ac:dyDescent="0.2">
      <c r="D2199" s="131"/>
    </row>
    <row r="2200" spans="4:4" x14ac:dyDescent="0.2">
      <c r="D2200" s="131"/>
    </row>
    <row r="2201" spans="4:4" x14ac:dyDescent="0.2">
      <c r="D2201" s="131"/>
    </row>
    <row r="2202" spans="4:4" x14ac:dyDescent="0.2">
      <c r="D2202" s="131"/>
    </row>
    <row r="2203" spans="4:4" x14ac:dyDescent="0.2">
      <c r="D2203" s="131"/>
    </row>
    <row r="2204" spans="4:4" x14ac:dyDescent="0.2">
      <c r="D2204" s="131"/>
    </row>
    <row r="2205" spans="4:4" x14ac:dyDescent="0.2">
      <c r="D2205" s="131"/>
    </row>
    <row r="2206" spans="4:4" x14ac:dyDescent="0.2">
      <c r="D2206" s="131"/>
    </row>
    <row r="2207" spans="4:4" x14ac:dyDescent="0.2">
      <c r="D2207" s="131"/>
    </row>
    <row r="2208" spans="4:4" x14ac:dyDescent="0.2">
      <c r="D2208" s="131"/>
    </row>
    <row r="2209" spans="4:4" x14ac:dyDescent="0.2">
      <c r="D2209" s="131"/>
    </row>
    <row r="2210" spans="4:4" x14ac:dyDescent="0.2">
      <c r="D2210" s="131"/>
    </row>
    <row r="2211" spans="4:4" x14ac:dyDescent="0.2">
      <c r="D2211" s="131"/>
    </row>
    <row r="2212" spans="4:4" x14ac:dyDescent="0.2">
      <c r="D2212" s="131"/>
    </row>
    <row r="2213" spans="4:4" x14ac:dyDescent="0.2">
      <c r="D2213" s="131"/>
    </row>
    <row r="2214" spans="4:4" x14ac:dyDescent="0.2">
      <c r="D2214" s="131"/>
    </row>
    <row r="2215" spans="4:4" x14ac:dyDescent="0.2">
      <c r="D2215" s="131"/>
    </row>
    <row r="2216" spans="4:4" x14ac:dyDescent="0.2">
      <c r="D2216" s="131"/>
    </row>
    <row r="2217" spans="4:4" x14ac:dyDescent="0.2">
      <c r="D2217" s="131"/>
    </row>
    <row r="2218" spans="4:4" x14ac:dyDescent="0.2">
      <c r="D2218" s="131"/>
    </row>
    <row r="2219" spans="4:4" x14ac:dyDescent="0.2">
      <c r="D2219" s="131"/>
    </row>
    <row r="2220" spans="4:4" x14ac:dyDescent="0.2">
      <c r="D2220" s="131"/>
    </row>
    <row r="2221" spans="4:4" x14ac:dyDescent="0.2">
      <c r="D2221" s="131"/>
    </row>
    <row r="2222" spans="4:4" x14ac:dyDescent="0.2">
      <c r="D2222" s="131"/>
    </row>
    <row r="2223" spans="4:4" x14ac:dyDescent="0.2">
      <c r="D2223" s="131"/>
    </row>
    <row r="2224" spans="4:4" x14ac:dyDescent="0.2">
      <c r="D2224" s="131"/>
    </row>
    <row r="2225" spans="4:4" x14ac:dyDescent="0.2">
      <c r="D2225" s="131"/>
    </row>
    <row r="2226" spans="4:4" x14ac:dyDescent="0.2">
      <c r="D2226" s="131"/>
    </row>
    <row r="2227" spans="4:4" x14ac:dyDescent="0.2">
      <c r="D2227" s="131"/>
    </row>
    <row r="2228" spans="4:4" x14ac:dyDescent="0.2">
      <c r="D2228" s="131"/>
    </row>
    <row r="2229" spans="4:4" x14ac:dyDescent="0.2">
      <c r="D2229" s="131"/>
    </row>
    <row r="2230" spans="4:4" x14ac:dyDescent="0.2">
      <c r="D2230" s="131"/>
    </row>
    <row r="2231" spans="4:4" x14ac:dyDescent="0.2">
      <c r="D2231" s="131"/>
    </row>
    <row r="2232" spans="4:4" x14ac:dyDescent="0.2">
      <c r="D2232" s="131"/>
    </row>
    <row r="2233" spans="4:4" x14ac:dyDescent="0.2">
      <c r="D2233" s="131"/>
    </row>
    <row r="2234" spans="4:4" x14ac:dyDescent="0.2">
      <c r="D2234" s="131"/>
    </row>
    <row r="2235" spans="4:4" x14ac:dyDescent="0.2">
      <c r="D2235" s="131"/>
    </row>
    <row r="2236" spans="4:4" x14ac:dyDescent="0.2">
      <c r="D2236" s="131"/>
    </row>
    <row r="2237" spans="4:4" x14ac:dyDescent="0.2">
      <c r="D2237" s="131"/>
    </row>
    <row r="2238" spans="4:4" x14ac:dyDescent="0.2">
      <c r="D2238" s="131"/>
    </row>
    <row r="2239" spans="4:4" x14ac:dyDescent="0.2">
      <c r="D2239" s="131"/>
    </row>
    <row r="2240" spans="4:4" x14ac:dyDescent="0.2">
      <c r="D2240" s="131"/>
    </row>
    <row r="2241" spans="4:4" x14ac:dyDescent="0.2">
      <c r="D2241" s="131"/>
    </row>
    <row r="2242" spans="4:4" x14ac:dyDescent="0.2">
      <c r="D2242" s="131"/>
    </row>
    <row r="2243" spans="4:4" x14ac:dyDescent="0.2">
      <c r="D2243" s="131"/>
    </row>
    <row r="2244" spans="4:4" x14ac:dyDescent="0.2">
      <c r="D2244" s="131"/>
    </row>
    <row r="2245" spans="4:4" x14ac:dyDescent="0.2">
      <c r="D2245" s="131"/>
    </row>
    <row r="2246" spans="4:4" x14ac:dyDescent="0.2">
      <c r="D2246" s="131"/>
    </row>
    <row r="2247" spans="4:4" x14ac:dyDescent="0.2">
      <c r="D2247" s="131"/>
    </row>
    <row r="2248" spans="4:4" x14ac:dyDescent="0.2">
      <c r="D2248" s="131"/>
    </row>
    <row r="2249" spans="4:4" x14ac:dyDescent="0.2">
      <c r="D2249" s="131"/>
    </row>
    <row r="2250" spans="4:4" x14ac:dyDescent="0.2">
      <c r="D2250" s="131"/>
    </row>
    <row r="2251" spans="4:4" x14ac:dyDescent="0.2">
      <c r="D2251" s="131"/>
    </row>
    <row r="2252" spans="4:4" x14ac:dyDescent="0.2">
      <c r="D2252" s="131"/>
    </row>
    <row r="2253" spans="4:4" x14ac:dyDescent="0.2">
      <c r="D2253" s="131"/>
    </row>
    <row r="2254" spans="4:4" x14ac:dyDescent="0.2">
      <c r="D2254" s="131"/>
    </row>
    <row r="2255" spans="4:4" x14ac:dyDescent="0.2">
      <c r="D2255" s="131"/>
    </row>
    <row r="2256" spans="4:4" x14ac:dyDescent="0.2">
      <c r="D2256" s="131"/>
    </row>
    <row r="2257" spans="4:4" x14ac:dyDescent="0.2">
      <c r="D2257" s="131"/>
    </row>
    <row r="2258" spans="4:4" x14ac:dyDescent="0.2">
      <c r="D2258" s="131"/>
    </row>
    <row r="2259" spans="4:4" x14ac:dyDescent="0.2">
      <c r="D2259" s="131"/>
    </row>
    <row r="2260" spans="4:4" x14ac:dyDescent="0.2">
      <c r="D2260" s="131"/>
    </row>
    <row r="2261" spans="4:4" x14ac:dyDescent="0.2">
      <c r="D2261" s="131"/>
    </row>
    <row r="2262" spans="4:4" x14ac:dyDescent="0.2">
      <c r="D2262" s="131"/>
    </row>
    <row r="2263" spans="4:4" x14ac:dyDescent="0.2">
      <c r="D2263" s="131"/>
    </row>
    <row r="2264" spans="4:4" x14ac:dyDescent="0.2">
      <c r="D2264" s="131"/>
    </row>
    <row r="2265" spans="4:4" x14ac:dyDescent="0.2">
      <c r="D2265" s="131"/>
    </row>
    <row r="2266" spans="4:4" x14ac:dyDescent="0.2">
      <c r="D2266" s="131"/>
    </row>
    <row r="2267" spans="4:4" x14ac:dyDescent="0.2">
      <c r="D2267" s="131"/>
    </row>
    <row r="2268" spans="4:4" x14ac:dyDescent="0.2">
      <c r="D2268" s="131"/>
    </row>
    <row r="2269" spans="4:4" x14ac:dyDescent="0.2">
      <c r="D2269" s="131"/>
    </row>
    <row r="2270" spans="4:4" x14ac:dyDescent="0.2">
      <c r="D2270" s="131"/>
    </row>
    <row r="2271" spans="4:4" x14ac:dyDescent="0.2">
      <c r="D2271" s="131"/>
    </row>
    <row r="2272" spans="4:4" x14ac:dyDescent="0.2">
      <c r="D2272" s="131"/>
    </row>
    <row r="2273" spans="4:4" x14ac:dyDescent="0.2">
      <c r="D2273" s="131"/>
    </row>
    <row r="2274" spans="4:4" x14ac:dyDescent="0.2">
      <c r="D2274" s="131"/>
    </row>
    <row r="2275" spans="4:4" x14ac:dyDescent="0.2">
      <c r="D2275" s="131"/>
    </row>
    <row r="2276" spans="4:4" x14ac:dyDescent="0.2">
      <c r="D2276" s="131"/>
    </row>
    <row r="2277" spans="4:4" x14ac:dyDescent="0.2">
      <c r="D2277" s="131"/>
    </row>
    <row r="2278" spans="4:4" x14ac:dyDescent="0.2">
      <c r="D2278" s="131"/>
    </row>
    <row r="2279" spans="4:4" x14ac:dyDescent="0.2">
      <c r="D2279" s="131"/>
    </row>
    <row r="2280" spans="4:4" x14ac:dyDescent="0.2">
      <c r="D2280" s="131"/>
    </row>
    <row r="2281" spans="4:4" x14ac:dyDescent="0.2">
      <c r="D2281" s="131"/>
    </row>
    <row r="2282" spans="4:4" x14ac:dyDescent="0.2">
      <c r="D2282" s="131"/>
    </row>
    <row r="2283" spans="4:4" x14ac:dyDescent="0.2">
      <c r="D2283" s="131"/>
    </row>
    <row r="2284" spans="4:4" x14ac:dyDescent="0.2">
      <c r="D2284" s="131"/>
    </row>
    <row r="2285" spans="4:4" x14ac:dyDescent="0.2">
      <c r="D2285" s="131"/>
    </row>
    <row r="2286" spans="4:4" x14ac:dyDescent="0.2">
      <c r="D2286" s="131"/>
    </row>
    <row r="2287" spans="4:4" x14ac:dyDescent="0.2">
      <c r="D2287" s="131"/>
    </row>
    <row r="2288" spans="4:4" x14ac:dyDescent="0.2">
      <c r="D2288" s="131"/>
    </row>
    <row r="2289" spans="4:4" x14ac:dyDescent="0.2">
      <c r="D2289" s="131"/>
    </row>
    <row r="2290" spans="4:4" x14ac:dyDescent="0.2">
      <c r="D2290" s="131"/>
    </row>
    <row r="2291" spans="4:4" x14ac:dyDescent="0.2">
      <c r="D2291" s="131"/>
    </row>
    <row r="2292" spans="4:4" x14ac:dyDescent="0.2">
      <c r="D2292" s="131"/>
    </row>
    <row r="2293" spans="4:4" x14ac:dyDescent="0.2">
      <c r="D2293" s="131"/>
    </row>
    <row r="2294" spans="4:4" x14ac:dyDescent="0.2">
      <c r="D2294" s="131"/>
    </row>
    <row r="2295" spans="4:4" x14ac:dyDescent="0.2">
      <c r="D2295" s="131"/>
    </row>
    <row r="2296" spans="4:4" x14ac:dyDescent="0.2">
      <c r="D2296" s="131"/>
    </row>
    <row r="2297" spans="4:4" x14ac:dyDescent="0.2">
      <c r="D2297" s="131"/>
    </row>
    <row r="2298" spans="4:4" x14ac:dyDescent="0.2">
      <c r="D2298" s="131"/>
    </row>
    <row r="2299" spans="4:4" x14ac:dyDescent="0.2">
      <c r="D2299" s="131"/>
    </row>
    <row r="2300" spans="4:4" x14ac:dyDescent="0.2">
      <c r="D2300" s="131"/>
    </row>
    <row r="2301" spans="4:4" x14ac:dyDescent="0.2">
      <c r="D2301" s="131"/>
    </row>
    <row r="2302" spans="4:4" x14ac:dyDescent="0.2">
      <c r="D2302" s="131"/>
    </row>
    <row r="2303" spans="4:4" x14ac:dyDescent="0.2">
      <c r="D2303" s="131"/>
    </row>
    <row r="2304" spans="4:4" x14ac:dyDescent="0.2">
      <c r="D2304" s="131"/>
    </row>
    <row r="2305" spans="4:4" x14ac:dyDescent="0.2">
      <c r="D2305" s="131"/>
    </row>
    <row r="2306" spans="4:4" x14ac:dyDescent="0.2">
      <c r="D2306" s="131"/>
    </row>
    <row r="2307" spans="4:4" x14ac:dyDescent="0.2">
      <c r="D2307" s="131"/>
    </row>
    <row r="2308" spans="4:4" x14ac:dyDescent="0.2">
      <c r="D2308" s="131"/>
    </row>
    <row r="2309" spans="4:4" x14ac:dyDescent="0.2">
      <c r="D2309" s="131"/>
    </row>
    <row r="2310" spans="4:4" x14ac:dyDescent="0.2">
      <c r="D2310" s="131"/>
    </row>
    <row r="2311" spans="4:4" x14ac:dyDescent="0.2">
      <c r="D2311" s="131"/>
    </row>
    <row r="2312" spans="4:4" x14ac:dyDescent="0.2">
      <c r="D2312" s="131"/>
    </row>
    <row r="2313" spans="4:4" x14ac:dyDescent="0.2">
      <c r="D2313" s="131"/>
    </row>
    <row r="2314" spans="4:4" x14ac:dyDescent="0.2">
      <c r="D2314" s="131"/>
    </row>
    <row r="2315" spans="4:4" x14ac:dyDescent="0.2">
      <c r="D2315" s="131"/>
    </row>
    <row r="2316" spans="4:4" x14ac:dyDescent="0.2">
      <c r="D2316" s="131"/>
    </row>
    <row r="2317" spans="4:4" x14ac:dyDescent="0.2">
      <c r="D2317" s="131"/>
    </row>
    <row r="2318" spans="4:4" x14ac:dyDescent="0.2">
      <c r="D2318" s="131"/>
    </row>
    <row r="2319" spans="4:4" x14ac:dyDescent="0.2">
      <c r="D2319" s="131"/>
    </row>
    <row r="2320" spans="4:4" x14ac:dyDescent="0.2">
      <c r="D2320" s="131"/>
    </row>
    <row r="2321" spans="4:4" x14ac:dyDescent="0.2">
      <c r="D2321" s="131"/>
    </row>
    <row r="2322" spans="4:4" x14ac:dyDescent="0.2">
      <c r="D2322" s="131"/>
    </row>
    <row r="2323" spans="4:4" x14ac:dyDescent="0.2">
      <c r="D2323" s="131"/>
    </row>
    <row r="2324" spans="4:4" x14ac:dyDescent="0.2">
      <c r="D2324" s="131"/>
    </row>
    <row r="2325" spans="4:4" x14ac:dyDescent="0.2">
      <c r="D2325" s="131"/>
    </row>
    <row r="2326" spans="4:4" x14ac:dyDescent="0.2">
      <c r="D2326" s="131"/>
    </row>
    <row r="2327" spans="4:4" x14ac:dyDescent="0.2">
      <c r="D2327" s="131"/>
    </row>
    <row r="2328" spans="4:4" x14ac:dyDescent="0.2">
      <c r="D2328" s="131"/>
    </row>
    <row r="2329" spans="4:4" x14ac:dyDescent="0.2">
      <c r="D2329" s="131"/>
    </row>
    <row r="2330" spans="4:4" x14ac:dyDescent="0.2">
      <c r="D2330" s="131"/>
    </row>
    <row r="2331" spans="4:4" x14ac:dyDescent="0.2">
      <c r="D2331" s="131"/>
    </row>
    <row r="2332" spans="4:4" x14ac:dyDescent="0.2">
      <c r="D2332" s="131"/>
    </row>
    <row r="2333" spans="4:4" x14ac:dyDescent="0.2">
      <c r="D2333" s="131"/>
    </row>
    <row r="2334" spans="4:4" x14ac:dyDescent="0.2">
      <c r="D2334" s="131"/>
    </row>
    <row r="2335" spans="4:4" x14ac:dyDescent="0.2">
      <c r="D2335" s="131"/>
    </row>
    <row r="2336" spans="4:4" x14ac:dyDescent="0.2">
      <c r="D2336" s="131"/>
    </row>
    <row r="2337" spans="4:4" x14ac:dyDescent="0.2">
      <c r="D2337" s="131"/>
    </row>
    <row r="2338" spans="4:4" x14ac:dyDescent="0.2">
      <c r="D2338" s="131"/>
    </row>
    <row r="2339" spans="4:4" x14ac:dyDescent="0.2">
      <c r="D2339" s="131"/>
    </row>
    <row r="2340" spans="4:4" x14ac:dyDescent="0.2">
      <c r="D2340" s="131"/>
    </row>
    <row r="2341" spans="4:4" x14ac:dyDescent="0.2">
      <c r="D2341" s="131"/>
    </row>
    <row r="2342" spans="4:4" x14ac:dyDescent="0.2">
      <c r="D2342" s="131"/>
    </row>
    <row r="2343" spans="4:4" x14ac:dyDescent="0.2">
      <c r="D2343" s="131"/>
    </row>
    <row r="2344" spans="4:4" x14ac:dyDescent="0.2">
      <c r="D2344" s="131"/>
    </row>
    <row r="2345" spans="4:4" x14ac:dyDescent="0.2">
      <c r="D2345" s="131"/>
    </row>
    <row r="2346" spans="4:4" x14ac:dyDescent="0.2">
      <c r="D2346" s="131"/>
    </row>
    <row r="2347" spans="4:4" x14ac:dyDescent="0.2">
      <c r="D2347" s="131"/>
    </row>
    <row r="2348" spans="4:4" x14ac:dyDescent="0.2">
      <c r="D2348" s="131"/>
    </row>
    <row r="2349" spans="4:4" x14ac:dyDescent="0.2">
      <c r="D2349" s="131"/>
    </row>
    <row r="2350" spans="4:4" x14ac:dyDescent="0.2">
      <c r="D2350" s="131"/>
    </row>
    <row r="2351" spans="4:4" x14ac:dyDescent="0.2">
      <c r="D2351" s="131"/>
    </row>
    <row r="2352" spans="4:4" x14ac:dyDescent="0.2">
      <c r="D2352" s="131"/>
    </row>
    <row r="2353" spans="4:4" x14ac:dyDescent="0.2">
      <c r="D2353" s="131"/>
    </row>
    <row r="2354" spans="4:4" x14ac:dyDescent="0.2">
      <c r="D2354" s="131"/>
    </row>
    <row r="2355" spans="4:4" x14ac:dyDescent="0.2">
      <c r="D2355" s="131"/>
    </row>
    <row r="2356" spans="4:4" x14ac:dyDescent="0.2">
      <c r="D2356" s="131"/>
    </row>
    <row r="2357" spans="4:4" x14ac:dyDescent="0.2">
      <c r="D2357" s="131"/>
    </row>
    <row r="2358" spans="4:4" x14ac:dyDescent="0.2">
      <c r="D2358" s="131"/>
    </row>
    <row r="2359" spans="4:4" x14ac:dyDescent="0.2">
      <c r="D2359" s="131"/>
    </row>
    <row r="2360" spans="4:4" x14ac:dyDescent="0.2">
      <c r="D2360" s="131"/>
    </row>
    <row r="2361" spans="4:4" x14ac:dyDescent="0.2">
      <c r="D2361" s="131"/>
    </row>
    <row r="2362" spans="4:4" x14ac:dyDescent="0.2">
      <c r="D2362" s="131"/>
    </row>
    <row r="2363" spans="4:4" x14ac:dyDescent="0.2">
      <c r="D2363" s="131"/>
    </row>
    <row r="2364" spans="4:4" x14ac:dyDescent="0.2">
      <c r="D2364" s="131"/>
    </row>
    <row r="2365" spans="4:4" x14ac:dyDescent="0.2">
      <c r="D2365" s="131"/>
    </row>
    <row r="2366" spans="4:4" x14ac:dyDescent="0.2">
      <c r="D2366" s="131"/>
    </row>
    <row r="2367" spans="4:4" x14ac:dyDescent="0.2">
      <c r="D2367" s="131"/>
    </row>
    <row r="2368" spans="4:4" x14ac:dyDescent="0.2">
      <c r="D2368" s="131"/>
    </row>
    <row r="2369" spans="4:4" x14ac:dyDescent="0.2">
      <c r="D2369" s="131"/>
    </row>
    <row r="2370" spans="4:4" x14ac:dyDescent="0.2">
      <c r="D2370" s="131"/>
    </row>
    <row r="2371" spans="4:4" x14ac:dyDescent="0.2">
      <c r="D2371" s="131"/>
    </row>
    <row r="2372" spans="4:4" x14ac:dyDescent="0.2">
      <c r="D2372" s="131"/>
    </row>
    <row r="2373" spans="4:4" x14ac:dyDescent="0.2">
      <c r="D2373" s="131"/>
    </row>
    <row r="2374" spans="4:4" x14ac:dyDescent="0.2">
      <c r="D2374" s="131"/>
    </row>
    <row r="2375" spans="4:4" x14ac:dyDescent="0.2">
      <c r="D2375" s="131"/>
    </row>
    <row r="2376" spans="4:4" x14ac:dyDescent="0.2">
      <c r="D2376" s="131"/>
    </row>
    <row r="2377" spans="4:4" x14ac:dyDescent="0.2">
      <c r="D2377" s="131"/>
    </row>
    <row r="2378" spans="4:4" x14ac:dyDescent="0.2">
      <c r="D2378" s="131"/>
    </row>
    <row r="2379" spans="4:4" x14ac:dyDescent="0.2">
      <c r="D2379" s="131"/>
    </row>
    <row r="2380" spans="4:4" x14ac:dyDescent="0.2">
      <c r="D2380" s="131"/>
    </row>
    <row r="2381" spans="4:4" x14ac:dyDescent="0.2">
      <c r="D2381" s="131"/>
    </row>
    <row r="2382" spans="4:4" x14ac:dyDescent="0.2">
      <c r="D2382" s="131"/>
    </row>
    <row r="2383" spans="4:4" x14ac:dyDescent="0.2">
      <c r="D2383" s="131"/>
    </row>
    <row r="2384" spans="4:4" x14ac:dyDescent="0.2">
      <c r="D2384" s="131"/>
    </row>
    <row r="2385" spans="4:4" x14ac:dyDescent="0.2">
      <c r="D2385" s="131"/>
    </row>
    <row r="2386" spans="4:4" x14ac:dyDescent="0.2">
      <c r="D2386" s="131"/>
    </row>
    <row r="2387" spans="4:4" x14ac:dyDescent="0.2">
      <c r="D2387" s="131"/>
    </row>
    <row r="2388" spans="4:4" x14ac:dyDescent="0.2">
      <c r="D2388" s="131"/>
    </row>
    <row r="2389" spans="4:4" x14ac:dyDescent="0.2">
      <c r="D2389" s="131"/>
    </row>
    <row r="2390" spans="4:4" x14ac:dyDescent="0.2">
      <c r="D2390" s="131"/>
    </row>
    <row r="2391" spans="4:4" x14ac:dyDescent="0.2">
      <c r="D2391" s="131"/>
    </row>
    <row r="2392" spans="4:4" x14ac:dyDescent="0.2">
      <c r="D2392" s="131"/>
    </row>
    <row r="2393" spans="4:4" x14ac:dyDescent="0.2">
      <c r="D2393" s="131"/>
    </row>
    <row r="2394" spans="4:4" x14ac:dyDescent="0.2">
      <c r="D2394" s="131"/>
    </row>
    <row r="2395" spans="4:4" x14ac:dyDescent="0.2">
      <c r="D2395" s="131"/>
    </row>
    <row r="2396" spans="4:4" x14ac:dyDescent="0.2">
      <c r="D2396" s="131"/>
    </row>
    <row r="2397" spans="4:4" x14ac:dyDescent="0.2">
      <c r="D2397" s="131"/>
    </row>
    <row r="2398" spans="4:4" x14ac:dyDescent="0.2">
      <c r="D2398" s="131"/>
    </row>
    <row r="2399" spans="4:4" x14ac:dyDescent="0.2">
      <c r="D2399" s="131"/>
    </row>
    <row r="2400" spans="4:4" x14ac:dyDescent="0.2">
      <c r="D2400" s="131"/>
    </row>
    <row r="2401" spans="4:4" x14ac:dyDescent="0.2">
      <c r="D2401" s="131"/>
    </row>
    <row r="2402" spans="4:4" x14ac:dyDescent="0.2">
      <c r="D2402" s="131"/>
    </row>
    <row r="2403" spans="4:4" x14ac:dyDescent="0.2">
      <c r="D2403" s="131"/>
    </row>
    <row r="2404" spans="4:4" x14ac:dyDescent="0.2">
      <c r="D2404" s="131"/>
    </row>
    <row r="2405" spans="4:4" x14ac:dyDescent="0.2">
      <c r="D2405" s="131"/>
    </row>
    <row r="2406" spans="4:4" x14ac:dyDescent="0.2">
      <c r="D2406" s="131"/>
    </row>
    <row r="2407" spans="4:4" x14ac:dyDescent="0.2">
      <c r="D2407" s="131"/>
    </row>
    <row r="2408" spans="4:4" x14ac:dyDescent="0.2">
      <c r="D2408" s="131"/>
    </row>
    <row r="2409" spans="4:4" x14ac:dyDescent="0.2">
      <c r="D2409" s="131"/>
    </row>
    <row r="2410" spans="4:4" x14ac:dyDescent="0.2">
      <c r="D2410" s="131"/>
    </row>
    <row r="2411" spans="4:4" x14ac:dyDescent="0.2">
      <c r="D2411" s="131"/>
    </row>
    <row r="2412" spans="4:4" x14ac:dyDescent="0.2">
      <c r="D2412" s="131"/>
    </row>
    <row r="2413" spans="4:4" x14ac:dyDescent="0.2">
      <c r="D2413" s="131"/>
    </row>
    <row r="2414" spans="4:4" x14ac:dyDescent="0.2">
      <c r="D2414" s="131"/>
    </row>
    <row r="2415" spans="4:4" x14ac:dyDescent="0.2">
      <c r="D2415" s="131"/>
    </row>
    <row r="2416" spans="4:4" x14ac:dyDescent="0.2">
      <c r="D2416" s="131"/>
    </row>
    <row r="2417" spans="4:4" x14ac:dyDescent="0.2">
      <c r="D2417" s="131"/>
    </row>
    <row r="2418" spans="4:4" x14ac:dyDescent="0.2">
      <c r="D2418" s="131"/>
    </row>
    <row r="2419" spans="4:4" x14ac:dyDescent="0.2">
      <c r="D2419" s="131"/>
    </row>
    <row r="2420" spans="4:4" x14ac:dyDescent="0.2">
      <c r="D2420" s="131"/>
    </row>
    <row r="2421" spans="4:4" x14ac:dyDescent="0.2">
      <c r="D2421" s="131"/>
    </row>
    <row r="2422" spans="4:4" x14ac:dyDescent="0.2">
      <c r="D2422" s="131"/>
    </row>
    <row r="2423" spans="4:4" x14ac:dyDescent="0.2">
      <c r="D2423" s="131"/>
    </row>
    <row r="2424" spans="4:4" x14ac:dyDescent="0.2">
      <c r="D2424" s="131"/>
    </row>
    <row r="2425" spans="4:4" x14ac:dyDescent="0.2">
      <c r="D2425" s="131"/>
    </row>
    <row r="2426" spans="4:4" x14ac:dyDescent="0.2">
      <c r="D2426" s="131"/>
    </row>
    <row r="2427" spans="4:4" x14ac:dyDescent="0.2">
      <c r="D2427" s="131"/>
    </row>
    <row r="2428" spans="4:4" x14ac:dyDescent="0.2">
      <c r="D2428" s="131"/>
    </row>
    <row r="2429" spans="4:4" x14ac:dyDescent="0.2">
      <c r="D2429" s="131"/>
    </row>
    <row r="2430" spans="4:4" x14ac:dyDescent="0.2">
      <c r="D2430" s="131"/>
    </row>
    <row r="2431" spans="4:4" x14ac:dyDescent="0.2">
      <c r="D2431" s="131"/>
    </row>
    <row r="2432" spans="4:4" x14ac:dyDescent="0.2">
      <c r="D2432" s="131"/>
    </row>
    <row r="2433" spans="4:4" x14ac:dyDescent="0.2">
      <c r="D2433" s="131"/>
    </row>
    <row r="2434" spans="4:4" x14ac:dyDescent="0.2">
      <c r="D2434" s="131"/>
    </row>
    <row r="2435" spans="4:4" x14ac:dyDescent="0.2">
      <c r="D2435" s="131"/>
    </row>
    <row r="2436" spans="4:4" x14ac:dyDescent="0.2">
      <c r="D2436" s="131"/>
    </row>
    <row r="2437" spans="4:4" x14ac:dyDescent="0.2">
      <c r="D2437" s="131"/>
    </row>
    <row r="2438" spans="4:4" x14ac:dyDescent="0.2">
      <c r="D2438" s="131"/>
    </row>
    <row r="2439" spans="4:4" x14ac:dyDescent="0.2">
      <c r="D2439" s="131"/>
    </row>
    <row r="2440" spans="4:4" x14ac:dyDescent="0.2">
      <c r="D2440" s="131"/>
    </row>
    <row r="2441" spans="4:4" x14ac:dyDescent="0.2">
      <c r="D2441" s="131"/>
    </row>
    <row r="2442" spans="4:4" x14ac:dyDescent="0.2">
      <c r="D2442" s="131"/>
    </row>
    <row r="2443" spans="4:4" x14ac:dyDescent="0.2">
      <c r="D2443" s="131"/>
    </row>
    <row r="2444" spans="4:4" x14ac:dyDescent="0.2">
      <c r="D2444" s="131"/>
    </row>
    <row r="2445" spans="4:4" x14ac:dyDescent="0.2">
      <c r="D2445" s="131"/>
    </row>
    <row r="2446" spans="4:4" x14ac:dyDescent="0.2">
      <c r="D2446" s="131"/>
    </row>
    <row r="2447" spans="4:4" x14ac:dyDescent="0.2">
      <c r="D2447" s="131"/>
    </row>
    <row r="2448" spans="4:4" x14ac:dyDescent="0.2">
      <c r="D2448" s="131"/>
    </row>
    <row r="2449" spans="4:4" x14ac:dyDescent="0.2">
      <c r="D2449" s="131"/>
    </row>
    <row r="2450" spans="4:4" x14ac:dyDescent="0.2">
      <c r="D2450" s="131"/>
    </row>
    <row r="2451" spans="4:4" x14ac:dyDescent="0.2">
      <c r="D2451" s="131"/>
    </row>
    <row r="2452" spans="4:4" x14ac:dyDescent="0.2">
      <c r="D2452" s="131"/>
    </row>
    <row r="2453" spans="4:4" x14ac:dyDescent="0.2">
      <c r="D2453" s="131"/>
    </row>
    <row r="2454" spans="4:4" x14ac:dyDescent="0.2">
      <c r="D2454" s="131"/>
    </row>
    <row r="2455" spans="4:4" x14ac:dyDescent="0.2">
      <c r="D2455" s="131"/>
    </row>
    <row r="2456" spans="4:4" x14ac:dyDescent="0.2">
      <c r="D2456" s="131"/>
    </row>
    <row r="2457" spans="4:4" x14ac:dyDescent="0.2">
      <c r="D2457" s="131"/>
    </row>
    <row r="2458" spans="4:4" x14ac:dyDescent="0.2">
      <c r="D2458" s="131"/>
    </row>
    <row r="2459" spans="4:4" x14ac:dyDescent="0.2">
      <c r="D2459" s="131"/>
    </row>
    <row r="2460" spans="4:4" x14ac:dyDescent="0.2">
      <c r="D2460" s="131"/>
    </row>
    <row r="2461" spans="4:4" x14ac:dyDescent="0.2">
      <c r="D2461" s="131"/>
    </row>
    <row r="2462" spans="4:4" x14ac:dyDescent="0.2">
      <c r="D2462" s="131"/>
    </row>
    <row r="2463" spans="4:4" x14ac:dyDescent="0.2">
      <c r="D2463" s="131"/>
    </row>
    <row r="2464" spans="4:4" x14ac:dyDescent="0.2">
      <c r="D2464" s="131"/>
    </row>
    <row r="2465" spans="4:4" x14ac:dyDescent="0.2">
      <c r="D2465" s="131"/>
    </row>
    <row r="2466" spans="4:4" x14ac:dyDescent="0.2">
      <c r="D2466" s="131"/>
    </row>
    <row r="2467" spans="4:4" x14ac:dyDescent="0.2">
      <c r="D2467" s="131"/>
    </row>
    <row r="2468" spans="4:4" x14ac:dyDescent="0.2">
      <c r="D2468" s="131"/>
    </row>
    <row r="2469" spans="4:4" x14ac:dyDescent="0.2">
      <c r="D2469" s="131"/>
    </row>
    <row r="2470" spans="4:4" x14ac:dyDescent="0.2">
      <c r="D2470" s="131"/>
    </row>
    <row r="2471" spans="4:4" x14ac:dyDescent="0.2">
      <c r="D2471" s="131"/>
    </row>
    <row r="2472" spans="4:4" x14ac:dyDescent="0.2">
      <c r="D2472" s="131"/>
    </row>
    <row r="2473" spans="4:4" x14ac:dyDescent="0.2">
      <c r="D2473" s="131"/>
    </row>
    <row r="2474" spans="4:4" x14ac:dyDescent="0.2">
      <c r="D2474" s="131"/>
    </row>
    <row r="2475" spans="4:4" x14ac:dyDescent="0.2">
      <c r="D2475" s="131"/>
    </row>
    <row r="2476" spans="4:4" x14ac:dyDescent="0.2">
      <c r="D2476" s="131"/>
    </row>
    <row r="2477" spans="4:4" x14ac:dyDescent="0.2">
      <c r="D2477" s="131"/>
    </row>
    <row r="2478" spans="4:4" x14ac:dyDescent="0.2">
      <c r="D2478" s="131"/>
    </row>
    <row r="2479" spans="4:4" x14ac:dyDescent="0.2">
      <c r="D2479" s="131"/>
    </row>
    <row r="2480" spans="4:4" x14ac:dyDescent="0.2">
      <c r="D2480" s="131"/>
    </row>
    <row r="2481" spans="4:4" x14ac:dyDescent="0.2">
      <c r="D2481" s="131"/>
    </row>
    <row r="2482" spans="4:4" x14ac:dyDescent="0.2">
      <c r="D2482" s="131"/>
    </row>
    <row r="2483" spans="4:4" x14ac:dyDescent="0.2">
      <c r="D2483" s="131"/>
    </row>
    <row r="2484" spans="4:4" x14ac:dyDescent="0.2">
      <c r="D2484" s="131"/>
    </row>
    <row r="2485" spans="4:4" x14ac:dyDescent="0.2">
      <c r="D2485" s="131"/>
    </row>
    <row r="2486" spans="4:4" x14ac:dyDescent="0.2">
      <c r="D2486" s="131"/>
    </row>
    <row r="2487" spans="4:4" x14ac:dyDescent="0.2">
      <c r="D2487" s="131"/>
    </row>
    <row r="2488" spans="4:4" x14ac:dyDescent="0.2">
      <c r="D2488" s="131"/>
    </row>
    <row r="2489" spans="4:4" x14ac:dyDescent="0.2">
      <c r="D2489" s="131"/>
    </row>
    <row r="2490" spans="4:4" x14ac:dyDescent="0.2">
      <c r="D2490" s="131"/>
    </row>
    <row r="2491" spans="4:4" x14ac:dyDescent="0.2">
      <c r="D2491" s="131"/>
    </row>
    <row r="2492" spans="4:4" x14ac:dyDescent="0.2">
      <c r="D2492" s="131"/>
    </row>
    <row r="2493" spans="4:4" x14ac:dyDescent="0.2">
      <c r="D2493" s="131"/>
    </row>
    <row r="2494" spans="4:4" x14ac:dyDescent="0.2">
      <c r="D2494" s="131"/>
    </row>
    <row r="2495" spans="4:4" x14ac:dyDescent="0.2">
      <c r="D2495" s="131"/>
    </row>
    <row r="2496" spans="4:4" x14ac:dyDescent="0.2">
      <c r="D2496" s="131"/>
    </row>
    <row r="2497" spans="4:4" x14ac:dyDescent="0.2">
      <c r="D2497" s="131"/>
    </row>
    <row r="2498" spans="4:4" x14ac:dyDescent="0.2">
      <c r="D2498" s="131"/>
    </row>
    <row r="2499" spans="4:4" x14ac:dyDescent="0.2">
      <c r="D2499" s="131"/>
    </row>
    <row r="2500" spans="4:4" x14ac:dyDescent="0.2">
      <c r="D2500" s="131"/>
    </row>
    <row r="2501" spans="4:4" x14ac:dyDescent="0.2">
      <c r="D2501" s="131"/>
    </row>
    <row r="2502" spans="4:4" x14ac:dyDescent="0.2">
      <c r="D2502" s="131"/>
    </row>
    <row r="2503" spans="4:4" x14ac:dyDescent="0.2">
      <c r="D2503" s="131"/>
    </row>
    <row r="2504" spans="4:4" x14ac:dyDescent="0.2">
      <c r="D2504" s="131"/>
    </row>
    <row r="2505" spans="4:4" x14ac:dyDescent="0.2">
      <c r="D2505" s="131"/>
    </row>
    <row r="2506" spans="4:4" x14ac:dyDescent="0.2">
      <c r="D2506" s="131"/>
    </row>
    <row r="2507" spans="4:4" x14ac:dyDescent="0.2">
      <c r="D2507" s="131"/>
    </row>
    <row r="2508" spans="4:4" x14ac:dyDescent="0.2">
      <c r="D2508" s="131"/>
    </row>
    <row r="2509" spans="4:4" x14ac:dyDescent="0.2">
      <c r="D2509" s="131"/>
    </row>
    <row r="2510" spans="4:4" x14ac:dyDescent="0.2">
      <c r="D2510" s="131"/>
    </row>
    <row r="2511" spans="4:4" x14ac:dyDescent="0.2">
      <c r="D2511" s="131"/>
    </row>
    <row r="2512" spans="4:4" x14ac:dyDescent="0.2">
      <c r="D2512" s="131"/>
    </row>
    <row r="2513" spans="4:4" x14ac:dyDescent="0.2">
      <c r="D2513" s="131"/>
    </row>
    <row r="2514" spans="4:4" x14ac:dyDescent="0.2">
      <c r="D2514" s="131"/>
    </row>
    <row r="2515" spans="4:4" x14ac:dyDescent="0.2">
      <c r="D2515" s="131"/>
    </row>
    <row r="2516" spans="4:4" x14ac:dyDescent="0.2">
      <c r="D2516" s="131"/>
    </row>
    <row r="2517" spans="4:4" x14ac:dyDescent="0.2">
      <c r="D2517" s="131"/>
    </row>
    <row r="2518" spans="4:4" x14ac:dyDescent="0.2">
      <c r="D2518" s="131"/>
    </row>
    <row r="2519" spans="4:4" x14ac:dyDescent="0.2">
      <c r="D2519" s="131"/>
    </row>
    <row r="2520" spans="4:4" x14ac:dyDescent="0.2">
      <c r="D2520" s="131"/>
    </row>
    <row r="2521" spans="4:4" x14ac:dyDescent="0.2">
      <c r="D2521" s="131"/>
    </row>
    <row r="2522" spans="4:4" x14ac:dyDescent="0.2">
      <c r="D2522" s="131"/>
    </row>
    <row r="2523" spans="4:4" x14ac:dyDescent="0.2">
      <c r="D2523" s="131"/>
    </row>
    <row r="2524" spans="4:4" x14ac:dyDescent="0.2">
      <c r="D2524" s="131"/>
    </row>
    <row r="2525" spans="4:4" x14ac:dyDescent="0.2">
      <c r="D2525" s="131"/>
    </row>
    <row r="2526" spans="4:4" x14ac:dyDescent="0.2">
      <c r="D2526" s="131"/>
    </row>
    <row r="2527" spans="4:4" x14ac:dyDescent="0.2">
      <c r="D2527" s="131"/>
    </row>
    <row r="2528" spans="4:4" x14ac:dyDescent="0.2">
      <c r="D2528" s="131"/>
    </row>
    <row r="2529" spans="4:4" x14ac:dyDescent="0.2">
      <c r="D2529" s="131"/>
    </row>
    <row r="2530" spans="4:4" x14ac:dyDescent="0.2">
      <c r="D2530" s="131"/>
    </row>
    <row r="2531" spans="4:4" x14ac:dyDescent="0.2">
      <c r="D2531" s="131"/>
    </row>
    <row r="2532" spans="4:4" x14ac:dyDescent="0.2">
      <c r="D2532" s="131"/>
    </row>
    <row r="2533" spans="4:4" x14ac:dyDescent="0.2">
      <c r="D2533" s="131"/>
    </row>
    <row r="2534" spans="4:4" x14ac:dyDescent="0.2">
      <c r="D2534" s="131"/>
    </row>
    <row r="2535" spans="4:4" x14ac:dyDescent="0.2">
      <c r="D2535" s="131"/>
    </row>
    <row r="2536" spans="4:4" x14ac:dyDescent="0.2">
      <c r="D2536" s="131"/>
    </row>
    <row r="2537" spans="4:4" x14ac:dyDescent="0.2">
      <c r="D2537" s="131"/>
    </row>
    <row r="2538" spans="4:4" x14ac:dyDescent="0.2">
      <c r="D2538" s="131"/>
    </row>
    <row r="2539" spans="4:4" x14ac:dyDescent="0.2">
      <c r="D2539" s="131"/>
    </row>
    <row r="2540" spans="4:4" x14ac:dyDescent="0.2">
      <c r="D2540" s="131"/>
    </row>
    <row r="2541" spans="4:4" x14ac:dyDescent="0.2">
      <c r="D2541" s="131"/>
    </row>
    <row r="2542" spans="4:4" x14ac:dyDescent="0.2">
      <c r="D2542" s="131"/>
    </row>
    <row r="2543" spans="4:4" x14ac:dyDescent="0.2">
      <c r="D2543" s="131"/>
    </row>
    <row r="2544" spans="4:4" x14ac:dyDescent="0.2">
      <c r="D2544" s="131"/>
    </row>
    <row r="2545" spans="4:4" x14ac:dyDescent="0.2">
      <c r="D2545" s="131"/>
    </row>
    <row r="2546" spans="4:4" x14ac:dyDescent="0.2">
      <c r="D2546" s="131"/>
    </row>
    <row r="2547" spans="4:4" x14ac:dyDescent="0.2">
      <c r="D2547" s="131"/>
    </row>
    <row r="2548" spans="4:4" x14ac:dyDescent="0.2">
      <c r="D2548" s="131"/>
    </row>
    <row r="2549" spans="4:4" x14ac:dyDescent="0.2">
      <c r="D2549" s="131"/>
    </row>
    <row r="2550" spans="4:4" x14ac:dyDescent="0.2">
      <c r="D2550" s="131"/>
    </row>
    <row r="2551" spans="4:4" x14ac:dyDescent="0.2">
      <c r="D2551" s="131"/>
    </row>
    <row r="2552" spans="4:4" x14ac:dyDescent="0.2">
      <c r="D2552" s="131"/>
    </row>
    <row r="2553" spans="4:4" x14ac:dyDescent="0.2">
      <c r="D2553" s="131"/>
    </row>
    <row r="2554" spans="4:4" x14ac:dyDescent="0.2">
      <c r="D2554" s="131"/>
    </row>
    <row r="2555" spans="4:4" x14ac:dyDescent="0.2">
      <c r="D2555" s="131"/>
    </row>
    <row r="2556" spans="4:4" x14ac:dyDescent="0.2">
      <c r="D2556" s="131"/>
    </row>
    <row r="2557" spans="4:4" x14ac:dyDescent="0.2">
      <c r="D2557" s="131"/>
    </row>
    <row r="2558" spans="4:4" x14ac:dyDescent="0.2">
      <c r="D2558" s="131"/>
    </row>
    <row r="2559" spans="4:4" x14ac:dyDescent="0.2">
      <c r="D2559" s="131"/>
    </row>
    <row r="2560" spans="4:4" x14ac:dyDescent="0.2">
      <c r="D2560" s="131"/>
    </row>
    <row r="2561" spans="4:4" x14ac:dyDescent="0.2">
      <c r="D2561" s="131"/>
    </row>
    <row r="2562" spans="4:4" x14ac:dyDescent="0.2">
      <c r="D2562" s="131"/>
    </row>
    <row r="2563" spans="4:4" x14ac:dyDescent="0.2">
      <c r="D2563" s="131"/>
    </row>
    <row r="2564" spans="4:4" x14ac:dyDescent="0.2">
      <c r="D2564" s="131"/>
    </row>
    <row r="2565" spans="4:4" x14ac:dyDescent="0.2">
      <c r="D2565" s="131"/>
    </row>
    <row r="2566" spans="4:4" x14ac:dyDescent="0.2">
      <c r="D2566" s="131"/>
    </row>
    <row r="2567" spans="4:4" x14ac:dyDescent="0.2">
      <c r="D2567" s="131"/>
    </row>
    <row r="2568" spans="4:4" x14ac:dyDescent="0.2">
      <c r="D2568" s="131"/>
    </row>
    <row r="2569" spans="4:4" x14ac:dyDescent="0.2">
      <c r="D2569" s="131"/>
    </row>
    <row r="2570" spans="4:4" x14ac:dyDescent="0.2">
      <c r="D2570" s="131"/>
    </row>
    <row r="2571" spans="4:4" x14ac:dyDescent="0.2">
      <c r="D2571" s="131"/>
    </row>
    <row r="2572" spans="4:4" x14ac:dyDescent="0.2">
      <c r="D2572" s="131"/>
    </row>
    <row r="2573" spans="4:4" x14ac:dyDescent="0.2">
      <c r="D2573" s="131"/>
    </row>
    <row r="2574" spans="4:4" x14ac:dyDescent="0.2">
      <c r="D2574" s="131"/>
    </row>
    <row r="2575" spans="4:4" x14ac:dyDescent="0.2">
      <c r="D2575" s="131"/>
    </row>
    <row r="2576" spans="4:4" x14ac:dyDescent="0.2">
      <c r="D2576" s="131"/>
    </row>
    <row r="2577" spans="4:4" x14ac:dyDescent="0.2">
      <c r="D2577" s="131"/>
    </row>
    <row r="2578" spans="4:4" x14ac:dyDescent="0.2">
      <c r="D2578" s="131"/>
    </row>
    <row r="2579" spans="4:4" x14ac:dyDescent="0.2">
      <c r="D2579" s="131"/>
    </row>
    <row r="2580" spans="4:4" x14ac:dyDescent="0.2">
      <c r="D2580" s="131"/>
    </row>
    <row r="2581" spans="4:4" x14ac:dyDescent="0.2">
      <c r="D2581" s="131"/>
    </row>
    <row r="2582" spans="4:4" x14ac:dyDescent="0.2">
      <c r="D2582" s="131"/>
    </row>
    <row r="2583" spans="4:4" x14ac:dyDescent="0.2">
      <c r="D2583" s="131"/>
    </row>
    <row r="2584" spans="4:4" x14ac:dyDescent="0.2">
      <c r="D2584" s="131"/>
    </row>
    <row r="2585" spans="4:4" x14ac:dyDescent="0.2">
      <c r="D2585" s="131"/>
    </row>
    <row r="2586" spans="4:4" x14ac:dyDescent="0.2">
      <c r="D2586" s="131"/>
    </row>
    <row r="2587" spans="4:4" x14ac:dyDescent="0.2">
      <c r="D2587" s="131"/>
    </row>
    <row r="2588" spans="4:4" x14ac:dyDescent="0.2">
      <c r="D2588" s="131"/>
    </row>
    <row r="2589" spans="4:4" x14ac:dyDescent="0.2">
      <c r="D2589" s="131"/>
    </row>
    <row r="2590" spans="4:4" x14ac:dyDescent="0.2">
      <c r="D2590" s="131"/>
    </row>
    <row r="2591" spans="4:4" x14ac:dyDescent="0.2">
      <c r="D2591" s="131"/>
    </row>
    <row r="2592" spans="4:4" x14ac:dyDescent="0.2">
      <c r="D2592" s="131"/>
    </row>
    <row r="2593" spans="4:4" x14ac:dyDescent="0.2">
      <c r="D2593" s="131"/>
    </row>
    <row r="2594" spans="4:4" x14ac:dyDescent="0.2">
      <c r="D2594" s="131"/>
    </row>
    <row r="2595" spans="4:4" x14ac:dyDescent="0.2">
      <c r="D2595" s="131"/>
    </row>
    <row r="2596" spans="4:4" x14ac:dyDescent="0.2">
      <c r="D2596" s="131"/>
    </row>
    <row r="2597" spans="4:4" x14ac:dyDescent="0.2">
      <c r="D2597" s="131"/>
    </row>
    <row r="2598" spans="4:4" x14ac:dyDescent="0.2">
      <c r="D2598" s="131"/>
    </row>
    <row r="2599" spans="4:4" x14ac:dyDescent="0.2">
      <c r="D2599" s="131"/>
    </row>
    <row r="2600" spans="4:4" x14ac:dyDescent="0.2">
      <c r="D2600" s="131"/>
    </row>
    <row r="2601" spans="4:4" x14ac:dyDescent="0.2">
      <c r="D2601" s="131"/>
    </row>
    <row r="2602" spans="4:4" x14ac:dyDescent="0.2">
      <c r="D2602" s="131"/>
    </row>
    <row r="2603" spans="4:4" x14ac:dyDescent="0.2">
      <c r="D2603" s="131"/>
    </row>
    <row r="2604" spans="4:4" x14ac:dyDescent="0.2">
      <c r="D2604" s="131"/>
    </row>
    <row r="2605" spans="4:4" x14ac:dyDescent="0.2">
      <c r="D2605" s="131"/>
    </row>
    <row r="2606" spans="4:4" x14ac:dyDescent="0.2">
      <c r="D2606" s="131"/>
    </row>
    <row r="2607" spans="4:4" x14ac:dyDescent="0.2">
      <c r="D2607" s="131"/>
    </row>
    <row r="2608" spans="4:4" x14ac:dyDescent="0.2">
      <c r="D2608" s="131"/>
    </row>
    <row r="2609" spans="4:4" x14ac:dyDescent="0.2">
      <c r="D2609" s="131"/>
    </row>
    <row r="2610" spans="4:4" x14ac:dyDescent="0.2">
      <c r="D2610" s="131"/>
    </row>
    <row r="2611" spans="4:4" x14ac:dyDescent="0.2">
      <c r="D2611" s="131"/>
    </row>
    <row r="2612" spans="4:4" x14ac:dyDescent="0.2">
      <c r="D2612" s="131"/>
    </row>
    <row r="2613" spans="4:4" x14ac:dyDescent="0.2">
      <c r="D2613" s="131"/>
    </row>
    <row r="2614" spans="4:4" x14ac:dyDescent="0.2">
      <c r="D2614" s="131"/>
    </row>
    <row r="2615" spans="4:4" x14ac:dyDescent="0.2">
      <c r="D2615" s="131"/>
    </row>
    <row r="2616" spans="4:4" x14ac:dyDescent="0.2">
      <c r="D2616" s="131"/>
    </row>
    <row r="2617" spans="4:4" x14ac:dyDescent="0.2">
      <c r="D2617" s="131"/>
    </row>
    <row r="2618" spans="4:4" x14ac:dyDescent="0.2">
      <c r="D2618" s="131"/>
    </row>
    <row r="2619" spans="4:4" x14ac:dyDescent="0.2">
      <c r="D2619" s="131"/>
    </row>
    <row r="2620" spans="4:4" x14ac:dyDescent="0.2">
      <c r="D2620" s="131"/>
    </row>
    <row r="2621" spans="4:4" x14ac:dyDescent="0.2">
      <c r="D2621" s="131"/>
    </row>
    <row r="2622" spans="4:4" x14ac:dyDescent="0.2">
      <c r="D2622" s="131"/>
    </row>
    <row r="2623" spans="4:4" x14ac:dyDescent="0.2">
      <c r="D2623" s="131"/>
    </row>
    <row r="2624" spans="4:4" x14ac:dyDescent="0.2">
      <c r="D2624" s="131"/>
    </row>
    <row r="2625" spans="4:4" x14ac:dyDescent="0.2">
      <c r="D2625" s="131"/>
    </row>
    <row r="2626" spans="4:4" x14ac:dyDescent="0.2">
      <c r="D2626" s="131"/>
    </row>
    <row r="2627" spans="4:4" x14ac:dyDescent="0.2">
      <c r="D2627" s="131"/>
    </row>
    <row r="2628" spans="4:4" x14ac:dyDescent="0.2">
      <c r="D2628" s="131"/>
    </row>
    <row r="2629" spans="4:4" x14ac:dyDescent="0.2">
      <c r="D2629" s="131"/>
    </row>
    <row r="2630" spans="4:4" x14ac:dyDescent="0.2">
      <c r="D2630" s="131"/>
    </row>
    <row r="2631" spans="4:4" x14ac:dyDescent="0.2">
      <c r="D2631" s="131"/>
    </row>
    <row r="2632" spans="4:4" x14ac:dyDescent="0.2">
      <c r="D2632" s="131"/>
    </row>
    <row r="2633" spans="4:4" x14ac:dyDescent="0.2">
      <c r="D2633" s="131"/>
    </row>
    <row r="2634" spans="4:4" x14ac:dyDescent="0.2">
      <c r="D2634" s="131"/>
    </row>
    <row r="2635" spans="4:4" x14ac:dyDescent="0.2">
      <c r="D2635" s="131"/>
    </row>
    <row r="2636" spans="4:4" x14ac:dyDescent="0.2">
      <c r="D2636" s="131"/>
    </row>
    <row r="2637" spans="4:4" x14ac:dyDescent="0.2">
      <c r="D2637" s="131"/>
    </row>
    <row r="2638" spans="4:4" x14ac:dyDescent="0.2">
      <c r="D2638" s="131"/>
    </row>
    <row r="2639" spans="4:4" x14ac:dyDescent="0.2">
      <c r="D2639" s="131"/>
    </row>
    <row r="2640" spans="4:4" x14ac:dyDescent="0.2">
      <c r="D2640" s="131"/>
    </row>
    <row r="2641" spans="4:4" x14ac:dyDescent="0.2">
      <c r="D2641" s="131"/>
    </row>
    <row r="2642" spans="4:4" x14ac:dyDescent="0.2">
      <c r="D2642" s="131"/>
    </row>
    <row r="2643" spans="4:4" x14ac:dyDescent="0.2">
      <c r="D2643" s="131"/>
    </row>
    <row r="2644" spans="4:4" x14ac:dyDescent="0.2">
      <c r="D2644" s="131"/>
    </row>
    <row r="2645" spans="4:4" x14ac:dyDescent="0.2">
      <c r="D2645" s="131"/>
    </row>
    <row r="2646" spans="4:4" x14ac:dyDescent="0.2">
      <c r="D2646" s="131"/>
    </row>
    <row r="2647" spans="4:4" x14ac:dyDescent="0.2">
      <c r="D2647" s="131"/>
    </row>
    <row r="2648" spans="4:4" x14ac:dyDescent="0.2">
      <c r="D2648" s="131"/>
    </row>
    <row r="2649" spans="4:4" x14ac:dyDescent="0.2">
      <c r="D2649" s="131"/>
    </row>
    <row r="2650" spans="4:4" x14ac:dyDescent="0.2">
      <c r="D2650" s="131"/>
    </row>
    <row r="2651" spans="4:4" x14ac:dyDescent="0.2">
      <c r="D2651" s="131"/>
    </row>
    <row r="2652" spans="4:4" x14ac:dyDescent="0.2">
      <c r="D2652" s="131"/>
    </row>
    <row r="2653" spans="4:4" x14ac:dyDescent="0.2">
      <c r="D2653" s="131"/>
    </row>
    <row r="2654" spans="4:4" x14ac:dyDescent="0.2">
      <c r="D2654" s="131"/>
    </row>
    <row r="2655" spans="4:4" x14ac:dyDescent="0.2">
      <c r="D2655" s="131"/>
    </row>
    <row r="2656" spans="4:4" x14ac:dyDescent="0.2">
      <c r="D2656" s="131"/>
    </row>
    <row r="2657" spans="4:4" x14ac:dyDescent="0.2">
      <c r="D2657" s="131"/>
    </row>
    <row r="2658" spans="4:4" x14ac:dyDescent="0.2">
      <c r="D2658" s="131"/>
    </row>
    <row r="2659" spans="4:4" x14ac:dyDescent="0.2">
      <c r="D2659" s="131"/>
    </row>
    <row r="2660" spans="4:4" x14ac:dyDescent="0.2">
      <c r="D2660" s="131"/>
    </row>
    <row r="2661" spans="4:4" x14ac:dyDescent="0.2">
      <c r="D2661" s="131"/>
    </row>
    <row r="2662" spans="4:4" x14ac:dyDescent="0.2">
      <c r="D2662" s="131"/>
    </row>
    <row r="2663" spans="4:4" x14ac:dyDescent="0.2">
      <c r="D2663" s="131"/>
    </row>
    <row r="2664" spans="4:4" x14ac:dyDescent="0.2">
      <c r="D2664" s="131"/>
    </row>
    <row r="2665" spans="4:4" x14ac:dyDescent="0.2">
      <c r="D2665" s="131"/>
    </row>
    <row r="2666" spans="4:4" x14ac:dyDescent="0.2">
      <c r="D2666" s="131"/>
    </row>
    <row r="2667" spans="4:4" x14ac:dyDescent="0.2">
      <c r="D2667" s="131"/>
    </row>
    <row r="2668" spans="4:4" x14ac:dyDescent="0.2">
      <c r="D2668" s="131"/>
    </row>
    <row r="2669" spans="4:4" x14ac:dyDescent="0.2">
      <c r="D2669" s="131"/>
    </row>
    <row r="2670" spans="4:4" x14ac:dyDescent="0.2">
      <c r="D2670" s="131"/>
    </row>
    <row r="2671" spans="4:4" x14ac:dyDescent="0.2">
      <c r="D2671" s="131"/>
    </row>
    <row r="2672" spans="4:4" x14ac:dyDescent="0.2">
      <c r="D2672" s="131"/>
    </row>
    <row r="2673" spans="4:4" x14ac:dyDescent="0.2">
      <c r="D2673" s="131"/>
    </row>
    <row r="2674" spans="4:4" x14ac:dyDescent="0.2">
      <c r="D2674" s="131"/>
    </row>
    <row r="2675" spans="4:4" x14ac:dyDescent="0.2">
      <c r="D2675" s="131"/>
    </row>
    <row r="2676" spans="4:4" x14ac:dyDescent="0.2">
      <c r="D2676" s="131"/>
    </row>
    <row r="2677" spans="4:4" x14ac:dyDescent="0.2">
      <c r="D2677" s="131"/>
    </row>
    <row r="2678" spans="4:4" x14ac:dyDescent="0.2">
      <c r="D2678" s="131"/>
    </row>
    <row r="2679" spans="4:4" x14ac:dyDescent="0.2">
      <c r="D2679" s="131"/>
    </row>
    <row r="2680" spans="4:4" x14ac:dyDescent="0.2">
      <c r="D2680" s="131"/>
    </row>
    <row r="2681" spans="4:4" x14ac:dyDescent="0.2">
      <c r="D2681" s="131"/>
    </row>
    <row r="2682" spans="4:4" x14ac:dyDescent="0.2">
      <c r="D2682" s="131"/>
    </row>
    <row r="2683" spans="4:4" x14ac:dyDescent="0.2">
      <c r="D2683" s="131"/>
    </row>
    <row r="2684" spans="4:4" x14ac:dyDescent="0.2">
      <c r="D2684" s="131"/>
    </row>
    <row r="2685" spans="4:4" x14ac:dyDescent="0.2">
      <c r="D2685" s="131"/>
    </row>
    <row r="2686" spans="4:4" x14ac:dyDescent="0.2">
      <c r="D2686" s="131"/>
    </row>
    <row r="2687" spans="4:4" x14ac:dyDescent="0.2">
      <c r="D2687" s="131"/>
    </row>
    <row r="2688" spans="4:4" x14ac:dyDescent="0.2">
      <c r="D2688" s="131"/>
    </row>
    <row r="2689" spans="4:4" x14ac:dyDescent="0.2">
      <c r="D2689" s="131"/>
    </row>
    <row r="2690" spans="4:4" x14ac:dyDescent="0.2">
      <c r="D2690" s="131"/>
    </row>
    <row r="2691" spans="4:4" x14ac:dyDescent="0.2">
      <c r="D2691" s="131"/>
    </row>
    <row r="2692" spans="4:4" x14ac:dyDescent="0.2">
      <c r="D2692" s="131"/>
    </row>
    <row r="2693" spans="4:4" x14ac:dyDescent="0.2">
      <c r="D2693" s="131"/>
    </row>
    <row r="2694" spans="4:4" x14ac:dyDescent="0.2">
      <c r="D2694" s="131"/>
    </row>
    <row r="2695" spans="4:4" x14ac:dyDescent="0.2">
      <c r="D2695" s="131"/>
    </row>
    <row r="2696" spans="4:4" x14ac:dyDescent="0.2">
      <c r="D2696" s="131"/>
    </row>
    <row r="2697" spans="4:4" x14ac:dyDescent="0.2">
      <c r="D2697" s="131"/>
    </row>
    <row r="2698" spans="4:4" x14ac:dyDescent="0.2">
      <c r="D2698" s="131"/>
    </row>
    <row r="2699" spans="4:4" x14ac:dyDescent="0.2">
      <c r="D2699" s="131"/>
    </row>
    <row r="2700" spans="4:4" x14ac:dyDescent="0.2">
      <c r="D2700" s="131"/>
    </row>
    <row r="2701" spans="4:4" x14ac:dyDescent="0.2">
      <c r="D2701" s="131"/>
    </row>
    <row r="2702" spans="4:4" x14ac:dyDescent="0.2">
      <c r="D2702" s="131"/>
    </row>
    <row r="2703" spans="4:4" x14ac:dyDescent="0.2">
      <c r="D2703" s="131"/>
    </row>
    <row r="2704" spans="4:4" x14ac:dyDescent="0.2">
      <c r="D2704" s="131"/>
    </row>
    <row r="2705" spans="4:4" x14ac:dyDescent="0.2">
      <c r="D2705" s="131"/>
    </row>
    <row r="2706" spans="4:4" x14ac:dyDescent="0.2">
      <c r="D2706" s="131"/>
    </row>
    <row r="2707" spans="4:4" x14ac:dyDescent="0.2">
      <c r="D2707" s="131"/>
    </row>
    <row r="2708" spans="4:4" x14ac:dyDescent="0.2">
      <c r="D2708" s="131"/>
    </row>
    <row r="2709" spans="4:4" x14ac:dyDescent="0.2">
      <c r="D2709" s="131"/>
    </row>
    <row r="2710" spans="4:4" x14ac:dyDescent="0.2">
      <c r="D2710" s="131"/>
    </row>
    <row r="2711" spans="4:4" x14ac:dyDescent="0.2">
      <c r="D2711" s="131"/>
    </row>
    <row r="2712" spans="4:4" x14ac:dyDescent="0.2">
      <c r="D2712" s="131"/>
    </row>
    <row r="2713" spans="4:4" x14ac:dyDescent="0.2">
      <c r="D2713" s="131"/>
    </row>
    <row r="2714" spans="4:4" x14ac:dyDescent="0.2">
      <c r="D2714" s="131"/>
    </row>
    <row r="2715" spans="4:4" x14ac:dyDescent="0.2">
      <c r="D2715" s="131"/>
    </row>
    <row r="2716" spans="4:4" x14ac:dyDescent="0.2">
      <c r="D2716" s="131"/>
    </row>
    <row r="2717" spans="4:4" x14ac:dyDescent="0.2">
      <c r="D2717" s="131"/>
    </row>
    <row r="2718" spans="4:4" x14ac:dyDescent="0.2">
      <c r="D2718" s="131"/>
    </row>
    <row r="2719" spans="4:4" x14ac:dyDescent="0.2">
      <c r="D2719" s="131"/>
    </row>
    <row r="2720" spans="4:4" x14ac:dyDescent="0.2">
      <c r="D2720" s="131"/>
    </row>
    <row r="2721" spans="4:4" x14ac:dyDescent="0.2">
      <c r="D2721" s="131"/>
    </row>
    <row r="2722" spans="4:4" x14ac:dyDescent="0.2">
      <c r="D2722" s="131"/>
    </row>
    <row r="2723" spans="4:4" x14ac:dyDescent="0.2">
      <c r="D2723" s="131"/>
    </row>
    <row r="2724" spans="4:4" x14ac:dyDescent="0.2">
      <c r="D2724" s="131"/>
    </row>
    <row r="2725" spans="4:4" x14ac:dyDescent="0.2">
      <c r="D2725" s="131"/>
    </row>
    <row r="2726" spans="4:4" x14ac:dyDescent="0.2">
      <c r="D2726" s="131"/>
    </row>
    <row r="2727" spans="4:4" x14ac:dyDescent="0.2">
      <c r="D2727" s="131"/>
    </row>
    <row r="2728" spans="4:4" x14ac:dyDescent="0.2">
      <c r="D2728" s="131"/>
    </row>
    <row r="2729" spans="4:4" x14ac:dyDescent="0.2">
      <c r="D2729" s="131"/>
    </row>
    <row r="2730" spans="4:4" x14ac:dyDescent="0.2">
      <c r="D2730" s="131"/>
    </row>
    <row r="2731" spans="4:4" x14ac:dyDescent="0.2">
      <c r="D2731" s="131"/>
    </row>
    <row r="2732" spans="4:4" x14ac:dyDescent="0.2">
      <c r="D2732" s="131"/>
    </row>
    <row r="2733" spans="4:4" x14ac:dyDescent="0.2">
      <c r="D2733" s="131"/>
    </row>
    <row r="2734" spans="4:4" x14ac:dyDescent="0.2">
      <c r="D2734" s="131"/>
    </row>
    <row r="2735" spans="4:4" x14ac:dyDescent="0.2">
      <c r="D2735" s="131"/>
    </row>
    <row r="2736" spans="4:4" x14ac:dyDescent="0.2">
      <c r="D2736" s="131"/>
    </row>
    <row r="2737" spans="4:4" x14ac:dyDescent="0.2">
      <c r="D2737" s="131"/>
    </row>
    <row r="2738" spans="4:4" x14ac:dyDescent="0.2">
      <c r="D2738" s="131"/>
    </row>
    <row r="2739" spans="4:4" x14ac:dyDescent="0.2">
      <c r="D2739" s="131"/>
    </row>
    <row r="2740" spans="4:4" x14ac:dyDescent="0.2">
      <c r="D2740" s="131"/>
    </row>
    <row r="2741" spans="4:4" x14ac:dyDescent="0.2">
      <c r="D2741" s="131"/>
    </row>
    <row r="2742" spans="4:4" x14ac:dyDescent="0.2">
      <c r="D2742" s="131"/>
    </row>
    <row r="2743" spans="4:4" x14ac:dyDescent="0.2">
      <c r="D2743" s="131"/>
    </row>
    <row r="2744" spans="4:4" x14ac:dyDescent="0.2">
      <c r="D2744" s="131"/>
    </row>
    <row r="2745" spans="4:4" x14ac:dyDescent="0.2">
      <c r="D2745" s="131"/>
    </row>
    <row r="2746" spans="4:4" x14ac:dyDescent="0.2">
      <c r="D2746" s="131"/>
    </row>
    <row r="2747" spans="4:4" x14ac:dyDescent="0.2">
      <c r="D2747" s="131"/>
    </row>
    <row r="2748" spans="4:4" x14ac:dyDescent="0.2">
      <c r="D2748" s="131"/>
    </row>
    <row r="2749" spans="4:4" x14ac:dyDescent="0.2">
      <c r="D2749" s="131"/>
    </row>
    <row r="2750" spans="4:4" x14ac:dyDescent="0.2">
      <c r="D2750" s="131"/>
    </row>
    <row r="2751" spans="4:4" x14ac:dyDescent="0.2">
      <c r="D2751" s="131"/>
    </row>
    <row r="2752" spans="4:4" x14ac:dyDescent="0.2">
      <c r="D2752" s="131"/>
    </row>
    <row r="2753" spans="4:4" x14ac:dyDescent="0.2">
      <c r="D2753" s="131"/>
    </row>
    <row r="2754" spans="4:4" x14ac:dyDescent="0.2">
      <c r="D2754" s="131"/>
    </row>
    <row r="2755" spans="4:4" x14ac:dyDescent="0.2">
      <c r="D2755" s="131"/>
    </row>
    <row r="2756" spans="4:4" x14ac:dyDescent="0.2">
      <c r="D2756" s="131"/>
    </row>
    <row r="2757" spans="4:4" x14ac:dyDescent="0.2">
      <c r="D2757" s="131"/>
    </row>
    <row r="2758" spans="4:4" x14ac:dyDescent="0.2">
      <c r="D2758" s="131"/>
    </row>
    <row r="2759" spans="4:4" x14ac:dyDescent="0.2">
      <c r="D2759" s="131"/>
    </row>
    <row r="2760" spans="4:4" x14ac:dyDescent="0.2">
      <c r="D2760" s="131"/>
    </row>
    <row r="2761" spans="4:4" x14ac:dyDescent="0.2">
      <c r="D2761" s="131"/>
    </row>
    <row r="2762" spans="4:4" x14ac:dyDescent="0.2">
      <c r="D2762" s="131"/>
    </row>
    <row r="2763" spans="4:4" x14ac:dyDescent="0.2">
      <c r="D2763" s="131"/>
    </row>
    <row r="2764" spans="4:4" x14ac:dyDescent="0.2">
      <c r="D2764" s="131"/>
    </row>
    <row r="2765" spans="4:4" x14ac:dyDescent="0.2">
      <c r="D2765" s="131"/>
    </row>
    <row r="2766" spans="4:4" x14ac:dyDescent="0.2">
      <c r="D2766" s="131"/>
    </row>
    <row r="2767" spans="4:4" x14ac:dyDescent="0.2">
      <c r="D2767" s="131"/>
    </row>
    <row r="2768" spans="4:4" x14ac:dyDescent="0.2">
      <c r="D2768" s="131"/>
    </row>
    <row r="2769" spans="4:4" x14ac:dyDescent="0.2">
      <c r="D2769" s="131"/>
    </row>
    <row r="2770" spans="4:4" x14ac:dyDescent="0.2">
      <c r="D2770" s="131"/>
    </row>
    <row r="2771" spans="4:4" x14ac:dyDescent="0.2">
      <c r="D2771" s="131"/>
    </row>
    <row r="2772" spans="4:4" x14ac:dyDescent="0.2">
      <c r="D2772" s="131"/>
    </row>
    <row r="2773" spans="4:4" x14ac:dyDescent="0.2">
      <c r="D2773" s="131"/>
    </row>
    <row r="2774" spans="4:4" x14ac:dyDescent="0.2">
      <c r="D2774" s="131"/>
    </row>
    <row r="2775" spans="4:4" x14ac:dyDescent="0.2">
      <c r="D2775" s="131"/>
    </row>
    <row r="2776" spans="4:4" x14ac:dyDescent="0.2">
      <c r="D2776" s="131"/>
    </row>
    <row r="2777" spans="4:4" x14ac:dyDescent="0.2">
      <c r="D2777" s="131"/>
    </row>
    <row r="2778" spans="4:4" x14ac:dyDescent="0.2">
      <c r="D2778" s="131"/>
    </row>
    <row r="2779" spans="4:4" x14ac:dyDescent="0.2">
      <c r="D2779" s="131"/>
    </row>
    <row r="2780" spans="4:4" x14ac:dyDescent="0.2">
      <c r="D2780" s="131"/>
    </row>
    <row r="2781" spans="4:4" x14ac:dyDescent="0.2">
      <c r="D2781" s="131"/>
    </row>
    <row r="2782" spans="4:4" x14ac:dyDescent="0.2">
      <c r="D2782" s="131"/>
    </row>
    <row r="2783" spans="4:4" x14ac:dyDescent="0.2">
      <c r="D2783" s="131"/>
    </row>
    <row r="2784" spans="4:4" x14ac:dyDescent="0.2">
      <c r="D2784" s="131"/>
    </row>
    <row r="2785" spans="4:4" x14ac:dyDescent="0.2">
      <c r="D2785" s="131"/>
    </row>
    <row r="2786" spans="4:4" x14ac:dyDescent="0.2">
      <c r="D2786" s="131"/>
    </row>
    <row r="2787" spans="4:4" x14ac:dyDescent="0.2">
      <c r="D2787" s="131"/>
    </row>
    <row r="2788" spans="4:4" x14ac:dyDescent="0.2">
      <c r="D2788" s="131"/>
    </row>
    <row r="2789" spans="4:4" x14ac:dyDescent="0.2">
      <c r="D2789" s="131"/>
    </row>
    <row r="2790" spans="4:4" x14ac:dyDescent="0.2">
      <c r="D2790" s="131"/>
    </row>
    <row r="2791" spans="4:4" x14ac:dyDescent="0.2">
      <c r="D2791" s="131"/>
    </row>
    <row r="2792" spans="4:4" x14ac:dyDescent="0.2">
      <c r="D2792" s="131"/>
    </row>
    <row r="2793" spans="4:4" x14ac:dyDescent="0.2">
      <c r="D2793" s="131"/>
    </row>
    <row r="2794" spans="4:4" x14ac:dyDescent="0.2">
      <c r="D2794" s="131"/>
    </row>
    <row r="2795" spans="4:4" x14ac:dyDescent="0.2">
      <c r="D2795" s="131"/>
    </row>
    <row r="2796" spans="4:4" x14ac:dyDescent="0.2">
      <c r="D2796" s="131"/>
    </row>
    <row r="2797" spans="4:4" x14ac:dyDescent="0.2">
      <c r="D2797" s="131"/>
    </row>
    <row r="2798" spans="4:4" x14ac:dyDescent="0.2">
      <c r="D2798" s="131"/>
    </row>
    <row r="2799" spans="4:4" x14ac:dyDescent="0.2">
      <c r="D2799" s="131"/>
    </row>
    <row r="2800" spans="4:4" x14ac:dyDescent="0.2">
      <c r="D2800" s="131"/>
    </row>
    <row r="2801" spans="4:4" x14ac:dyDescent="0.2">
      <c r="D2801" s="131"/>
    </row>
    <row r="2802" spans="4:4" x14ac:dyDescent="0.2">
      <c r="D2802" s="131"/>
    </row>
    <row r="2803" spans="4:4" x14ac:dyDescent="0.2">
      <c r="D2803" s="131"/>
    </row>
    <row r="2804" spans="4:4" x14ac:dyDescent="0.2">
      <c r="D2804" s="131"/>
    </row>
    <row r="2805" spans="4:4" x14ac:dyDescent="0.2">
      <c r="D2805" s="131"/>
    </row>
    <row r="2806" spans="4:4" x14ac:dyDescent="0.2">
      <c r="D2806" s="131"/>
    </row>
    <row r="2807" spans="4:4" x14ac:dyDescent="0.2">
      <c r="D2807" s="131"/>
    </row>
    <row r="2808" spans="4:4" x14ac:dyDescent="0.2">
      <c r="D2808" s="131"/>
    </row>
    <row r="2809" spans="4:4" x14ac:dyDescent="0.2">
      <c r="D2809" s="131"/>
    </row>
    <row r="2810" spans="4:4" x14ac:dyDescent="0.2">
      <c r="D2810" s="131"/>
    </row>
    <row r="2811" spans="4:4" x14ac:dyDescent="0.2">
      <c r="D2811" s="131"/>
    </row>
    <row r="2812" spans="4:4" x14ac:dyDescent="0.2">
      <c r="D2812" s="131"/>
    </row>
    <row r="2813" spans="4:4" x14ac:dyDescent="0.2">
      <c r="D2813" s="131"/>
    </row>
    <row r="2814" spans="4:4" x14ac:dyDescent="0.2">
      <c r="D2814" s="131"/>
    </row>
    <row r="2815" spans="4:4" x14ac:dyDescent="0.2">
      <c r="D2815" s="131"/>
    </row>
    <row r="2816" spans="4:4" x14ac:dyDescent="0.2">
      <c r="D2816" s="131"/>
    </row>
    <row r="2817" spans="4:4" x14ac:dyDescent="0.2">
      <c r="D2817" s="131"/>
    </row>
    <row r="2818" spans="4:4" x14ac:dyDescent="0.2">
      <c r="D2818" s="131"/>
    </row>
    <row r="2819" spans="4:4" x14ac:dyDescent="0.2">
      <c r="D2819" s="131"/>
    </row>
    <row r="2820" spans="4:4" x14ac:dyDescent="0.2">
      <c r="D2820" s="131"/>
    </row>
    <row r="2821" spans="4:4" x14ac:dyDescent="0.2">
      <c r="D2821" s="131"/>
    </row>
    <row r="2822" spans="4:4" x14ac:dyDescent="0.2">
      <c r="D2822" s="131"/>
    </row>
    <row r="2823" spans="4:4" x14ac:dyDescent="0.2">
      <c r="D2823" s="131"/>
    </row>
    <row r="2824" spans="4:4" x14ac:dyDescent="0.2">
      <c r="D2824" s="131"/>
    </row>
    <row r="2825" spans="4:4" x14ac:dyDescent="0.2">
      <c r="D2825" s="131"/>
    </row>
    <row r="2826" spans="4:4" x14ac:dyDescent="0.2">
      <c r="D2826" s="131"/>
    </row>
    <row r="2827" spans="4:4" x14ac:dyDescent="0.2">
      <c r="D2827" s="131"/>
    </row>
    <row r="2828" spans="4:4" x14ac:dyDescent="0.2">
      <c r="D2828" s="131"/>
    </row>
    <row r="2829" spans="4:4" x14ac:dyDescent="0.2">
      <c r="D2829" s="131"/>
    </row>
    <row r="2830" spans="4:4" x14ac:dyDescent="0.2">
      <c r="D2830" s="131"/>
    </row>
    <row r="2831" spans="4:4" x14ac:dyDescent="0.2">
      <c r="D2831" s="131"/>
    </row>
    <row r="2832" spans="4:4" x14ac:dyDescent="0.2">
      <c r="D2832" s="131"/>
    </row>
    <row r="2833" spans="4:4" x14ac:dyDescent="0.2">
      <c r="D2833" s="131"/>
    </row>
    <row r="2834" spans="4:4" x14ac:dyDescent="0.2">
      <c r="D2834" s="131"/>
    </row>
    <row r="2835" spans="4:4" x14ac:dyDescent="0.2">
      <c r="D2835" s="131"/>
    </row>
    <row r="2836" spans="4:4" x14ac:dyDescent="0.2">
      <c r="D2836" s="131"/>
    </row>
    <row r="2837" spans="4:4" x14ac:dyDescent="0.2">
      <c r="D2837" s="131"/>
    </row>
    <row r="2838" spans="4:4" x14ac:dyDescent="0.2">
      <c r="D2838" s="131"/>
    </row>
    <row r="2839" spans="4:4" x14ac:dyDescent="0.2">
      <c r="D2839" s="131"/>
    </row>
    <row r="2840" spans="4:4" x14ac:dyDescent="0.2">
      <c r="D2840" s="131"/>
    </row>
    <row r="2841" spans="4:4" x14ac:dyDescent="0.2">
      <c r="D2841" s="131"/>
    </row>
    <row r="2842" spans="4:4" x14ac:dyDescent="0.2">
      <c r="D2842" s="131"/>
    </row>
    <row r="2843" spans="4:4" x14ac:dyDescent="0.2">
      <c r="D2843" s="131"/>
    </row>
    <row r="2844" spans="4:4" x14ac:dyDescent="0.2">
      <c r="D2844" s="131"/>
    </row>
    <row r="2845" spans="4:4" x14ac:dyDescent="0.2">
      <c r="D2845" s="131"/>
    </row>
    <row r="2846" spans="4:4" x14ac:dyDescent="0.2">
      <c r="D2846" s="131"/>
    </row>
    <row r="2847" spans="4:4" x14ac:dyDescent="0.2">
      <c r="D2847" s="131"/>
    </row>
    <row r="2848" spans="4:4" x14ac:dyDescent="0.2">
      <c r="D2848" s="131"/>
    </row>
    <row r="2849" spans="4:4" x14ac:dyDescent="0.2">
      <c r="D2849" s="131"/>
    </row>
    <row r="2850" spans="4:4" x14ac:dyDescent="0.2">
      <c r="D2850" s="131"/>
    </row>
    <row r="2851" spans="4:4" x14ac:dyDescent="0.2">
      <c r="D2851" s="131"/>
    </row>
    <row r="2852" spans="4:4" x14ac:dyDescent="0.2">
      <c r="D2852" s="131"/>
    </row>
    <row r="2853" spans="4:4" x14ac:dyDescent="0.2">
      <c r="D2853" s="131"/>
    </row>
    <row r="2854" spans="4:4" x14ac:dyDescent="0.2">
      <c r="D2854" s="131"/>
    </row>
    <row r="2855" spans="4:4" x14ac:dyDescent="0.2">
      <c r="D2855" s="131"/>
    </row>
    <row r="2856" spans="4:4" x14ac:dyDescent="0.2">
      <c r="D2856" s="131"/>
    </row>
    <row r="2857" spans="4:4" x14ac:dyDescent="0.2">
      <c r="D2857" s="131"/>
    </row>
    <row r="2858" spans="4:4" x14ac:dyDescent="0.2">
      <c r="D2858" s="131"/>
    </row>
    <row r="2859" spans="4:4" x14ac:dyDescent="0.2">
      <c r="D2859" s="131"/>
    </row>
    <row r="2860" spans="4:4" x14ac:dyDescent="0.2">
      <c r="D2860" s="131"/>
    </row>
    <row r="2861" spans="4:4" x14ac:dyDescent="0.2">
      <c r="D2861" s="131"/>
    </row>
    <row r="2862" spans="4:4" x14ac:dyDescent="0.2">
      <c r="D2862" s="131"/>
    </row>
    <row r="2863" spans="4:4" x14ac:dyDescent="0.2">
      <c r="D2863" s="131"/>
    </row>
    <row r="2864" spans="4:4" x14ac:dyDescent="0.2">
      <c r="D2864" s="131"/>
    </row>
    <row r="2865" spans="4:4" x14ac:dyDescent="0.2">
      <c r="D2865" s="131"/>
    </row>
    <row r="2866" spans="4:4" x14ac:dyDescent="0.2">
      <c r="D2866" s="131"/>
    </row>
    <row r="2867" spans="4:4" x14ac:dyDescent="0.2">
      <c r="D2867" s="131"/>
    </row>
    <row r="2868" spans="4:4" x14ac:dyDescent="0.2">
      <c r="D2868" s="131"/>
    </row>
    <row r="2869" spans="4:4" x14ac:dyDescent="0.2">
      <c r="D2869" s="131"/>
    </row>
    <row r="2870" spans="4:4" x14ac:dyDescent="0.2">
      <c r="D2870" s="131"/>
    </row>
    <row r="2871" spans="4:4" x14ac:dyDescent="0.2">
      <c r="D2871" s="131"/>
    </row>
    <row r="2872" spans="4:4" x14ac:dyDescent="0.2">
      <c r="D2872" s="131"/>
    </row>
    <row r="2873" spans="4:4" x14ac:dyDescent="0.2">
      <c r="D2873" s="131"/>
    </row>
    <row r="2874" spans="4:4" x14ac:dyDescent="0.2">
      <c r="D2874" s="131"/>
    </row>
    <row r="2875" spans="4:4" x14ac:dyDescent="0.2">
      <c r="D2875" s="131"/>
    </row>
    <row r="2876" spans="4:4" x14ac:dyDescent="0.2">
      <c r="D2876" s="131"/>
    </row>
    <row r="2877" spans="4:4" x14ac:dyDescent="0.2">
      <c r="D2877" s="131"/>
    </row>
    <row r="2878" spans="4:4" x14ac:dyDescent="0.2">
      <c r="D2878" s="131"/>
    </row>
    <row r="2879" spans="4:4" x14ac:dyDescent="0.2">
      <c r="D2879" s="131"/>
    </row>
    <row r="2880" spans="4:4" x14ac:dyDescent="0.2">
      <c r="D2880" s="131"/>
    </row>
    <row r="2881" spans="4:4" x14ac:dyDescent="0.2">
      <c r="D2881" s="131"/>
    </row>
    <row r="2882" spans="4:4" x14ac:dyDescent="0.2">
      <c r="D2882" s="131"/>
    </row>
    <row r="2883" spans="4:4" x14ac:dyDescent="0.2">
      <c r="D2883" s="131"/>
    </row>
    <row r="2884" spans="4:4" x14ac:dyDescent="0.2">
      <c r="D2884" s="131"/>
    </row>
    <row r="2885" spans="4:4" x14ac:dyDescent="0.2">
      <c r="D2885" s="131"/>
    </row>
    <row r="2886" spans="4:4" x14ac:dyDescent="0.2">
      <c r="D2886" s="131"/>
    </row>
    <row r="2887" spans="4:4" x14ac:dyDescent="0.2">
      <c r="D2887" s="131"/>
    </row>
    <row r="2888" spans="4:4" x14ac:dyDescent="0.2">
      <c r="D2888" s="131"/>
    </row>
    <row r="2889" spans="4:4" x14ac:dyDescent="0.2">
      <c r="D2889" s="131"/>
    </row>
    <row r="2890" spans="4:4" x14ac:dyDescent="0.2">
      <c r="D2890" s="131"/>
    </row>
    <row r="2891" spans="4:4" x14ac:dyDescent="0.2">
      <c r="D2891" s="131"/>
    </row>
    <row r="2892" spans="4:4" x14ac:dyDescent="0.2">
      <c r="D2892" s="131"/>
    </row>
    <row r="2893" spans="4:4" x14ac:dyDescent="0.2">
      <c r="D2893" s="131"/>
    </row>
    <row r="2894" spans="4:4" x14ac:dyDescent="0.2">
      <c r="D2894" s="131"/>
    </row>
    <row r="2895" spans="4:4" x14ac:dyDescent="0.2">
      <c r="D2895" s="131"/>
    </row>
    <row r="2896" spans="4:4" x14ac:dyDescent="0.2">
      <c r="D2896" s="131"/>
    </row>
    <row r="2897" spans="4:4" x14ac:dyDescent="0.2">
      <c r="D2897" s="131"/>
    </row>
    <row r="2898" spans="4:4" x14ac:dyDescent="0.2">
      <c r="D2898" s="131"/>
    </row>
    <row r="2899" spans="4:4" x14ac:dyDescent="0.2">
      <c r="D2899" s="131"/>
    </row>
    <row r="2900" spans="4:4" x14ac:dyDescent="0.2">
      <c r="D2900" s="131"/>
    </row>
    <row r="2901" spans="4:4" x14ac:dyDescent="0.2">
      <c r="D2901" s="131"/>
    </row>
    <row r="2902" spans="4:4" x14ac:dyDescent="0.2">
      <c r="D2902" s="131"/>
    </row>
    <row r="2903" spans="4:4" x14ac:dyDescent="0.2">
      <c r="D2903" s="131"/>
    </row>
    <row r="2904" spans="4:4" x14ac:dyDescent="0.2">
      <c r="D2904" s="131"/>
    </row>
    <row r="2905" spans="4:4" x14ac:dyDescent="0.2">
      <c r="D2905" s="131"/>
    </row>
    <row r="2906" spans="4:4" x14ac:dyDescent="0.2">
      <c r="D2906" s="131"/>
    </row>
    <row r="2907" spans="4:4" x14ac:dyDescent="0.2">
      <c r="D2907" s="131"/>
    </row>
    <row r="2908" spans="4:4" x14ac:dyDescent="0.2">
      <c r="D2908" s="131"/>
    </row>
    <row r="2909" spans="4:4" x14ac:dyDescent="0.2">
      <c r="D2909" s="131"/>
    </row>
    <row r="2910" spans="4:4" x14ac:dyDescent="0.2">
      <c r="D2910" s="131"/>
    </row>
    <row r="2911" spans="4:4" x14ac:dyDescent="0.2">
      <c r="D2911" s="131"/>
    </row>
    <row r="2912" spans="4:4" x14ac:dyDescent="0.2">
      <c r="D2912" s="131"/>
    </row>
    <row r="2913" spans="4:4" x14ac:dyDescent="0.2">
      <c r="D2913" s="131"/>
    </row>
    <row r="2914" spans="4:4" x14ac:dyDescent="0.2">
      <c r="D2914" s="131"/>
    </row>
    <row r="2915" spans="4:4" x14ac:dyDescent="0.2">
      <c r="D2915" s="131"/>
    </row>
    <row r="2916" spans="4:4" x14ac:dyDescent="0.2">
      <c r="D2916" s="131"/>
    </row>
    <row r="2917" spans="4:4" x14ac:dyDescent="0.2">
      <c r="D2917" s="131"/>
    </row>
    <row r="2918" spans="4:4" x14ac:dyDescent="0.2">
      <c r="D2918" s="131"/>
    </row>
    <row r="2919" spans="4:4" x14ac:dyDescent="0.2">
      <c r="D2919" s="131"/>
    </row>
    <row r="2920" spans="4:4" x14ac:dyDescent="0.2">
      <c r="D2920" s="131"/>
    </row>
    <row r="2921" spans="4:4" x14ac:dyDescent="0.2">
      <c r="D2921" s="131"/>
    </row>
    <row r="2922" spans="4:4" x14ac:dyDescent="0.2">
      <c r="D2922" s="131"/>
    </row>
    <row r="2923" spans="4:4" x14ac:dyDescent="0.2">
      <c r="D2923" s="131"/>
    </row>
    <row r="2924" spans="4:4" x14ac:dyDescent="0.2">
      <c r="D2924" s="131"/>
    </row>
    <row r="2925" spans="4:4" x14ac:dyDescent="0.2">
      <c r="D2925" s="131"/>
    </row>
    <row r="2926" spans="4:4" x14ac:dyDescent="0.2">
      <c r="D2926" s="131"/>
    </row>
    <row r="2927" spans="4:4" x14ac:dyDescent="0.2">
      <c r="D2927" s="131"/>
    </row>
    <row r="2928" spans="4:4" x14ac:dyDescent="0.2">
      <c r="D2928" s="131"/>
    </row>
    <row r="2929" spans="4:4" x14ac:dyDescent="0.2">
      <c r="D2929" s="131"/>
    </row>
    <row r="2930" spans="4:4" x14ac:dyDescent="0.2">
      <c r="D2930" s="131"/>
    </row>
    <row r="2931" spans="4:4" x14ac:dyDescent="0.2">
      <c r="D2931" s="131"/>
    </row>
    <row r="2932" spans="4:4" x14ac:dyDescent="0.2">
      <c r="D2932" s="131"/>
    </row>
    <row r="2933" spans="4:4" x14ac:dyDescent="0.2">
      <c r="D2933" s="131"/>
    </row>
    <row r="2934" spans="4:4" x14ac:dyDescent="0.2">
      <c r="D2934" s="131"/>
    </row>
    <row r="2935" spans="4:4" x14ac:dyDescent="0.2">
      <c r="D2935" s="131"/>
    </row>
    <row r="2936" spans="4:4" x14ac:dyDescent="0.2">
      <c r="D2936" s="131"/>
    </row>
    <row r="2937" spans="4:4" x14ac:dyDescent="0.2">
      <c r="D2937" s="131"/>
    </row>
    <row r="2938" spans="4:4" x14ac:dyDescent="0.2">
      <c r="D2938" s="131"/>
    </row>
    <row r="2939" spans="4:4" x14ac:dyDescent="0.2">
      <c r="D2939" s="131"/>
    </row>
    <row r="2940" spans="4:4" x14ac:dyDescent="0.2">
      <c r="D2940" s="131"/>
    </row>
    <row r="2941" spans="4:4" x14ac:dyDescent="0.2">
      <c r="D2941" s="131"/>
    </row>
    <row r="2942" spans="4:4" x14ac:dyDescent="0.2">
      <c r="D2942" s="131"/>
    </row>
    <row r="2943" spans="4:4" x14ac:dyDescent="0.2">
      <c r="D2943" s="131"/>
    </row>
    <row r="2944" spans="4:4" x14ac:dyDescent="0.2">
      <c r="D2944" s="131"/>
    </row>
    <row r="2945" spans="4:4" x14ac:dyDescent="0.2">
      <c r="D2945" s="131"/>
    </row>
    <row r="2946" spans="4:4" x14ac:dyDescent="0.2">
      <c r="D2946" s="131"/>
    </row>
    <row r="2947" spans="4:4" x14ac:dyDescent="0.2">
      <c r="D2947" s="131"/>
    </row>
    <row r="2948" spans="4:4" x14ac:dyDescent="0.2">
      <c r="D2948" s="131"/>
    </row>
    <row r="2949" spans="4:4" x14ac:dyDescent="0.2">
      <c r="D2949" s="131"/>
    </row>
    <row r="2950" spans="4:4" x14ac:dyDescent="0.2">
      <c r="D2950" s="131"/>
    </row>
    <row r="2951" spans="4:4" x14ac:dyDescent="0.2">
      <c r="D2951" s="131"/>
    </row>
    <row r="2952" spans="4:4" x14ac:dyDescent="0.2">
      <c r="D2952" s="131"/>
    </row>
    <row r="2953" spans="4:4" x14ac:dyDescent="0.2">
      <c r="D2953" s="131"/>
    </row>
    <row r="2954" spans="4:4" x14ac:dyDescent="0.2">
      <c r="D2954" s="131"/>
    </row>
    <row r="2955" spans="4:4" x14ac:dyDescent="0.2">
      <c r="D2955" s="131"/>
    </row>
    <row r="2956" spans="4:4" x14ac:dyDescent="0.2">
      <c r="D2956" s="131"/>
    </row>
    <row r="2957" spans="4:4" x14ac:dyDescent="0.2">
      <c r="D2957" s="131"/>
    </row>
    <row r="2958" spans="4:4" x14ac:dyDescent="0.2">
      <c r="D2958" s="131"/>
    </row>
    <row r="2959" spans="4:4" x14ac:dyDescent="0.2">
      <c r="D2959" s="131"/>
    </row>
    <row r="2960" spans="4:4" x14ac:dyDescent="0.2">
      <c r="D2960" s="131"/>
    </row>
    <row r="2961" spans="4:4" x14ac:dyDescent="0.2">
      <c r="D2961" s="131"/>
    </row>
    <row r="2962" spans="4:4" x14ac:dyDescent="0.2">
      <c r="D2962" s="131"/>
    </row>
    <row r="2963" spans="4:4" x14ac:dyDescent="0.2">
      <c r="D2963" s="131"/>
    </row>
    <row r="2964" spans="4:4" x14ac:dyDescent="0.2">
      <c r="D2964" s="131"/>
    </row>
    <row r="2965" spans="4:4" x14ac:dyDescent="0.2">
      <c r="D2965" s="131"/>
    </row>
    <row r="2966" spans="4:4" x14ac:dyDescent="0.2">
      <c r="D2966" s="131"/>
    </row>
    <row r="2967" spans="4:4" x14ac:dyDescent="0.2">
      <c r="D2967" s="131"/>
    </row>
    <row r="2968" spans="4:4" x14ac:dyDescent="0.2">
      <c r="D2968" s="131"/>
    </row>
    <row r="2969" spans="4:4" x14ac:dyDescent="0.2">
      <c r="D2969" s="131"/>
    </row>
    <row r="2970" spans="4:4" x14ac:dyDescent="0.2">
      <c r="D2970" s="131"/>
    </row>
    <row r="2971" spans="4:4" x14ac:dyDescent="0.2">
      <c r="D2971" s="131"/>
    </row>
    <row r="2972" spans="4:4" x14ac:dyDescent="0.2">
      <c r="D2972" s="131"/>
    </row>
    <row r="2973" spans="4:4" x14ac:dyDescent="0.2">
      <c r="D2973" s="131"/>
    </row>
    <row r="2974" spans="4:4" x14ac:dyDescent="0.2">
      <c r="D2974" s="131"/>
    </row>
    <row r="2975" spans="4:4" x14ac:dyDescent="0.2">
      <c r="D2975" s="131"/>
    </row>
    <row r="2976" spans="4:4" x14ac:dyDescent="0.2">
      <c r="D2976" s="131"/>
    </row>
    <row r="2977" spans="4:4" x14ac:dyDescent="0.2">
      <c r="D2977" s="131"/>
    </row>
    <row r="2978" spans="4:4" x14ac:dyDescent="0.2">
      <c r="D2978" s="131"/>
    </row>
    <row r="2979" spans="4:4" x14ac:dyDescent="0.2">
      <c r="D2979" s="131"/>
    </row>
    <row r="2980" spans="4:4" x14ac:dyDescent="0.2">
      <c r="D2980" s="131"/>
    </row>
    <row r="2981" spans="4:4" x14ac:dyDescent="0.2">
      <c r="D2981" s="131"/>
    </row>
    <row r="2982" spans="4:4" x14ac:dyDescent="0.2">
      <c r="D2982" s="131"/>
    </row>
    <row r="2983" spans="4:4" x14ac:dyDescent="0.2">
      <c r="D2983" s="131"/>
    </row>
    <row r="2984" spans="4:4" x14ac:dyDescent="0.2">
      <c r="D2984" s="131"/>
    </row>
    <row r="2985" spans="4:4" x14ac:dyDescent="0.2">
      <c r="D2985" s="131"/>
    </row>
    <row r="2986" spans="4:4" x14ac:dyDescent="0.2">
      <c r="D2986" s="131"/>
    </row>
    <row r="2987" spans="4:4" x14ac:dyDescent="0.2">
      <c r="D2987" s="131"/>
    </row>
    <row r="2988" spans="4:4" x14ac:dyDescent="0.2">
      <c r="D2988" s="131"/>
    </row>
    <row r="2989" spans="4:4" x14ac:dyDescent="0.2">
      <c r="D2989" s="131"/>
    </row>
    <row r="2990" spans="4:4" x14ac:dyDescent="0.2">
      <c r="D2990" s="131"/>
    </row>
    <row r="2991" spans="4:4" x14ac:dyDescent="0.2">
      <c r="D2991" s="131"/>
    </row>
    <row r="2992" spans="4:4" x14ac:dyDescent="0.2">
      <c r="D2992" s="131"/>
    </row>
    <row r="2993" spans="4:4" x14ac:dyDescent="0.2">
      <c r="D2993" s="131"/>
    </row>
    <row r="2994" spans="4:4" x14ac:dyDescent="0.2">
      <c r="D2994" s="131"/>
    </row>
    <row r="2995" spans="4:4" x14ac:dyDescent="0.2">
      <c r="D2995" s="131"/>
    </row>
    <row r="2996" spans="4:4" x14ac:dyDescent="0.2">
      <c r="D2996" s="131"/>
    </row>
    <row r="2997" spans="4:4" x14ac:dyDescent="0.2">
      <c r="D2997" s="131"/>
    </row>
    <row r="2998" spans="4:4" x14ac:dyDescent="0.2">
      <c r="D2998" s="131"/>
    </row>
    <row r="2999" spans="4:4" x14ac:dyDescent="0.2">
      <c r="D2999" s="131"/>
    </row>
    <row r="3000" spans="4:4" x14ac:dyDescent="0.2">
      <c r="D3000" s="131"/>
    </row>
    <row r="3001" spans="4:4" x14ac:dyDescent="0.2">
      <c r="D3001" s="131"/>
    </row>
    <row r="3002" spans="4:4" x14ac:dyDescent="0.2">
      <c r="D3002" s="131"/>
    </row>
    <row r="3003" spans="4:4" x14ac:dyDescent="0.2">
      <c r="D3003" s="131"/>
    </row>
    <row r="3004" spans="4:4" x14ac:dyDescent="0.2">
      <c r="D3004" s="131"/>
    </row>
    <row r="3005" spans="4:4" x14ac:dyDescent="0.2">
      <c r="D3005" s="131"/>
    </row>
    <row r="3006" spans="4:4" x14ac:dyDescent="0.2">
      <c r="D3006" s="131"/>
    </row>
    <row r="3007" spans="4:4" x14ac:dyDescent="0.2">
      <c r="D3007" s="131"/>
    </row>
    <row r="3008" spans="4:4" x14ac:dyDescent="0.2">
      <c r="D3008" s="131"/>
    </row>
    <row r="3009" spans="4:4" x14ac:dyDescent="0.2">
      <c r="D3009" s="131"/>
    </row>
    <row r="3010" spans="4:4" x14ac:dyDescent="0.2">
      <c r="D3010" s="131"/>
    </row>
    <row r="3011" spans="4:4" x14ac:dyDescent="0.2">
      <c r="D3011" s="131"/>
    </row>
    <row r="3012" spans="4:4" x14ac:dyDescent="0.2">
      <c r="D3012" s="131"/>
    </row>
    <row r="3013" spans="4:4" x14ac:dyDescent="0.2">
      <c r="D3013" s="131"/>
    </row>
    <row r="3014" spans="4:4" x14ac:dyDescent="0.2">
      <c r="D3014" s="131"/>
    </row>
    <row r="3015" spans="4:4" x14ac:dyDescent="0.2">
      <c r="D3015" s="131"/>
    </row>
    <row r="3016" spans="4:4" x14ac:dyDescent="0.2">
      <c r="D3016" s="131"/>
    </row>
    <row r="3017" spans="4:4" x14ac:dyDescent="0.2">
      <c r="D3017" s="131"/>
    </row>
    <row r="3018" spans="4:4" x14ac:dyDescent="0.2">
      <c r="D3018" s="131"/>
    </row>
    <row r="3019" spans="4:4" x14ac:dyDescent="0.2">
      <c r="D3019" s="131"/>
    </row>
    <row r="3020" spans="4:4" x14ac:dyDescent="0.2">
      <c r="D3020" s="131"/>
    </row>
    <row r="3021" spans="4:4" x14ac:dyDescent="0.2">
      <c r="D3021" s="131"/>
    </row>
    <row r="3022" spans="4:4" x14ac:dyDescent="0.2">
      <c r="D3022" s="131"/>
    </row>
    <row r="3023" spans="4:4" x14ac:dyDescent="0.2">
      <c r="D3023" s="131"/>
    </row>
    <row r="3024" spans="4:4" x14ac:dyDescent="0.2">
      <c r="D3024" s="131"/>
    </row>
    <row r="3025" spans="4:4" x14ac:dyDescent="0.2">
      <c r="D3025" s="131"/>
    </row>
    <row r="3026" spans="4:4" x14ac:dyDescent="0.2">
      <c r="D3026" s="131"/>
    </row>
    <row r="3027" spans="4:4" x14ac:dyDescent="0.2">
      <c r="D3027" s="131"/>
    </row>
    <row r="3028" spans="4:4" x14ac:dyDescent="0.2">
      <c r="D3028" s="131"/>
    </row>
    <row r="3029" spans="4:4" x14ac:dyDescent="0.2">
      <c r="D3029" s="131"/>
    </row>
    <row r="3030" spans="4:4" x14ac:dyDescent="0.2">
      <c r="D3030" s="131"/>
    </row>
    <row r="3031" spans="4:4" x14ac:dyDescent="0.2">
      <c r="D3031" s="131"/>
    </row>
    <row r="3032" spans="4:4" x14ac:dyDescent="0.2">
      <c r="D3032" s="131"/>
    </row>
    <row r="3033" spans="4:4" x14ac:dyDescent="0.2">
      <c r="D3033" s="131"/>
    </row>
    <row r="3034" spans="4:4" x14ac:dyDescent="0.2">
      <c r="D3034" s="131"/>
    </row>
    <row r="3035" spans="4:4" x14ac:dyDescent="0.2">
      <c r="D3035" s="131"/>
    </row>
    <row r="3036" spans="4:4" x14ac:dyDescent="0.2">
      <c r="D3036" s="131"/>
    </row>
    <row r="3037" spans="4:4" x14ac:dyDescent="0.2">
      <c r="D3037" s="131"/>
    </row>
    <row r="3038" spans="4:4" x14ac:dyDescent="0.2">
      <c r="D3038" s="131"/>
    </row>
    <row r="3039" spans="4:4" x14ac:dyDescent="0.2">
      <c r="D3039" s="131"/>
    </row>
    <row r="3040" spans="4:4" x14ac:dyDescent="0.2">
      <c r="D3040" s="131"/>
    </row>
    <row r="3041" spans="4:4" x14ac:dyDescent="0.2">
      <c r="D3041" s="131"/>
    </row>
    <row r="3042" spans="4:4" x14ac:dyDescent="0.2">
      <c r="D3042" s="131"/>
    </row>
    <row r="3043" spans="4:4" x14ac:dyDescent="0.2">
      <c r="D3043" s="131"/>
    </row>
    <row r="3044" spans="4:4" x14ac:dyDescent="0.2">
      <c r="D3044" s="131"/>
    </row>
    <row r="3045" spans="4:4" x14ac:dyDescent="0.2">
      <c r="D3045" s="131"/>
    </row>
    <row r="3046" spans="4:4" x14ac:dyDescent="0.2">
      <c r="D3046" s="131"/>
    </row>
    <row r="3047" spans="4:4" x14ac:dyDescent="0.2">
      <c r="D3047" s="131"/>
    </row>
    <row r="3048" spans="4:4" x14ac:dyDescent="0.2">
      <c r="D3048" s="131"/>
    </row>
    <row r="3049" spans="4:4" x14ac:dyDescent="0.2">
      <c r="D3049" s="131"/>
    </row>
    <row r="3050" spans="4:4" x14ac:dyDescent="0.2">
      <c r="D3050" s="131"/>
    </row>
    <row r="3051" spans="4:4" x14ac:dyDescent="0.2">
      <c r="D3051" s="131"/>
    </row>
    <row r="3052" spans="4:4" x14ac:dyDescent="0.2">
      <c r="D3052" s="131"/>
    </row>
    <row r="3053" spans="4:4" x14ac:dyDescent="0.2">
      <c r="D3053" s="131"/>
    </row>
    <row r="3054" spans="4:4" x14ac:dyDescent="0.2">
      <c r="D3054" s="131"/>
    </row>
    <row r="3055" spans="4:4" x14ac:dyDescent="0.2">
      <c r="D3055" s="131"/>
    </row>
    <row r="3056" spans="4:4" x14ac:dyDescent="0.2">
      <c r="D3056" s="131"/>
    </row>
    <row r="3057" spans="4:4" x14ac:dyDescent="0.2">
      <c r="D3057" s="131"/>
    </row>
    <row r="3058" spans="4:4" x14ac:dyDescent="0.2">
      <c r="D3058" s="131"/>
    </row>
    <row r="3059" spans="4:4" x14ac:dyDescent="0.2">
      <c r="D3059" s="131"/>
    </row>
    <row r="3060" spans="4:4" x14ac:dyDescent="0.2">
      <c r="D3060" s="131"/>
    </row>
    <row r="3061" spans="4:4" x14ac:dyDescent="0.2">
      <c r="D3061" s="131"/>
    </row>
    <row r="3062" spans="4:4" x14ac:dyDescent="0.2">
      <c r="D3062" s="131"/>
    </row>
    <row r="3063" spans="4:4" x14ac:dyDescent="0.2">
      <c r="D3063" s="131"/>
    </row>
    <row r="3064" spans="4:4" x14ac:dyDescent="0.2">
      <c r="D3064" s="131"/>
    </row>
    <row r="3065" spans="4:4" x14ac:dyDescent="0.2">
      <c r="D3065" s="131"/>
    </row>
    <row r="3066" spans="4:4" x14ac:dyDescent="0.2">
      <c r="D3066" s="131"/>
    </row>
    <row r="3067" spans="4:4" x14ac:dyDescent="0.2">
      <c r="D3067" s="131"/>
    </row>
    <row r="3068" spans="4:4" x14ac:dyDescent="0.2">
      <c r="D3068" s="131"/>
    </row>
    <row r="3069" spans="4:4" x14ac:dyDescent="0.2">
      <c r="D3069" s="131"/>
    </row>
    <row r="3070" spans="4:4" x14ac:dyDescent="0.2">
      <c r="D3070" s="131"/>
    </row>
    <row r="3071" spans="4:4" x14ac:dyDescent="0.2">
      <c r="D3071" s="131"/>
    </row>
    <row r="3072" spans="4:4" x14ac:dyDescent="0.2">
      <c r="D3072" s="131"/>
    </row>
    <row r="3073" spans="4:4" x14ac:dyDescent="0.2">
      <c r="D3073" s="131"/>
    </row>
    <row r="3074" spans="4:4" x14ac:dyDescent="0.2">
      <c r="D3074" s="131"/>
    </row>
    <row r="3075" spans="4:4" x14ac:dyDescent="0.2">
      <c r="D3075" s="131"/>
    </row>
    <row r="3076" spans="4:4" x14ac:dyDescent="0.2">
      <c r="D3076" s="131"/>
    </row>
    <row r="3077" spans="4:4" x14ac:dyDescent="0.2">
      <c r="D3077" s="131"/>
    </row>
    <row r="3078" spans="4:4" x14ac:dyDescent="0.2">
      <c r="D3078" s="131"/>
    </row>
    <row r="3079" spans="4:4" x14ac:dyDescent="0.2">
      <c r="D3079" s="131"/>
    </row>
    <row r="3080" spans="4:4" x14ac:dyDescent="0.2">
      <c r="D3080" s="131"/>
    </row>
    <row r="3081" spans="4:4" x14ac:dyDescent="0.2">
      <c r="D3081" s="131"/>
    </row>
    <row r="3082" spans="4:4" x14ac:dyDescent="0.2">
      <c r="D3082" s="131"/>
    </row>
    <row r="3083" spans="4:4" x14ac:dyDescent="0.2">
      <c r="D3083" s="131"/>
    </row>
    <row r="3084" spans="4:4" x14ac:dyDescent="0.2">
      <c r="D3084" s="131"/>
    </row>
    <row r="3085" spans="4:4" x14ac:dyDescent="0.2">
      <c r="D3085" s="131"/>
    </row>
    <row r="3086" spans="4:4" x14ac:dyDescent="0.2">
      <c r="D3086" s="131"/>
    </row>
    <row r="3087" spans="4:4" x14ac:dyDescent="0.2">
      <c r="D3087" s="131"/>
    </row>
    <row r="3088" spans="4:4" x14ac:dyDescent="0.2">
      <c r="D3088" s="131"/>
    </row>
    <row r="3089" spans="4:4" x14ac:dyDescent="0.2">
      <c r="D3089" s="131"/>
    </row>
    <row r="3090" spans="4:4" x14ac:dyDescent="0.2">
      <c r="D3090" s="131"/>
    </row>
    <row r="3091" spans="4:4" x14ac:dyDescent="0.2">
      <c r="D3091" s="131"/>
    </row>
    <row r="3092" spans="4:4" x14ac:dyDescent="0.2">
      <c r="D3092" s="131"/>
    </row>
    <row r="3093" spans="4:4" x14ac:dyDescent="0.2">
      <c r="D3093" s="131"/>
    </row>
    <row r="3094" spans="4:4" x14ac:dyDescent="0.2">
      <c r="D3094" s="131"/>
    </row>
    <row r="3095" spans="4:4" x14ac:dyDescent="0.2">
      <c r="D3095" s="131"/>
    </row>
    <row r="3096" spans="4:4" x14ac:dyDescent="0.2">
      <c r="D3096" s="131"/>
    </row>
    <row r="3097" spans="4:4" x14ac:dyDescent="0.2">
      <c r="D3097" s="131"/>
    </row>
    <row r="3098" spans="4:4" x14ac:dyDescent="0.2">
      <c r="D3098" s="131"/>
    </row>
    <row r="3099" spans="4:4" x14ac:dyDescent="0.2">
      <c r="D3099" s="131"/>
    </row>
    <row r="3100" spans="4:4" x14ac:dyDescent="0.2">
      <c r="D3100" s="131"/>
    </row>
    <row r="3101" spans="4:4" x14ac:dyDescent="0.2">
      <c r="D3101" s="131"/>
    </row>
    <row r="3102" spans="4:4" x14ac:dyDescent="0.2">
      <c r="D3102" s="131"/>
    </row>
    <row r="3103" spans="4:4" x14ac:dyDescent="0.2">
      <c r="D3103" s="131"/>
    </row>
    <row r="3104" spans="4:4" x14ac:dyDescent="0.2">
      <c r="D3104" s="131"/>
    </row>
    <row r="3105" spans="4:4" x14ac:dyDescent="0.2">
      <c r="D3105" s="131"/>
    </row>
    <row r="3106" spans="4:4" x14ac:dyDescent="0.2">
      <c r="D3106" s="131"/>
    </row>
    <row r="3107" spans="4:4" x14ac:dyDescent="0.2">
      <c r="D3107" s="131"/>
    </row>
    <row r="3108" spans="4:4" x14ac:dyDescent="0.2">
      <c r="D3108" s="131"/>
    </row>
    <row r="3109" spans="4:4" x14ac:dyDescent="0.2">
      <c r="D3109" s="131"/>
    </row>
    <row r="3110" spans="4:4" x14ac:dyDescent="0.2">
      <c r="D3110" s="131"/>
    </row>
    <row r="3111" spans="4:4" x14ac:dyDescent="0.2">
      <c r="D3111" s="131"/>
    </row>
    <row r="3112" spans="4:4" x14ac:dyDescent="0.2">
      <c r="D3112" s="131"/>
    </row>
    <row r="3113" spans="4:4" x14ac:dyDescent="0.2">
      <c r="D3113" s="131"/>
    </row>
    <row r="3114" spans="4:4" x14ac:dyDescent="0.2">
      <c r="D3114" s="131"/>
    </row>
    <row r="3115" spans="4:4" x14ac:dyDescent="0.2">
      <c r="D3115" s="131"/>
    </row>
    <row r="3116" spans="4:4" x14ac:dyDescent="0.2">
      <c r="D3116" s="131"/>
    </row>
    <row r="3117" spans="4:4" x14ac:dyDescent="0.2">
      <c r="D3117" s="131"/>
    </row>
    <row r="3118" spans="4:4" x14ac:dyDescent="0.2">
      <c r="D3118" s="131"/>
    </row>
    <row r="3119" spans="4:4" x14ac:dyDescent="0.2">
      <c r="D3119" s="131"/>
    </row>
    <row r="3120" spans="4:4" x14ac:dyDescent="0.2">
      <c r="D3120" s="131"/>
    </row>
    <row r="3121" spans="4:4" x14ac:dyDescent="0.2">
      <c r="D3121" s="131"/>
    </row>
    <row r="3122" spans="4:4" x14ac:dyDescent="0.2">
      <c r="D3122" s="131"/>
    </row>
    <row r="3123" spans="4:4" x14ac:dyDescent="0.2">
      <c r="D3123" s="131"/>
    </row>
    <row r="3124" spans="4:4" x14ac:dyDescent="0.2">
      <c r="D3124" s="131"/>
    </row>
    <row r="3125" spans="4:4" x14ac:dyDescent="0.2">
      <c r="D3125" s="131"/>
    </row>
    <row r="3126" spans="4:4" x14ac:dyDescent="0.2">
      <c r="D3126" s="131"/>
    </row>
    <row r="3127" spans="4:4" x14ac:dyDescent="0.2">
      <c r="D3127" s="131"/>
    </row>
    <row r="3128" spans="4:4" x14ac:dyDescent="0.2">
      <c r="D3128" s="131"/>
    </row>
    <row r="3129" spans="4:4" x14ac:dyDescent="0.2">
      <c r="D3129" s="131"/>
    </row>
    <row r="3130" spans="4:4" x14ac:dyDescent="0.2">
      <c r="D3130" s="131"/>
    </row>
    <row r="3131" spans="4:4" x14ac:dyDescent="0.2">
      <c r="D3131" s="131"/>
    </row>
    <row r="3132" spans="4:4" x14ac:dyDescent="0.2">
      <c r="D3132" s="131"/>
    </row>
    <row r="3133" spans="4:4" x14ac:dyDescent="0.2">
      <c r="D3133" s="131"/>
    </row>
    <row r="3134" spans="4:4" x14ac:dyDescent="0.2">
      <c r="D3134" s="131"/>
    </row>
    <row r="3135" spans="4:4" x14ac:dyDescent="0.2">
      <c r="D3135" s="131"/>
    </row>
    <row r="3136" spans="4:4" x14ac:dyDescent="0.2">
      <c r="D3136" s="131"/>
    </row>
    <row r="3137" spans="4:4" x14ac:dyDescent="0.2">
      <c r="D3137" s="131"/>
    </row>
    <row r="3138" spans="4:4" x14ac:dyDescent="0.2">
      <c r="D3138" s="131"/>
    </row>
    <row r="3139" spans="4:4" x14ac:dyDescent="0.2">
      <c r="D3139" s="131"/>
    </row>
    <row r="3140" spans="4:4" x14ac:dyDescent="0.2">
      <c r="D3140" s="131"/>
    </row>
    <row r="3141" spans="4:4" x14ac:dyDescent="0.2">
      <c r="D3141" s="131"/>
    </row>
    <row r="3142" spans="4:4" x14ac:dyDescent="0.2">
      <c r="D3142" s="131"/>
    </row>
    <row r="3143" spans="4:4" x14ac:dyDescent="0.2">
      <c r="D3143" s="131"/>
    </row>
    <row r="3144" spans="4:4" x14ac:dyDescent="0.2">
      <c r="D3144" s="131"/>
    </row>
    <row r="3145" spans="4:4" x14ac:dyDescent="0.2">
      <c r="D3145" s="131"/>
    </row>
    <row r="3146" spans="4:4" x14ac:dyDescent="0.2">
      <c r="D3146" s="131"/>
    </row>
    <row r="3147" spans="4:4" x14ac:dyDescent="0.2">
      <c r="D3147" s="131"/>
    </row>
    <row r="3148" spans="4:4" x14ac:dyDescent="0.2">
      <c r="D3148" s="131"/>
    </row>
    <row r="3149" spans="4:4" x14ac:dyDescent="0.2">
      <c r="D3149" s="131"/>
    </row>
    <row r="3150" spans="4:4" x14ac:dyDescent="0.2">
      <c r="D3150" s="131"/>
    </row>
    <row r="3151" spans="4:4" x14ac:dyDescent="0.2">
      <c r="D3151" s="131"/>
    </row>
    <row r="3152" spans="4:4" x14ac:dyDescent="0.2">
      <c r="D3152" s="131"/>
    </row>
    <row r="3153" spans="4:4" x14ac:dyDescent="0.2">
      <c r="D3153" s="131"/>
    </row>
    <row r="3154" spans="4:4" x14ac:dyDescent="0.2">
      <c r="D3154" s="131"/>
    </row>
    <row r="3155" spans="4:4" x14ac:dyDescent="0.2">
      <c r="D3155" s="131"/>
    </row>
    <row r="3156" spans="4:4" x14ac:dyDescent="0.2">
      <c r="D3156" s="131"/>
    </row>
    <row r="3157" spans="4:4" x14ac:dyDescent="0.2">
      <c r="D3157" s="131"/>
    </row>
    <row r="3158" spans="4:4" x14ac:dyDescent="0.2">
      <c r="D3158" s="131"/>
    </row>
    <row r="3159" spans="4:4" x14ac:dyDescent="0.2">
      <c r="D3159" s="131"/>
    </row>
    <row r="3160" spans="4:4" x14ac:dyDescent="0.2">
      <c r="D3160" s="131"/>
    </row>
    <row r="3161" spans="4:4" x14ac:dyDescent="0.2">
      <c r="D3161" s="131"/>
    </row>
    <row r="3162" spans="4:4" x14ac:dyDescent="0.2">
      <c r="D3162" s="131"/>
    </row>
    <row r="3163" spans="4:4" x14ac:dyDescent="0.2">
      <c r="D3163" s="131"/>
    </row>
    <row r="3164" spans="4:4" x14ac:dyDescent="0.2">
      <c r="D3164" s="131"/>
    </row>
    <row r="3165" spans="4:4" x14ac:dyDescent="0.2">
      <c r="D3165" s="131"/>
    </row>
    <row r="3166" spans="4:4" x14ac:dyDescent="0.2">
      <c r="D3166" s="131"/>
    </row>
    <row r="3167" spans="4:4" x14ac:dyDescent="0.2">
      <c r="D3167" s="131"/>
    </row>
    <row r="3168" spans="4:4" x14ac:dyDescent="0.2">
      <c r="D3168" s="131"/>
    </row>
    <row r="3169" spans="4:4" x14ac:dyDescent="0.2">
      <c r="D3169" s="131"/>
    </row>
    <row r="3170" spans="4:4" x14ac:dyDescent="0.2">
      <c r="D3170" s="131"/>
    </row>
    <row r="3171" spans="4:4" x14ac:dyDescent="0.2">
      <c r="D3171" s="131"/>
    </row>
    <row r="3172" spans="4:4" x14ac:dyDescent="0.2">
      <c r="D3172" s="131"/>
    </row>
    <row r="3173" spans="4:4" x14ac:dyDescent="0.2">
      <c r="D3173" s="131"/>
    </row>
    <row r="3174" spans="4:4" x14ac:dyDescent="0.2">
      <c r="D3174" s="131"/>
    </row>
    <row r="3175" spans="4:4" x14ac:dyDescent="0.2">
      <c r="D3175" s="131"/>
    </row>
    <row r="3176" spans="4:4" x14ac:dyDescent="0.2">
      <c r="D3176" s="131"/>
    </row>
    <row r="3177" spans="4:4" x14ac:dyDescent="0.2">
      <c r="D3177" s="131"/>
    </row>
    <row r="3178" spans="4:4" x14ac:dyDescent="0.2">
      <c r="D3178" s="131"/>
    </row>
    <row r="3179" spans="4:4" x14ac:dyDescent="0.2">
      <c r="D3179" s="131"/>
    </row>
    <row r="3180" spans="4:4" x14ac:dyDescent="0.2">
      <c r="D3180" s="131"/>
    </row>
    <row r="3181" spans="4:4" x14ac:dyDescent="0.2">
      <c r="D3181" s="131"/>
    </row>
    <row r="3182" spans="4:4" x14ac:dyDescent="0.2">
      <c r="D3182" s="131"/>
    </row>
    <row r="3183" spans="4:4" x14ac:dyDescent="0.2">
      <c r="D3183" s="131"/>
    </row>
    <row r="3184" spans="4:4" x14ac:dyDescent="0.2">
      <c r="D3184" s="131"/>
    </row>
    <row r="3185" spans="4:4" x14ac:dyDescent="0.2">
      <c r="D3185" s="131"/>
    </row>
    <row r="3186" spans="4:4" x14ac:dyDescent="0.2">
      <c r="D3186" s="131"/>
    </row>
    <row r="3187" spans="4:4" x14ac:dyDescent="0.2">
      <c r="D3187" s="131"/>
    </row>
    <row r="3188" spans="4:4" x14ac:dyDescent="0.2">
      <c r="D3188" s="131"/>
    </row>
    <row r="3189" spans="4:4" x14ac:dyDescent="0.2">
      <c r="D3189" s="131"/>
    </row>
    <row r="3190" spans="4:4" x14ac:dyDescent="0.2">
      <c r="D3190" s="131"/>
    </row>
    <row r="3191" spans="4:4" x14ac:dyDescent="0.2">
      <c r="D3191" s="131"/>
    </row>
    <row r="3192" spans="4:4" x14ac:dyDescent="0.2">
      <c r="D3192" s="131"/>
    </row>
    <row r="3193" spans="4:4" x14ac:dyDescent="0.2">
      <c r="D3193" s="131"/>
    </row>
    <row r="3194" spans="4:4" x14ac:dyDescent="0.2">
      <c r="D3194" s="131"/>
    </row>
    <row r="3195" spans="4:4" x14ac:dyDescent="0.2">
      <c r="D3195" s="131"/>
    </row>
    <row r="3196" spans="4:4" x14ac:dyDescent="0.2">
      <c r="D3196" s="131"/>
    </row>
    <row r="3197" spans="4:4" x14ac:dyDescent="0.2">
      <c r="D3197" s="131"/>
    </row>
    <row r="3198" spans="4:4" x14ac:dyDescent="0.2">
      <c r="D3198" s="131"/>
    </row>
    <row r="3199" spans="4:4" x14ac:dyDescent="0.2">
      <c r="D3199" s="131"/>
    </row>
    <row r="3200" spans="4:4" x14ac:dyDescent="0.2">
      <c r="D3200" s="131"/>
    </row>
    <row r="3201" spans="4:4" x14ac:dyDescent="0.2">
      <c r="D3201" s="131"/>
    </row>
    <row r="3202" spans="4:4" x14ac:dyDescent="0.2">
      <c r="D3202" s="131"/>
    </row>
    <row r="3203" spans="4:4" x14ac:dyDescent="0.2">
      <c r="D3203" s="131"/>
    </row>
    <row r="3204" spans="4:4" x14ac:dyDescent="0.2">
      <c r="D3204" s="131"/>
    </row>
    <row r="3205" spans="4:4" x14ac:dyDescent="0.2">
      <c r="D3205" s="131"/>
    </row>
    <row r="3206" spans="4:4" x14ac:dyDescent="0.2">
      <c r="D3206" s="131"/>
    </row>
    <row r="3207" spans="4:4" x14ac:dyDescent="0.2">
      <c r="D3207" s="131"/>
    </row>
    <row r="3208" spans="4:4" x14ac:dyDescent="0.2">
      <c r="D3208" s="131"/>
    </row>
    <row r="3209" spans="4:4" x14ac:dyDescent="0.2">
      <c r="D3209" s="131"/>
    </row>
    <row r="3210" spans="4:4" x14ac:dyDescent="0.2">
      <c r="D3210" s="131"/>
    </row>
    <row r="3211" spans="4:4" x14ac:dyDescent="0.2">
      <c r="D3211" s="131"/>
    </row>
    <row r="3212" spans="4:4" x14ac:dyDescent="0.2">
      <c r="D3212" s="131"/>
    </row>
    <row r="3213" spans="4:4" x14ac:dyDescent="0.2">
      <c r="D3213" s="131"/>
    </row>
    <row r="3214" spans="4:4" x14ac:dyDescent="0.2">
      <c r="D3214" s="131"/>
    </row>
    <row r="3215" spans="4:4" x14ac:dyDescent="0.2">
      <c r="D3215" s="131"/>
    </row>
    <row r="3216" spans="4:4" x14ac:dyDescent="0.2">
      <c r="D3216" s="131"/>
    </row>
    <row r="3217" spans="4:4" x14ac:dyDescent="0.2">
      <c r="D3217" s="131"/>
    </row>
    <row r="3218" spans="4:4" x14ac:dyDescent="0.2">
      <c r="D3218" s="131"/>
    </row>
    <row r="3219" spans="4:4" x14ac:dyDescent="0.2">
      <c r="D3219" s="131"/>
    </row>
    <row r="3220" spans="4:4" x14ac:dyDescent="0.2">
      <c r="D3220" s="131"/>
    </row>
    <row r="3221" spans="4:4" x14ac:dyDescent="0.2">
      <c r="D3221" s="131"/>
    </row>
    <row r="3222" spans="4:4" x14ac:dyDescent="0.2">
      <c r="D3222" s="131"/>
    </row>
    <row r="3223" spans="4:4" x14ac:dyDescent="0.2">
      <c r="D3223" s="131"/>
    </row>
    <row r="3224" spans="4:4" x14ac:dyDescent="0.2">
      <c r="D3224" s="131"/>
    </row>
    <row r="3225" spans="4:4" x14ac:dyDescent="0.2">
      <c r="D3225" s="131"/>
    </row>
    <row r="3226" spans="4:4" x14ac:dyDescent="0.2">
      <c r="D3226" s="131"/>
    </row>
    <row r="3227" spans="4:4" x14ac:dyDescent="0.2">
      <c r="D3227" s="131"/>
    </row>
    <row r="3228" spans="4:4" x14ac:dyDescent="0.2">
      <c r="D3228" s="131"/>
    </row>
    <row r="3229" spans="4:4" x14ac:dyDescent="0.2">
      <c r="D3229" s="131"/>
    </row>
    <row r="3230" spans="4:4" x14ac:dyDescent="0.2">
      <c r="D3230" s="131"/>
    </row>
    <row r="3231" spans="4:4" x14ac:dyDescent="0.2">
      <c r="D3231" s="131"/>
    </row>
    <row r="3232" spans="4:4" x14ac:dyDescent="0.2">
      <c r="D3232" s="131"/>
    </row>
    <row r="3233" spans="4:4" x14ac:dyDescent="0.2">
      <c r="D3233" s="131"/>
    </row>
    <row r="3234" spans="4:4" x14ac:dyDescent="0.2">
      <c r="D3234" s="131"/>
    </row>
    <row r="3235" spans="4:4" x14ac:dyDescent="0.2">
      <c r="D3235" s="131"/>
    </row>
    <row r="3236" spans="4:4" x14ac:dyDescent="0.2">
      <c r="D3236" s="131"/>
    </row>
    <row r="3237" spans="4:4" x14ac:dyDescent="0.2">
      <c r="D3237" s="131"/>
    </row>
    <row r="3238" spans="4:4" x14ac:dyDescent="0.2">
      <c r="D3238" s="131"/>
    </row>
    <row r="3239" spans="4:4" x14ac:dyDescent="0.2">
      <c r="D3239" s="131"/>
    </row>
    <row r="3240" spans="4:4" x14ac:dyDescent="0.2">
      <c r="D3240" s="131"/>
    </row>
    <row r="3241" spans="4:4" x14ac:dyDescent="0.2">
      <c r="D3241" s="131"/>
    </row>
    <row r="3242" spans="4:4" x14ac:dyDescent="0.2">
      <c r="D3242" s="131"/>
    </row>
    <row r="3243" spans="4:4" x14ac:dyDescent="0.2">
      <c r="D3243" s="131"/>
    </row>
    <row r="3244" spans="4:4" x14ac:dyDescent="0.2">
      <c r="D3244" s="131"/>
    </row>
    <row r="3245" spans="4:4" x14ac:dyDescent="0.2">
      <c r="D3245" s="131"/>
    </row>
    <row r="3246" spans="4:4" x14ac:dyDescent="0.2">
      <c r="D3246" s="131"/>
    </row>
    <row r="3247" spans="4:4" x14ac:dyDescent="0.2">
      <c r="D3247" s="131"/>
    </row>
    <row r="3248" spans="4:4" x14ac:dyDescent="0.2">
      <c r="D3248" s="131"/>
    </row>
    <row r="3249" spans="4:4" x14ac:dyDescent="0.2">
      <c r="D3249" s="131"/>
    </row>
    <row r="3250" spans="4:4" x14ac:dyDescent="0.2">
      <c r="D3250" s="131"/>
    </row>
    <row r="3251" spans="4:4" x14ac:dyDescent="0.2">
      <c r="D3251" s="131"/>
    </row>
    <row r="3252" spans="4:4" x14ac:dyDescent="0.2">
      <c r="D3252" s="131"/>
    </row>
    <row r="3253" spans="4:4" x14ac:dyDescent="0.2">
      <c r="D3253" s="131"/>
    </row>
    <row r="3254" spans="4:4" x14ac:dyDescent="0.2">
      <c r="D3254" s="131"/>
    </row>
    <row r="3255" spans="4:4" x14ac:dyDescent="0.2">
      <c r="D3255" s="131"/>
    </row>
    <row r="3256" spans="4:4" x14ac:dyDescent="0.2">
      <c r="D3256" s="131"/>
    </row>
    <row r="3257" spans="4:4" x14ac:dyDescent="0.2">
      <c r="D3257" s="131"/>
    </row>
    <row r="3258" spans="4:4" x14ac:dyDescent="0.2">
      <c r="D3258" s="131"/>
    </row>
    <row r="3259" spans="4:4" x14ac:dyDescent="0.2">
      <c r="D3259" s="131"/>
    </row>
    <row r="3260" spans="4:4" x14ac:dyDescent="0.2">
      <c r="D3260" s="131"/>
    </row>
    <row r="3261" spans="4:4" x14ac:dyDescent="0.2">
      <c r="D3261" s="131"/>
    </row>
    <row r="3262" spans="4:4" x14ac:dyDescent="0.2">
      <c r="D3262" s="131"/>
    </row>
    <row r="3263" spans="4:4" x14ac:dyDescent="0.2">
      <c r="D3263" s="131"/>
    </row>
    <row r="3264" spans="4:4" x14ac:dyDescent="0.2">
      <c r="D3264" s="131"/>
    </row>
    <row r="3265" spans="4:4" x14ac:dyDescent="0.2">
      <c r="D3265" s="131"/>
    </row>
    <row r="3266" spans="4:4" x14ac:dyDescent="0.2">
      <c r="D3266" s="131"/>
    </row>
    <row r="3267" spans="4:4" x14ac:dyDescent="0.2">
      <c r="D3267" s="131"/>
    </row>
    <row r="3268" spans="4:4" x14ac:dyDescent="0.2">
      <c r="D3268" s="131"/>
    </row>
    <row r="3269" spans="4:4" x14ac:dyDescent="0.2">
      <c r="D3269" s="131"/>
    </row>
    <row r="3270" spans="4:4" x14ac:dyDescent="0.2">
      <c r="D3270" s="131"/>
    </row>
    <row r="3271" spans="4:4" x14ac:dyDescent="0.2">
      <c r="D3271" s="131"/>
    </row>
    <row r="3272" spans="4:4" x14ac:dyDescent="0.2">
      <c r="D3272" s="131"/>
    </row>
    <row r="3273" spans="4:4" x14ac:dyDescent="0.2">
      <c r="D3273" s="131"/>
    </row>
    <row r="3274" spans="4:4" x14ac:dyDescent="0.2">
      <c r="D3274" s="131"/>
    </row>
    <row r="3275" spans="4:4" x14ac:dyDescent="0.2">
      <c r="D3275" s="131"/>
    </row>
    <row r="3276" spans="4:4" x14ac:dyDescent="0.2">
      <c r="D3276" s="131"/>
    </row>
    <row r="3277" spans="4:4" x14ac:dyDescent="0.2">
      <c r="D3277" s="131"/>
    </row>
    <row r="3278" spans="4:4" x14ac:dyDescent="0.2">
      <c r="D3278" s="131"/>
    </row>
    <row r="3279" spans="4:4" x14ac:dyDescent="0.2">
      <c r="D3279" s="131"/>
    </row>
    <row r="3280" spans="4:4" x14ac:dyDescent="0.2">
      <c r="D3280" s="131"/>
    </row>
    <row r="3281" spans="4:4" x14ac:dyDescent="0.2">
      <c r="D3281" s="131"/>
    </row>
    <row r="3282" spans="4:4" x14ac:dyDescent="0.2">
      <c r="D3282" s="131"/>
    </row>
    <row r="3283" spans="4:4" x14ac:dyDescent="0.2">
      <c r="D3283" s="131"/>
    </row>
    <row r="3284" spans="4:4" x14ac:dyDescent="0.2">
      <c r="D3284" s="131"/>
    </row>
    <row r="3285" spans="4:4" x14ac:dyDescent="0.2">
      <c r="D3285" s="131"/>
    </row>
    <row r="3286" spans="4:4" x14ac:dyDescent="0.2">
      <c r="D3286" s="131"/>
    </row>
    <row r="3287" spans="4:4" x14ac:dyDescent="0.2">
      <c r="D3287" s="131"/>
    </row>
    <row r="3288" spans="4:4" x14ac:dyDescent="0.2">
      <c r="D3288" s="131"/>
    </row>
    <row r="3289" spans="4:4" x14ac:dyDescent="0.2">
      <c r="D3289" s="131"/>
    </row>
    <row r="3290" spans="4:4" x14ac:dyDescent="0.2">
      <c r="D3290" s="131"/>
    </row>
    <row r="3291" spans="4:4" x14ac:dyDescent="0.2">
      <c r="D3291" s="131"/>
    </row>
    <row r="3292" spans="4:4" x14ac:dyDescent="0.2">
      <c r="D3292" s="131"/>
    </row>
    <row r="3293" spans="4:4" x14ac:dyDescent="0.2">
      <c r="D3293" s="131"/>
    </row>
    <row r="3294" spans="4:4" x14ac:dyDescent="0.2">
      <c r="D3294" s="131"/>
    </row>
    <row r="3295" spans="4:4" x14ac:dyDescent="0.2">
      <c r="D3295" s="131"/>
    </row>
    <row r="3296" spans="4:4" x14ac:dyDescent="0.2">
      <c r="D3296" s="131"/>
    </row>
    <row r="3297" spans="4:4" x14ac:dyDescent="0.2">
      <c r="D3297" s="131"/>
    </row>
    <row r="3298" spans="4:4" x14ac:dyDescent="0.2">
      <c r="D3298" s="131"/>
    </row>
    <row r="3299" spans="4:4" x14ac:dyDescent="0.2">
      <c r="D3299" s="131"/>
    </row>
    <row r="3300" spans="4:4" x14ac:dyDescent="0.2">
      <c r="D3300" s="131"/>
    </row>
    <row r="3301" spans="4:4" x14ac:dyDescent="0.2">
      <c r="D3301" s="131"/>
    </row>
    <row r="3302" spans="4:4" x14ac:dyDescent="0.2">
      <c r="D3302" s="131"/>
    </row>
    <row r="3303" spans="4:4" x14ac:dyDescent="0.2">
      <c r="D3303" s="131"/>
    </row>
    <row r="3304" spans="4:4" x14ac:dyDescent="0.2">
      <c r="D3304" s="131"/>
    </row>
    <row r="3305" spans="4:4" x14ac:dyDescent="0.2">
      <c r="D3305" s="131"/>
    </row>
    <row r="3306" spans="4:4" x14ac:dyDescent="0.2">
      <c r="D3306" s="131"/>
    </row>
    <row r="3307" spans="4:4" x14ac:dyDescent="0.2">
      <c r="D3307" s="131"/>
    </row>
    <row r="3308" spans="4:4" x14ac:dyDescent="0.2">
      <c r="D3308" s="131"/>
    </row>
    <row r="3309" spans="4:4" x14ac:dyDescent="0.2">
      <c r="D3309" s="131"/>
    </row>
    <row r="3310" spans="4:4" x14ac:dyDescent="0.2">
      <c r="D3310" s="131"/>
    </row>
    <row r="3311" spans="4:4" x14ac:dyDescent="0.2">
      <c r="D3311" s="131"/>
    </row>
    <row r="3312" spans="4:4" x14ac:dyDescent="0.2">
      <c r="D3312" s="131"/>
    </row>
    <row r="3313" spans="4:4" x14ac:dyDescent="0.2">
      <c r="D3313" s="131"/>
    </row>
    <row r="3314" spans="4:4" x14ac:dyDescent="0.2">
      <c r="D3314" s="131"/>
    </row>
    <row r="3315" spans="4:4" x14ac:dyDescent="0.2">
      <c r="D3315" s="131"/>
    </row>
    <row r="3316" spans="4:4" x14ac:dyDescent="0.2">
      <c r="D3316" s="131"/>
    </row>
    <row r="3317" spans="4:4" x14ac:dyDescent="0.2">
      <c r="D3317" s="131"/>
    </row>
    <row r="3318" spans="4:4" x14ac:dyDescent="0.2">
      <c r="D3318" s="131"/>
    </row>
    <row r="3319" spans="4:4" x14ac:dyDescent="0.2">
      <c r="D3319" s="131"/>
    </row>
    <row r="3320" spans="4:4" x14ac:dyDescent="0.2">
      <c r="D3320" s="131"/>
    </row>
    <row r="3321" spans="4:4" x14ac:dyDescent="0.2">
      <c r="D3321" s="131"/>
    </row>
    <row r="3322" spans="4:4" x14ac:dyDescent="0.2">
      <c r="D3322" s="131"/>
    </row>
    <row r="3323" spans="4:4" x14ac:dyDescent="0.2">
      <c r="D3323" s="131"/>
    </row>
    <row r="3324" spans="4:4" x14ac:dyDescent="0.2">
      <c r="D3324" s="131"/>
    </row>
    <row r="3325" spans="4:4" x14ac:dyDescent="0.2">
      <c r="D3325" s="131"/>
    </row>
    <row r="3326" spans="4:4" x14ac:dyDescent="0.2">
      <c r="D3326" s="131"/>
    </row>
    <row r="3327" spans="4:4" x14ac:dyDescent="0.2">
      <c r="D3327" s="131"/>
    </row>
    <row r="3328" spans="4:4" x14ac:dyDescent="0.2">
      <c r="D3328" s="131"/>
    </row>
    <row r="3329" spans="4:4" x14ac:dyDescent="0.2">
      <c r="D3329" s="131"/>
    </row>
    <row r="3330" spans="4:4" x14ac:dyDescent="0.2">
      <c r="D3330" s="131"/>
    </row>
    <row r="3331" spans="4:4" x14ac:dyDescent="0.2">
      <c r="D3331" s="131"/>
    </row>
    <row r="3332" spans="4:4" x14ac:dyDescent="0.2">
      <c r="D3332" s="131"/>
    </row>
    <row r="3333" spans="4:4" x14ac:dyDescent="0.2">
      <c r="D3333" s="131"/>
    </row>
    <row r="3334" spans="4:4" x14ac:dyDescent="0.2">
      <c r="D3334" s="131"/>
    </row>
    <row r="3335" spans="4:4" x14ac:dyDescent="0.2">
      <c r="D3335" s="131"/>
    </row>
    <row r="3336" spans="4:4" x14ac:dyDescent="0.2">
      <c r="D3336" s="131"/>
    </row>
    <row r="3337" spans="4:4" x14ac:dyDescent="0.2">
      <c r="D3337" s="131"/>
    </row>
    <row r="3338" spans="4:4" x14ac:dyDescent="0.2">
      <c r="D3338" s="131"/>
    </row>
    <row r="3339" spans="4:4" x14ac:dyDescent="0.2">
      <c r="D3339" s="131"/>
    </row>
    <row r="3340" spans="4:4" x14ac:dyDescent="0.2">
      <c r="D3340" s="131"/>
    </row>
    <row r="3341" spans="4:4" x14ac:dyDescent="0.2">
      <c r="D3341" s="131"/>
    </row>
    <row r="3342" spans="4:4" x14ac:dyDescent="0.2">
      <c r="D3342" s="131"/>
    </row>
    <row r="3343" spans="4:4" x14ac:dyDescent="0.2">
      <c r="D3343" s="131"/>
    </row>
    <row r="3344" spans="4:4" x14ac:dyDescent="0.2">
      <c r="D3344" s="131"/>
    </row>
    <row r="3345" spans="4:4" x14ac:dyDescent="0.2">
      <c r="D3345" s="131"/>
    </row>
    <row r="3346" spans="4:4" x14ac:dyDescent="0.2">
      <c r="D3346" s="131"/>
    </row>
    <row r="3347" spans="4:4" x14ac:dyDescent="0.2">
      <c r="D3347" s="131"/>
    </row>
    <row r="3348" spans="4:4" x14ac:dyDescent="0.2">
      <c r="D3348" s="131"/>
    </row>
    <row r="3349" spans="4:4" x14ac:dyDescent="0.2">
      <c r="D3349" s="131"/>
    </row>
    <row r="3350" spans="4:4" x14ac:dyDescent="0.2">
      <c r="D3350" s="131"/>
    </row>
    <row r="3351" spans="4:4" x14ac:dyDescent="0.2">
      <c r="D3351" s="131"/>
    </row>
    <row r="3352" spans="4:4" x14ac:dyDescent="0.2">
      <c r="D3352" s="131"/>
    </row>
    <row r="3353" spans="4:4" x14ac:dyDescent="0.2">
      <c r="D3353" s="131"/>
    </row>
    <row r="3354" spans="4:4" x14ac:dyDescent="0.2">
      <c r="D3354" s="131"/>
    </row>
    <row r="3355" spans="4:4" x14ac:dyDescent="0.2">
      <c r="D3355" s="131"/>
    </row>
    <row r="3356" spans="4:4" x14ac:dyDescent="0.2">
      <c r="D3356" s="131"/>
    </row>
    <row r="3357" spans="4:4" x14ac:dyDescent="0.2">
      <c r="D3357" s="131"/>
    </row>
    <row r="3358" spans="4:4" x14ac:dyDescent="0.2">
      <c r="D3358" s="131"/>
    </row>
    <row r="3359" spans="4:4" x14ac:dyDescent="0.2">
      <c r="D3359" s="131"/>
    </row>
    <row r="3360" spans="4:4" x14ac:dyDescent="0.2">
      <c r="D3360" s="131"/>
    </row>
    <row r="3361" spans="4:4" x14ac:dyDescent="0.2">
      <c r="D3361" s="131"/>
    </row>
    <row r="3362" spans="4:4" x14ac:dyDescent="0.2">
      <c r="D3362" s="131"/>
    </row>
    <row r="3363" spans="4:4" x14ac:dyDescent="0.2">
      <c r="D3363" s="131"/>
    </row>
    <row r="3364" spans="4:4" x14ac:dyDescent="0.2">
      <c r="D3364" s="131"/>
    </row>
    <row r="3365" spans="4:4" x14ac:dyDescent="0.2">
      <c r="D3365" s="131"/>
    </row>
    <row r="3366" spans="4:4" x14ac:dyDescent="0.2">
      <c r="D3366" s="131"/>
    </row>
    <row r="3367" spans="4:4" x14ac:dyDescent="0.2">
      <c r="D3367" s="131"/>
    </row>
    <row r="3368" spans="4:4" x14ac:dyDescent="0.2">
      <c r="D3368" s="131"/>
    </row>
    <row r="3369" spans="4:4" x14ac:dyDescent="0.2">
      <c r="D3369" s="131"/>
    </row>
    <row r="3370" spans="4:4" x14ac:dyDescent="0.2">
      <c r="D3370" s="131"/>
    </row>
    <row r="3371" spans="4:4" x14ac:dyDescent="0.2">
      <c r="D3371" s="131"/>
    </row>
    <row r="3372" spans="4:4" x14ac:dyDescent="0.2">
      <c r="D3372" s="131"/>
    </row>
    <row r="3373" spans="4:4" x14ac:dyDescent="0.2">
      <c r="D3373" s="131"/>
    </row>
    <row r="3374" spans="4:4" x14ac:dyDescent="0.2">
      <c r="D3374" s="131"/>
    </row>
    <row r="3375" spans="4:4" x14ac:dyDescent="0.2">
      <c r="D3375" s="131"/>
    </row>
    <row r="3376" spans="4:4" x14ac:dyDescent="0.2">
      <c r="D3376" s="131"/>
    </row>
    <row r="3377" spans="4:4" x14ac:dyDescent="0.2">
      <c r="D3377" s="131"/>
    </row>
    <row r="3378" spans="4:4" x14ac:dyDescent="0.2">
      <c r="D3378" s="131"/>
    </row>
    <row r="3379" spans="4:4" x14ac:dyDescent="0.2">
      <c r="D3379" s="131"/>
    </row>
    <row r="3380" spans="4:4" x14ac:dyDescent="0.2">
      <c r="D3380" s="131"/>
    </row>
    <row r="3381" spans="4:4" x14ac:dyDescent="0.2">
      <c r="D3381" s="131"/>
    </row>
    <row r="3382" spans="4:4" x14ac:dyDescent="0.2">
      <c r="D3382" s="131"/>
    </row>
    <row r="3383" spans="4:4" x14ac:dyDescent="0.2">
      <c r="D3383" s="131"/>
    </row>
    <row r="3384" spans="4:4" x14ac:dyDescent="0.2">
      <c r="D3384" s="131"/>
    </row>
    <row r="3385" spans="4:4" x14ac:dyDescent="0.2">
      <c r="D3385" s="131"/>
    </row>
    <row r="3386" spans="4:4" x14ac:dyDescent="0.2">
      <c r="D3386" s="131"/>
    </row>
    <row r="3387" spans="4:4" x14ac:dyDescent="0.2">
      <c r="D3387" s="131"/>
    </row>
    <row r="3388" spans="4:4" x14ac:dyDescent="0.2">
      <c r="D3388" s="131"/>
    </row>
    <row r="3389" spans="4:4" x14ac:dyDescent="0.2">
      <c r="D3389" s="131"/>
    </row>
    <row r="3390" spans="4:4" x14ac:dyDescent="0.2">
      <c r="D3390" s="131"/>
    </row>
    <row r="3391" spans="4:4" x14ac:dyDescent="0.2">
      <c r="D3391" s="131"/>
    </row>
    <row r="3392" spans="4:4" x14ac:dyDescent="0.2">
      <c r="D3392" s="131"/>
    </row>
    <row r="3393" spans="4:4" x14ac:dyDescent="0.2">
      <c r="D3393" s="131"/>
    </row>
    <row r="3394" spans="4:4" x14ac:dyDescent="0.2">
      <c r="D3394" s="131"/>
    </row>
    <row r="3395" spans="4:4" x14ac:dyDescent="0.2">
      <c r="D3395" s="131"/>
    </row>
    <row r="3396" spans="4:4" x14ac:dyDescent="0.2">
      <c r="D3396" s="131"/>
    </row>
    <row r="3397" spans="4:4" x14ac:dyDescent="0.2">
      <c r="D3397" s="131"/>
    </row>
    <row r="3398" spans="4:4" x14ac:dyDescent="0.2">
      <c r="D3398" s="131"/>
    </row>
    <row r="3399" spans="4:4" x14ac:dyDescent="0.2">
      <c r="D3399" s="131"/>
    </row>
    <row r="3400" spans="4:4" x14ac:dyDescent="0.2">
      <c r="D3400" s="131"/>
    </row>
    <row r="3401" spans="4:4" x14ac:dyDescent="0.2">
      <c r="D3401" s="131"/>
    </row>
    <row r="3402" spans="4:4" x14ac:dyDescent="0.2">
      <c r="D3402" s="131"/>
    </row>
    <row r="3403" spans="4:4" x14ac:dyDescent="0.2">
      <c r="D3403" s="131"/>
    </row>
    <row r="3404" spans="4:4" x14ac:dyDescent="0.2">
      <c r="D3404" s="131"/>
    </row>
    <row r="3405" spans="4:4" x14ac:dyDescent="0.2">
      <c r="D3405" s="131"/>
    </row>
    <row r="3406" spans="4:4" x14ac:dyDescent="0.2">
      <c r="D3406" s="131"/>
    </row>
    <row r="3407" spans="4:4" x14ac:dyDescent="0.2">
      <c r="D3407" s="131"/>
    </row>
    <row r="3408" spans="4:4" x14ac:dyDescent="0.2">
      <c r="D3408" s="131"/>
    </row>
    <row r="3409" spans="4:4" x14ac:dyDescent="0.2">
      <c r="D3409" s="131"/>
    </row>
    <row r="3410" spans="4:4" x14ac:dyDescent="0.2">
      <c r="D3410" s="131"/>
    </row>
    <row r="3411" spans="4:4" x14ac:dyDescent="0.2">
      <c r="D3411" s="131"/>
    </row>
    <row r="3412" spans="4:4" x14ac:dyDescent="0.2">
      <c r="D3412" s="131"/>
    </row>
    <row r="3413" spans="4:4" x14ac:dyDescent="0.2">
      <c r="D3413" s="131"/>
    </row>
    <row r="3414" spans="4:4" x14ac:dyDescent="0.2">
      <c r="D3414" s="131"/>
    </row>
    <row r="3415" spans="4:4" x14ac:dyDescent="0.2">
      <c r="D3415" s="131"/>
    </row>
    <row r="3416" spans="4:4" x14ac:dyDescent="0.2">
      <c r="D3416" s="131"/>
    </row>
    <row r="3417" spans="4:4" x14ac:dyDescent="0.2">
      <c r="D3417" s="131"/>
    </row>
    <row r="3418" spans="4:4" x14ac:dyDescent="0.2">
      <c r="D3418" s="131"/>
    </row>
    <row r="3419" spans="4:4" x14ac:dyDescent="0.2">
      <c r="D3419" s="131"/>
    </row>
    <row r="3420" spans="4:4" x14ac:dyDescent="0.2">
      <c r="D3420" s="131"/>
    </row>
    <row r="3421" spans="4:4" x14ac:dyDescent="0.2">
      <c r="D3421" s="131"/>
    </row>
    <row r="3422" spans="4:4" x14ac:dyDescent="0.2">
      <c r="D3422" s="131"/>
    </row>
    <row r="3423" spans="4:4" x14ac:dyDescent="0.2">
      <c r="D3423" s="131"/>
    </row>
    <row r="3424" spans="4:4" x14ac:dyDescent="0.2">
      <c r="D3424" s="131"/>
    </row>
    <row r="3425" spans="4:4" x14ac:dyDescent="0.2">
      <c r="D3425" s="131"/>
    </row>
    <row r="3426" spans="4:4" x14ac:dyDescent="0.2">
      <c r="D3426" s="131"/>
    </row>
    <row r="3427" spans="4:4" x14ac:dyDescent="0.2">
      <c r="D3427" s="131"/>
    </row>
    <row r="3428" spans="4:4" x14ac:dyDescent="0.2">
      <c r="D3428" s="131"/>
    </row>
    <row r="3429" spans="4:4" x14ac:dyDescent="0.2">
      <c r="D3429" s="131"/>
    </row>
    <row r="3430" spans="4:4" x14ac:dyDescent="0.2">
      <c r="D3430" s="131"/>
    </row>
    <row r="3431" spans="4:4" x14ac:dyDescent="0.2">
      <c r="D3431" s="131"/>
    </row>
    <row r="3432" spans="4:4" x14ac:dyDescent="0.2">
      <c r="D3432" s="131"/>
    </row>
    <row r="3433" spans="4:4" x14ac:dyDescent="0.2">
      <c r="D3433" s="131"/>
    </row>
    <row r="3434" spans="4:4" x14ac:dyDescent="0.2">
      <c r="D3434" s="131"/>
    </row>
    <row r="3435" spans="4:4" x14ac:dyDescent="0.2">
      <c r="D3435" s="131"/>
    </row>
    <row r="3436" spans="4:4" x14ac:dyDescent="0.2">
      <c r="D3436" s="131"/>
    </row>
    <row r="3437" spans="4:4" x14ac:dyDescent="0.2">
      <c r="D3437" s="131"/>
    </row>
    <row r="3438" spans="4:4" x14ac:dyDescent="0.2">
      <c r="D3438" s="131"/>
    </row>
    <row r="3439" spans="4:4" x14ac:dyDescent="0.2">
      <c r="D3439" s="131"/>
    </row>
    <row r="3440" spans="4:4" x14ac:dyDescent="0.2">
      <c r="D3440" s="131"/>
    </row>
    <row r="3441" spans="4:4" x14ac:dyDescent="0.2">
      <c r="D3441" s="131"/>
    </row>
    <row r="3442" spans="4:4" x14ac:dyDescent="0.2">
      <c r="D3442" s="131"/>
    </row>
    <row r="3443" spans="4:4" x14ac:dyDescent="0.2">
      <c r="D3443" s="131"/>
    </row>
    <row r="3444" spans="4:4" x14ac:dyDescent="0.2">
      <c r="D3444" s="131"/>
    </row>
    <row r="3445" spans="4:4" x14ac:dyDescent="0.2">
      <c r="D3445" s="131"/>
    </row>
    <row r="3446" spans="4:4" x14ac:dyDescent="0.2">
      <c r="D3446" s="131"/>
    </row>
    <row r="3447" spans="4:4" x14ac:dyDescent="0.2">
      <c r="D3447" s="131"/>
    </row>
    <row r="3448" spans="4:4" x14ac:dyDescent="0.2">
      <c r="D3448" s="131"/>
    </row>
    <row r="3449" spans="4:4" x14ac:dyDescent="0.2">
      <c r="D3449" s="131"/>
    </row>
    <row r="3450" spans="4:4" x14ac:dyDescent="0.2">
      <c r="D3450" s="131"/>
    </row>
    <row r="3451" spans="4:4" x14ac:dyDescent="0.2">
      <c r="D3451" s="131"/>
    </row>
    <row r="3452" spans="4:4" x14ac:dyDescent="0.2">
      <c r="D3452" s="131"/>
    </row>
    <row r="3453" spans="4:4" x14ac:dyDescent="0.2">
      <c r="D3453" s="131"/>
    </row>
    <row r="3454" spans="4:4" x14ac:dyDescent="0.2">
      <c r="D3454" s="131"/>
    </row>
    <row r="3455" spans="4:4" x14ac:dyDescent="0.2">
      <c r="D3455" s="131"/>
    </row>
    <row r="3456" spans="4:4" x14ac:dyDescent="0.2">
      <c r="D3456" s="131"/>
    </row>
    <row r="3457" spans="4:4" x14ac:dyDescent="0.2">
      <c r="D3457" s="131"/>
    </row>
    <row r="3458" spans="4:4" x14ac:dyDescent="0.2">
      <c r="D3458" s="131"/>
    </row>
    <row r="3459" spans="4:4" x14ac:dyDescent="0.2">
      <c r="D3459" s="131"/>
    </row>
    <row r="3460" spans="4:4" x14ac:dyDescent="0.2">
      <c r="D3460" s="131"/>
    </row>
    <row r="3461" spans="4:4" x14ac:dyDescent="0.2">
      <c r="D3461" s="131"/>
    </row>
    <row r="3462" spans="4:4" x14ac:dyDescent="0.2">
      <c r="D3462" s="131"/>
    </row>
    <row r="3463" spans="4:4" x14ac:dyDescent="0.2">
      <c r="D3463" s="131"/>
    </row>
    <row r="3464" spans="4:4" x14ac:dyDescent="0.2">
      <c r="D3464" s="131"/>
    </row>
    <row r="3465" spans="4:4" x14ac:dyDescent="0.2">
      <c r="D3465" s="131"/>
    </row>
    <row r="3466" spans="4:4" x14ac:dyDescent="0.2">
      <c r="D3466" s="131"/>
    </row>
    <row r="3467" spans="4:4" x14ac:dyDescent="0.2">
      <c r="D3467" s="131"/>
    </row>
    <row r="3468" spans="4:4" x14ac:dyDescent="0.2">
      <c r="D3468" s="131"/>
    </row>
    <row r="3469" spans="4:4" x14ac:dyDescent="0.2">
      <c r="D3469" s="131"/>
    </row>
    <row r="3470" spans="4:4" x14ac:dyDescent="0.2">
      <c r="D3470" s="131"/>
    </row>
    <row r="3471" spans="4:4" x14ac:dyDescent="0.2">
      <c r="D3471" s="131"/>
    </row>
    <row r="3472" spans="4:4" x14ac:dyDescent="0.2">
      <c r="D3472" s="131"/>
    </row>
    <row r="3473" spans="4:4" x14ac:dyDescent="0.2">
      <c r="D3473" s="131"/>
    </row>
    <row r="3474" spans="4:4" x14ac:dyDescent="0.2">
      <c r="D3474" s="131"/>
    </row>
    <row r="3475" spans="4:4" x14ac:dyDescent="0.2">
      <c r="D3475" s="131"/>
    </row>
    <row r="3476" spans="4:4" x14ac:dyDescent="0.2">
      <c r="D3476" s="131"/>
    </row>
    <row r="3477" spans="4:4" x14ac:dyDescent="0.2">
      <c r="D3477" s="131"/>
    </row>
    <row r="3478" spans="4:4" x14ac:dyDescent="0.2">
      <c r="D3478" s="131"/>
    </row>
    <row r="3479" spans="4:4" x14ac:dyDescent="0.2">
      <c r="D3479" s="131"/>
    </row>
    <row r="3480" spans="4:4" x14ac:dyDescent="0.2">
      <c r="D3480" s="131"/>
    </row>
    <row r="3481" spans="4:4" x14ac:dyDescent="0.2">
      <c r="D3481" s="131"/>
    </row>
    <row r="3482" spans="4:4" x14ac:dyDescent="0.2">
      <c r="D3482" s="131"/>
    </row>
    <row r="3483" spans="4:4" x14ac:dyDescent="0.2">
      <c r="D3483" s="131"/>
    </row>
    <row r="3484" spans="4:4" x14ac:dyDescent="0.2">
      <c r="D3484" s="131"/>
    </row>
    <row r="3485" spans="4:4" x14ac:dyDescent="0.2">
      <c r="D3485" s="131"/>
    </row>
    <row r="3486" spans="4:4" x14ac:dyDescent="0.2">
      <c r="D3486" s="131"/>
    </row>
    <row r="3487" spans="4:4" x14ac:dyDescent="0.2">
      <c r="D3487" s="131"/>
    </row>
    <row r="3488" spans="4:4" x14ac:dyDescent="0.2">
      <c r="D3488" s="131"/>
    </row>
    <row r="3489" spans="4:4" x14ac:dyDescent="0.2">
      <c r="D3489" s="131"/>
    </row>
    <row r="3490" spans="4:4" x14ac:dyDescent="0.2">
      <c r="D3490" s="131"/>
    </row>
    <row r="3491" spans="4:4" x14ac:dyDescent="0.2">
      <c r="D3491" s="131"/>
    </row>
    <row r="3492" spans="4:4" x14ac:dyDescent="0.2">
      <c r="D3492" s="131"/>
    </row>
    <row r="3493" spans="4:4" x14ac:dyDescent="0.2">
      <c r="D3493" s="131"/>
    </row>
    <row r="3494" spans="4:4" x14ac:dyDescent="0.2">
      <c r="D3494" s="131"/>
    </row>
    <row r="3495" spans="4:4" x14ac:dyDescent="0.2">
      <c r="D3495" s="131"/>
    </row>
    <row r="3496" spans="4:4" x14ac:dyDescent="0.2">
      <c r="D3496" s="131"/>
    </row>
    <row r="3497" spans="4:4" x14ac:dyDescent="0.2">
      <c r="D3497" s="131"/>
    </row>
    <row r="3498" spans="4:4" x14ac:dyDescent="0.2">
      <c r="D3498" s="131"/>
    </row>
    <row r="3499" spans="4:4" x14ac:dyDescent="0.2">
      <c r="D3499" s="131"/>
    </row>
    <row r="3500" spans="4:4" x14ac:dyDescent="0.2">
      <c r="D3500" s="131"/>
    </row>
    <row r="3501" spans="4:4" x14ac:dyDescent="0.2">
      <c r="D3501" s="131"/>
    </row>
    <row r="3502" spans="4:4" x14ac:dyDescent="0.2">
      <c r="D3502" s="131"/>
    </row>
    <row r="3503" spans="4:4" x14ac:dyDescent="0.2">
      <c r="D3503" s="131"/>
    </row>
    <row r="3504" spans="4:4" x14ac:dyDescent="0.2">
      <c r="D3504" s="131"/>
    </row>
    <row r="3505" spans="4:4" x14ac:dyDescent="0.2">
      <c r="D3505" s="131"/>
    </row>
    <row r="3506" spans="4:4" x14ac:dyDescent="0.2">
      <c r="D3506" s="131"/>
    </row>
    <row r="3507" spans="4:4" x14ac:dyDescent="0.2">
      <c r="D3507" s="131"/>
    </row>
    <row r="3508" spans="4:4" x14ac:dyDescent="0.2">
      <c r="D3508" s="131"/>
    </row>
    <row r="3509" spans="4:4" x14ac:dyDescent="0.2">
      <c r="D3509" s="131"/>
    </row>
    <row r="3510" spans="4:4" x14ac:dyDescent="0.2">
      <c r="D3510" s="131"/>
    </row>
    <row r="3511" spans="4:4" x14ac:dyDescent="0.2">
      <c r="D3511" s="131"/>
    </row>
    <row r="3512" spans="4:4" x14ac:dyDescent="0.2">
      <c r="D3512" s="131"/>
    </row>
    <row r="3513" spans="4:4" x14ac:dyDescent="0.2">
      <c r="D3513" s="131"/>
    </row>
    <row r="3514" spans="4:4" x14ac:dyDescent="0.2">
      <c r="D3514" s="131"/>
    </row>
    <row r="3515" spans="4:4" x14ac:dyDescent="0.2">
      <c r="D3515" s="131"/>
    </row>
    <row r="3516" spans="4:4" x14ac:dyDescent="0.2">
      <c r="D3516" s="131"/>
    </row>
    <row r="3517" spans="4:4" x14ac:dyDescent="0.2">
      <c r="D3517" s="131"/>
    </row>
    <row r="3518" spans="4:4" x14ac:dyDescent="0.2">
      <c r="D3518" s="131"/>
    </row>
    <row r="3519" spans="4:4" x14ac:dyDescent="0.2">
      <c r="D3519" s="131"/>
    </row>
    <row r="3520" spans="4:4" x14ac:dyDescent="0.2">
      <c r="D3520" s="131"/>
    </row>
    <row r="3521" spans="4:4" x14ac:dyDescent="0.2">
      <c r="D3521" s="131"/>
    </row>
    <row r="3522" spans="4:4" x14ac:dyDescent="0.2">
      <c r="D3522" s="131"/>
    </row>
    <row r="3523" spans="4:4" x14ac:dyDescent="0.2">
      <c r="D3523" s="131"/>
    </row>
    <row r="3524" spans="4:4" x14ac:dyDescent="0.2">
      <c r="D3524" s="131"/>
    </row>
    <row r="3525" spans="4:4" x14ac:dyDescent="0.2">
      <c r="D3525" s="131"/>
    </row>
    <row r="3526" spans="4:4" x14ac:dyDescent="0.2">
      <c r="D3526" s="131"/>
    </row>
    <row r="3527" spans="4:4" x14ac:dyDescent="0.2">
      <c r="D3527" s="131"/>
    </row>
    <row r="3528" spans="4:4" x14ac:dyDescent="0.2">
      <c r="D3528" s="131"/>
    </row>
    <row r="3529" spans="4:4" x14ac:dyDescent="0.2">
      <c r="D3529" s="131"/>
    </row>
    <row r="3530" spans="4:4" x14ac:dyDescent="0.2">
      <c r="D3530" s="131"/>
    </row>
    <row r="3531" spans="4:4" x14ac:dyDescent="0.2">
      <c r="D3531" s="131"/>
    </row>
    <row r="3532" spans="4:4" x14ac:dyDescent="0.2">
      <c r="D3532" s="131"/>
    </row>
    <row r="3533" spans="4:4" x14ac:dyDescent="0.2">
      <c r="D3533" s="131"/>
    </row>
    <row r="3534" spans="4:4" x14ac:dyDescent="0.2">
      <c r="D3534" s="131"/>
    </row>
    <row r="3535" spans="4:4" x14ac:dyDescent="0.2">
      <c r="D3535" s="131"/>
    </row>
    <row r="3536" spans="4:4" x14ac:dyDescent="0.2">
      <c r="D3536" s="131"/>
    </row>
    <row r="3537" spans="4:4" x14ac:dyDescent="0.2">
      <c r="D3537" s="131"/>
    </row>
    <row r="3538" spans="4:4" x14ac:dyDescent="0.2">
      <c r="D3538" s="131"/>
    </row>
    <row r="3539" spans="4:4" x14ac:dyDescent="0.2">
      <c r="D3539" s="131"/>
    </row>
    <row r="3540" spans="4:4" x14ac:dyDescent="0.2">
      <c r="D3540" s="131"/>
    </row>
    <row r="3541" spans="4:4" x14ac:dyDescent="0.2">
      <c r="D3541" s="131"/>
    </row>
    <row r="3542" spans="4:4" x14ac:dyDescent="0.2">
      <c r="D3542" s="131"/>
    </row>
    <row r="3543" spans="4:4" x14ac:dyDescent="0.2">
      <c r="D3543" s="131"/>
    </row>
    <row r="3544" spans="4:4" x14ac:dyDescent="0.2">
      <c r="D3544" s="131"/>
    </row>
    <row r="3545" spans="4:4" x14ac:dyDescent="0.2">
      <c r="D3545" s="131"/>
    </row>
    <row r="3546" spans="4:4" x14ac:dyDescent="0.2">
      <c r="D3546" s="131"/>
    </row>
    <row r="3547" spans="4:4" x14ac:dyDescent="0.2">
      <c r="D3547" s="131"/>
    </row>
    <row r="3548" spans="4:4" x14ac:dyDescent="0.2">
      <c r="D3548" s="131"/>
    </row>
    <row r="3549" spans="4:4" x14ac:dyDescent="0.2">
      <c r="D3549" s="131"/>
    </row>
    <row r="3550" spans="4:4" x14ac:dyDescent="0.2">
      <c r="D3550" s="131"/>
    </row>
    <row r="3551" spans="4:4" x14ac:dyDescent="0.2">
      <c r="D3551" s="131"/>
    </row>
    <row r="3552" spans="4:4" x14ac:dyDescent="0.2">
      <c r="D3552" s="131"/>
    </row>
    <row r="3553" spans="4:4" x14ac:dyDescent="0.2">
      <c r="D3553" s="131"/>
    </row>
    <row r="3554" spans="4:4" x14ac:dyDescent="0.2">
      <c r="D3554" s="131"/>
    </row>
    <row r="3555" spans="4:4" x14ac:dyDescent="0.2">
      <c r="D3555" s="131"/>
    </row>
    <row r="3556" spans="4:4" x14ac:dyDescent="0.2">
      <c r="D3556" s="131"/>
    </row>
    <row r="3557" spans="4:4" x14ac:dyDescent="0.2">
      <c r="D3557" s="131"/>
    </row>
    <row r="3558" spans="4:4" x14ac:dyDescent="0.2">
      <c r="D3558" s="131"/>
    </row>
    <row r="3559" spans="4:4" x14ac:dyDescent="0.2">
      <c r="D3559" s="131"/>
    </row>
    <row r="3560" spans="4:4" x14ac:dyDescent="0.2">
      <c r="D3560" s="131"/>
    </row>
    <row r="3561" spans="4:4" x14ac:dyDescent="0.2">
      <c r="D3561" s="131"/>
    </row>
    <row r="3562" spans="4:4" x14ac:dyDescent="0.2">
      <c r="D3562" s="131"/>
    </row>
    <row r="3563" spans="4:4" x14ac:dyDescent="0.2">
      <c r="D3563" s="131"/>
    </row>
    <row r="3564" spans="4:4" x14ac:dyDescent="0.2">
      <c r="D3564" s="131"/>
    </row>
    <row r="3565" spans="4:4" x14ac:dyDescent="0.2">
      <c r="D3565" s="131"/>
    </row>
    <row r="3566" spans="4:4" x14ac:dyDescent="0.2">
      <c r="D3566" s="131"/>
    </row>
    <row r="3567" spans="4:4" x14ac:dyDescent="0.2">
      <c r="D3567" s="131"/>
    </row>
    <row r="3568" spans="4:4" x14ac:dyDescent="0.2">
      <c r="D3568" s="131"/>
    </row>
    <row r="3569" spans="4:4" x14ac:dyDescent="0.2">
      <c r="D3569" s="131"/>
    </row>
    <row r="3570" spans="4:4" x14ac:dyDescent="0.2">
      <c r="D3570" s="131"/>
    </row>
    <row r="3571" spans="4:4" x14ac:dyDescent="0.2">
      <c r="D3571" s="131"/>
    </row>
    <row r="3572" spans="4:4" x14ac:dyDescent="0.2">
      <c r="D3572" s="131"/>
    </row>
    <row r="3573" spans="4:4" x14ac:dyDescent="0.2">
      <c r="D3573" s="131"/>
    </row>
    <row r="3574" spans="4:4" x14ac:dyDescent="0.2">
      <c r="D3574" s="131"/>
    </row>
    <row r="3575" spans="4:4" x14ac:dyDescent="0.2">
      <c r="D3575" s="131"/>
    </row>
    <row r="3576" spans="4:4" x14ac:dyDescent="0.2">
      <c r="D3576" s="131"/>
    </row>
    <row r="3577" spans="4:4" x14ac:dyDescent="0.2">
      <c r="D3577" s="131"/>
    </row>
    <row r="3578" spans="4:4" x14ac:dyDescent="0.2">
      <c r="D3578" s="131"/>
    </row>
    <row r="3579" spans="4:4" x14ac:dyDescent="0.2">
      <c r="D3579" s="131"/>
    </row>
    <row r="3580" spans="4:4" x14ac:dyDescent="0.2">
      <c r="D3580" s="131"/>
    </row>
    <row r="3581" spans="4:4" x14ac:dyDescent="0.2">
      <c r="D3581" s="131"/>
    </row>
    <row r="3582" spans="4:4" x14ac:dyDescent="0.2">
      <c r="D3582" s="131"/>
    </row>
    <row r="3583" spans="4:4" x14ac:dyDescent="0.2">
      <c r="D3583" s="131"/>
    </row>
    <row r="3584" spans="4:4" x14ac:dyDescent="0.2">
      <c r="D3584" s="131"/>
    </row>
    <row r="3585" spans="4:4" x14ac:dyDescent="0.2">
      <c r="D3585" s="131"/>
    </row>
    <row r="3586" spans="4:4" x14ac:dyDescent="0.2">
      <c r="D3586" s="131"/>
    </row>
    <row r="3587" spans="4:4" x14ac:dyDescent="0.2">
      <c r="D3587" s="131"/>
    </row>
    <row r="3588" spans="4:4" x14ac:dyDescent="0.2">
      <c r="D3588" s="131"/>
    </row>
    <row r="3589" spans="4:4" x14ac:dyDescent="0.2">
      <c r="D3589" s="131"/>
    </row>
    <row r="3590" spans="4:4" x14ac:dyDescent="0.2">
      <c r="D3590" s="131"/>
    </row>
    <row r="3591" spans="4:4" x14ac:dyDescent="0.2">
      <c r="D3591" s="131"/>
    </row>
    <row r="3592" spans="4:4" x14ac:dyDescent="0.2">
      <c r="D3592" s="131"/>
    </row>
    <row r="3593" spans="4:4" x14ac:dyDescent="0.2">
      <c r="D3593" s="131"/>
    </row>
    <row r="3594" spans="4:4" x14ac:dyDescent="0.2">
      <c r="D3594" s="131"/>
    </row>
    <row r="3595" spans="4:4" x14ac:dyDescent="0.2">
      <c r="D3595" s="131"/>
    </row>
    <row r="3596" spans="4:4" x14ac:dyDescent="0.2">
      <c r="D3596" s="131"/>
    </row>
    <row r="3597" spans="4:4" x14ac:dyDescent="0.2">
      <c r="D3597" s="131"/>
    </row>
    <row r="3598" spans="4:4" x14ac:dyDescent="0.2">
      <c r="D3598" s="131"/>
    </row>
    <row r="3599" spans="4:4" x14ac:dyDescent="0.2">
      <c r="D3599" s="131"/>
    </row>
    <row r="3600" spans="4:4" x14ac:dyDescent="0.2">
      <c r="D3600" s="131"/>
    </row>
    <row r="3601" spans="4:4" x14ac:dyDescent="0.2">
      <c r="D3601" s="131"/>
    </row>
    <row r="3602" spans="4:4" x14ac:dyDescent="0.2">
      <c r="D3602" s="131"/>
    </row>
    <row r="3603" spans="4:4" x14ac:dyDescent="0.2">
      <c r="D3603" s="131"/>
    </row>
    <row r="3604" spans="4:4" x14ac:dyDescent="0.2">
      <c r="D3604" s="131"/>
    </row>
    <row r="3605" spans="4:4" x14ac:dyDescent="0.2">
      <c r="D3605" s="131"/>
    </row>
    <row r="3606" spans="4:4" x14ac:dyDescent="0.2">
      <c r="D3606" s="131"/>
    </row>
    <row r="3607" spans="4:4" x14ac:dyDescent="0.2">
      <c r="D3607" s="131"/>
    </row>
    <row r="3608" spans="4:4" x14ac:dyDescent="0.2">
      <c r="D3608" s="131"/>
    </row>
    <row r="3609" spans="4:4" x14ac:dyDescent="0.2">
      <c r="D3609" s="131"/>
    </row>
    <row r="3610" spans="4:4" x14ac:dyDescent="0.2">
      <c r="D3610" s="131"/>
    </row>
    <row r="3611" spans="4:4" x14ac:dyDescent="0.2">
      <c r="D3611" s="131"/>
    </row>
    <row r="3612" spans="4:4" x14ac:dyDescent="0.2">
      <c r="D3612" s="131"/>
    </row>
    <row r="3613" spans="4:4" x14ac:dyDescent="0.2">
      <c r="D3613" s="131"/>
    </row>
    <row r="3614" spans="4:4" x14ac:dyDescent="0.2">
      <c r="D3614" s="131"/>
    </row>
    <row r="3615" spans="4:4" x14ac:dyDescent="0.2">
      <c r="D3615" s="131"/>
    </row>
    <row r="3616" spans="4:4" x14ac:dyDescent="0.2">
      <c r="D3616" s="131"/>
    </row>
    <row r="3617" spans="4:4" x14ac:dyDescent="0.2">
      <c r="D3617" s="131"/>
    </row>
    <row r="3618" spans="4:4" x14ac:dyDescent="0.2">
      <c r="D3618" s="131"/>
    </row>
    <row r="3619" spans="4:4" x14ac:dyDescent="0.2">
      <c r="D3619" s="131"/>
    </row>
    <row r="3620" spans="4:4" x14ac:dyDescent="0.2">
      <c r="D3620" s="131"/>
    </row>
    <row r="3621" spans="4:4" x14ac:dyDescent="0.2">
      <c r="D3621" s="131"/>
    </row>
    <row r="3622" spans="4:4" x14ac:dyDescent="0.2">
      <c r="D3622" s="131"/>
    </row>
    <row r="3623" spans="4:4" x14ac:dyDescent="0.2">
      <c r="D3623" s="131"/>
    </row>
    <row r="3624" spans="4:4" x14ac:dyDescent="0.2">
      <c r="D3624" s="131"/>
    </row>
    <row r="3625" spans="4:4" x14ac:dyDescent="0.2">
      <c r="D3625" s="131"/>
    </row>
    <row r="3626" spans="4:4" x14ac:dyDescent="0.2">
      <c r="D3626" s="131"/>
    </row>
    <row r="3627" spans="4:4" x14ac:dyDescent="0.2">
      <c r="D3627" s="131"/>
    </row>
    <row r="3628" spans="4:4" x14ac:dyDescent="0.2">
      <c r="D3628" s="131"/>
    </row>
    <row r="3629" spans="4:4" x14ac:dyDescent="0.2">
      <c r="D3629" s="131"/>
    </row>
    <row r="3630" spans="4:4" x14ac:dyDescent="0.2">
      <c r="D3630" s="131"/>
    </row>
    <row r="3631" spans="4:4" x14ac:dyDescent="0.2">
      <c r="D3631" s="131"/>
    </row>
    <row r="3632" spans="4:4" x14ac:dyDescent="0.2">
      <c r="D3632" s="131"/>
    </row>
    <row r="3633" spans="4:4" x14ac:dyDescent="0.2">
      <c r="D3633" s="131"/>
    </row>
    <row r="3634" spans="4:4" x14ac:dyDescent="0.2">
      <c r="D3634" s="131"/>
    </row>
    <row r="3635" spans="4:4" x14ac:dyDescent="0.2">
      <c r="D3635" s="131"/>
    </row>
    <row r="3636" spans="4:4" x14ac:dyDescent="0.2">
      <c r="D3636" s="131"/>
    </row>
    <row r="3637" spans="4:4" x14ac:dyDescent="0.2">
      <c r="D3637" s="131"/>
    </row>
    <row r="3638" spans="4:4" x14ac:dyDescent="0.2">
      <c r="D3638" s="131"/>
    </row>
    <row r="3639" spans="4:4" x14ac:dyDescent="0.2">
      <c r="D3639" s="131"/>
    </row>
    <row r="3640" spans="4:4" x14ac:dyDescent="0.2">
      <c r="D3640" s="131"/>
    </row>
    <row r="3641" spans="4:4" x14ac:dyDescent="0.2">
      <c r="D3641" s="131"/>
    </row>
    <row r="3642" spans="4:4" x14ac:dyDescent="0.2">
      <c r="D3642" s="131"/>
    </row>
    <row r="3643" spans="4:4" x14ac:dyDescent="0.2">
      <c r="D3643" s="131"/>
    </row>
    <row r="3644" spans="4:4" x14ac:dyDescent="0.2">
      <c r="D3644" s="131"/>
    </row>
    <row r="3645" spans="4:4" x14ac:dyDescent="0.2">
      <c r="D3645" s="131"/>
    </row>
    <row r="3646" spans="4:4" x14ac:dyDescent="0.2">
      <c r="D3646" s="131"/>
    </row>
    <row r="3647" spans="4:4" x14ac:dyDescent="0.2">
      <c r="D3647" s="131"/>
    </row>
    <row r="3648" spans="4:4" x14ac:dyDescent="0.2">
      <c r="D3648" s="131"/>
    </row>
    <row r="3649" spans="4:4" x14ac:dyDescent="0.2">
      <c r="D3649" s="131"/>
    </row>
    <row r="3650" spans="4:4" x14ac:dyDescent="0.2">
      <c r="D3650" s="131"/>
    </row>
    <row r="3651" spans="4:4" x14ac:dyDescent="0.2">
      <c r="D3651" s="131"/>
    </row>
    <row r="3652" spans="4:4" x14ac:dyDescent="0.2">
      <c r="D3652" s="131"/>
    </row>
    <row r="3653" spans="4:4" x14ac:dyDescent="0.2">
      <c r="D3653" s="131"/>
    </row>
    <row r="3654" spans="4:4" x14ac:dyDescent="0.2">
      <c r="D3654" s="131"/>
    </row>
    <row r="3655" spans="4:4" x14ac:dyDescent="0.2">
      <c r="D3655" s="131"/>
    </row>
    <row r="3656" spans="4:4" x14ac:dyDescent="0.2">
      <c r="D3656" s="131"/>
    </row>
    <row r="3657" spans="4:4" x14ac:dyDescent="0.2">
      <c r="D3657" s="131"/>
    </row>
    <row r="3658" spans="4:4" x14ac:dyDescent="0.2">
      <c r="D3658" s="131"/>
    </row>
    <row r="3659" spans="4:4" x14ac:dyDescent="0.2">
      <c r="D3659" s="131"/>
    </row>
    <row r="3660" spans="4:4" x14ac:dyDescent="0.2">
      <c r="D3660" s="131"/>
    </row>
    <row r="3661" spans="4:4" x14ac:dyDescent="0.2">
      <c r="D3661" s="131"/>
    </row>
    <row r="3662" spans="4:4" x14ac:dyDescent="0.2">
      <c r="D3662" s="131"/>
    </row>
    <row r="3663" spans="4:4" x14ac:dyDescent="0.2">
      <c r="D3663" s="131"/>
    </row>
    <row r="3664" spans="4:4" x14ac:dyDescent="0.2">
      <c r="D3664" s="131"/>
    </row>
    <row r="3665" spans="4:4" x14ac:dyDescent="0.2">
      <c r="D3665" s="131"/>
    </row>
    <row r="3666" spans="4:4" x14ac:dyDescent="0.2">
      <c r="D3666" s="131"/>
    </row>
    <row r="3667" spans="4:4" x14ac:dyDescent="0.2">
      <c r="D3667" s="131"/>
    </row>
    <row r="3668" spans="4:4" x14ac:dyDescent="0.2">
      <c r="D3668" s="131"/>
    </row>
    <row r="3669" spans="4:4" x14ac:dyDescent="0.2">
      <c r="D3669" s="131"/>
    </row>
    <row r="3670" spans="4:4" x14ac:dyDescent="0.2">
      <c r="D3670" s="131"/>
    </row>
    <row r="3671" spans="4:4" x14ac:dyDescent="0.2">
      <c r="D3671" s="131"/>
    </row>
    <row r="3672" spans="4:4" x14ac:dyDescent="0.2">
      <c r="D3672" s="131"/>
    </row>
    <row r="3673" spans="4:4" x14ac:dyDescent="0.2">
      <c r="D3673" s="131"/>
    </row>
    <row r="3674" spans="4:4" x14ac:dyDescent="0.2">
      <c r="D3674" s="131"/>
    </row>
    <row r="3675" spans="4:4" x14ac:dyDescent="0.2">
      <c r="D3675" s="131"/>
    </row>
    <row r="3676" spans="4:4" x14ac:dyDescent="0.2">
      <c r="D3676" s="131"/>
    </row>
    <row r="3677" spans="4:4" x14ac:dyDescent="0.2">
      <c r="D3677" s="131"/>
    </row>
    <row r="3678" spans="4:4" x14ac:dyDescent="0.2">
      <c r="D3678" s="131"/>
    </row>
    <row r="3679" spans="4:4" x14ac:dyDescent="0.2">
      <c r="D3679" s="131"/>
    </row>
    <row r="3680" spans="4:4" x14ac:dyDescent="0.2">
      <c r="D3680" s="131"/>
    </row>
    <row r="3681" spans="4:4" x14ac:dyDescent="0.2">
      <c r="D3681" s="131"/>
    </row>
    <row r="3682" spans="4:4" x14ac:dyDescent="0.2">
      <c r="D3682" s="131"/>
    </row>
    <row r="3683" spans="4:4" x14ac:dyDescent="0.2">
      <c r="D3683" s="131"/>
    </row>
    <row r="3684" spans="4:4" x14ac:dyDescent="0.2">
      <c r="D3684" s="131"/>
    </row>
    <row r="3685" spans="4:4" x14ac:dyDescent="0.2">
      <c r="D3685" s="131"/>
    </row>
    <row r="3686" spans="4:4" x14ac:dyDescent="0.2">
      <c r="D3686" s="131"/>
    </row>
    <row r="3687" spans="4:4" x14ac:dyDescent="0.2">
      <c r="D3687" s="131"/>
    </row>
    <row r="3688" spans="4:4" x14ac:dyDescent="0.2">
      <c r="D3688" s="131"/>
    </row>
    <row r="3689" spans="4:4" x14ac:dyDescent="0.2">
      <c r="D3689" s="131"/>
    </row>
    <row r="3690" spans="4:4" x14ac:dyDescent="0.2">
      <c r="D3690" s="131"/>
    </row>
    <row r="3691" spans="4:4" x14ac:dyDescent="0.2">
      <c r="D3691" s="131"/>
    </row>
    <row r="3692" spans="4:4" x14ac:dyDescent="0.2">
      <c r="D3692" s="131"/>
    </row>
    <row r="3693" spans="4:4" x14ac:dyDescent="0.2">
      <c r="D3693" s="131"/>
    </row>
    <row r="3694" spans="4:4" x14ac:dyDescent="0.2">
      <c r="D3694" s="131"/>
    </row>
    <row r="3695" spans="4:4" x14ac:dyDescent="0.2">
      <c r="D3695" s="131"/>
    </row>
    <row r="3696" spans="4:4" x14ac:dyDescent="0.2">
      <c r="D3696" s="131"/>
    </row>
    <row r="3697" spans="4:4" x14ac:dyDescent="0.2">
      <c r="D3697" s="131"/>
    </row>
    <row r="3698" spans="4:4" x14ac:dyDescent="0.2">
      <c r="D3698" s="131"/>
    </row>
    <row r="3699" spans="4:4" x14ac:dyDescent="0.2">
      <c r="D3699" s="131"/>
    </row>
    <row r="3700" spans="4:4" x14ac:dyDescent="0.2">
      <c r="D3700" s="131"/>
    </row>
    <row r="3701" spans="4:4" x14ac:dyDescent="0.2">
      <c r="D3701" s="131"/>
    </row>
    <row r="3702" spans="4:4" x14ac:dyDescent="0.2">
      <c r="D3702" s="131"/>
    </row>
    <row r="3703" spans="4:4" x14ac:dyDescent="0.2">
      <c r="D3703" s="131"/>
    </row>
    <row r="3704" spans="4:4" x14ac:dyDescent="0.2">
      <c r="D3704" s="131"/>
    </row>
    <row r="3705" spans="4:4" x14ac:dyDescent="0.2">
      <c r="D3705" s="131"/>
    </row>
    <row r="3706" spans="4:4" x14ac:dyDescent="0.2">
      <c r="D3706" s="131"/>
    </row>
    <row r="3707" spans="4:4" x14ac:dyDescent="0.2">
      <c r="D3707" s="131"/>
    </row>
    <row r="3708" spans="4:4" x14ac:dyDescent="0.2">
      <c r="D3708" s="131"/>
    </row>
    <row r="3709" spans="4:4" x14ac:dyDescent="0.2">
      <c r="D3709" s="131"/>
    </row>
    <row r="3710" spans="4:4" x14ac:dyDescent="0.2">
      <c r="D3710" s="131"/>
    </row>
    <row r="3711" spans="4:4" x14ac:dyDescent="0.2">
      <c r="D3711" s="131"/>
    </row>
    <row r="3712" spans="4:4" x14ac:dyDescent="0.2">
      <c r="D3712" s="131"/>
    </row>
    <row r="3713" spans="4:4" x14ac:dyDescent="0.2">
      <c r="D3713" s="131"/>
    </row>
    <row r="3714" spans="4:4" x14ac:dyDescent="0.2">
      <c r="D3714" s="131"/>
    </row>
    <row r="3715" spans="4:4" x14ac:dyDescent="0.2">
      <c r="D3715" s="131"/>
    </row>
    <row r="3716" spans="4:4" x14ac:dyDescent="0.2">
      <c r="D3716" s="131"/>
    </row>
    <row r="3717" spans="4:4" x14ac:dyDescent="0.2">
      <c r="D3717" s="131"/>
    </row>
    <row r="3718" spans="4:4" x14ac:dyDescent="0.2">
      <c r="D3718" s="131"/>
    </row>
    <row r="3719" spans="4:4" x14ac:dyDescent="0.2">
      <c r="D3719" s="131"/>
    </row>
    <row r="3720" spans="4:4" x14ac:dyDescent="0.2">
      <c r="D3720" s="131"/>
    </row>
    <row r="3721" spans="4:4" x14ac:dyDescent="0.2">
      <c r="D3721" s="131"/>
    </row>
    <row r="3722" spans="4:4" x14ac:dyDescent="0.2">
      <c r="D3722" s="131"/>
    </row>
    <row r="3723" spans="4:4" x14ac:dyDescent="0.2">
      <c r="D3723" s="131"/>
    </row>
    <row r="3724" spans="4:4" x14ac:dyDescent="0.2">
      <c r="D3724" s="131"/>
    </row>
    <row r="3725" spans="4:4" x14ac:dyDescent="0.2">
      <c r="D3725" s="131"/>
    </row>
    <row r="3726" spans="4:4" x14ac:dyDescent="0.2">
      <c r="D3726" s="131"/>
    </row>
    <row r="3727" spans="4:4" x14ac:dyDescent="0.2">
      <c r="D3727" s="131"/>
    </row>
    <row r="3728" spans="4:4" x14ac:dyDescent="0.2">
      <c r="D3728" s="131"/>
    </row>
    <row r="3729" spans="4:4" x14ac:dyDescent="0.2">
      <c r="D3729" s="131"/>
    </row>
    <row r="3730" spans="4:4" x14ac:dyDescent="0.2">
      <c r="D3730" s="131"/>
    </row>
    <row r="3731" spans="4:4" x14ac:dyDescent="0.2">
      <c r="D3731" s="131"/>
    </row>
    <row r="3732" spans="4:4" x14ac:dyDescent="0.2">
      <c r="D3732" s="131"/>
    </row>
    <row r="3733" spans="4:4" x14ac:dyDescent="0.2">
      <c r="D3733" s="131"/>
    </row>
    <row r="3734" spans="4:4" x14ac:dyDescent="0.2">
      <c r="D3734" s="131"/>
    </row>
    <row r="3735" spans="4:4" x14ac:dyDescent="0.2">
      <c r="D3735" s="131"/>
    </row>
    <row r="3736" spans="4:4" x14ac:dyDescent="0.2">
      <c r="D3736" s="131"/>
    </row>
    <row r="3737" spans="4:4" x14ac:dyDescent="0.2">
      <c r="D3737" s="131"/>
    </row>
    <row r="3738" spans="4:4" x14ac:dyDescent="0.2">
      <c r="D3738" s="131"/>
    </row>
    <row r="3739" spans="4:4" x14ac:dyDescent="0.2">
      <c r="D3739" s="131"/>
    </row>
    <row r="3740" spans="4:4" x14ac:dyDescent="0.2">
      <c r="D3740" s="131"/>
    </row>
    <row r="3741" spans="4:4" x14ac:dyDescent="0.2">
      <c r="D3741" s="131"/>
    </row>
    <row r="3742" spans="4:4" x14ac:dyDescent="0.2">
      <c r="D3742" s="131"/>
    </row>
    <row r="3743" spans="4:4" x14ac:dyDescent="0.2">
      <c r="D3743" s="131"/>
    </row>
    <row r="3744" spans="4:4" x14ac:dyDescent="0.2">
      <c r="D3744" s="131"/>
    </row>
    <row r="3745" spans="4:4" x14ac:dyDescent="0.2">
      <c r="D3745" s="131"/>
    </row>
    <row r="3746" spans="4:4" x14ac:dyDescent="0.2">
      <c r="D3746" s="131"/>
    </row>
    <row r="3747" spans="4:4" x14ac:dyDescent="0.2">
      <c r="D3747" s="131"/>
    </row>
    <row r="3748" spans="4:4" x14ac:dyDescent="0.2">
      <c r="D3748" s="131"/>
    </row>
    <row r="3749" spans="4:4" x14ac:dyDescent="0.2">
      <c r="D3749" s="131"/>
    </row>
    <row r="3750" spans="4:4" x14ac:dyDescent="0.2">
      <c r="D3750" s="131"/>
    </row>
    <row r="3751" spans="4:4" x14ac:dyDescent="0.2">
      <c r="D3751" s="131"/>
    </row>
    <row r="3752" spans="4:4" x14ac:dyDescent="0.2">
      <c r="D3752" s="131"/>
    </row>
    <row r="3753" spans="4:4" x14ac:dyDescent="0.2">
      <c r="D3753" s="131"/>
    </row>
    <row r="3754" spans="4:4" x14ac:dyDescent="0.2">
      <c r="D3754" s="131"/>
    </row>
    <row r="3755" spans="4:4" x14ac:dyDescent="0.2">
      <c r="D3755" s="131"/>
    </row>
    <row r="3756" spans="4:4" x14ac:dyDescent="0.2">
      <c r="D3756" s="131"/>
    </row>
    <row r="3757" spans="4:4" x14ac:dyDescent="0.2">
      <c r="D3757" s="131"/>
    </row>
    <row r="3758" spans="4:4" x14ac:dyDescent="0.2">
      <c r="D3758" s="131"/>
    </row>
    <row r="3759" spans="4:4" x14ac:dyDescent="0.2">
      <c r="D3759" s="131"/>
    </row>
    <row r="3760" spans="4:4" x14ac:dyDescent="0.2">
      <c r="D3760" s="131"/>
    </row>
    <row r="3761" spans="4:4" x14ac:dyDescent="0.2">
      <c r="D3761" s="131"/>
    </row>
    <row r="3762" spans="4:4" x14ac:dyDescent="0.2">
      <c r="D3762" s="131"/>
    </row>
    <row r="3763" spans="4:4" x14ac:dyDescent="0.2">
      <c r="D3763" s="131"/>
    </row>
    <row r="3764" spans="4:4" x14ac:dyDescent="0.2">
      <c r="D3764" s="131"/>
    </row>
    <row r="3765" spans="4:4" x14ac:dyDescent="0.2">
      <c r="D3765" s="131"/>
    </row>
    <row r="3766" spans="4:4" x14ac:dyDescent="0.2">
      <c r="D3766" s="131"/>
    </row>
    <row r="3767" spans="4:4" x14ac:dyDescent="0.2">
      <c r="D3767" s="131"/>
    </row>
    <row r="3768" spans="4:4" x14ac:dyDescent="0.2">
      <c r="D3768" s="131"/>
    </row>
    <row r="3769" spans="4:4" x14ac:dyDescent="0.2">
      <c r="D3769" s="131"/>
    </row>
    <row r="3770" spans="4:4" x14ac:dyDescent="0.2">
      <c r="D3770" s="131"/>
    </row>
    <row r="3771" spans="4:4" x14ac:dyDescent="0.2">
      <c r="D3771" s="131"/>
    </row>
    <row r="3772" spans="4:4" x14ac:dyDescent="0.2">
      <c r="D3772" s="131"/>
    </row>
    <row r="3773" spans="4:4" x14ac:dyDescent="0.2">
      <c r="D3773" s="131"/>
    </row>
    <row r="3774" spans="4:4" x14ac:dyDescent="0.2">
      <c r="D3774" s="131"/>
    </row>
    <row r="3775" spans="4:4" x14ac:dyDescent="0.2">
      <c r="D3775" s="131"/>
    </row>
    <row r="3776" spans="4:4" x14ac:dyDescent="0.2">
      <c r="D3776" s="131"/>
    </row>
    <row r="3777" spans="4:4" x14ac:dyDescent="0.2">
      <c r="D3777" s="131"/>
    </row>
    <row r="3778" spans="4:4" x14ac:dyDescent="0.2">
      <c r="D3778" s="131"/>
    </row>
    <row r="3779" spans="4:4" x14ac:dyDescent="0.2">
      <c r="D3779" s="131"/>
    </row>
    <row r="3780" spans="4:4" x14ac:dyDescent="0.2">
      <c r="D3780" s="131"/>
    </row>
    <row r="3781" spans="4:4" x14ac:dyDescent="0.2">
      <c r="D3781" s="131"/>
    </row>
    <row r="3782" spans="4:4" x14ac:dyDescent="0.2">
      <c r="D3782" s="131"/>
    </row>
    <row r="3783" spans="4:4" x14ac:dyDescent="0.2">
      <c r="D3783" s="131"/>
    </row>
    <row r="3784" spans="4:4" x14ac:dyDescent="0.2">
      <c r="D3784" s="131"/>
    </row>
    <row r="3785" spans="4:4" x14ac:dyDescent="0.2">
      <c r="D3785" s="131"/>
    </row>
    <row r="3786" spans="4:4" x14ac:dyDescent="0.2">
      <c r="D3786" s="131"/>
    </row>
    <row r="3787" spans="4:4" x14ac:dyDescent="0.2">
      <c r="D3787" s="131"/>
    </row>
    <row r="3788" spans="4:4" x14ac:dyDescent="0.2">
      <c r="D3788" s="131"/>
    </row>
    <row r="3789" spans="4:4" x14ac:dyDescent="0.2">
      <c r="D3789" s="131"/>
    </row>
    <row r="3790" spans="4:4" x14ac:dyDescent="0.2">
      <c r="D3790" s="131"/>
    </row>
    <row r="3791" spans="4:4" x14ac:dyDescent="0.2">
      <c r="D3791" s="131"/>
    </row>
    <row r="3792" spans="4:4" x14ac:dyDescent="0.2">
      <c r="D3792" s="131"/>
    </row>
    <row r="3793" spans="4:4" x14ac:dyDescent="0.2">
      <c r="D3793" s="131"/>
    </row>
    <row r="3794" spans="4:4" x14ac:dyDescent="0.2">
      <c r="D3794" s="131"/>
    </row>
    <row r="3795" spans="4:4" x14ac:dyDescent="0.2">
      <c r="D3795" s="131"/>
    </row>
    <row r="3796" spans="4:4" x14ac:dyDescent="0.2">
      <c r="D3796" s="131"/>
    </row>
    <row r="3797" spans="4:4" x14ac:dyDescent="0.2">
      <c r="D3797" s="131"/>
    </row>
    <row r="3798" spans="4:4" x14ac:dyDescent="0.2">
      <c r="D3798" s="131"/>
    </row>
    <row r="3799" spans="4:4" x14ac:dyDescent="0.2">
      <c r="D3799" s="131"/>
    </row>
    <row r="3800" spans="4:4" x14ac:dyDescent="0.2">
      <c r="D3800" s="131"/>
    </row>
    <row r="3801" spans="4:4" x14ac:dyDescent="0.2">
      <c r="D3801" s="131"/>
    </row>
    <row r="3802" spans="4:4" x14ac:dyDescent="0.2">
      <c r="D3802" s="131"/>
    </row>
    <row r="3803" spans="4:4" x14ac:dyDescent="0.2">
      <c r="D3803" s="131"/>
    </row>
    <row r="3804" spans="4:4" x14ac:dyDescent="0.2">
      <c r="D3804" s="131"/>
    </row>
    <row r="3805" spans="4:4" x14ac:dyDescent="0.2">
      <c r="D3805" s="131"/>
    </row>
    <row r="3806" spans="4:4" x14ac:dyDescent="0.2">
      <c r="D3806" s="131"/>
    </row>
    <row r="3807" spans="4:4" x14ac:dyDescent="0.2">
      <c r="D3807" s="131"/>
    </row>
    <row r="3808" spans="4:4" x14ac:dyDescent="0.2">
      <c r="D3808" s="131"/>
    </row>
    <row r="3809" spans="4:4" x14ac:dyDescent="0.2">
      <c r="D3809" s="131"/>
    </row>
    <row r="3810" spans="4:4" x14ac:dyDescent="0.2">
      <c r="D3810" s="131"/>
    </row>
    <row r="3811" spans="4:4" x14ac:dyDescent="0.2">
      <c r="D3811" s="131"/>
    </row>
    <row r="3812" spans="4:4" x14ac:dyDescent="0.2">
      <c r="D3812" s="131"/>
    </row>
    <row r="3813" spans="4:4" x14ac:dyDescent="0.2">
      <c r="D3813" s="131"/>
    </row>
    <row r="3814" spans="4:4" x14ac:dyDescent="0.2">
      <c r="D3814" s="131"/>
    </row>
    <row r="3815" spans="4:4" x14ac:dyDescent="0.2">
      <c r="D3815" s="131"/>
    </row>
    <row r="3816" spans="4:4" x14ac:dyDescent="0.2">
      <c r="D3816" s="131"/>
    </row>
    <row r="3817" spans="4:4" x14ac:dyDescent="0.2">
      <c r="D3817" s="131"/>
    </row>
    <row r="3818" spans="4:4" x14ac:dyDescent="0.2">
      <c r="D3818" s="131"/>
    </row>
    <row r="3819" spans="4:4" x14ac:dyDescent="0.2">
      <c r="D3819" s="131"/>
    </row>
    <row r="3820" spans="4:4" x14ac:dyDescent="0.2">
      <c r="D3820" s="131"/>
    </row>
    <row r="3821" spans="4:4" x14ac:dyDescent="0.2">
      <c r="D3821" s="131"/>
    </row>
    <row r="3822" spans="4:4" x14ac:dyDescent="0.2">
      <c r="D3822" s="131"/>
    </row>
    <row r="3823" spans="4:4" x14ac:dyDescent="0.2">
      <c r="D3823" s="131"/>
    </row>
    <row r="3824" spans="4:4" x14ac:dyDescent="0.2">
      <c r="D3824" s="131"/>
    </row>
    <row r="3825" spans="4:4" x14ac:dyDescent="0.2">
      <c r="D3825" s="131"/>
    </row>
    <row r="3826" spans="4:4" x14ac:dyDescent="0.2">
      <c r="D3826" s="131"/>
    </row>
    <row r="3827" spans="4:4" x14ac:dyDescent="0.2">
      <c r="D3827" s="131"/>
    </row>
    <row r="3828" spans="4:4" x14ac:dyDescent="0.2">
      <c r="D3828" s="131"/>
    </row>
    <row r="3829" spans="4:4" x14ac:dyDescent="0.2">
      <c r="D3829" s="131"/>
    </row>
    <row r="3830" spans="4:4" x14ac:dyDescent="0.2">
      <c r="D3830" s="131"/>
    </row>
    <row r="3831" spans="4:4" x14ac:dyDescent="0.2">
      <c r="D3831" s="131"/>
    </row>
    <row r="3832" spans="4:4" x14ac:dyDescent="0.2">
      <c r="D3832" s="131"/>
    </row>
    <row r="3833" spans="4:4" x14ac:dyDescent="0.2">
      <c r="D3833" s="131"/>
    </row>
    <row r="3834" spans="4:4" x14ac:dyDescent="0.2">
      <c r="D3834" s="131"/>
    </row>
    <row r="3835" spans="4:4" x14ac:dyDescent="0.2">
      <c r="D3835" s="131"/>
    </row>
    <row r="3836" spans="4:4" x14ac:dyDescent="0.2">
      <c r="D3836" s="131"/>
    </row>
    <row r="3837" spans="4:4" x14ac:dyDescent="0.2">
      <c r="D3837" s="131"/>
    </row>
    <row r="3838" spans="4:4" x14ac:dyDescent="0.2">
      <c r="D3838" s="131"/>
    </row>
    <row r="3839" spans="4:4" x14ac:dyDescent="0.2">
      <c r="D3839" s="131"/>
    </row>
    <row r="3840" spans="4:4" x14ac:dyDescent="0.2">
      <c r="D3840" s="131"/>
    </row>
    <row r="3841" spans="4:4" x14ac:dyDescent="0.2">
      <c r="D3841" s="131"/>
    </row>
    <row r="3842" spans="4:4" x14ac:dyDescent="0.2">
      <c r="D3842" s="131"/>
    </row>
    <row r="3843" spans="4:4" x14ac:dyDescent="0.2">
      <c r="D3843" s="131"/>
    </row>
    <row r="3844" spans="4:4" x14ac:dyDescent="0.2">
      <c r="D3844" s="131"/>
    </row>
    <row r="3845" spans="4:4" x14ac:dyDescent="0.2">
      <c r="D3845" s="131"/>
    </row>
    <row r="3846" spans="4:4" x14ac:dyDescent="0.2">
      <c r="D3846" s="131"/>
    </row>
    <row r="3847" spans="4:4" x14ac:dyDescent="0.2">
      <c r="D3847" s="131"/>
    </row>
    <row r="3848" spans="4:4" x14ac:dyDescent="0.2">
      <c r="D3848" s="131"/>
    </row>
    <row r="3849" spans="4:4" x14ac:dyDescent="0.2">
      <c r="D3849" s="131"/>
    </row>
    <row r="3850" spans="4:4" x14ac:dyDescent="0.2">
      <c r="D3850" s="131"/>
    </row>
    <row r="3851" spans="4:4" x14ac:dyDescent="0.2">
      <c r="D3851" s="131"/>
    </row>
    <row r="3852" spans="4:4" x14ac:dyDescent="0.2">
      <c r="D3852" s="131"/>
    </row>
    <row r="3853" spans="4:4" x14ac:dyDescent="0.2">
      <c r="D3853" s="131"/>
    </row>
    <row r="3854" spans="4:4" x14ac:dyDescent="0.2">
      <c r="D3854" s="131"/>
    </row>
    <row r="3855" spans="4:4" x14ac:dyDescent="0.2">
      <c r="D3855" s="131"/>
    </row>
    <row r="3856" spans="4:4" x14ac:dyDescent="0.2">
      <c r="D3856" s="131"/>
    </row>
    <row r="3857" spans="4:4" x14ac:dyDescent="0.2">
      <c r="D3857" s="131"/>
    </row>
    <row r="3858" spans="4:4" x14ac:dyDescent="0.2">
      <c r="D3858" s="131"/>
    </row>
    <row r="3859" spans="4:4" x14ac:dyDescent="0.2">
      <c r="D3859" s="131"/>
    </row>
    <row r="3860" spans="4:4" x14ac:dyDescent="0.2">
      <c r="D3860" s="131"/>
    </row>
    <row r="3861" spans="4:4" x14ac:dyDescent="0.2">
      <c r="D3861" s="131"/>
    </row>
    <row r="3862" spans="4:4" x14ac:dyDescent="0.2">
      <c r="D3862" s="131"/>
    </row>
    <row r="3863" spans="4:4" x14ac:dyDescent="0.2">
      <c r="D3863" s="131"/>
    </row>
    <row r="3864" spans="4:4" x14ac:dyDescent="0.2">
      <c r="D3864" s="131"/>
    </row>
    <row r="3865" spans="4:4" x14ac:dyDescent="0.2">
      <c r="D3865" s="131"/>
    </row>
    <row r="3866" spans="4:4" x14ac:dyDescent="0.2">
      <c r="D3866" s="131"/>
    </row>
    <row r="3867" spans="4:4" x14ac:dyDescent="0.2">
      <c r="D3867" s="131"/>
    </row>
    <row r="3868" spans="4:4" x14ac:dyDescent="0.2">
      <c r="D3868" s="131"/>
    </row>
    <row r="3869" spans="4:4" x14ac:dyDescent="0.2">
      <c r="D3869" s="131"/>
    </row>
    <row r="3870" spans="4:4" x14ac:dyDescent="0.2">
      <c r="D3870" s="131"/>
    </row>
    <row r="3871" spans="4:4" x14ac:dyDescent="0.2">
      <c r="D3871" s="131"/>
    </row>
    <row r="3872" spans="4:4" x14ac:dyDescent="0.2">
      <c r="D3872" s="131"/>
    </row>
    <row r="3873" spans="4:4" x14ac:dyDescent="0.2">
      <c r="D3873" s="131"/>
    </row>
    <row r="3874" spans="4:4" x14ac:dyDescent="0.2">
      <c r="D3874" s="131"/>
    </row>
    <row r="3875" spans="4:4" x14ac:dyDescent="0.2">
      <c r="D3875" s="131"/>
    </row>
    <row r="3876" spans="4:4" x14ac:dyDescent="0.2">
      <c r="D3876" s="131"/>
    </row>
    <row r="3877" spans="4:4" x14ac:dyDescent="0.2">
      <c r="D3877" s="131"/>
    </row>
    <row r="3878" spans="4:4" x14ac:dyDescent="0.2">
      <c r="D3878" s="131"/>
    </row>
    <row r="3879" spans="4:4" x14ac:dyDescent="0.2">
      <c r="D3879" s="131"/>
    </row>
    <row r="3880" spans="4:4" x14ac:dyDescent="0.2">
      <c r="D3880" s="131"/>
    </row>
    <row r="3881" spans="4:4" x14ac:dyDescent="0.2">
      <c r="D3881" s="131"/>
    </row>
    <row r="3882" spans="4:4" x14ac:dyDescent="0.2">
      <c r="D3882" s="131"/>
    </row>
    <row r="3883" spans="4:4" x14ac:dyDescent="0.2">
      <c r="D3883" s="131"/>
    </row>
    <row r="3884" spans="4:4" x14ac:dyDescent="0.2">
      <c r="D3884" s="131"/>
    </row>
    <row r="3885" spans="4:4" x14ac:dyDescent="0.2">
      <c r="D3885" s="131"/>
    </row>
    <row r="3886" spans="4:4" x14ac:dyDescent="0.2">
      <c r="D3886" s="131"/>
    </row>
    <row r="3887" spans="4:4" x14ac:dyDescent="0.2">
      <c r="D3887" s="131"/>
    </row>
    <row r="3888" spans="4:4" x14ac:dyDescent="0.2">
      <c r="D3888" s="131"/>
    </row>
    <row r="3889" spans="4:4" x14ac:dyDescent="0.2">
      <c r="D3889" s="131"/>
    </row>
    <row r="3890" spans="4:4" x14ac:dyDescent="0.2">
      <c r="D3890" s="131"/>
    </row>
    <row r="3891" spans="4:4" x14ac:dyDescent="0.2">
      <c r="D3891" s="131"/>
    </row>
    <row r="3892" spans="4:4" x14ac:dyDescent="0.2">
      <c r="D3892" s="131"/>
    </row>
    <row r="3893" spans="4:4" x14ac:dyDescent="0.2">
      <c r="D3893" s="131"/>
    </row>
    <row r="3894" spans="4:4" x14ac:dyDescent="0.2">
      <c r="D3894" s="131"/>
    </row>
    <row r="3895" spans="4:4" x14ac:dyDescent="0.2">
      <c r="D3895" s="131"/>
    </row>
    <row r="3896" spans="4:4" x14ac:dyDescent="0.2">
      <c r="D3896" s="131"/>
    </row>
    <row r="3897" spans="4:4" x14ac:dyDescent="0.2">
      <c r="D3897" s="131"/>
    </row>
    <row r="3898" spans="4:4" x14ac:dyDescent="0.2">
      <c r="D3898" s="131"/>
    </row>
    <row r="3899" spans="4:4" x14ac:dyDescent="0.2">
      <c r="D3899" s="131"/>
    </row>
    <row r="3900" spans="4:4" x14ac:dyDescent="0.2">
      <c r="D3900" s="131"/>
    </row>
    <row r="3901" spans="4:4" x14ac:dyDescent="0.2">
      <c r="D3901" s="131"/>
    </row>
    <row r="3902" spans="4:4" x14ac:dyDescent="0.2">
      <c r="D3902" s="131"/>
    </row>
    <row r="3903" spans="4:4" x14ac:dyDescent="0.2">
      <c r="D3903" s="131"/>
    </row>
    <row r="3904" spans="4:4" x14ac:dyDescent="0.2">
      <c r="D3904" s="131"/>
    </row>
    <row r="3905" spans="4:4" x14ac:dyDescent="0.2">
      <c r="D3905" s="131"/>
    </row>
    <row r="3906" spans="4:4" x14ac:dyDescent="0.2">
      <c r="D3906" s="131"/>
    </row>
    <row r="3907" spans="4:4" x14ac:dyDescent="0.2">
      <c r="D3907" s="131"/>
    </row>
    <row r="3908" spans="4:4" x14ac:dyDescent="0.2">
      <c r="D3908" s="131"/>
    </row>
    <row r="3909" spans="4:4" x14ac:dyDescent="0.2">
      <c r="D3909" s="131"/>
    </row>
    <row r="3910" spans="4:4" x14ac:dyDescent="0.2">
      <c r="D3910" s="131"/>
    </row>
    <row r="3911" spans="4:4" x14ac:dyDescent="0.2">
      <c r="D3911" s="131"/>
    </row>
    <row r="3912" spans="4:4" x14ac:dyDescent="0.2">
      <c r="D3912" s="131"/>
    </row>
    <row r="3913" spans="4:4" x14ac:dyDescent="0.2">
      <c r="D3913" s="131"/>
    </row>
    <row r="3914" spans="4:4" x14ac:dyDescent="0.2">
      <c r="D3914" s="131"/>
    </row>
    <row r="3915" spans="4:4" x14ac:dyDescent="0.2">
      <c r="D3915" s="131"/>
    </row>
    <row r="3916" spans="4:4" x14ac:dyDescent="0.2">
      <c r="D3916" s="131"/>
    </row>
    <row r="3917" spans="4:4" x14ac:dyDescent="0.2">
      <c r="D3917" s="131"/>
    </row>
    <row r="3918" spans="4:4" x14ac:dyDescent="0.2">
      <c r="D3918" s="131"/>
    </row>
    <row r="3919" spans="4:4" x14ac:dyDescent="0.2">
      <c r="D3919" s="131"/>
    </row>
    <row r="3920" spans="4:4" x14ac:dyDescent="0.2">
      <c r="D3920" s="131"/>
    </row>
    <row r="3921" spans="4:4" x14ac:dyDescent="0.2">
      <c r="D3921" s="131"/>
    </row>
    <row r="3922" spans="4:4" x14ac:dyDescent="0.2">
      <c r="D3922" s="131"/>
    </row>
    <row r="3923" spans="4:4" x14ac:dyDescent="0.2">
      <c r="D3923" s="131"/>
    </row>
    <row r="3924" spans="4:4" x14ac:dyDescent="0.2">
      <c r="D3924" s="131"/>
    </row>
    <row r="3925" spans="4:4" x14ac:dyDescent="0.2">
      <c r="D3925" s="131"/>
    </row>
    <row r="3926" spans="4:4" x14ac:dyDescent="0.2">
      <c r="D3926" s="131"/>
    </row>
    <row r="3927" spans="4:4" x14ac:dyDescent="0.2">
      <c r="D3927" s="131"/>
    </row>
    <row r="3928" spans="4:4" x14ac:dyDescent="0.2">
      <c r="D3928" s="131"/>
    </row>
    <row r="3929" spans="4:4" x14ac:dyDescent="0.2">
      <c r="D3929" s="131"/>
    </row>
    <row r="3930" spans="4:4" x14ac:dyDescent="0.2">
      <c r="D3930" s="131"/>
    </row>
    <row r="3931" spans="4:4" x14ac:dyDescent="0.2">
      <c r="D3931" s="131"/>
    </row>
    <row r="3932" spans="4:4" x14ac:dyDescent="0.2">
      <c r="D3932" s="131"/>
    </row>
    <row r="3933" spans="4:4" x14ac:dyDescent="0.2">
      <c r="D3933" s="131"/>
    </row>
    <row r="3934" spans="4:4" x14ac:dyDescent="0.2">
      <c r="D3934" s="131"/>
    </row>
    <row r="3935" spans="4:4" x14ac:dyDescent="0.2">
      <c r="D3935" s="131"/>
    </row>
    <row r="3936" spans="4:4" x14ac:dyDescent="0.2">
      <c r="D3936" s="131"/>
    </row>
    <row r="3937" spans="4:4" x14ac:dyDescent="0.2">
      <c r="D3937" s="131"/>
    </row>
    <row r="3938" spans="4:4" x14ac:dyDescent="0.2">
      <c r="D3938" s="131"/>
    </row>
    <row r="3939" spans="4:4" x14ac:dyDescent="0.2">
      <c r="D3939" s="131"/>
    </row>
    <row r="3940" spans="4:4" x14ac:dyDescent="0.2">
      <c r="D3940" s="131"/>
    </row>
    <row r="3941" spans="4:4" x14ac:dyDescent="0.2">
      <c r="D3941" s="131"/>
    </row>
    <row r="3942" spans="4:4" x14ac:dyDescent="0.2">
      <c r="D3942" s="131"/>
    </row>
    <row r="3943" spans="4:4" x14ac:dyDescent="0.2">
      <c r="D3943" s="131"/>
    </row>
    <row r="3944" spans="4:4" x14ac:dyDescent="0.2">
      <c r="D3944" s="131"/>
    </row>
    <row r="3945" spans="4:4" x14ac:dyDescent="0.2">
      <c r="D3945" s="131"/>
    </row>
    <row r="3946" spans="4:4" x14ac:dyDescent="0.2">
      <c r="D3946" s="131"/>
    </row>
    <row r="3947" spans="4:4" x14ac:dyDescent="0.2">
      <c r="D3947" s="131"/>
    </row>
    <row r="3948" spans="4:4" x14ac:dyDescent="0.2">
      <c r="D3948" s="131"/>
    </row>
    <row r="3949" spans="4:4" x14ac:dyDescent="0.2">
      <c r="D3949" s="131"/>
    </row>
    <row r="3950" spans="4:4" x14ac:dyDescent="0.2">
      <c r="D3950" s="131"/>
    </row>
    <row r="3951" spans="4:4" x14ac:dyDescent="0.2">
      <c r="D3951" s="131"/>
    </row>
    <row r="3952" spans="4:4" x14ac:dyDescent="0.2">
      <c r="D3952" s="131"/>
    </row>
    <row r="3953" spans="4:4" x14ac:dyDescent="0.2">
      <c r="D3953" s="131"/>
    </row>
    <row r="3954" spans="4:4" x14ac:dyDescent="0.2">
      <c r="D3954" s="131"/>
    </row>
    <row r="3955" spans="4:4" x14ac:dyDescent="0.2">
      <c r="D3955" s="131"/>
    </row>
    <row r="3956" spans="4:4" x14ac:dyDescent="0.2">
      <c r="D3956" s="131"/>
    </row>
    <row r="3957" spans="4:4" x14ac:dyDescent="0.2">
      <c r="D3957" s="131"/>
    </row>
    <row r="3958" spans="4:4" x14ac:dyDescent="0.2">
      <c r="D3958" s="131"/>
    </row>
    <row r="3959" spans="4:4" x14ac:dyDescent="0.2">
      <c r="D3959" s="131"/>
    </row>
    <row r="3960" spans="4:4" x14ac:dyDescent="0.2">
      <c r="D3960" s="131"/>
    </row>
    <row r="3961" spans="4:4" x14ac:dyDescent="0.2">
      <c r="D3961" s="131"/>
    </row>
    <row r="3962" spans="4:4" x14ac:dyDescent="0.2">
      <c r="D3962" s="131"/>
    </row>
    <row r="3963" spans="4:4" x14ac:dyDescent="0.2">
      <c r="D3963" s="131"/>
    </row>
    <row r="3964" spans="4:4" x14ac:dyDescent="0.2">
      <c r="D3964" s="131"/>
    </row>
    <row r="3965" spans="4:4" x14ac:dyDescent="0.2">
      <c r="D3965" s="131"/>
    </row>
    <row r="3966" spans="4:4" x14ac:dyDescent="0.2">
      <c r="D3966" s="131"/>
    </row>
    <row r="3967" spans="4:4" x14ac:dyDescent="0.2">
      <c r="D3967" s="131"/>
    </row>
    <row r="3968" spans="4:4" x14ac:dyDescent="0.2">
      <c r="D3968" s="131"/>
    </row>
    <row r="3969" spans="4:4" x14ac:dyDescent="0.2">
      <c r="D3969" s="131"/>
    </row>
    <row r="3970" spans="4:4" x14ac:dyDescent="0.2">
      <c r="D3970" s="131"/>
    </row>
    <row r="3971" spans="4:4" x14ac:dyDescent="0.2">
      <c r="D3971" s="131"/>
    </row>
    <row r="3972" spans="4:4" x14ac:dyDescent="0.2">
      <c r="D3972" s="131"/>
    </row>
    <row r="3973" spans="4:4" x14ac:dyDescent="0.2">
      <c r="D3973" s="131"/>
    </row>
    <row r="3974" spans="4:4" x14ac:dyDescent="0.2">
      <c r="D3974" s="131"/>
    </row>
    <row r="3975" spans="4:4" x14ac:dyDescent="0.2">
      <c r="D3975" s="131"/>
    </row>
    <row r="3976" spans="4:4" x14ac:dyDescent="0.2">
      <c r="D3976" s="131"/>
    </row>
    <row r="3977" spans="4:4" x14ac:dyDescent="0.2">
      <c r="D3977" s="131"/>
    </row>
    <row r="3978" spans="4:4" x14ac:dyDescent="0.2">
      <c r="D3978" s="131"/>
    </row>
    <row r="3979" spans="4:4" x14ac:dyDescent="0.2">
      <c r="D3979" s="131"/>
    </row>
    <row r="3980" spans="4:4" x14ac:dyDescent="0.2">
      <c r="D3980" s="131"/>
    </row>
    <row r="3981" spans="4:4" x14ac:dyDescent="0.2">
      <c r="D3981" s="131"/>
    </row>
    <row r="3982" spans="4:4" x14ac:dyDescent="0.2">
      <c r="D3982" s="131"/>
    </row>
    <row r="3983" spans="4:4" x14ac:dyDescent="0.2">
      <c r="D3983" s="131"/>
    </row>
    <row r="3984" spans="4:4" x14ac:dyDescent="0.2">
      <c r="D3984" s="131"/>
    </row>
    <row r="3985" spans="4:4" x14ac:dyDescent="0.2">
      <c r="D3985" s="131"/>
    </row>
    <row r="3986" spans="4:4" x14ac:dyDescent="0.2">
      <c r="D3986" s="131"/>
    </row>
    <row r="3987" spans="4:4" x14ac:dyDescent="0.2">
      <c r="D3987" s="131"/>
    </row>
    <row r="3988" spans="4:4" x14ac:dyDescent="0.2">
      <c r="D3988" s="131"/>
    </row>
    <row r="3989" spans="4:4" x14ac:dyDescent="0.2">
      <c r="D3989" s="131"/>
    </row>
    <row r="3990" spans="4:4" x14ac:dyDescent="0.2">
      <c r="D3990" s="131"/>
    </row>
    <row r="3991" spans="4:4" x14ac:dyDescent="0.2">
      <c r="D3991" s="131"/>
    </row>
    <row r="3992" spans="4:4" x14ac:dyDescent="0.2">
      <c r="D3992" s="131"/>
    </row>
    <row r="3993" spans="4:4" x14ac:dyDescent="0.2">
      <c r="D3993" s="131"/>
    </row>
    <row r="3994" spans="4:4" x14ac:dyDescent="0.2">
      <c r="D3994" s="131"/>
    </row>
    <row r="3995" spans="4:4" x14ac:dyDescent="0.2">
      <c r="D3995" s="131"/>
    </row>
    <row r="3996" spans="4:4" x14ac:dyDescent="0.2">
      <c r="D3996" s="131"/>
    </row>
    <row r="3997" spans="4:4" x14ac:dyDescent="0.2">
      <c r="D3997" s="131"/>
    </row>
    <row r="3998" spans="4:4" x14ac:dyDescent="0.2">
      <c r="D3998" s="131"/>
    </row>
    <row r="3999" spans="4:4" x14ac:dyDescent="0.2">
      <c r="D3999" s="131"/>
    </row>
    <row r="4000" spans="4:4" x14ac:dyDescent="0.2">
      <c r="D4000" s="131"/>
    </row>
    <row r="4001" spans="4:4" x14ac:dyDescent="0.2">
      <c r="D4001" s="131"/>
    </row>
    <row r="4002" spans="4:4" x14ac:dyDescent="0.2">
      <c r="D4002" s="131"/>
    </row>
    <row r="4003" spans="4:4" x14ac:dyDescent="0.2">
      <c r="D4003" s="131"/>
    </row>
    <row r="4004" spans="4:4" x14ac:dyDescent="0.2">
      <c r="D4004" s="131"/>
    </row>
    <row r="4005" spans="4:4" x14ac:dyDescent="0.2">
      <c r="D4005" s="131"/>
    </row>
    <row r="4006" spans="4:4" x14ac:dyDescent="0.2">
      <c r="D4006" s="131"/>
    </row>
    <row r="4007" spans="4:4" x14ac:dyDescent="0.2">
      <c r="D4007" s="131"/>
    </row>
    <row r="4008" spans="4:4" x14ac:dyDescent="0.2">
      <c r="D4008" s="131"/>
    </row>
    <row r="4009" spans="4:4" x14ac:dyDescent="0.2">
      <c r="D4009" s="131"/>
    </row>
    <row r="4010" spans="4:4" x14ac:dyDescent="0.2">
      <c r="D4010" s="131"/>
    </row>
    <row r="4011" spans="4:4" x14ac:dyDescent="0.2">
      <c r="D4011" s="131"/>
    </row>
    <row r="4012" spans="4:4" x14ac:dyDescent="0.2">
      <c r="D4012" s="131"/>
    </row>
    <row r="4013" spans="4:4" x14ac:dyDescent="0.2">
      <c r="D4013" s="131"/>
    </row>
    <row r="4014" spans="4:4" x14ac:dyDescent="0.2">
      <c r="D4014" s="131"/>
    </row>
    <row r="4015" spans="4:4" x14ac:dyDescent="0.2">
      <c r="D4015" s="131"/>
    </row>
    <row r="4016" spans="4:4" x14ac:dyDescent="0.2">
      <c r="D4016" s="131"/>
    </row>
    <row r="4017" spans="4:4" x14ac:dyDescent="0.2">
      <c r="D4017" s="131"/>
    </row>
    <row r="4018" spans="4:4" x14ac:dyDescent="0.2">
      <c r="D4018" s="131"/>
    </row>
    <row r="4019" spans="4:4" x14ac:dyDescent="0.2">
      <c r="D4019" s="131"/>
    </row>
    <row r="4020" spans="4:4" x14ac:dyDescent="0.2">
      <c r="D4020" s="131"/>
    </row>
    <row r="4021" spans="4:4" x14ac:dyDescent="0.2">
      <c r="D4021" s="131"/>
    </row>
    <row r="4022" spans="4:4" x14ac:dyDescent="0.2">
      <c r="D4022" s="131"/>
    </row>
    <row r="4023" spans="4:4" x14ac:dyDescent="0.2">
      <c r="D4023" s="131"/>
    </row>
    <row r="4024" spans="4:4" x14ac:dyDescent="0.2">
      <c r="D4024" s="131"/>
    </row>
    <row r="4025" spans="4:4" x14ac:dyDescent="0.2">
      <c r="D4025" s="131"/>
    </row>
    <row r="4026" spans="4:4" x14ac:dyDescent="0.2">
      <c r="D4026" s="131"/>
    </row>
    <row r="4027" spans="4:4" x14ac:dyDescent="0.2">
      <c r="D4027" s="131"/>
    </row>
    <row r="4028" spans="4:4" x14ac:dyDescent="0.2">
      <c r="D4028" s="131"/>
    </row>
    <row r="4029" spans="4:4" x14ac:dyDescent="0.2">
      <c r="D4029" s="131"/>
    </row>
    <row r="4030" spans="4:4" x14ac:dyDescent="0.2">
      <c r="D4030" s="131"/>
    </row>
    <row r="4031" spans="4:4" x14ac:dyDescent="0.2">
      <c r="D4031" s="131"/>
    </row>
    <row r="4032" spans="4:4" x14ac:dyDescent="0.2">
      <c r="D4032" s="131"/>
    </row>
    <row r="4033" spans="4:4" x14ac:dyDescent="0.2">
      <c r="D4033" s="131"/>
    </row>
    <row r="4034" spans="4:4" x14ac:dyDescent="0.2">
      <c r="D4034" s="131"/>
    </row>
    <row r="4035" spans="4:4" x14ac:dyDescent="0.2">
      <c r="D4035" s="131"/>
    </row>
    <row r="4036" spans="4:4" x14ac:dyDescent="0.2">
      <c r="D4036" s="131"/>
    </row>
    <row r="4037" spans="4:4" x14ac:dyDescent="0.2">
      <c r="D4037" s="131"/>
    </row>
    <row r="4038" spans="4:4" x14ac:dyDescent="0.2">
      <c r="D4038" s="131"/>
    </row>
    <row r="4039" spans="4:4" x14ac:dyDescent="0.2">
      <c r="D4039" s="131"/>
    </row>
    <row r="4040" spans="4:4" x14ac:dyDescent="0.2">
      <c r="D4040" s="131"/>
    </row>
    <row r="4041" spans="4:4" x14ac:dyDescent="0.2">
      <c r="D4041" s="131"/>
    </row>
    <row r="4042" spans="4:4" x14ac:dyDescent="0.2">
      <c r="D4042" s="131"/>
    </row>
    <row r="4043" spans="4:4" x14ac:dyDescent="0.2">
      <c r="D4043" s="131"/>
    </row>
    <row r="4044" spans="4:4" x14ac:dyDescent="0.2">
      <c r="D4044" s="131"/>
    </row>
    <row r="4045" spans="4:4" x14ac:dyDescent="0.2">
      <c r="D4045" s="131"/>
    </row>
    <row r="4046" spans="4:4" x14ac:dyDescent="0.2">
      <c r="D4046" s="131"/>
    </row>
    <row r="4047" spans="4:4" x14ac:dyDescent="0.2">
      <c r="D4047" s="131"/>
    </row>
    <row r="4048" spans="4:4" x14ac:dyDescent="0.2">
      <c r="D4048" s="131"/>
    </row>
    <row r="4049" spans="4:4" x14ac:dyDescent="0.2">
      <c r="D4049" s="131"/>
    </row>
    <row r="4050" spans="4:4" x14ac:dyDescent="0.2">
      <c r="D4050" s="131"/>
    </row>
    <row r="4051" spans="4:4" x14ac:dyDescent="0.2">
      <c r="D4051" s="131"/>
    </row>
    <row r="4052" spans="4:4" x14ac:dyDescent="0.2">
      <c r="D4052" s="131"/>
    </row>
    <row r="4053" spans="4:4" x14ac:dyDescent="0.2">
      <c r="D4053" s="131"/>
    </row>
    <row r="4054" spans="4:4" x14ac:dyDescent="0.2">
      <c r="D4054" s="131"/>
    </row>
    <row r="4055" spans="4:4" x14ac:dyDescent="0.2">
      <c r="D4055" s="131"/>
    </row>
    <row r="4056" spans="4:4" x14ac:dyDescent="0.2">
      <c r="D4056" s="131"/>
    </row>
    <row r="4057" spans="4:4" x14ac:dyDescent="0.2">
      <c r="D4057" s="131"/>
    </row>
    <row r="4058" spans="4:4" x14ac:dyDescent="0.2">
      <c r="D4058" s="131"/>
    </row>
    <row r="4059" spans="4:4" x14ac:dyDescent="0.2">
      <c r="D4059" s="131"/>
    </row>
    <row r="4060" spans="4:4" x14ac:dyDescent="0.2">
      <c r="D4060" s="131"/>
    </row>
    <row r="4061" spans="4:4" x14ac:dyDescent="0.2">
      <c r="D4061" s="131"/>
    </row>
    <row r="4062" spans="4:4" x14ac:dyDescent="0.2">
      <c r="D4062" s="131"/>
    </row>
    <row r="4063" spans="4:4" x14ac:dyDescent="0.2">
      <c r="D4063" s="131"/>
    </row>
    <row r="4064" spans="4:4" x14ac:dyDescent="0.2">
      <c r="D4064" s="131"/>
    </row>
    <row r="4065" spans="4:4" x14ac:dyDescent="0.2">
      <c r="D4065" s="131"/>
    </row>
    <row r="4066" spans="4:4" x14ac:dyDescent="0.2">
      <c r="D4066" s="131"/>
    </row>
    <row r="4067" spans="4:4" x14ac:dyDescent="0.2">
      <c r="D4067" s="131"/>
    </row>
    <row r="4068" spans="4:4" x14ac:dyDescent="0.2">
      <c r="D4068" s="131"/>
    </row>
    <row r="4069" spans="4:4" x14ac:dyDescent="0.2">
      <c r="D4069" s="131"/>
    </row>
    <row r="4070" spans="4:4" x14ac:dyDescent="0.2">
      <c r="D4070" s="131"/>
    </row>
    <row r="4071" spans="4:4" x14ac:dyDescent="0.2">
      <c r="D4071" s="131"/>
    </row>
    <row r="4072" spans="4:4" x14ac:dyDescent="0.2">
      <c r="D4072" s="131"/>
    </row>
    <row r="4073" spans="4:4" x14ac:dyDescent="0.2">
      <c r="D4073" s="131"/>
    </row>
    <row r="4074" spans="4:4" x14ac:dyDescent="0.2">
      <c r="D4074" s="131"/>
    </row>
    <row r="4075" spans="4:4" x14ac:dyDescent="0.2">
      <c r="D4075" s="131"/>
    </row>
    <row r="4076" spans="4:4" x14ac:dyDescent="0.2">
      <c r="D4076" s="131"/>
    </row>
    <row r="4077" spans="4:4" x14ac:dyDescent="0.2">
      <c r="D4077" s="131"/>
    </row>
    <row r="4078" spans="4:4" x14ac:dyDescent="0.2">
      <c r="D4078" s="131"/>
    </row>
    <row r="4079" spans="4:4" x14ac:dyDescent="0.2">
      <c r="D4079" s="131"/>
    </row>
    <row r="4080" spans="4:4" x14ac:dyDescent="0.2">
      <c r="D4080" s="131"/>
    </row>
    <row r="4081" spans="4:4" x14ac:dyDescent="0.2">
      <c r="D4081" s="131"/>
    </row>
    <row r="4082" spans="4:4" x14ac:dyDescent="0.2">
      <c r="D4082" s="131"/>
    </row>
    <row r="4083" spans="4:4" x14ac:dyDescent="0.2">
      <c r="D4083" s="131"/>
    </row>
    <row r="4084" spans="4:4" x14ac:dyDescent="0.2">
      <c r="D4084" s="131"/>
    </row>
    <row r="4085" spans="4:4" x14ac:dyDescent="0.2">
      <c r="D4085" s="131"/>
    </row>
    <row r="4086" spans="4:4" x14ac:dyDescent="0.2">
      <c r="D4086" s="131"/>
    </row>
    <row r="4087" spans="4:4" x14ac:dyDescent="0.2">
      <c r="D4087" s="131"/>
    </row>
    <row r="4088" spans="4:4" x14ac:dyDescent="0.2">
      <c r="D4088" s="131"/>
    </row>
    <row r="4089" spans="4:4" x14ac:dyDescent="0.2">
      <c r="D4089" s="131"/>
    </row>
    <row r="4090" spans="4:4" x14ac:dyDescent="0.2">
      <c r="D4090" s="131"/>
    </row>
    <row r="4091" spans="4:4" x14ac:dyDescent="0.2">
      <c r="D4091" s="131"/>
    </row>
    <row r="4092" spans="4:4" x14ac:dyDescent="0.2">
      <c r="D4092" s="131"/>
    </row>
    <row r="4093" spans="4:4" x14ac:dyDescent="0.2">
      <c r="D4093" s="131"/>
    </row>
    <row r="4094" spans="4:4" x14ac:dyDescent="0.2">
      <c r="D4094" s="131"/>
    </row>
    <row r="4095" spans="4:4" x14ac:dyDescent="0.2">
      <c r="D4095" s="131"/>
    </row>
    <row r="4096" spans="4:4" x14ac:dyDescent="0.2">
      <c r="D4096" s="131"/>
    </row>
    <row r="4097" spans="4:4" x14ac:dyDescent="0.2">
      <c r="D4097" s="131"/>
    </row>
    <row r="4098" spans="4:4" x14ac:dyDescent="0.2">
      <c r="D4098" s="131"/>
    </row>
    <row r="4099" spans="4:4" x14ac:dyDescent="0.2">
      <c r="D4099" s="131"/>
    </row>
    <row r="4100" spans="4:4" x14ac:dyDescent="0.2">
      <c r="D4100" s="131"/>
    </row>
    <row r="4101" spans="4:4" x14ac:dyDescent="0.2">
      <c r="D4101" s="131"/>
    </row>
    <row r="4102" spans="4:4" x14ac:dyDescent="0.2">
      <c r="D4102" s="131"/>
    </row>
    <row r="4103" spans="4:4" x14ac:dyDescent="0.2">
      <c r="D4103" s="131"/>
    </row>
    <row r="4104" spans="4:4" x14ac:dyDescent="0.2">
      <c r="D4104" s="131"/>
    </row>
    <row r="4105" spans="4:4" x14ac:dyDescent="0.2">
      <c r="D4105" s="131"/>
    </row>
    <row r="4106" spans="4:4" x14ac:dyDescent="0.2">
      <c r="D4106" s="131"/>
    </row>
    <row r="4107" spans="4:4" x14ac:dyDescent="0.2">
      <c r="D4107" s="131"/>
    </row>
    <row r="4108" spans="4:4" x14ac:dyDescent="0.2">
      <c r="D4108" s="131"/>
    </row>
    <row r="4109" spans="4:4" x14ac:dyDescent="0.2">
      <c r="D4109" s="131"/>
    </row>
    <row r="4110" spans="4:4" x14ac:dyDescent="0.2">
      <c r="D4110" s="131"/>
    </row>
    <row r="4111" spans="4:4" x14ac:dyDescent="0.2">
      <c r="D4111" s="131"/>
    </row>
    <row r="4112" spans="4:4" x14ac:dyDescent="0.2">
      <c r="D4112" s="131"/>
    </row>
    <row r="4113" spans="4:4" x14ac:dyDescent="0.2">
      <c r="D4113" s="131"/>
    </row>
    <row r="4114" spans="4:4" x14ac:dyDescent="0.2">
      <c r="D4114" s="131"/>
    </row>
    <row r="4115" spans="4:4" x14ac:dyDescent="0.2">
      <c r="D4115" s="131"/>
    </row>
    <row r="4116" spans="4:4" x14ac:dyDescent="0.2">
      <c r="D4116" s="131"/>
    </row>
    <row r="4117" spans="4:4" x14ac:dyDescent="0.2">
      <c r="D4117" s="131"/>
    </row>
    <row r="4118" spans="4:4" x14ac:dyDescent="0.2">
      <c r="D4118" s="131"/>
    </row>
    <row r="4119" spans="4:4" x14ac:dyDescent="0.2">
      <c r="D4119" s="131"/>
    </row>
    <row r="4120" spans="4:4" x14ac:dyDescent="0.2">
      <c r="D4120" s="131"/>
    </row>
    <row r="4121" spans="4:4" x14ac:dyDescent="0.2">
      <c r="D4121" s="131"/>
    </row>
    <row r="4122" spans="4:4" x14ac:dyDescent="0.2">
      <c r="D4122" s="131"/>
    </row>
    <row r="4123" spans="4:4" x14ac:dyDescent="0.2">
      <c r="D4123" s="131"/>
    </row>
    <row r="4124" spans="4:4" x14ac:dyDescent="0.2">
      <c r="D4124" s="131"/>
    </row>
    <row r="4125" spans="4:4" x14ac:dyDescent="0.2">
      <c r="D4125" s="131"/>
    </row>
    <row r="4126" spans="4:4" x14ac:dyDescent="0.2">
      <c r="D4126" s="131"/>
    </row>
    <row r="4127" spans="4:4" x14ac:dyDescent="0.2">
      <c r="D4127" s="131"/>
    </row>
    <row r="4128" spans="4:4" x14ac:dyDescent="0.2">
      <c r="D4128" s="131"/>
    </row>
    <row r="4129" spans="4:4" x14ac:dyDescent="0.2">
      <c r="D4129" s="131"/>
    </row>
    <row r="4130" spans="4:4" x14ac:dyDescent="0.2">
      <c r="D4130" s="131"/>
    </row>
    <row r="4131" spans="4:4" x14ac:dyDescent="0.2">
      <c r="D4131" s="131"/>
    </row>
    <row r="4132" spans="4:4" x14ac:dyDescent="0.2">
      <c r="D4132" s="131"/>
    </row>
    <row r="4133" spans="4:4" x14ac:dyDescent="0.2">
      <c r="D4133" s="131"/>
    </row>
    <row r="4134" spans="4:4" x14ac:dyDescent="0.2">
      <c r="D4134" s="131"/>
    </row>
    <row r="4135" spans="4:4" x14ac:dyDescent="0.2">
      <c r="D4135" s="131"/>
    </row>
    <row r="4136" spans="4:4" x14ac:dyDescent="0.2">
      <c r="D4136" s="131"/>
    </row>
    <row r="4137" spans="4:4" x14ac:dyDescent="0.2">
      <c r="D4137" s="131"/>
    </row>
    <row r="4138" spans="4:4" x14ac:dyDescent="0.2">
      <c r="D4138" s="131"/>
    </row>
    <row r="4139" spans="4:4" x14ac:dyDescent="0.2">
      <c r="D4139" s="131"/>
    </row>
    <row r="4140" spans="4:4" x14ac:dyDescent="0.2">
      <c r="D4140" s="131"/>
    </row>
    <row r="4141" spans="4:4" x14ac:dyDescent="0.2">
      <c r="D4141" s="131"/>
    </row>
    <row r="4142" spans="4:4" x14ac:dyDescent="0.2">
      <c r="D4142" s="131"/>
    </row>
    <row r="4143" spans="4:4" x14ac:dyDescent="0.2">
      <c r="D4143" s="131"/>
    </row>
    <row r="4144" spans="4:4" x14ac:dyDescent="0.2">
      <c r="D4144" s="131"/>
    </row>
    <row r="4145" spans="4:4" x14ac:dyDescent="0.2">
      <c r="D4145" s="131"/>
    </row>
    <row r="4146" spans="4:4" x14ac:dyDescent="0.2">
      <c r="D4146" s="131"/>
    </row>
    <row r="4147" spans="4:4" x14ac:dyDescent="0.2">
      <c r="D4147" s="131"/>
    </row>
    <row r="4148" spans="4:4" x14ac:dyDescent="0.2">
      <c r="D4148" s="131"/>
    </row>
    <row r="4149" spans="4:4" x14ac:dyDescent="0.2">
      <c r="D4149" s="131"/>
    </row>
    <row r="4150" spans="4:4" x14ac:dyDescent="0.2">
      <c r="D4150" s="131"/>
    </row>
    <row r="4151" spans="4:4" x14ac:dyDescent="0.2">
      <c r="D4151" s="131"/>
    </row>
    <row r="4152" spans="4:4" x14ac:dyDescent="0.2">
      <c r="D4152" s="131"/>
    </row>
    <row r="4153" spans="4:4" x14ac:dyDescent="0.2">
      <c r="D4153" s="131"/>
    </row>
    <row r="4154" spans="4:4" x14ac:dyDescent="0.2">
      <c r="D4154" s="131"/>
    </row>
    <row r="4155" spans="4:4" x14ac:dyDescent="0.2">
      <c r="D4155" s="131"/>
    </row>
    <row r="4156" spans="4:4" x14ac:dyDescent="0.2">
      <c r="D4156" s="131"/>
    </row>
    <row r="4157" spans="4:4" x14ac:dyDescent="0.2">
      <c r="D4157" s="131"/>
    </row>
    <row r="4158" spans="4:4" x14ac:dyDescent="0.2">
      <c r="D4158" s="131"/>
    </row>
    <row r="4159" spans="4:4" x14ac:dyDescent="0.2">
      <c r="D4159" s="131"/>
    </row>
    <row r="4160" spans="4:4" x14ac:dyDescent="0.2">
      <c r="D4160" s="131"/>
    </row>
    <row r="4161" spans="4:4" x14ac:dyDescent="0.2">
      <c r="D4161" s="131"/>
    </row>
    <row r="4162" spans="4:4" x14ac:dyDescent="0.2">
      <c r="D4162" s="131"/>
    </row>
    <row r="4163" spans="4:4" x14ac:dyDescent="0.2">
      <c r="D4163" s="131"/>
    </row>
    <row r="4164" spans="4:4" x14ac:dyDescent="0.2">
      <c r="D4164" s="131"/>
    </row>
    <row r="4165" spans="4:4" x14ac:dyDescent="0.2">
      <c r="D4165" s="131"/>
    </row>
    <row r="4166" spans="4:4" x14ac:dyDescent="0.2">
      <c r="D4166" s="131"/>
    </row>
    <row r="4167" spans="4:4" x14ac:dyDescent="0.2">
      <c r="D4167" s="131"/>
    </row>
    <row r="4168" spans="4:4" x14ac:dyDescent="0.2">
      <c r="D4168" s="131"/>
    </row>
    <row r="4169" spans="4:4" x14ac:dyDescent="0.2">
      <c r="D4169" s="131"/>
    </row>
    <row r="4170" spans="4:4" x14ac:dyDescent="0.2">
      <c r="D4170" s="131"/>
    </row>
    <row r="4171" spans="4:4" x14ac:dyDescent="0.2">
      <c r="D4171" s="131"/>
    </row>
    <row r="4172" spans="4:4" x14ac:dyDescent="0.2">
      <c r="D4172" s="131"/>
    </row>
    <row r="4173" spans="4:4" x14ac:dyDescent="0.2">
      <c r="D4173" s="131"/>
    </row>
    <row r="4174" spans="4:4" x14ac:dyDescent="0.2">
      <c r="D4174" s="131"/>
    </row>
    <row r="4175" spans="4:4" x14ac:dyDescent="0.2">
      <c r="D4175" s="131"/>
    </row>
    <row r="4176" spans="4:4" x14ac:dyDescent="0.2">
      <c r="D4176" s="131"/>
    </row>
    <row r="4177" spans="4:4" x14ac:dyDescent="0.2">
      <c r="D4177" s="131"/>
    </row>
    <row r="4178" spans="4:4" x14ac:dyDescent="0.2">
      <c r="D4178" s="131"/>
    </row>
    <row r="4179" spans="4:4" x14ac:dyDescent="0.2">
      <c r="D4179" s="131"/>
    </row>
    <row r="4180" spans="4:4" x14ac:dyDescent="0.2">
      <c r="D4180" s="131"/>
    </row>
    <row r="4181" spans="4:4" x14ac:dyDescent="0.2">
      <c r="D4181" s="131"/>
    </row>
    <row r="4182" spans="4:4" x14ac:dyDescent="0.2">
      <c r="D4182" s="131"/>
    </row>
    <row r="4183" spans="4:4" x14ac:dyDescent="0.2">
      <c r="D4183" s="131"/>
    </row>
    <row r="4184" spans="4:4" x14ac:dyDescent="0.2">
      <c r="D4184" s="131"/>
    </row>
    <row r="4185" spans="4:4" x14ac:dyDescent="0.2">
      <c r="D4185" s="131"/>
    </row>
    <row r="4186" spans="4:4" x14ac:dyDescent="0.2">
      <c r="D4186" s="131"/>
    </row>
    <row r="4187" spans="4:4" x14ac:dyDescent="0.2">
      <c r="D4187" s="131"/>
    </row>
    <row r="4188" spans="4:4" x14ac:dyDescent="0.2">
      <c r="D4188" s="131"/>
    </row>
    <row r="4189" spans="4:4" x14ac:dyDescent="0.2">
      <c r="D4189" s="131"/>
    </row>
    <row r="4190" spans="4:4" x14ac:dyDescent="0.2">
      <c r="D4190" s="131"/>
    </row>
    <row r="4191" spans="4:4" x14ac:dyDescent="0.2">
      <c r="D4191" s="131"/>
    </row>
    <row r="4192" spans="4:4" x14ac:dyDescent="0.2">
      <c r="D4192" s="131"/>
    </row>
    <row r="4193" spans="4:4" x14ac:dyDescent="0.2">
      <c r="D4193" s="131"/>
    </row>
    <row r="4194" spans="4:4" x14ac:dyDescent="0.2">
      <c r="D4194" s="131"/>
    </row>
    <row r="4195" spans="4:4" x14ac:dyDescent="0.2">
      <c r="D4195" s="131"/>
    </row>
    <row r="4196" spans="4:4" x14ac:dyDescent="0.2">
      <c r="D4196" s="131"/>
    </row>
    <row r="4197" spans="4:4" x14ac:dyDescent="0.2">
      <c r="D4197" s="131"/>
    </row>
    <row r="4198" spans="4:4" x14ac:dyDescent="0.2">
      <c r="D4198" s="131"/>
    </row>
    <row r="4199" spans="4:4" x14ac:dyDescent="0.2">
      <c r="D4199" s="131"/>
    </row>
    <row r="4200" spans="4:4" x14ac:dyDescent="0.2">
      <c r="D4200" s="131"/>
    </row>
    <row r="4201" spans="4:4" x14ac:dyDescent="0.2">
      <c r="D4201" s="131"/>
    </row>
    <row r="4202" spans="4:4" x14ac:dyDescent="0.2">
      <c r="D4202" s="131"/>
    </row>
    <row r="4203" spans="4:4" x14ac:dyDescent="0.2">
      <c r="D4203" s="131"/>
    </row>
    <row r="4204" spans="4:4" x14ac:dyDescent="0.2">
      <c r="D4204" s="131"/>
    </row>
    <row r="4205" spans="4:4" x14ac:dyDescent="0.2">
      <c r="D4205" s="131"/>
    </row>
    <row r="4206" spans="4:4" x14ac:dyDescent="0.2">
      <c r="D4206" s="131"/>
    </row>
    <row r="4207" spans="4:4" x14ac:dyDescent="0.2">
      <c r="D4207" s="131"/>
    </row>
    <row r="4208" spans="4:4" x14ac:dyDescent="0.2">
      <c r="D4208" s="131"/>
    </row>
    <row r="4209" spans="4:4" x14ac:dyDescent="0.2">
      <c r="D4209" s="131"/>
    </row>
    <row r="4210" spans="4:4" x14ac:dyDescent="0.2">
      <c r="D4210" s="131"/>
    </row>
    <row r="4211" spans="4:4" x14ac:dyDescent="0.2">
      <c r="D4211" s="131"/>
    </row>
    <row r="4212" spans="4:4" x14ac:dyDescent="0.2">
      <c r="D4212" s="131"/>
    </row>
    <row r="4213" spans="4:4" x14ac:dyDescent="0.2">
      <c r="D4213" s="131"/>
    </row>
    <row r="4214" spans="4:4" x14ac:dyDescent="0.2">
      <c r="D4214" s="131"/>
    </row>
    <row r="4215" spans="4:4" x14ac:dyDescent="0.2">
      <c r="D4215" s="131"/>
    </row>
    <row r="4216" spans="4:4" x14ac:dyDescent="0.2">
      <c r="D4216" s="131"/>
    </row>
    <row r="4217" spans="4:4" x14ac:dyDescent="0.2">
      <c r="D4217" s="131"/>
    </row>
    <row r="4218" spans="4:4" x14ac:dyDescent="0.2">
      <c r="D4218" s="131"/>
    </row>
    <row r="4219" spans="4:4" x14ac:dyDescent="0.2">
      <c r="D4219" s="131"/>
    </row>
    <row r="4220" spans="4:4" x14ac:dyDescent="0.2">
      <c r="D4220" s="131"/>
    </row>
    <row r="4221" spans="4:4" x14ac:dyDescent="0.2">
      <c r="D4221" s="131"/>
    </row>
    <row r="4222" spans="4:4" x14ac:dyDescent="0.2">
      <c r="D4222" s="131"/>
    </row>
    <row r="4223" spans="4:4" x14ac:dyDescent="0.2">
      <c r="D4223" s="131"/>
    </row>
    <row r="4224" spans="4:4" x14ac:dyDescent="0.2">
      <c r="D4224" s="131"/>
    </row>
    <row r="4225" spans="4:4" x14ac:dyDescent="0.2">
      <c r="D4225" s="131"/>
    </row>
    <row r="4226" spans="4:4" x14ac:dyDescent="0.2">
      <c r="D4226" s="131"/>
    </row>
    <row r="4227" spans="4:4" x14ac:dyDescent="0.2">
      <c r="D4227" s="131"/>
    </row>
    <row r="4228" spans="4:4" x14ac:dyDescent="0.2">
      <c r="D4228" s="131"/>
    </row>
    <row r="4229" spans="4:4" x14ac:dyDescent="0.2">
      <c r="D4229" s="131"/>
    </row>
    <row r="4230" spans="4:4" x14ac:dyDescent="0.2">
      <c r="D4230" s="131"/>
    </row>
    <row r="4231" spans="4:4" x14ac:dyDescent="0.2">
      <c r="D4231" s="131"/>
    </row>
    <row r="4232" spans="4:4" x14ac:dyDescent="0.2">
      <c r="D4232" s="131"/>
    </row>
    <row r="4233" spans="4:4" x14ac:dyDescent="0.2">
      <c r="D4233" s="131"/>
    </row>
    <row r="4234" spans="4:4" x14ac:dyDescent="0.2">
      <c r="D4234" s="131"/>
    </row>
    <row r="4235" spans="4:4" x14ac:dyDescent="0.2">
      <c r="D4235" s="131"/>
    </row>
    <row r="4236" spans="4:4" x14ac:dyDescent="0.2">
      <c r="D4236" s="131"/>
    </row>
    <row r="4237" spans="4:4" x14ac:dyDescent="0.2">
      <c r="D4237" s="131"/>
    </row>
    <row r="4238" spans="4:4" x14ac:dyDescent="0.2">
      <c r="D4238" s="131"/>
    </row>
    <row r="4239" spans="4:4" x14ac:dyDescent="0.2">
      <c r="D4239" s="131"/>
    </row>
    <row r="4240" spans="4:4" x14ac:dyDescent="0.2">
      <c r="D4240" s="131"/>
    </row>
    <row r="4241" spans="4:4" x14ac:dyDescent="0.2">
      <c r="D4241" s="131"/>
    </row>
    <row r="4242" spans="4:4" x14ac:dyDescent="0.2">
      <c r="D4242" s="131"/>
    </row>
    <row r="4243" spans="4:4" x14ac:dyDescent="0.2">
      <c r="D4243" s="131"/>
    </row>
    <row r="4244" spans="4:4" x14ac:dyDescent="0.2">
      <c r="D4244" s="131"/>
    </row>
    <row r="4245" spans="4:4" x14ac:dyDescent="0.2">
      <c r="D4245" s="131"/>
    </row>
    <row r="4246" spans="4:4" x14ac:dyDescent="0.2">
      <c r="D4246" s="131"/>
    </row>
    <row r="4247" spans="4:4" x14ac:dyDescent="0.2">
      <c r="D4247" s="131"/>
    </row>
    <row r="4248" spans="4:4" x14ac:dyDescent="0.2">
      <c r="D4248" s="131"/>
    </row>
    <row r="4249" spans="4:4" x14ac:dyDescent="0.2">
      <c r="D4249" s="131"/>
    </row>
    <row r="4250" spans="4:4" x14ac:dyDescent="0.2">
      <c r="D4250" s="131"/>
    </row>
    <row r="4251" spans="4:4" x14ac:dyDescent="0.2">
      <c r="D4251" s="131"/>
    </row>
    <row r="4252" spans="4:4" x14ac:dyDescent="0.2">
      <c r="D4252" s="131"/>
    </row>
    <row r="4253" spans="4:4" x14ac:dyDescent="0.2">
      <c r="D4253" s="131"/>
    </row>
    <row r="4254" spans="4:4" x14ac:dyDescent="0.2">
      <c r="D4254" s="131"/>
    </row>
    <row r="4255" spans="4:4" x14ac:dyDescent="0.2">
      <c r="D4255" s="131"/>
    </row>
    <row r="4256" spans="4:4" x14ac:dyDescent="0.2">
      <c r="D4256" s="131"/>
    </row>
    <row r="4257" spans="4:4" x14ac:dyDescent="0.2">
      <c r="D4257" s="131"/>
    </row>
    <row r="4258" spans="4:4" x14ac:dyDescent="0.2">
      <c r="D4258" s="131"/>
    </row>
    <row r="4259" spans="4:4" x14ac:dyDescent="0.2">
      <c r="D4259" s="131"/>
    </row>
    <row r="4260" spans="4:4" x14ac:dyDescent="0.2">
      <c r="D4260" s="131"/>
    </row>
    <row r="4261" spans="4:4" x14ac:dyDescent="0.2">
      <c r="D4261" s="131"/>
    </row>
    <row r="4262" spans="4:4" x14ac:dyDescent="0.2">
      <c r="D4262" s="131"/>
    </row>
    <row r="4263" spans="4:4" x14ac:dyDescent="0.2">
      <c r="D4263" s="131"/>
    </row>
    <row r="4264" spans="4:4" x14ac:dyDescent="0.2">
      <c r="D4264" s="131"/>
    </row>
    <row r="4265" spans="4:4" x14ac:dyDescent="0.2">
      <c r="D4265" s="131"/>
    </row>
    <row r="4266" spans="4:4" x14ac:dyDescent="0.2">
      <c r="D4266" s="131"/>
    </row>
    <row r="4267" spans="4:4" x14ac:dyDescent="0.2">
      <c r="D4267" s="131"/>
    </row>
    <row r="4268" spans="4:4" x14ac:dyDescent="0.2">
      <c r="D4268" s="131"/>
    </row>
    <row r="4269" spans="4:4" x14ac:dyDescent="0.2">
      <c r="D4269" s="131"/>
    </row>
    <row r="4270" spans="4:4" x14ac:dyDescent="0.2">
      <c r="D4270" s="131"/>
    </row>
    <row r="4271" spans="4:4" x14ac:dyDescent="0.2">
      <c r="D4271" s="131"/>
    </row>
    <row r="4272" spans="4:4" x14ac:dyDescent="0.2">
      <c r="D4272" s="131"/>
    </row>
    <row r="4273" spans="4:4" x14ac:dyDescent="0.2">
      <c r="D4273" s="131"/>
    </row>
    <row r="4274" spans="4:4" x14ac:dyDescent="0.2">
      <c r="D4274" s="131"/>
    </row>
    <row r="4275" spans="4:4" x14ac:dyDescent="0.2">
      <c r="D4275" s="131"/>
    </row>
    <row r="4276" spans="4:4" x14ac:dyDescent="0.2">
      <c r="D4276" s="131"/>
    </row>
    <row r="4277" spans="4:4" x14ac:dyDescent="0.2">
      <c r="D4277" s="131"/>
    </row>
    <row r="4278" spans="4:4" x14ac:dyDescent="0.2">
      <c r="D4278" s="131"/>
    </row>
    <row r="4279" spans="4:4" x14ac:dyDescent="0.2">
      <c r="D4279" s="131"/>
    </row>
    <row r="4280" spans="4:4" x14ac:dyDescent="0.2">
      <c r="D4280" s="131"/>
    </row>
    <row r="4281" spans="4:4" x14ac:dyDescent="0.2">
      <c r="D4281" s="131"/>
    </row>
    <row r="4282" spans="4:4" x14ac:dyDescent="0.2">
      <c r="D4282" s="131"/>
    </row>
    <row r="4283" spans="4:4" x14ac:dyDescent="0.2">
      <c r="D4283" s="131"/>
    </row>
    <row r="4284" spans="4:4" x14ac:dyDescent="0.2">
      <c r="D4284" s="131"/>
    </row>
    <row r="4285" spans="4:4" x14ac:dyDescent="0.2">
      <c r="D4285" s="131"/>
    </row>
    <row r="4286" spans="4:4" x14ac:dyDescent="0.2">
      <c r="D4286" s="131"/>
    </row>
    <row r="4287" spans="4:4" x14ac:dyDescent="0.2">
      <c r="D4287" s="131"/>
    </row>
    <row r="4288" spans="4:4" x14ac:dyDescent="0.2">
      <c r="D4288" s="131"/>
    </row>
    <row r="4289" spans="4:4" x14ac:dyDescent="0.2">
      <c r="D4289" s="131"/>
    </row>
    <row r="4290" spans="4:4" x14ac:dyDescent="0.2">
      <c r="D4290" s="131"/>
    </row>
    <row r="4291" spans="4:4" x14ac:dyDescent="0.2">
      <c r="D4291" s="131"/>
    </row>
    <row r="4292" spans="4:4" x14ac:dyDescent="0.2">
      <c r="D4292" s="131"/>
    </row>
    <row r="4293" spans="4:4" x14ac:dyDescent="0.2">
      <c r="D4293" s="131"/>
    </row>
    <row r="4294" spans="4:4" x14ac:dyDescent="0.2">
      <c r="D4294" s="131"/>
    </row>
    <row r="4295" spans="4:4" x14ac:dyDescent="0.2">
      <c r="D4295" s="131"/>
    </row>
    <row r="4296" spans="4:4" x14ac:dyDescent="0.2">
      <c r="D4296" s="131"/>
    </row>
    <row r="4297" spans="4:4" x14ac:dyDescent="0.2">
      <c r="D4297" s="131"/>
    </row>
    <row r="4298" spans="4:4" x14ac:dyDescent="0.2">
      <c r="D4298" s="131"/>
    </row>
    <row r="4299" spans="4:4" x14ac:dyDescent="0.2">
      <c r="D4299" s="131"/>
    </row>
    <row r="4300" spans="4:4" x14ac:dyDescent="0.2">
      <c r="D4300" s="131"/>
    </row>
    <row r="4301" spans="4:4" x14ac:dyDescent="0.2">
      <c r="D4301" s="131"/>
    </row>
    <row r="4302" spans="4:4" x14ac:dyDescent="0.2">
      <c r="D4302" s="131"/>
    </row>
    <row r="4303" spans="4:4" x14ac:dyDescent="0.2">
      <c r="D4303" s="131"/>
    </row>
    <row r="4304" spans="4:4" x14ac:dyDescent="0.2">
      <c r="D4304" s="131"/>
    </row>
    <row r="4305" spans="4:4" x14ac:dyDescent="0.2">
      <c r="D4305" s="131"/>
    </row>
    <row r="4306" spans="4:4" x14ac:dyDescent="0.2">
      <c r="D4306" s="131"/>
    </row>
    <row r="4307" spans="4:4" x14ac:dyDescent="0.2">
      <c r="D4307" s="131"/>
    </row>
    <row r="4308" spans="4:4" x14ac:dyDescent="0.2">
      <c r="D4308" s="131"/>
    </row>
    <row r="4309" spans="4:4" x14ac:dyDescent="0.2">
      <c r="D4309" s="131"/>
    </row>
    <row r="4310" spans="4:4" x14ac:dyDescent="0.2">
      <c r="D4310" s="131"/>
    </row>
    <row r="4311" spans="4:4" x14ac:dyDescent="0.2">
      <c r="D4311" s="131"/>
    </row>
    <row r="4312" spans="4:4" x14ac:dyDescent="0.2">
      <c r="D4312" s="131"/>
    </row>
    <row r="4313" spans="4:4" x14ac:dyDescent="0.2">
      <c r="D4313" s="131"/>
    </row>
    <row r="4314" spans="4:4" x14ac:dyDescent="0.2">
      <c r="D4314" s="131"/>
    </row>
    <row r="4315" spans="4:4" x14ac:dyDescent="0.2">
      <c r="D4315" s="131"/>
    </row>
    <row r="4316" spans="4:4" x14ac:dyDescent="0.2">
      <c r="D4316" s="131"/>
    </row>
    <row r="4317" spans="4:4" x14ac:dyDescent="0.2">
      <c r="D4317" s="131"/>
    </row>
    <row r="4318" spans="4:4" x14ac:dyDescent="0.2">
      <c r="D4318" s="131"/>
    </row>
    <row r="4319" spans="4:4" x14ac:dyDescent="0.2">
      <c r="D4319" s="131"/>
    </row>
    <row r="4320" spans="4:4" x14ac:dyDescent="0.2">
      <c r="D4320" s="131"/>
    </row>
    <row r="4321" spans="4:4" x14ac:dyDescent="0.2">
      <c r="D4321" s="131"/>
    </row>
    <row r="4322" spans="4:4" x14ac:dyDescent="0.2">
      <c r="D4322" s="131"/>
    </row>
    <row r="4323" spans="4:4" x14ac:dyDescent="0.2">
      <c r="D4323" s="131"/>
    </row>
    <row r="4324" spans="4:4" x14ac:dyDescent="0.2">
      <c r="D4324" s="131"/>
    </row>
    <row r="4325" spans="4:4" x14ac:dyDescent="0.2">
      <c r="D4325" s="131"/>
    </row>
    <row r="4326" spans="4:4" x14ac:dyDescent="0.2">
      <c r="D4326" s="131"/>
    </row>
    <row r="4327" spans="4:4" x14ac:dyDescent="0.2">
      <c r="D4327" s="131"/>
    </row>
    <row r="4328" spans="4:4" x14ac:dyDescent="0.2">
      <c r="D4328" s="131"/>
    </row>
    <row r="4329" spans="4:4" x14ac:dyDescent="0.2">
      <c r="D4329" s="131"/>
    </row>
    <row r="4330" spans="4:4" x14ac:dyDescent="0.2">
      <c r="D4330" s="131"/>
    </row>
    <row r="4331" spans="4:4" x14ac:dyDescent="0.2">
      <c r="D4331" s="131"/>
    </row>
    <row r="4332" spans="4:4" x14ac:dyDescent="0.2">
      <c r="D4332" s="131"/>
    </row>
    <row r="4333" spans="4:4" x14ac:dyDescent="0.2">
      <c r="D4333" s="131"/>
    </row>
    <row r="4334" spans="4:4" x14ac:dyDescent="0.2">
      <c r="D4334" s="131"/>
    </row>
    <row r="4335" spans="4:4" x14ac:dyDescent="0.2">
      <c r="D4335" s="131"/>
    </row>
    <row r="4336" spans="4:4" x14ac:dyDescent="0.2">
      <c r="D4336" s="131"/>
    </row>
    <row r="4337" spans="4:4" x14ac:dyDescent="0.2">
      <c r="D4337" s="131"/>
    </row>
    <row r="4338" spans="4:4" x14ac:dyDescent="0.2">
      <c r="D4338" s="131"/>
    </row>
    <row r="4339" spans="4:4" x14ac:dyDescent="0.2">
      <c r="D4339" s="131"/>
    </row>
    <row r="4340" spans="4:4" x14ac:dyDescent="0.2">
      <c r="D4340" s="131"/>
    </row>
    <row r="4341" spans="4:4" x14ac:dyDescent="0.2">
      <c r="D4341" s="131"/>
    </row>
    <row r="4342" spans="4:4" x14ac:dyDescent="0.2">
      <c r="D4342" s="131"/>
    </row>
    <row r="4343" spans="4:4" x14ac:dyDescent="0.2">
      <c r="D4343" s="131"/>
    </row>
    <row r="4344" spans="4:4" x14ac:dyDescent="0.2">
      <c r="D4344" s="131"/>
    </row>
    <row r="4345" spans="4:4" x14ac:dyDescent="0.2">
      <c r="D4345" s="131"/>
    </row>
    <row r="4346" spans="4:4" x14ac:dyDescent="0.2">
      <c r="D4346" s="131"/>
    </row>
    <row r="4347" spans="4:4" x14ac:dyDescent="0.2">
      <c r="D4347" s="131"/>
    </row>
    <row r="4348" spans="4:4" x14ac:dyDescent="0.2">
      <c r="D4348" s="131"/>
    </row>
    <row r="4349" spans="4:4" x14ac:dyDescent="0.2">
      <c r="D4349" s="131"/>
    </row>
    <row r="4350" spans="4:4" x14ac:dyDescent="0.2">
      <c r="D4350" s="131"/>
    </row>
    <row r="4351" spans="4:4" x14ac:dyDescent="0.2">
      <c r="D4351" s="131"/>
    </row>
    <row r="4352" spans="4:4" x14ac:dyDescent="0.2">
      <c r="D4352" s="131"/>
    </row>
    <row r="4353" spans="4:4" x14ac:dyDescent="0.2">
      <c r="D4353" s="131"/>
    </row>
    <row r="4354" spans="4:4" x14ac:dyDescent="0.2">
      <c r="D4354" s="131"/>
    </row>
    <row r="4355" spans="4:4" x14ac:dyDescent="0.2">
      <c r="D4355" s="131"/>
    </row>
    <row r="4356" spans="4:4" x14ac:dyDescent="0.2">
      <c r="D4356" s="131"/>
    </row>
    <row r="4357" spans="4:4" x14ac:dyDescent="0.2">
      <c r="D4357" s="131"/>
    </row>
    <row r="4358" spans="4:4" x14ac:dyDescent="0.2">
      <c r="D4358" s="131"/>
    </row>
    <row r="4359" spans="4:4" x14ac:dyDescent="0.2">
      <c r="D4359" s="131"/>
    </row>
    <row r="4360" spans="4:4" x14ac:dyDescent="0.2">
      <c r="D4360" s="131"/>
    </row>
    <row r="4361" spans="4:4" x14ac:dyDescent="0.2">
      <c r="D4361" s="131"/>
    </row>
    <row r="4362" spans="4:4" x14ac:dyDescent="0.2">
      <c r="D4362" s="131"/>
    </row>
    <row r="4363" spans="4:4" x14ac:dyDescent="0.2">
      <c r="D4363" s="131"/>
    </row>
    <row r="4364" spans="4:4" x14ac:dyDescent="0.2">
      <c r="D4364" s="131"/>
    </row>
    <row r="4365" spans="4:4" x14ac:dyDescent="0.2">
      <c r="D4365" s="131"/>
    </row>
    <row r="4366" spans="4:4" x14ac:dyDescent="0.2">
      <c r="D4366" s="131"/>
    </row>
    <row r="4367" spans="4:4" x14ac:dyDescent="0.2">
      <c r="D4367" s="131"/>
    </row>
    <row r="4368" spans="4:4" x14ac:dyDescent="0.2">
      <c r="D4368" s="131"/>
    </row>
    <row r="4369" spans="4:4" x14ac:dyDescent="0.2">
      <c r="D4369" s="131"/>
    </row>
    <row r="4370" spans="4:4" x14ac:dyDescent="0.2">
      <c r="D4370" s="131"/>
    </row>
    <row r="4371" spans="4:4" x14ac:dyDescent="0.2">
      <c r="D4371" s="131"/>
    </row>
    <row r="4372" spans="4:4" x14ac:dyDescent="0.2">
      <c r="D4372" s="131"/>
    </row>
    <row r="4373" spans="4:4" x14ac:dyDescent="0.2">
      <c r="D4373" s="131"/>
    </row>
    <row r="4374" spans="4:4" x14ac:dyDescent="0.2">
      <c r="D4374" s="131"/>
    </row>
    <row r="4375" spans="4:4" x14ac:dyDescent="0.2">
      <c r="D4375" s="131"/>
    </row>
    <row r="4376" spans="4:4" x14ac:dyDescent="0.2">
      <c r="D4376" s="131"/>
    </row>
    <row r="4377" spans="4:4" x14ac:dyDescent="0.2">
      <c r="D4377" s="131"/>
    </row>
    <row r="4378" spans="4:4" x14ac:dyDescent="0.2">
      <c r="D4378" s="131"/>
    </row>
    <row r="4379" spans="4:4" x14ac:dyDescent="0.2">
      <c r="D4379" s="131"/>
    </row>
    <row r="4380" spans="4:4" x14ac:dyDescent="0.2">
      <c r="D4380" s="131"/>
    </row>
    <row r="4381" spans="4:4" x14ac:dyDescent="0.2">
      <c r="D4381" s="131"/>
    </row>
    <row r="4382" spans="4:4" x14ac:dyDescent="0.2">
      <c r="D4382" s="131"/>
    </row>
    <row r="4383" spans="4:4" x14ac:dyDescent="0.2">
      <c r="D4383" s="131"/>
    </row>
    <row r="4384" spans="4:4" x14ac:dyDescent="0.2">
      <c r="D4384" s="131"/>
    </row>
    <row r="4385" spans="4:4" x14ac:dyDescent="0.2">
      <c r="D4385" s="131"/>
    </row>
    <row r="4386" spans="4:4" x14ac:dyDescent="0.2">
      <c r="D4386" s="131"/>
    </row>
    <row r="4387" spans="4:4" x14ac:dyDescent="0.2">
      <c r="D4387" s="131"/>
    </row>
    <row r="4388" spans="4:4" x14ac:dyDescent="0.2">
      <c r="D4388" s="131"/>
    </row>
    <row r="4389" spans="4:4" x14ac:dyDescent="0.2">
      <c r="D4389" s="131"/>
    </row>
    <row r="4390" spans="4:4" x14ac:dyDescent="0.2">
      <c r="D4390" s="131"/>
    </row>
    <row r="4391" spans="4:4" x14ac:dyDescent="0.2">
      <c r="D4391" s="131"/>
    </row>
    <row r="4392" spans="4:4" x14ac:dyDescent="0.2">
      <c r="D4392" s="131"/>
    </row>
    <row r="4393" spans="4:4" x14ac:dyDescent="0.2">
      <c r="D4393" s="131"/>
    </row>
    <row r="4394" spans="4:4" x14ac:dyDescent="0.2">
      <c r="D4394" s="131"/>
    </row>
    <row r="4395" spans="4:4" x14ac:dyDescent="0.2">
      <c r="D4395" s="131"/>
    </row>
    <row r="4396" spans="4:4" x14ac:dyDescent="0.2">
      <c r="D4396" s="131"/>
    </row>
    <row r="4397" spans="4:4" x14ac:dyDescent="0.2">
      <c r="D4397" s="131"/>
    </row>
    <row r="4398" spans="4:4" x14ac:dyDescent="0.2">
      <c r="D4398" s="131"/>
    </row>
    <row r="4399" spans="4:4" x14ac:dyDescent="0.2">
      <c r="D4399" s="131"/>
    </row>
    <row r="4400" spans="4:4" x14ac:dyDescent="0.2">
      <c r="D4400" s="131"/>
    </row>
    <row r="4401" spans="4:4" x14ac:dyDescent="0.2">
      <c r="D4401" s="131"/>
    </row>
    <row r="4402" spans="4:4" x14ac:dyDescent="0.2">
      <c r="D4402" s="131"/>
    </row>
    <row r="4403" spans="4:4" x14ac:dyDescent="0.2">
      <c r="D4403" s="131"/>
    </row>
    <row r="4404" spans="4:4" x14ac:dyDescent="0.2">
      <c r="D4404" s="131"/>
    </row>
    <row r="4405" spans="4:4" x14ac:dyDescent="0.2">
      <c r="D4405" s="131"/>
    </row>
    <row r="4406" spans="4:4" x14ac:dyDescent="0.2">
      <c r="D4406" s="131"/>
    </row>
    <row r="4407" spans="4:4" x14ac:dyDescent="0.2">
      <c r="D4407" s="131"/>
    </row>
    <row r="4408" spans="4:4" x14ac:dyDescent="0.2">
      <c r="D4408" s="131"/>
    </row>
    <row r="4409" spans="4:4" x14ac:dyDescent="0.2">
      <c r="D4409" s="131"/>
    </row>
    <row r="4410" spans="4:4" x14ac:dyDescent="0.2">
      <c r="D4410" s="131"/>
    </row>
    <row r="4411" spans="4:4" x14ac:dyDescent="0.2">
      <c r="D4411" s="131"/>
    </row>
    <row r="4412" spans="4:4" x14ac:dyDescent="0.2">
      <c r="D4412" s="131"/>
    </row>
    <row r="4413" spans="4:4" x14ac:dyDescent="0.2">
      <c r="D4413" s="131"/>
    </row>
    <row r="4414" spans="4:4" x14ac:dyDescent="0.2">
      <c r="D4414" s="131"/>
    </row>
    <row r="4415" spans="4:4" x14ac:dyDescent="0.2">
      <c r="D4415" s="131"/>
    </row>
    <row r="4416" spans="4:4" x14ac:dyDescent="0.2">
      <c r="D4416" s="131"/>
    </row>
    <row r="4417" spans="4:4" x14ac:dyDescent="0.2">
      <c r="D4417" s="131"/>
    </row>
    <row r="4418" spans="4:4" x14ac:dyDescent="0.2">
      <c r="D4418" s="131"/>
    </row>
    <row r="4419" spans="4:4" x14ac:dyDescent="0.2">
      <c r="D4419" s="131"/>
    </row>
    <row r="4420" spans="4:4" x14ac:dyDescent="0.2">
      <c r="D4420" s="131"/>
    </row>
    <row r="4421" spans="4:4" x14ac:dyDescent="0.2">
      <c r="D4421" s="131"/>
    </row>
    <row r="4422" spans="4:4" x14ac:dyDescent="0.2">
      <c r="D4422" s="131"/>
    </row>
    <row r="4423" spans="4:4" x14ac:dyDescent="0.2">
      <c r="D4423" s="131"/>
    </row>
    <row r="4424" spans="4:4" x14ac:dyDescent="0.2">
      <c r="D4424" s="131"/>
    </row>
    <row r="4425" spans="4:4" x14ac:dyDescent="0.2">
      <c r="D4425" s="131"/>
    </row>
    <row r="4426" spans="4:4" x14ac:dyDescent="0.2">
      <c r="D4426" s="131"/>
    </row>
    <row r="4427" spans="4:4" x14ac:dyDescent="0.2">
      <c r="D4427" s="131"/>
    </row>
    <row r="4428" spans="4:4" x14ac:dyDescent="0.2">
      <c r="D4428" s="131"/>
    </row>
    <row r="4429" spans="4:4" x14ac:dyDescent="0.2">
      <c r="D4429" s="131"/>
    </row>
    <row r="4430" spans="4:4" x14ac:dyDescent="0.2">
      <c r="D4430" s="131"/>
    </row>
    <row r="4431" spans="4:4" x14ac:dyDescent="0.2">
      <c r="D4431" s="131"/>
    </row>
    <row r="4432" spans="4:4" x14ac:dyDescent="0.2">
      <c r="D4432" s="131"/>
    </row>
    <row r="4433" spans="4:4" x14ac:dyDescent="0.2">
      <c r="D4433" s="131"/>
    </row>
    <row r="4434" spans="4:4" x14ac:dyDescent="0.2">
      <c r="D4434" s="131"/>
    </row>
    <row r="4435" spans="4:4" x14ac:dyDescent="0.2">
      <c r="D4435" s="131"/>
    </row>
    <row r="4436" spans="4:4" x14ac:dyDescent="0.2">
      <c r="D4436" s="131"/>
    </row>
    <row r="4437" spans="4:4" x14ac:dyDescent="0.2">
      <c r="D4437" s="131"/>
    </row>
    <row r="4438" spans="4:4" x14ac:dyDescent="0.2">
      <c r="D4438" s="131"/>
    </row>
    <row r="4439" spans="4:4" x14ac:dyDescent="0.2">
      <c r="D4439" s="131"/>
    </row>
    <row r="4440" spans="4:4" x14ac:dyDescent="0.2">
      <c r="D4440" s="131"/>
    </row>
    <row r="4441" spans="4:4" x14ac:dyDescent="0.2">
      <c r="D4441" s="131"/>
    </row>
    <row r="4442" spans="4:4" x14ac:dyDescent="0.2">
      <c r="D4442" s="131"/>
    </row>
    <row r="4443" spans="4:4" x14ac:dyDescent="0.2">
      <c r="D4443" s="131"/>
    </row>
    <row r="4444" spans="4:4" x14ac:dyDescent="0.2">
      <c r="D4444" s="131"/>
    </row>
    <row r="4445" spans="4:4" x14ac:dyDescent="0.2">
      <c r="D4445" s="131"/>
    </row>
    <row r="4446" spans="4:4" x14ac:dyDescent="0.2">
      <c r="D4446" s="131"/>
    </row>
    <row r="4447" spans="4:4" x14ac:dyDescent="0.2">
      <c r="D4447" s="131"/>
    </row>
    <row r="4448" spans="4:4" x14ac:dyDescent="0.2">
      <c r="D4448" s="131"/>
    </row>
    <row r="4449" spans="4:4" x14ac:dyDescent="0.2">
      <c r="D4449" s="131"/>
    </row>
    <row r="4450" spans="4:4" x14ac:dyDescent="0.2">
      <c r="D4450" s="131"/>
    </row>
    <row r="4451" spans="4:4" x14ac:dyDescent="0.2">
      <c r="D4451" s="131"/>
    </row>
    <row r="4452" spans="4:4" x14ac:dyDescent="0.2">
      <c r="D4452" s="131"/>
    </row>
    <row r="4453" spans="4:4" x14ac:dyDescent="0.2">
      <c r="D4453" s="131"/>
    </row>
    <row r="4454" spans="4:4" x14ac:dyDescent="0.2">
      <c r="D4454" s="131"/>
    </row>
    <row r="4455" spans="4:4" x14ac:dyDescent="0.2">
      <c r="D4455" s="131"/>
    </row>
    <row r="4456" spans="4:4" x14ac:dyDescent="0.2">
      <c r="D4456" s="131"/>
    </row>
    <row r="4457" spans="4:4" x14ac:dyDescent="0.2">
      <c r="D4457" s="131"/>
    </row>
    <row r="4458" spans="4:4" x14ac:dyDescent="0.2">
      <c r="D4458" s="131"/>
    </row>
    <row r="4459" spans="4:4" x14ac:dyDescent="0.2">
      <c r="D4459" s="131"/>
    </row>
    <row r="4460" spans="4:4" x14ac:dyDescent="0.2">
      <c r="D4460" s="131"/>
    </row>
    <row r="4461" spans="4:4" x14ac:dyDescent="0.2">
      <c r="D4461" s="131"/>
    </row>
    <row r="4462" spans="4:4" x14ac:dyDescent="0.2">
      <c r="D4462" s="131"/>
    </row>
    <row r="4463" spans="4:4" x14ac:dyDescent="0.2">
      <c r="D4463" s="131"/>
    </row>
    <row r="4464" spans="4:4" x14ac:dyDescent="0.2">
      <c r="D4464" s="131"/>
    </row>
    <row r="4465" spans="4:4" x14ac:dyDescent="0.2">
      <c r="D4465" s="131"/>
    </row>
    <row r="4466" spans="4:4" x14ac:dyDescent="0.2">
      <c r="D4466" s="131"/>
    </row>
    <row r="4467" spans="4:4" x14ac:dyDescent="0.2">
      <c r="D4467" s="131"/>
    </row>
    <row r="4468" spans="4:4" x14ac:dyDescent="0.2">
      <c r="D4468" s="131"/>
    </row>
    <row r="4469" spans="4:4" x14ac:dyDescent="0.2">
      <c r="D4469" s="131"/>
    </row>
    <row r="4470" spans="4:4" x14ac:dyDescent="0.2">
      <c r="D4470" s="131"/>
    </row>
    <row r="4471" spans="4:4" x14ac:dyDescent="0.2">
      <c r="D4471" s="131"/>
    </row>
    <row r="4472" spans="4:4" x14ac:dyDescent="0.2">
      <c r="D4472" s="131"/>
    </row>
    <row r="4473" spans="4:4" x14ac:dyDescent="0.2">
      <c r="D4473" s="131"/>
    </row>
    <row r="4474" spans="4:4" x14ac:dyDescent="0.2">
      <c r="D4474" s="131"/>
    </row>
    <row r="4475" spans="4:4" x14ac:dyDescent="0.2">
      <c r="D4475" s="131"/>
    </row>
    <row r="4476" spans="4:4" x14ac:dyDescent="0.2">
      <c r="D4476" s="131"/>
    </row>
    <row r="4477" spans="4:4" x14ac:dyDescent="0.2">
      <c r="D4477" s="131"/>
    </row>
    <row r="4478" spans="4:4" x14ac:dyDescent="0.2">
      <c r="D4478" s="131"/>
    </row>
    <row r="4479" spans="4:4" x14ac:dyDescent="0.2">
      <c r="D4479" s="131"/>
    </row>
    <row r="4480" spans="4:4" x14ac:dyDescent="0.2">
      <c r="D4480" s="131"/>
    </row>
    <row r="4481" spans="4:4" x14ac:dyDescent="0.2">
      <c r="D4481" s="131"/>
    </row>
    <row r="4482" spans="4:4" x14ac:dyDescent="0.2">
      <c r="D4482" s="131"/>
    </row>
    <row r="4483" spans="4:4" x14ac:dyDescent="0.2">
      <c r="D4483" s="131"/>
    </row>
    <row r="4484" spans="4:4" x14ac:dyDescent="0.2">
      <c r="D4484" s="131"/>
    </row>
    <row r="4485" spans="4:4" x14ac:dyDescent="0.2">
      <c r="D4485" s="131"/>
    </row>
    <row r="4486" spans="4:4" x14ac:dyDescent="0.2">
      <c r="D4486" s="131"/>
    </row>
    <row r="4487" spans="4:4" x14ac:dyDescent="0.2">
      <c r="D4487" s="131"/>
    </row>
    <row r="4488" spans="4:4" x14ac:dyDescent="0.2">
      <c r="D4488" s="131"/>
    </row>
    <row r="4489" spans="4:4" x14ac:dyDescent="0.2">
      <c r="D4489" s="131"/>
    </row>
    <row r="4490" spans="4:4" x14ac:dyDescent="0.2">
      <c r="D4490" s="131"/>
    </row>
    <row r="4491" spans="4:4" x14ac:dyDescent="0.2">
      <c r="D4491" s="131"/>
    </row>
    <row r="4492" spans="4:4" x14ac:dyDescent="0.2">
      <c r="D4492" s="131"/>
    </row>
    <row r="4493" spans="4:4" x14ac:dyDescent="0.2">
      <c r="D4493" s="131"/>
    </row>
    <row r="4494" spans="4:4" x14ac:dyDescent="0.2">
      <c r="D4494" s="131"/>
    </row>
    <row r="4495" spans="4:4" x14ac:dyDescent="0.2">
      <c r="D4495" s="131"/>
    </row>
    <row r="4496" spans="4:4" x14ac:dyDescent="0.2">
      <c r="D4496" s="131"/>
    </row>
    <row r="4497" spans="4:4" x14ac:dyDescent="0.2">
      <c r="D4497" s="131"/>
    </row>
    <row r="4498" spans="4:4" x14ac:dyDescent="0.2">
      <c r="D4498" s="131"/>
    </row>
    <row r="4499" spans="4:4" x14ac:dyDescent="0.2">
      <c r="D4499" s="131"/>
    </row>
    <row r="4500" spans="4:4" x14ac:dyDescent="0.2">
      <c r="D4500" s="131"/>
    </row>
    <row r="4501" spans="4:4" x14ac:dyDescent="0.2">
      <c r="D4501" s="131"/>
    </row>
    <row r="4502" spans="4:4" x14ac:dyDescent="0.2">
      <c r="D4502" s="131"/>
    </row>
    <row r="4503" spans="4:4" x14ac:dyDescent="0.2">
      <c r="D4503" s="131"/>
    </row>
    <row r="4504" spans="4:4" x14ac:dyDescent="0.2">
      <c r="D4504" s="131"/>
    </row>
    <row r="4505" spans="4:4" x14ac:dyDescent="0.2">
      <c r="D4505" s="131"/>
    </row>
    <row r="4506" spans="4:4" x14ac:dyDescent="0.2">
      <c r="D4506" s="131"/>
    </row>
    <row r="4507" spans="4:4" x14ac:dyDescent="0.2">
      <c r="D4507" s="131"/>
    </row>
    <row r="4508" spans="4:4" x14ac:dyDescent="0.2">
      <c r="D4508" s="131"/>
    </row>
    <row r="4509" spans="4:4" x14ac:dyDescent="0.2">
      <c r="D4509" s="131"/>
    </row>
    <row r="4510" spans="4:4" x14ac:dyDescent="0.2">
      <c r="D4510" s="131"/>
    </row>
    <row r="4511" spans="4:4" x14ac:dyDescent="0.2">
      <c r="D4511" s="131"/>
    </row>
    <row r="4512" spans="4:4" x14ac:dyDescent="0.2">
      <c r="D4512" s="131"/>
    </row>
    <row r="4513" spans="4:4" x14ac:dyDescent="0.2">
      <c r="D4513" s="131"/>
    </row>
    <row r="4514" spans="4:4" x14ac:dyDescent="0.2">
      <c r="D4514" s="131"/>
    </row>
    <row r="4515" spans="4:4" x14ac:dyDescent="0.2">
      <c r="D4515" s="131"/>
    </row>
    <row r="4516" spans="4:4" x14ac:dyDescent="0.2">
      <c r="D4516" s="131"/>
    </row>
    <row r="4517" spans="4:4" x14ac:dyDescent="0.2">
      <c r="D4517" s="131"/>
    </row>
    <row r="4518" spans="4:4" x14ac:dyDescent="0.2">
      <c r="D4518" s="131"/>
    </row>
    <row r="4519" spans="4:4" x14ac:dyDescent="0.2">
      <c r="D4519" s="131"/>
    </row>
    <row r="4520" spans="4:4" x14ac:dyDescent="0.2">
      <c r="D4520" s="131"/>
    </row>
    <row r="4521" spans="4:4" x14ac:dyDescent="0.2">
      <c r="D4521" s="131"/>
    </row>
    <row r="4522" spans="4:4" x14ac:dyDescent="0.2">
      <c r="D4522" s="131"/>
    </row>
    <row r="4523" spans="4:4" x14ac:dyDescent="0.2">
      <c r="D4523" s="131"/>
    </row>
    <row r="4524" spans="4:4" x14ac:dyDescent="0.2">
      <c r="D4524" s="131"/>
    </row>
    <row r="4525" spans="4:4" x14ac:dyDescent="0.2">
      <c r="D4525" s="131"/>
    </row>
    <row r="4526" spans="4:4" x14ac:dyDescent="0.2">
      <c r="D4526" s="131"/>
    </row>
    <row r="4527" spans="4:4" x14ac:dyDescent="0.2">
      <c r="D4527" s="131"/>
    </row>
    <row r="4528" spans="4:4" x14ac:dyDescent="0.2">
      <c r="D4528" s="131"/>
    </row>
    <row r="4529" spans="4:4" x14ac:dyDescent="0.2">
      <c r="D4529" s="131"/>
    </row>
    <row r="4530" spans="4:4" x14ac:dyDescent="0.2">
      <c r="D4530" s="131"/>
    </row>
    <row r="4531" spans="4:4" x14ac:dyDescent="0.2">
      <c r="D4531" s="131"/>
    </row>
    <row r="4532" spans="4:4" x14ac:dyDescent="0.2">
      <c r="D4532" s="131"/>
    </row>
    <row r="4533" spans="4:4" x14ac:dyDescent="0.2">
      <c r="D4533" s="131"/>
    </row>
    <row r="4534" spans="4:4" x14ac:dyDescent="0.2">
      <c r="D4534" s="131"/>
    </row>
    <row r="4535" spans="4:4" x14ac:dyDescent="0.2">
      <c r="D4535" s="131"/>
    </row>
    <row r="4536" spans="4:4" x14ac:dyDescent="0.2">
      <c r="D4536" s="131"/>
    </row>
    <row r="4537" spans="4:4" x14ac:dyDescent="0.2">
      <c r="D4537" s="131"/>
    </row>
    <row r="4538" spans="4:4" x14ac:dyDescent="0.2">
      <c r="D4538" s="131"/>
    </row>
    <row r="4539" spans="4:4" x14ac:dyDescent="0.2">
      <c r="D4539" s="131"/>
    </row>
    <row r="4540" spans="4:4" x14ac:dyDescent="0.2">
      <c r="D4540" s="131"/>
    </row>
    <row r="4541" spans="4:4" x14ac:dyDescent="0.2">
      <c r="D4541" s="131"/>
    </row>
    <row r="4542" spans="4:4" x14ac:dyDescent="0.2">
      <c r="D4542" s="131"/>
    </row>
    <row r="4543" spans="4:4" x14ac:dyDescent="0.2">
      <c r="D4543" s="131"/>
    </row>
    <row r="4544" spans="4:4" x14ac:dyDescent="0.2">
      <c r="D4544" s="131"/>
    </row>
    <row r="4545" spans="4:4" x14ac:dyDescent="0.2">
      <c r="D4545" s="131"/>
    </row>
    <row r="4546" spans="4:4" x14ac:dyDescent="0.2">
      <c r="D4546" s="131"/>
    </row>
    <row r="4547" spans="4:4" x14ac:dyDescent="0.2">
      <c r="D4547" s="131"/>
    </row>
    <row r="4548" spans="4:4" x14ac:dyDescent="0.2">
      <c r="D4548" s="131"/>
    </row>
    <row r="4549" spans="4:4" x14ac:dyDescent="0.2">
      <c r="D4549" s="131"/>
    </row>
    <row r="4550" spans="4:4" x14ac:dyDescent="0.2">
      <c r="D4550" s="131"/>
    </row>
    <row r="4551" spans="4:4" x14ac:dyDescent="0.2">
      <c r="D4551" s="131"/>
    </row>
    <row r="4552" spans="4:4" x14ac:dyDescent="0.2">
      <c r="D4552" s="131"/>
    </row>
    <row r="4553" spans="4:4" x14ac:dyDescent="0.2">
      <c r="D4553" s="131"/>
    </row>
    <row r="4554" spans="4:4" x14ac:dyDescent="0.2">
      <c r="D4554" s="131"/>
    </row>
    <row r="4555" spans="4:4" x14ac:dyDescent="0.2">
      <c r="D4555" s="131"/>
    </row>
    <row r="4556" spans="4:4" x14ac:dyDescent="0.2">
      <c r="D4556" s="131"/>
    </row>
    <row r="4557" spans="4:4" x14ac:dyDescent="0.2">
      <c r="D4557" s="131"/>
    </row>
    <row r="4558" spans="4:4" x14ac:dyDescent="0.2">
      <c r="D4558" s="131"/>
    </row>
    <row r="4559" spans="4:4" x14ac:dyDescent="0.2">
      <c r="D4559" s="131"/>
    </row>
    <row r="4560" spans="4:4" x14ac:dyDescent="0.2">
      <c r="D4560" s="131"/>
    </row>
    <row r="4561" spans="4:4" x14ac:dyDescent="0.2">
      <c r="D4561" s="131"/>
    </row>
    <row r="4562" spans="4:4" x14ac:dyDescent="0.2">
      <c r="D4562" s="131"/>
    </row>
    <row r="4563" spans="4:4" x14ac:dyDescent="0.2">
      <c r="D4563" s="131"/>
    </row>
    <row r="4564" spans="4:4" x14ac:dyDescent="0.2">
      <c r="D4564" s="131"/>
    </row>
    <row r="4565" spans="4:4" x14ac:dyDescent="0.2">
      <c r="D4565" s="131"/>
    </row>
    <row r="4566" spans="4:4" x14ac:dyDescent="0.2">
      <c r="D4566" s="131"/>
    </row>
    <row r="4567" spans="4:4" x14ac:dyDescent="0.2">
      <c r="D4567" s="131"/>
    </row>
    <row r="4568" spans="4:4" x14ac:dyDescent="0.2">
      <c r="D4568" s="131"/>
    </row>
    <row r="4569" spans="4:4" x14ac:dyDescent="0.2">
      <c r="D4569" s="131"/>
    </row>
    <row r="4570" spans="4:4" x14ac:dyDescent="0.2">
      <c r="D4570" s="131"/>
    </row>
    <row r="4571" spans="4:4" x14ac:dyDescent="0.2">
      <c r="D4571" s="131"/>
    </row>
    <row r="4572" spans="4:4" x14ac:dyDescent="0.2">
      <c r="D4572" s="131"/>
    </row>
    <row r="4573" spans="4:4" x14ac:dyDescent="0.2">
      <c r="D4573" s="131"/>
    </row>
    <row r="4574" spans="4:4" x14ac:dyDescent="0.2">
      <c r="D4574" s="131"/>
    </row>
    <row r="4575" spans="4:4" x14ac:dyDescent="0.2">
      <c r="D4575" s="131"/>
    </row>
    <row r="4576" spans="4:4" x14ac:dyDescent="0.2">
      <c r="D4576" s="131"/>
    </row>
    <row r="4577" spans="4:4" x14ac:dyDescent="0.2">
      <c r="D4577" s="131"/>
    </row>
    <row r="4578" spans="4:4" x14ac:dyDescent="0.2">
      <c r="D4578" s="131"/>
    </row>
    <row r="4579" spans="4:4" x14ac:dyDescent="0.2">
      <c r="D4579" s="131"/>
    </row>
    <row r="4580" spans="4:4" x14ac:dyDescent="0.2">
      <c r="D4580" s="131"/>
    </row>
    <row r="4581" spans="4:4" x14ac:dyDescent="0.2">
      <c r="D4581" s="131"/>
    </row>
    <row r="4582" spans="4:4" x14ac:dyDescent="0.2">
      <c r="D4582" s="131"/>
    </row>
    <row r="4583" spans="4:4" x14ac:dyDescent="0.2">
      <c r="D4583" s="131"/>
    </row>
    <row r="4584" spans="4:4" x14ac:dyDescent="0.2">
      <c r="D4584" s="131"/>
    </row>
    <row r="4585" spans="4:4" x14ac:dyDescent="0.2">
      <c r="D4585" s="131"/>
    </row>
    <row r="4586" spans="4:4" x14ac:dyDescent="0.2">
      <c r="D4586" s="131"/>
    </row>
    <row r="4587" spans="4:4" x14ac:dyDescent="0.2">
      <c r="D4587" s="131"/>
    </row>
    <row r="4588" spans="4:4" x14ac:dyDescent="0.2">
      <c r="D4588" s="131"/>
    </row>
    <row r="4589" spans="4:4" x14ac:dyDescent="0.2">
      <c r="D4589" s="131"/>
    </row>
    <row r="4590" spans="4:4" x14ac:dyDescent="0.2">
      <c r="D4590" s="131"/>
    </row>
    <row r="4591" spans="4:4" x14ac:dyDescent="0.2">
      <c r="D4591" s="131"/>
    </row>
    <row r="4592" spans="4:4" x14ac:dyDescent="0.2">
      <c r="D4592" s="131"/>
    </row>
    <row r="4593" spans="4:4" x14ac:dyDescent="0.2">
      <c r="D4593" s="131"/>
    </row>
    <row r="4594" spans="4:4" x14ac:dyDescent="0.2">
      <c r="D4594" s="131"/>
    </row>
    <row r="4595" spans="4:4" x14ac:dyDescent="0.2">
      <c r="D4595" s="131"/>
    </row>
    <row r="4596" spans="4:4" x14ac:dyDescent="0.2">
      <c r="D4596" s="131"/>
    </row>
    <row r="4597" spans="4:4" x14ac:dyDescent="0.2">
      <c r="D4597" s="131"/>
    </row>
    <row r="4598" spans="4:4" x14ac:dyDescent="0.2">
      <c r="D4598" s="131"/>
    </row>
    <row r="4599" spans="4:4" x14ac:dyDescent="0.2">
      <c r="D4599" s="131"/>
    </row>
    <row r="4600" spans="4:4" x14ac:dyDescent="0.2">
      <c r="D4600" s="131"/>
    </row>
    <row r="4601" spans="4:4" x14ac:dyDescent="0.2">
      <c r="D4601" s="131"/>
    </row>
    <row r="4602" spans="4:4" x14ac:dyDescent="0.2">
      <c r="D4602" s="131"/>
    </row>
    <row r="4603" spans="4:4" x14ac:dyDescent="0.2">
      <c r="D4603" s="131"/>
    </row>
    <row r="4604" spans="4:4" x14ac:dyDescent="0.2">
      <c r="D4604" s="131"/>
    </row>
    <row r="4605" spans="4:4" x14ac:dyDescent="0.2">
      <c r="D4605" s="131"/>
    </row>
    <row r="4606" spans="4:4" x14ac:dyDescent="0.2">
      <c r="D4606" s="131"/>
    </row>
    <row r="4607" spans="4:4" x14ac:dyDescent="0.2">
      <c r="D4607" s="131"/>
    </row>
    <row r="4608" spans="4:4" x14ac:dyDescent="0.2">
      <c r="D4608" s="131"/>
    </row>
    <row r="4609" spans="4:4" x14ac:dyDescent="0.2">
      <c r="D4609" s="131"/>
    </row>
    <row r="4610" spans="4:4" x14ac:dyDescent="0.2">
      <c r="D4610" s="131"/>
    </row>
    <row r="4611" spans="4:4" x14ac:dyDescent="0.2">
      <c r="D4611" s="131"/>
    </row>
    <row r="4612" spans="4:4" x14ac:dyDescent="0.2">
      <c r="D4612" s="131"/>
    </row>
    <row r="4613" spans="4:4" x14ac:dyDescent="0.2">
      <c r="D4613" s="131"/>
    </row>
    <row r="4614" spans="4:4" x14ac:dyDescent="0.2">
      <c r="D4614" s="131"/>
    </row>
    <row r="4615" spans="4:4" x14ac:dyDescent="0.2">
      <c r="D4615" s="131"/>
    </row>
    <row r="4616" spans="4:4" x14ac:dyDescent="0.2">
      <c r="D4616" s="131"/>
    </row>
    <row r="4617" spans="4:4" x14ac:dyDescent="0.2">
      <c r="D4617" s="131"/>
    </row>
    <row r="4618" spans="4:4" x14ac:dyDescent="0.2">
      <c r="D4618" s="131"/>
    </row>
    <row r="4619" spans="4:4" x14ac:dyDescent="0.2">
      <c r="D4619" s="131"/>
    </row>
    <row r="4620" spans="4:4" x14ac:dyDescent="0.2">
      <c r="D4620" s="131"/>
    </row>
    <row r="4621" spans="4:4" x14ac:dyDescent="0.2">
      <c r="D4621" s="131"/>
    </row>
    <row r="4622" spans="4:4" x14ac:dyDescent="0.2">
      <c r="D4622" s="131"/>
    </row>
    <row r="4623" spans="4:4" x14ac:dyDescent="0.2">
      <c r="D4623" s="131"/>
    </row>
    <row r="4624" spans="4:4" x14ac:dyDescent="0.2">
      <c r="D4624" s="131"/>
    </row>
    <row r="4625" spans="4:4" x14ac:dyDescent="0.2">
      <c r="D4625" s="131"/>
    </row>
    <row r="4626" spans="4:4" x14ac:dyDescent="0.2">
      <c r="D4626" s="131"/>
    </row>
    <row r="4627" spans="4:4" x14ac:dyDescent="0.2">
      <c r="D4627" s="131"/>
    </row>
    <row r="4628" spans="4:4" x14ac:dyDescent="0.2">
      <c r="D4628" s="131"/>
    </row>
    <row r="4629" spans="4:4" x14ac:dyDescent="0.2">
      <c r="D4629" s="131"/>
    </row>
    <row r="4630" spans="4:4" x14ac:dyDescent="0.2">
      <c r="D4630" s="131"/>
    </row>
    <row r="4631" spans="4:4" x14ac:dyDescent="0.2">
      <c r="D4631" s="131"/>
    </row>
    <row r="4632" spans="4:4" x14ac:dyDescent="0.2">
      <c r="D4632" s="131"/>
    </row>
    <row r="4633" spans="4:4" x14ac:dyDescent="0.2">
      <c r="D4633" s="131"/>
    </row>
    <row r="4634" spans="4:4" x14ac:dyDescent="0.2">
      <c r="D4634" s="131"/>
    </row>
    <row r="4635" spans="4:4" x14ac:dyDescent="0.2">
      <c r="D4635" s="131"/>
    </row>
    <row r="4636" spans="4:4" x14ac:dyDescent="0.2">
      <c r="D4636" s="131"/>
    </row>
    <row r="4637" spans="4:4" x14ac:dyDescent="0.2">
      <c r="D4637" s="131"/>
    </row>
    <row r="4638" spans="4:4" x14ac:dyDescent="0.2">
      <c r="D4638" s="131"/>
    </row>
    <row r="4639" spans="4:4" x14ac:dyDescent="0.2">
      <c r="D4639" s="131"/>
    </row>
    <row r="4640" spans="4:4" x14ac:dyDescent="0.2">
      <c r="D4640" s="131"/>
    </row>
    <row r="4641" spans="4:4" x14ac:dyDescent="0.2">
      <c r="D4641" s="131"/>
    </row>
    <row r="4642" spans="4:4" x14ac:dyDescent="0.2">
      <c r="D4642" s="131"/>
    </row>
    <row r="4643" spans="4:4" x14ac:dyDescent="0.2">
      <c r="D4643" s="131"/>
    </row>
    <row r="4644" spans="4:4" x14ac:dyDescent="0.2">
      <c r="D4644" s="131"/>
    </row>
    <row r="4645" spans="4:4" x14ac:dyDescent="0.2">
      <c r="D4645" s="131"/>
    </row>
    <row r="4646" spans="4:4" x14ac:dyDescent="0.2">
      <c r="D4646" s="131"/>
    </row>
    <row r="4647" spans="4:4" x14ac:dyDescent="0.2">
      <c r="D4647" s="131"/>
    </row>
    <row r="4648" spans="4:4" x14ac:dyDescent="0.2">
      <c r="D4648" s="131"/>
    </row>
    <row r="4649" spans="4:4" x14ac:dyDescent="0.2">
      <c r="D4649" s="131"/>
    </row>
    <row r="4650" spans="4:4" x14ac:dyDescent="0.2">
      <c r="D4650" s="131"/>
    </row>
    <row r="4651" spans="4:4" x14ac:dyDescent="0.2">
      <c r="D4651" s="131"/>
    </row>
    <row r="4652" spans="4:4" x14ac:dyDescent="0.2">
      <c r="D4652" s="131"/>
    </row>
    <row r="4653" spans="4:4" x14ac:dyDescent="0.2">
      <c r="D4653" s="131"/>
    </row>
    <row r="4654" spans="4:4" x14ac:dyDescent="0.2">
      <c r="D4654" s="131"/>
    </row>
    <row r="4655" spans="4:4" x14ac:dyDescent="0.2">
      <c r="D4655" s="131"/>
    </row>
    <row r="4656" spans="4:4" x14ac:dyDescent="0.2">
      <c r="D4656" s="131"/>
    </row>
    <row r="4657" spans="4:4" x14ac:dyDescent="0.2">
      <c r="D4657" s="131"/>
    </row>
    <row r="4658" spans="4:4" x14ac:dyDescent="0.2">
      <c r="D4658" s="131"/>
    </row>
    <row r="4659" spans="4:4" x14ac:dyDescent="0.2">
      <c r="D4659" s="131"/>
    </row>
    <row r="4660" spans="4:4" x14ac:dyDescent="0.2">
      <c r="D4660" s="131"/>
    </row>
    <row r="4661" spans="4:4" x14ac:dyDescent="0.2">
      <c r="D4661" s="131"/>
    </row>
    <row r="4662" spans="4:4" x14ac:dyDescent="0.2">
      <c r="D4662" s="131"/>
    </row>
    <row r="4663" spans="4:4" x14ac:dyDescent="0.2">
      <c r="D4663" s="131"/>
    </row>
    <row r="4664" spans="4:4" x14ac:dyDescent="0.2">
      <c r="D4664" s="131"/>
    </row>
    <row r="4665" spans="4:4" x14ac:dyDescent="0.2">
      <c r="D4665" s="131"/>
    </row>
    <row r="4666" spans="4:4" x14ac:dyDescent="0.2">
      <c r="D4666" s="131"/>
    </row>
    <row r="4667" spans="4:4" x14ac:dyDescent="0.2">
      <c r="D4667" s="131"/>
    </row>
    <row r="4668" spans="4:4" x14ac:dyDescent="0.2">
      <c r="D4668" s="131"/>
    </row>
    <row r="4669" spans="4:4" x14ac:dyDescent="0.2">
      <c r="D4669" s="131"/>
    </row>
    <row r="4670" spans="4:4" x14ac:dyDescent="0.2">
      <c r="D4670" s="131"/>
    </row>
    <row r="4671" spans="4:4" x14ac:dyDescent="0.2">
      <c r="D4671" s="131"/>
    </row>
    <row r="4672" spans="4:4" x14ac:dyDescent="0.2">
      <c r="D4672" s="131"/>
    </row>
    <row r="4673" spans="4:4" x14ac:dyDescent="0.2">
      <c r="D4673" s="131"/>
    </row>
    <row r="4674" spans="4:4" x14ac:dyDescent="0.2">
      <c r="D4674" s="131"/>
    </row>
    <row r="4675" spans="4:4" x14ac:dyDescent="0.2">
      <c r="D4675" s="131"/>
    </row>
    <row r="4676" spans="4:4" x14ac:dyDescent="0.2">
      <c r="D4676" s="131"/>
    </row>
    <row r="4677" spans="4:4" x14ac:dyDescent="0.2">
      <c r="D4677" s="131"/>
    </row>
    <row r="4678" spans="4:4" x14ac:dyDescent="0.2">
      <c r="D4678" s="131"/>
    </row>
    <row r="4679" spans="4:4" x14ac:dyDescent="0.2">
      <c r="D4679" s="131"/>
    </row>
    <row r="4680" spans="4:4" x14ac:dyDescent="0.2">
      <c r="D4680" s="131"/>
    </row>
    <row r="4681" spans="4:4" x14ac:dyDescent="0.2">
      <c r="D4681" s="131"/>
    </row>
    <row r="4682" spans="4:4" x14ac:dyDescent="0.2">
      <c r="D4682" s="131"/>
    </row>
    <row r="4683" spans="4:4" x14ac:dyDescent="0.2">
      <c r="D4683" s="131"/>
    </row>
    <row r="4684" spans="4:4" x14ac:dyDescent="0.2">
      <c r="D4684" s="131"/>
    </row>
    <row r="4685" spans="4:4" x14ac:dyDescent="0.2">
      <c r="D4685" s="131"/>
    </row>
    <row r="4686" spans="4:4" x14ac:dyDescent="0.2">
      <c r="D4686" s="131"/>
    </row>
    <row r="4687" spans="4:4" x14ac:dyDescent="0.2">
      <c r="D4687" s="131"/>
    </row>
    <row r="4688" spans="4:4" x14ac:dyDescent="0.2">
      <c r="D4688" s="131"/>
    </row>
    <row r="4689" spans="4:4" x14ac:dyDescent="0.2">
      <c r="D4689" s="131"/>
    </row>
    <row r="4690" spans="4:4" x14ac:dyDescent="0.2">
      <c r="D4690" s="131"/>
    </row>
    <row r="4691" spans="4:4" x14ac:dyDescent="0.2">
      <c r="D4691" s="131"/>
    </row>
    <row r="4692" spans="4:4" x14ac:dyDescent="0.2">
      <c r="D4692" s="131"/>
    </row>
    <row r="4693" spans="4:4" x14ac:dyDescent="0.2">
      <c r="D4693" s="131"/>
    </row>
    <row r="4694" spans="4:4" x14ac:dyDescent="0.2">
      <c r="D4694" s="131"/>
    </row>
    <row r="4695" spans="4:4" x14ac:dyDescent="0.2">
      <c r="D4695" s="131"/>
    </row>
    <row r="4696" spans="4:4" x14ac:dyDescent="0.2">
      <c r="D4696" s="131"/>
    </row>
    <row r="4697" spans="4:4" x14ac:dyDescent="0.2">
      <c r="D4697" s="131"/>
    </row>
    <row r="4698" spans="4:4" x14ac:dyDescent="0.2">
      <c r="D4698" s="131"/>
    </row>
    <row r="4699" spans="4:4" x14ac:dyDescent="0.2">
      <c r="D4699" s="131"/>
    </row>
    <row r="4700" spans="4:4" x14ac:dyDescent="0.2">
      <c r="D4700" s="131"/>
    </row>
    <row r="4701" spans="4:4" x14ac:dyDescent="0.2">
      <c r="D4701" s="131"/>
    </row>
    <row r="4702" spans="4:4" x14ac:dyDescent="0.2">
      <c r="D4702" s="131"/>
    </row>
    <row r="4703" spans="4:4" x14ac:dyDescent="0.2">
      <c r="D4703" s="131"/>
    </row>
    <row r="4704" spans="4:4" x14ac:dyDescent="0.2">
      <c r="D4704" s="131"/>
    </row>
    <row r="4705" spans="4:4" x14ac:dyDescent="0.2">
      <c r="D4705" s="131"/>
    </row>
    <row r="4706" spans="4:4" x14ac:dyDescent="0.2">
      <c r="D4706" s="131"/>
    </row>
    <row r="4707" spans="4:4" x14ac:dyDescent="0.2">
      <c r="D4707" s="131"/>
    </row>
    <row r="4708" spans="4:4" x14ac:dyDescent="0.2">
      <c r="D4708" s="131"/>
    </row>
    <row r="4709" spans="4:4" x14ac:dyDescent="0.2">
      <c r="D4709" s="131"/>
    </row>
    <row r="4710" spans="4:4" x14ac:dyDescent="0.2">
      <c r="D4710" s="131"/>
    </row>
    <row r="4711" spans="4:4" x14ac:dyDescent="0.2">
      <c r="D4711" s="131"/>
    </row>
    <row r="4712" spans="4:4" x14ac:dyDescent="0.2">
      <c r="D4712" s="131"/>
    </row>
    <row r="4713" spans="4:4" x14ac:dyDescent="0.2">
      <c r="D4713" s="131"/>
    </row>
    <row r="4714" spans="4:4" x14ac:dyDescent="0.2">
      <c r="D4714" s="131"/>
    </row>
    <row r="4715" spans="4:4" x14ac:dyDescent="0.2">
      <c r="D4715" s="131"/>
    </row>
    <row r="4716" spans="4:4" x14ac:dyDescent="0.2">
      <c r="D4716" s="131"/>
    </row>
    <row r="4717" spans="4:4" x14ac:dyDescent="0.2">
      <c r="D4717" s="131"/>
    </row>
    <row r="4718" spans="4:4" x14ac:dyDescent="0.2">
      <c r="D4718" s="131"/>
    </row>
    <row r="4719" spans="4:4" x14ac:dyDescent="0.2">
      <c r="D4719" s="131"/>
    </row>
    <row r="4720" spans="4:4" x14ac:dyDescent="0.2">
      <c r="D4720" s="131"/>
    </row>
    <row r="4721" spans="4:4" x14ac:dyDescent="0.2">
      <c r="D4721" s="131"/>
    </row>
    <row r="4722" spans="4:4" x14ac:dyDescent="0.2">
      <c r="D4722" s="131"/>
    </row>
    <row r="4723" spans="4:4" x14ac:dyDescent="0.2">
      <c r="D4723" s="131"/>
    </row>
    <row r="4724" spans="4:4" x14ac:dyDescent="0.2">
      <c r="D4724" s="131"/>
    </row>
    <row r="4725" spans="4:4" x14ac:dyDescent="0.2">
      <c r="D4725" s="131"/>
    </row>
    <row r="4726" spans="4:4" x14ac:dyDescent="0.2">
      <c r="D4726" s="131"/>
    </row>
    <row r="4727" spans="4:4" x14ac:dyDescent="0.2">
      <c r="D4727" s="131"/>
    </row>
    <row r="4728" spans="4:4" x14ac:dyDescent="0.2">
      <c r="D4728" s="131"/>
    </row>
    <row r="4729" spans="4:4" x14ac:dyDescent="0.2">
      <c r="D4729" s="131"/>
    </row>
    <row r="4730" spans="4:4" x14ac:dyDescent="0.2">
      <c r="D4730" s="131"/>
    </row>
    <row r="4731" spans="4:4" x14ac:dyDescent="0.2">
      <c r="D4731" s="131"/>
    </row>
    <row r="4732" spans="4:4" x14ac:dyDescent="0.2">
      <c r="D4732" s="131"/>
    </row>
    <row r="4733" spans="4:4" x14ac:dyDescent="0.2">
      <c r="D4733" s="131"/>
    </row>
    <row r="4734" spans="4:4" x14ac:dyDescent="0.2">
      <c r="D4734" s="131"/>
    </row>
    <row r="4735" spans="4:4" x14ac:dyDescent="0.2">
      <c r="D4735" s="131"/>
    </row>
    <row r="4736" spans="4:4" x14ac:dyDescent="0.2">
      <c r="D4736" s="131"/>
    </row>
    <row r="4737" spans="4:4" x14ac:dyDescent="0.2">
      <c r="D4737" s="131"/>
    </row>
    <row r="4738" spans="4:4" x14ac:dyDescent="0.2">
      <c r="D4738" s="131"/>
    </row>
    <row r="4739" spans="4:4" x14ac:dyDescent="0.2">
      <c r="D4739" s="131"/>
    </row>
    <row r="4740" spans="4:4" x14ac:dyDescent="0.2">
      <c r="D4740" s="131"/>
    </row>
    <row r="4741" spans="4:4" x14ac:dyDescent="0.2">
      <c r="D4741" s="131"/>
    </row>
    <row r="4742" spans="4:4" x14ac:dyDescent="0.2">
      <c r="D4742" s="131"/>
    </row>
    <row r="4743" spans="4:4" x14ac:dyDescent="0.2">
      <c r="D4743" s="131"/>
    </row>
    <row r="4744" spans="4:4" x14ac:dyDescent="0.2">
      <c r="D4744" s="131"/>
    </row>
    <row r="4745" spans="4:4" x14ac:dyDescent="0.2">
      <c r="D4745" s="131"/>
    </row>
    <row r="4746" spans="4:4" x14ac:dyDescent="0.2">
      <c r="D4746" s="131"/>
    </row>
    <row r="4747" spans="4:4" x14ac:dyDescent="0.2">
      <c r="D4747" s="131"/>
    </row>
    <row r="4748" spans="4:4" x14ac:dyDescent="0.2">
      <c r="D4748" s="131"/>
    </row>
    <row r="4749" spans="4:4" x14ac:dyDescent="0.2">
      <c r="D4749" s="131"/>
    </row>
    <row r="4750" spans="4:4" x14ac:dyDescent="0.2">
      <c r="D4750" s="131"/>
    </row>
    <row r="4751" spans="4:4" x14ac:dyDescent="0.2">
      <c r="D4751" s="131"/>
    </row>
    <row r="4752" spans="4:4" x14ac:dyDescent="0.2">
      <c r="D4752" s="131"/>
    </row>
    <row r="4753" spans="4:4" x14ac:dyDescent="0.2">
      <c r="D4753" s="131"/>
    </row>
    <row r="4754" spans="4:4" x14ac:dyDescent="0.2">
      <c r="D4754" s="131"/>
    </row>
    <row r="4755" spans="4:4" x14ac:dyDescent="0.2">
      <c r="D4755" s="131"/>
    </row>
    <row r="4756" spans="4:4" x14ac:dyDescent="0.2">
      <c r="D4756" s="131"/>
    </row>
    <row r="4757" spans="4:4" x14ac:dyDescent="0.2">
      <c r="D4757" s="131"/>
    </row>
    <row r="4758" spans="4:4" x14ac:dyDescent="0.2">
      <c r="D4758" s="131"/>
    </row>
    <row r="4759" spans="4:4" x14ac:dyDescent="0.2">
      <c r="D4759" s="131"/>
    </row>
    <row r="4760" spans="4:4" x14ac:dyDescent="0.2">
      <c r="D4760" s="131"/>
    </row>
    <row r="4761" spans="4:4" x14ac:dyDescent="0.2">
      <c r="D4761" s="131"/>
    </row>
    <row r="4762" spans="4:4" x14ac:dyDescent="0.2">
      <c r="D4762" s="131"/>
    </row>
    <row r="4763" spans="4:4" x14ac:dyDescent="0.2">
      <c r="D4763" s="131"/>
    </row>
    <row r="4764" spans="4:4" x14ac:dyDescent="0.2">
      <c r="D4764" s="131"/>
    </row>
    <row r="4765" spans="4:4" x14ac:dyDescent="0.2">
      <c r="D4765" s="131"/>
    </row>
    <row r="4766" spans="4:4" x14ac:dyDescent="0.2">
      <c r="D4766" s="131"/>
    </row>
    <row r="4767" spans="4:4" x14ac:dyDescent="0.2">
      <c r="D4767" s="131"/>
    </row>
    <row r="4768" spans="4:4" x14ac:dyDescent="0.2">
      <c r="D4768" s="131"/>
    </row>
    <row r="4769" spans="4:4" x14ac:dyDescent="0.2">
      <c r="D4769" s="131"/>
    </row>
    <row r="4770" spans="4:4" x14ac:dyDescent="0.2">
      <c r="D4770" s="131"/>
    </row>
    <row r="4771" spans="4:4" x14ac:dyDescent="0.2">
      <c r="D4771" s="131"/>
    </row>
    <row r="4772" spans="4:4" x14ac:dyDescent="0.2">
      <c r="D4772" s="131"/>
    </row>
    <row r="4773" spans="4:4" x14ac:dyDescent="0.2">
      <c r="D4773" s="131"/>
    </row>
    <row r="4774" spans="4:4" x14ac:dyDescent="0.2">
      <c r="D4774" s="131"/>
    </row>
    <row r="4775" spans="4:4" x14ac:dyDescent="0.2">
      <c r="D4775" s="131"/>
    </row>
    <row r="4776" spans="4:4" x14ac:dyDescent="0.2">
      <c r="D4776" s="131"/>
    </row>
    <row r="4777" spans="4:4" x14ac:dyDescent="0.2">
      <c r="D4777" s="131"/>
    </row>
    <row r="4778" spans="4:4" x14ac:dyDescent="0.2">
      <c r="D4778" s="131"/>
    </row>
    <row r="4779" spans="4:4" x14ac:dyDescent="0.2">
      <c r="D4779" s="131"/>
    </row>
    <row r="4780" spans="4:4" x14ac:dyDescent="0.2">
      <c r="D4780" s="131"/>
    </row>
    <row r="4781" spans="4:4" x14ac:dyDescent="0.2">
      <c r="D4781" s="131"/>
    </row>
    <row r="4782" spans="4:4" x14ac:dyDescent="0.2">
      <c r="D4782" s="131"/>
    </row>
    <row r="4783" spans="4:4" x14ac:dyDescent="0.2">
      <c r="D4783" s="131"/>
    </row>
    <row r="4784" spans="4:4" x14ac:dyDescent="0.2">
      <c r="D4784" s="131"/>
    </row>
    <row r="4785" spans="4:4" x14ac:dyDescent="0.2">
      <c r="D4785" s="131"/>
    </row>
    <row r="4786" spans="4:4" x14ac:dyDescent="0.2">
      <c r="D4786" s="131"/>
    </row>
    <row r="4787" spans="4:4" x14ac:dyDescent="0.2">
      <c r="D4787" s="131"/>
    </row>
    <row r="4788" spans="4:4" x14ac:dyDescent="0.2">
      <c r="D4788" s="131"/>
    </row>
    <row r="4789" spans="4:4" x14ac:dyDescent="0.2">
      <c r="D4789" s="131"/>
    </row>
    <row r="4790" spans="4:4" x14ac:dyDescent="0.2">
      <c r="D4790" s="131"/>
    </row>
    <row r="4791" spans="4:4" x14ac:dyDescent="0.2">
      <c r="D4791" s="131"/>
    </row>
    <row r="4792" spans="4:4" x14ac:dyDescent="0.2">
      <c r="D4792" s="131"/>
    </row>
    <row r="4793" spans="4:4" x14ac:dyDescent="0.2">
      <c r="D4793" s="131"/>
    </row>
    <row r="4794" spans="4:4" x14ac:dyDescent="0.2">
      <c r="D4794" s="131"/>
    </row>
    <row r="4795" spans="4:4" x14ac:dyDescent="0.2">
      <c r="D4795" s="131"/>
    </row>
    <row r="4796" spans="4:4" x14ac:dyDescent="0.2">
      <c r="D4796" s="131"/>
    </row>
    <row r="4797" spans="4:4" x14ac:dyDescent="0.2">
      <c r="D4797" s="131"/>
    </row>
    <row r="4798" spans="4:4" x14ac:dyDescent="0.2">
      <c r="D4798" s="131"/>
    </row>
    <row r="4799" spans="4:4" x14ac:dyDescent="0.2">
      <c r="D4799" s="131"/>
    </row>
    <row r="4800" spans="4:4" x14ac:dyDescent="0.2">
      <c r="D4800" s="131"/>
    </row>
    <row r="4801" spans="4:4" x14ac:dyDescent="0.2">
      <c r="D4801" s="131"/>
    </row>
    <row r="4802" spans="4:4" x14ac:dyDescent="0.2">
      <c r="D4802" s="131"/>
    </row>
    <row r="4803" spans="4:4" x14ac:dyDescent="0.2">
      <c r="D4803" s="131"/>
    </row>
    <row r="4804" spans="4:4" x14ac:dyDescent="0.2">
      <c r="D4804" s="131"/>
    </row>
    <row r="4805" spans="4:4" x14ac:dyDescent="0.2">
      <c r="D4805" s="131"/>
    </row>
    <row r="4806" spans="4:4" x14ac:dyDescent="0.2">
      <c r="D4806" s="131"/>
    </row>
    <row r="4807" spans="4:4" x14ac:dyDescent="0.2">
      <c r="D4807" s="131"/>
    </row>
    <row r="4808" spans="4:4" x14ac:dyDescent="0.2">
      <c r="D4808" s="131"/>
    </row>
    <row r="4809" spans="4:4" x14ac:dyDescent="0.2">
      <c r="D4809" s="131"/>
    </row>
    <row r="4810" spans="4:4" x14ac:dyDescent="0.2">
      <c r="D4810" s="131"/>
    </row>
    <row r="4811" spans="4:4" x14ac:dyDescent="0.2">
      <c r="D4811" s="131"/>
    </row>
    <row r="4812" spans="4:4" x14ac:dyDescent="0.2">
      <c r="D4812" s="131"/>
    </row>
    <row r="4813" spans="4:4" x14ac:dyDescent="0.2">
      <c r="D4813" s="131"/>
    </row>
    <row r="4814" spans="4:4" x14ac:dyDescent="0.2">
      <c r="D4814" s="131"/>
    </row>
    <row r="4815" spans="4:4" x14ac:dyDescent="0.2">
      <c r="D4815" s="131"/>
    </row>
    <row r="4816" spans="4:4" x14ac:dyDescent="0.2">
      <c r="D4816" s="131"/>
    </row>
    <row r="4817" spans="4:4" x14ac:dyDescent="0.2">
      <c r="D4817" s="131"/>
    </row>
    <row r="4818" spans="4:4" x14ac:dyDescent="0.2">
      <c r="D4818" s="131"/>
    </row>
    <row r="4819" spans="4:4" x14ac:dyDescent="0.2">
      <c r="D4819" s="131"/>
    </row>
    <row r="4820" spans="4:4" x14ac:dyDescent="0.2">
      <c r="D4820" s="131"/>
    </row>
    <row r="4821" spans="4:4" x14ac:dyDescent="0.2">
      <c r="D4821" s="131"/>
    </row>
    <row r="4822" spans="4:4" x14ac:dyDescent="0.2">
      <c r="D4822" s="131"/>
    </row>
    <row r="4823" spans="4:4" x14ac:dyDescent="0.2">
      <c r="D4823" s="131"/>
    </row>
    <row r="4824" spans="4:4" x14ac:dyDescent="0.2">
      <c r="D4824" s="131"/>
    </row>
    <row r="4825" spans="4:4" x14ac:dyDescent="0.2">
      <c r="D4825" s="131"/>
    </row>
    <row r="4826" spans="4:4" x14ac:dyDescent="0.2">
      <c r="D4826" s="131"/>
    </row>
    <row r="4827" spans="4:4" x14ac:dyDescent="0.2">
      <c r="D4827" s="131"/>
    </row>
    <row r="4828" spans="4:4" x14ac:dyDescent="0.2">
      <c r="D4828" s="131"/>
    </row>
    <row r="4829" spans="4:4" x14ac:dyDescent="0.2">
      <c r="D4829" s="131"/>
    </row>
    <row r="4830" spans="4:4" x14ac:dyDescent="0.2">
      <c r="D4830" s="131"/>
    </row>
    <row r="4831" spans="4:4" x14ac:dyDescent="0.2">
      <c r="D4831" s="131"/>
    </row>
    <row r="4832" spans="4:4" x14ac:dyDescent="0.2">
      <c r="D4832" s="131"/>
    </row>
    <row r="4833" spans="4:4" x14ac:dyDescent="0.2">
      <c r="D4833" s="131"/>
    </row>
    <row r="4834" spans="4:4" x14ac:dyDescent="0.2">
      <c r="D4834" s="131"/>
    </row>
    <row r="4835" spans="4:4" x14ac:dyDescent="0.2">
      <c r="D4835" s="131"/>
    </row>
    <row r="4836" spans="4:4" x14ac:dyDescent="0.2">
      <c r="D4836" s="131"/>
    </row>
    <row r="4837" spans="4:4" x14ac:dyDescent="0.2">
      <c r="D4837" s="131"/>
    </row>
    <row r="4838" spans="4:4" x14ac:dyDescent="0.2">
      <c r="D4838" s="131"/>
    </row>
    <row r="4839" spans="4:4" x14ac:dyDescent="0.2">
      <c r="D4839" s="131"/>
    </row>
    <row r="4840" spans="4:4" x14ac:dyDescent="0.2">
      <c r="D4840" s="131"/>
    </row>
    <row r="4841" spans="4:4" x14ac:dyDescent="0.2">
      <c r="D4841" s="131"/>
    </row>
    <row r="4842" spans="4:4" x14ac:dyDescent="0.2">
      <c r="D4842" s="131"/>
    </row>
    <row r="4843" spans="4:4" x14ac:dyDescent="0.2">
      <c r="D4843" s="131"/>
    </row>
    <row r="4844" spans="4:4" x14ac:dyDescent="0.2">
      <c r="D4844" s="131"/>
    </row>
    <row r="4845" spans="4:4" x14ac:dyDescent="0.2">
      <c r="D4845" s="131"/>
    </row>
    <row r="4846" spans="4:4" x14ac:dyDescent="0.2">
      <c r="D4846" s="131"/>
    </row>
    <row r="4847" spans="4:4" x14ac:dyDescent="0.2">
      <c r="D4847" s="131"/>
    </row>
    <row r="4848" spans="4:4" x14ac:dyDescent="0.2">
      <c r="D4848" s="131"/>
    </row>
    <row r="4849" spans="4:4" x14ac:dyDescent="0.2">
      <c r="D4849" s="131"/>
    </row>
    <row r="4850" spans="4:4" x14ac:dyDescent="0.2">
      <c r="D4850" s="131"/>
    </row>
    <row r="4851" spans="4:4" x14ac:dyDescent="0.2">
      <c r="D4851" s="131"/>
    </row>
    <row r="4852" spans="4:4" x14ac:dyDescent="0.2">
      <c r="D4852" s="131"/>
    </row>
    <row r="4853" spans="4:4" x14ac:dyDescent="0.2">
      <c r="D4853" s="131"/>
    </row>
    <row r="4854" spans="4:4" x14ac:dyDescent="0.2">
      <c r="D4854" s="131"/>
    </row>
    <row r="4855" spans="4:4" x14ac:dyDescent="0.2">
      <c r="D4855" s="131"/>
    </row>
    <row r="4856" spans="4:4" x14ac:dyDescent="0.2">
      <c r="D4856" s="131"/>
    </row>
    <row r="4857" spans="4:4" x14ac:dyDescent="0.2">
      <c r="D4857" s="131"/>
    </row>
    <row r="4858" spans="4:4" x14ac:dyDescent="0.2">
      <c r="D4858" s="131"/>
    </row>
    <row r="4859" spans="4:4" x14ac:dyDescent="0.2">
      <c r="D4859" s="131"/>
    </row>
    <row r="4860" spans="4:4" x14ac:dyDescent="0.2">
      <c r="D4860" s="131"/>
    </row>
    <row r="4861" spans="4:4" x14ac:dyDescent="0.2">
      <c r="D4861" s="131"/>
    </row>
    <row r="4862" spans="4:4" x14ac:dyDescent="0.2">
      <c r="D4862" s="131"/>
    </row>
    <row r="4863" spans="4:4" x14ac:dyDescent="0.2">
      <c r="D4863" s="131"/>
    </row>
    <row r="4864" spans="4:4" x14ac:dyDescent="0.2">
      <c r="D4864" s="131"/>
    </row>
    <row r="4865" spans="4:4" x14ac:dyDescent="0.2">
      <c r="D4865" s="131"/>
    </row>
    <row r="4866" spans="4:4" x14ac:dyDescent="0.2">
      <c r="D4866" s="131"/>
    </row>
    <row r="4867" spans="4:4" x14ac:dyDescent="0.2">
      <c r="D4867" s="131"/>
    </row>
    <row r="4868" spans="4:4" x14ac:dyDescent="0.2">
      <c r="D4868" s="131"/>
    </row>
    <row r="4869" spans="4:4" x14ac:dyDescent="0.2">
      <c r="D4869" s="131"/>
    </row>
    <row r="4870" spans="4:4" x14ac:dyDescent="0.2">
      <c r="D4870" s="131"/>
    </row>
    <row r="4871" spans="4:4" x14ac:dyDescent="0.2">
      <c r="D4871" s="131"/>
    </row>
    <row r="4872" spans="4:4" x14ac:dyDescent="0.2">
      <c r="D4872" s="131"/>
    </row>
    <row r="4873" spans="4:4" x14ac:dyDescent="0.2">
      <c r="D4873" s="131"/>
    </row>
    <row r="4874" spans="4:4" x14ac:dyDescent="0.2">
      <c r="D4874" s="131"/>
    </row>
    <row r="4875" spans="4:4" x14ac:dyDescent="0.2">
      <c r="D4875" s="131"/>
    </row>
    <row r="4876" spans="4:4" x14ac:dyDescent="0.2">
      <c r="D4876" s="131"/>
    </row>
    <row r="4877" spans="4:4" x14ac:dyDescent="0.2">
      <c r="D4877" s="131"/>
    </row>
    <row r="4878" spans="4:4" x14ac:dyDescent="0.2">
      <c r="D4878" s="131"/>
    </row>
    <row r="4879" spans="4:4" x14ac:dyDescent="0.2">
      <c r="D4879" s="131"/>
    </row>
    <row r="4880" spans="4:4" x14ac:dyDescent="0.2">
      <c r="D4880" s="131"/>
    </row>
    <row r="4881" spans="4:4" x14ac:dyDescent="0.2">
      <c r="D4881" s="131"/>
    </row>
    <row r="4882" spans="4:4" x14ac:dyDescent="0.2">
      <c r="D4882" s="131"/>
    </row>
    <row r="4883" spans="4:4" x14ac:dyDescent="0.2">
      <c r="D4883" s="131"/>
    </row>
    <row r="4884" spans="4:4" x14ac:dyDescent="0.2">
      <c r="D4884" s="131"/>
    </row>
    <row r="4885" spans="4:4" x14ac:dyDescent="0.2">
      <c r="D4885" s="131"/>
    </row>
    <row r="4886" spans="4:4" x14ac:dyDescent="0.2">
      <c r="D4886" s="131"/>
    </row>
    <row r="4887" spans="4:4" x14ac:dyDescent="0.2">
      <c r="D4887" s="131"/>
    </row>
    <row r="4888" spans="4:4" x14ac:dyDescent="0.2">
      <c r="D4888" s="131"/>
    </row>
    <row r="4889" spans="4:4" x14ac:dyDescent="0.2">
      <c r="D4889" s="131"/>
    </row>
    <row r="4890" spans="4:4" x14ac:dyDescent="0.2">
      <c r="D4890" s="131"/>
    </row>
    <row r="4891" spans="4:4" x14ac:dyDescent="0.2">
      <c r="D4891" s="131"/>
    </row>
    <row r="4892" spans="4:4" x14ac:dyDescent="0.2">
      <c r="D4892" s="131"/>
    </row>
    <row r="4893" spans="4:4" x14ac:dyDescent="0.2">
      <c r="D4893" s="131"/>
    </row>
    <row r="4894" spans="4:4" x14ac:dyDescent="0.2">
      <c r="D4894" s="131"/>
    </row>
    <row r="4895" spans="4:4" x14ac:dyDescent="0.2">
      <c r="D4895" s="131"/>
    </row>
    <row r="4896" spans="4:4" x14ac:dyDescent="0.2">
      <c r="D4896" s="131"/>
    </row>
    <row r="4897" spans="4:4" x14ac:dyDescent="0.2">
      <c r="D4897" s="131"/>
    </row>
    <row r="4898" spans="4:4" x14ac:dyDescent="0.2">
      <c r="D4898" s="131"/>
    </row>
    <row r="4899" spans="4:4" x14ac:dyDescent="0.2">
      <c r="D4899" s="131"/>
    </row>
    <row r="4900" spans="4:4" x14ac:dyDescent="0.2">
      <c r="D4900" s="131"/>
    </row>
    <row r="4901" spans="4:4" x14ac:dyDescent="0.2">
      <c r="D4901" s="131"/>
    </row>
    <row r="4902" spans="4:4" x14ac:dyDescent="0.2">
      <c r="D4902" s="131"/>
    </row>
    <row r="4903" spans="4:4" x14ac:dyDescent="0.2">
      <c r="D4903" s="131"/>
    </row>
    <row r="4904" spans="4:4" x14ac:dyDescent="0.2">
      <c r="D4904" s="131"/>
    </row>
    <row r="4905" spans="4:4" x14ac:dyDescent="0.2">
      <c r="D4905" s="131"/>
    </row>
    <row r="4906" spans="4:4" x14ac:dyDescent="0.2">
      <c r="D4906" s="131"/>
    </row>
    <row r="4907" spans="4:4" x14ac:dyDescent="0.2">
      <c r="D4907" s="131"/>
    </row>
    <row r="4908" spans="4:4" x14ac:dyDescent="0.2">
      <c r="D4908" s="131"/>
    </row>
    <row r="4909" spans="4:4" x14ac:dyDescent="0.2">
      <c r="D4909" s="131"/>
    </row>
    <row r="4910" spans="4:4" x14ac:dyDescent="0.2">
      <c r="D4910" s="131"/>
    </row>
    <row r="4911" spans="4:4" x14ac:dyDescent="0.2">
      <c r="D4911" s="131"/>
    </row>
    <row r="4912" spans="4:4" x14ac:dyDescent="0.2">
      <c r="D4912" s="131"/>
    </row>
    <row r="4913" spans="4:4" x14ac:dyDescent="0.2">
      <c r="D4913" s="131"/>
    </row>
    <row r="4914" spans="4:4" x14ac:dyDescent="0.2">
      <c r="D4914" s="131"/>
    </row>
    <row r="4915" spans="4:4" x14ac:dyDescent="0.2">
      <c r="D4915" s="131"/>
    </row>
    <row r="4916" spans="4:4" x14ac:dyDescent="0.2">
      <c r="D4916" s="131"/>
    </row>
    <row r="4917" spans="4:4" x14ac:dyDescent="0.2">
      <c r="D4917" s="131"/>
    </row>
    <row r="4918" spans="4:4" x14ac:dyDescent="0.2">
      <c r="D4918" s="131"/>
    </row>
    <row r="4919" spans="4:4" x14ac:dyDescent="0.2">
      <c r="D4919" s="131"/>
    </row>
    <row r="4920" spans="4:4" x14ac:dyDescent="0.2">
      <c r="D4920" s="131"/>
    </row>
    <row r="4921" spans="4:4" x14ac:dyDescent="0.2">
      <c r="D4921" s="131"/>
    </row>
    <row r="4922" spans="4:4" x14ac:dyDescent="0.2">
      <c r="D4922" s="131"/>
    </row>
    <row r="4923" spans="4:4" x14ac:dyDescent="0.2">
      <c r="D4923" s="131"/>
    </row>
    <row r="4924" spans="4:4" x14ac:dyDescent="0.2">
      <c r="D4924" s="131"/>
    </row>
    <row r="4925" spans="4:4" x14ac:dyDescent="0.2">
      <c r="D4925" s="131"/>
    </row>
    <row r="4926" spans="4:4" x14ac:dyDescent="0.2">
      <c r="D4926" s="131"/>
    </row>
    <row r="4927" spans="4:4" x14ac:dyDescent="0.2">
      <c r="D4927" s="131"/>
    </row>
    <row r="4928" spans="4:4" x14ac:dyDescent="0.2">
      <c r="D4928" s="131"/>
    </row>
    <row r="4929" spans="4:4" x14ac:dyDescent="0.2">
      <c r="D4929" s="131"/>
    </row>
    <row r="4930" spans="4:4" x14ac:dyDescent="0.2">
      <c r="D4930" s="131"/>
    </row>
    <row r="4931" spans="4:4" x14ac:dyDescent="0.2">
      <c r="D4931" s="131"/>
    </row>
    <row r="4932" spans="4:4" x14ac:dyDescent="0.2">
      <c r="D4932" s="131"/>
    </row>
    <row r="4933" spans="4:4" x14ac:dyDescent="0.2">
      <c r="D4933" s="131"/>
    </row>
    <row r="4934" spans="4:4" x14ac:dyDescent="0.2">
      <c r="D4934" s="131"/>
    </row>
    <row r="4935" spans="4:4" x14ac:dyDescent="0.2">
      <c r="D4935" s="131"/>
    </row>
    <row r="4936" spans="4:4" x14ac:dyDescent="0.2">
      <c r="D4936" s="131"/>
    </row>
    <row r="4937" spans="4:4" x14ac:dyDescent="0.2">
      <c r="D4937" s="131"/>
    </row>
    <row r="4938" spans="4:4" x14ac:dyDescent="0.2">
      <c r="D4938" s="131"/>
    </row>
    <row r="4939" spans="4:4" x14ac:dyDescent="0.2">
      <c r="D4939" s="131"/>
    </row>
    <row r="4940" spans="4:4" x14ac:dyDescent="0.2">
      <c r="D4940" s="131"/>
    </row>
    <row r="4941" spans="4:4" x14ac:dyDescent="0.2">
      <c r="D4941" s="131"/>
    </row>
    <row r="4942" spans="4:4" x14ac:dyDescent="0.2">
      <c r="D4942" s="131"/>
    </row>
    <row r="4943" spans="4:4" x14ac:dyDescent="0.2">
      <c r="D4943" s="131"/>
    </row>
    <row r="4944" spans="4:4" x14ac:dyDescent="0.2">
      <c r="D4944" s="131"/>
    </row>
    <row r="4945" spans="4:4" x14ac:dyDescent="0.2">
      <c r="D4945" s="131"/>
    </row>
    <row r="4946" spans="4:4" x14ac:dyDescent="0.2">
      <c r="D4946" s="131"/>
    </row>
    <row r="4947" spans="4:4" x14ac:dyDescent="0.2">
      <c r="D4947" s="131"/>
    </row>
    <row r="4948" spans="4:4" x14ac:dyDescent="0.2">
      <c r="D4948" s="131"/>
    </row>
    <row r="4949" spans="4:4" x14ac:dyDescent="0.2">
      <c r="D4949" s="131"/>
    </row>
    <row r="4950" spans="4:4" x14ac:dyDescent="0.2">
      <c r="D4950" s="131"/>
    </row>
    <row r="4951" spans="4:4" x14ac:dyDescent="0.2">
      <c r="D4951" s="131"/>
    </row>
    <row r="4952" spans="4:4" x14ac:dyDescent="0.2">
      <c r="D4952" s="131"/>
    </row>
    <row r="4953" spans="4:4" x14ac:dyDescent="0.2">
      <c r="D4953" s="131"/>
    </row>
    <row r="4954" spans="4:4" x14ac:dyDescent="0.2">
      <c r="D4954" s="131"/>
    </row>
    <row r="4955" spans="4:4" x14ac:dyDescent="0.2">
      <c r="D4955" s="131"/>
    </row>
    <row r="4956" spans="4:4" x14ac:dyDescent="0.2">
      <c r="D4956" s="131"/>
    </row>
    <row r="4957" spans="4:4" x14ac:dyDescent="0.2">
      <c r="D4957" s="131"/>
    </row>
    <row r="4958" spans="4:4" x14ac:dyDescent="0.2">
      <c r="D4958" s="131"/>
    </row>
    <row r="4959" spans="4:4" x14ac:dyDescent="0.2">
      <c r="D4959" s="131"/>
    </row>
    <row r="4960" spans="4:4" x14ac:dyDescent="0.2">
      <c r="D4960" s="131"/>
    </row>
    <row r="4961" spans="4:4" x14ac:dyDescent="0.2">
      <c r="D4961" s="131"/>
    </row>
    <row r="4962" spans="4:4" x14ac:dyDescent="0.2">
      <c r="D4962" s="131"/>
    </row>
    <row r="4963" spans="4:4" x14ac:dyDescent="0.2">
      <c r="D4963" s="131"/>
    </row>
    <row r="4964" spans="4:4" x14ac:dyDescent="0.2">
      <c r="D4964" s="131"/>
    </row>
    <row r="4965" spans="4:4" x14ac:dyDescent="0.2">
      <c r="D4965" s="131"/>
    </row>
    <row r="4966" spans="4:4" x14ac:dyDescent="0.2">
      <c r="D4966" s="131"/>
    </row>
    <row r="4967" spans="4:4" x14ac:dyDescent="0.2">
      <c r="D4967" s="131"/>
    </row>
    <row r="4968" spans="4:4" x14ac:dyDescent="0.2">
      <c r="D4968" s="131"/>
    </row>
    <row r="4969" spans="4:4" x14ac:dyDescent="0.2">
      <c r="D4969" s="131"/>
    </row>
    <row r="4970" spans="4:4" x14ac:dyDescent="0.2">
      <c r="D4970" s="131"/>
    </row>
    <row r="4971" spans="4:4" x14ac:dyDescent="0.2">
      <c r="D4971" s="131"/>
    </row>
    <row r="4972" spans="4:4" x14ac:dyDescent="0.2">
      <c r="D4972" s="131"/>
    </row>
    <row r="4973" spans="4:4" x14ac:dyDescent="0.2">
      <c r="D4973" s="131"/>
    </row>
    <row r="4974" spans="4:4" x14ac:dyDescent="0.2">
      <c r="D4974" s="131"/>
    </row>
    <row r="4975" spans="4:4" x14ac:dyDescent="0.2">
      <c r="D4975" s="131"/>
    </row>
    <row r="4976" spans="4:4" x14ac:dyDescent="0.2">
      <c r="D4976" s="131"/>
    </row>
    <row r="4977" spans="4:4" x14ac:dyDescent="0.2">
      <c r="D4977" s="131"/>
    </row>
    <row r="4978" spans="4:4" x14ac:dyDescent="0.2">
      <c r="D4978" s="131"/>
    </row>
    <row r="4979" spans="4:4" x14ac:dyDescent="0.2">
      <c r="D4979" s="131"/>
    </row>
    <row r="4980" spans="4:4" x14ac:dyDescent="0.2">
      <c r="D4980" s="131"/>
    </row>
    <row r="4981" spans="4:4" x14ac:dyDescent="0.2">
      <c r="D4981" s="131"/>
    </row>
    <row r="4982" spans="4:4" x14ac:dyDescent="0.2">
      <c r="D4982" s="131"/>
    </row>
    <row r="4983" spans="4:4" x14ac:dyDescent="0.2">
      <c r="D4983" s="131"/>
    </row>
    <row r="4984" spans="4:4" x14ac:dyDescent="0.2">
      <c r="D4984" s="131"/>
    </row>
    <row r="4985" spans="4:4" x14ac:dyDescent="0.2">
      <c r="D4985" s="131"/>
    </row>
    <row r="4986" spans="4:4" x14ac:dyDescent="0.2">
      <c r="D4986" s="131"/>
    </row>
  </sheetData>
  <sheetProtection password="CCE1" sheet="1" objects="1" scenarios="1"/>
  <protectedRanges>
    <protectedRange sqref="F10:F13 F15 F17 F19 F22 F27 F29 F31 F33 F36:F44 F64:F76" name="Oblast1"/>
  </protectedRanges>
  <mergeCells count="10">
    <mergeCell ref="B14:G14"/>
    <mergeCell ref="B21:G21"/>
    <mergeCell ref="B25:G25"/>
    <mergeCell ref="B26:G26"/>
    <mergeCell ref="A1:G1"/>
    <mergeCell ref="C2:G2"/>
    <mergeCell ref="C3:G3"/>
    <mergeCell ref="C4:G4"/>
    <mergeCell ref="C7:G7"/>
    <mergeCell ref="B9:G9"/>
  </mergeCells>
  <pageMargins left="0.70866141732283472" right="0.70866141732283472" top="0.78740157480314965" bottom="0.78740157480314965" header="0.31496062992125984" footer="0.31496062992125984"/>
  <pageSetup paperSize="9" scale="64" orientation="portrait" r:id="rId1"/>
  <headerFooter>
    <oddFooter>Stránka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B565256B3291498FE769935B2A0ACD" ma:contentTypeVersion="17" ma:contentTypeDescription="Vytvoří nový dokument" ma:contentTypeScope="" ma:versionID="bdd723fe3ce58a8a548782763e103446">
  <xsd:schema xmlns:xsd="http://www.w3.org/2001/XMLSchema" xmlns:xs="http://www.w3.org/2001/XMLSchema" xmlns:p="http://schemas.microsoft.com/office/2006/metadata/properties" xmlns:ns2="c47f37fd-c369-40f2-90d4-e7e46af88bde" xmlns:ns3="3b2a0ea5-291b-4392-ad5f-4a764dc663ac" targetNamespace="http://schemas.microsoft.com/office/2006/metadata/properties" ma:root="true" ma:fieldsID="7210a3d6c596c9eda4db5cc6239744ca" ns2:_="" ns3:_="">
    <xsd:import namespace="c47f37fd-c369-40f2-90d4-e7e46af88bde"/>
    <xsd:import namespace="3b2a0ea5-291b-4392-ad5f-4a764dc663a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f37fd-c369-40f2-90d4-e7e46af88b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925f360d-f27b-4b2a-a9ba-3d4ff1be46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2a0ea5-291b-4392-ad5f-4a764dc663ac"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e7c62b7a-ec4c-4b8a-98ce-e8d8a2363021}" ma:internalName="TaxCatchAll" ma:showField="CatchAllData" ma:web="3b2a0ea5-291b-4392-ad5f-4a764dc66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47f37fd-c369-40f2-90d4-e7e46af88bde">
      <Terms xmlns="http://schemas.microsoft.com/office/infopath/2007/PartnerControls"/>
    </lcf76f155ced4ddcb4097134ff3c332f>
    <TaxCatchAll xmlns="3b2a0ea5-291b-4392-ad5f-4a764dc663ac" xsi:nil="true"/>
  </documentManagement>
</p:properties>
</file>

<file path=customXml/itemProps1.xml><?xml version="1.0" encoding="utf-8"?>
<ds:datastoreItem xmlns:ds="http://schemas.openxmlformats.org/officeDocument/2006/customXml" ds:itemID="{DB2A9F8F-F0F0-4238-AA9C-650670DD8A86}"/>
</file>

<file path=customXml/itemProps2.xml><?xml version="1.0" encoding="utf-8"?>
<ds:datastoreItem xmlns:ds="http://schemas.openxmlformats.org/officeDocument/2006/customXml" ds:itemID="{4E8BBB95-E3FE-4052-A4AD-C739895B0867}"/>
</file>

<file path=customXml/itemProps3.xml><?xml version="1.0" encoding="utf-8"?>
<ds:datastoreItem xmlns:ds="http://schemas.openxmlformats.org/officeDocument/2006/customXml" ds:itemID="{866DE51D-EA7E-49F2-9E22-97B5D6993C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56</vt:i4>
      </vt:variant>
    </vt:vector>
  </HeadingPairs>
  <TitlesOfParts>
    <vt:vector size="65" baseType="lpstr">
      <vt:lpstr>Stavba</vt:lpstr>
      <vt:lpstr>VzorPolozky</vt:lpstr>
      <vt:lpstr>1)Přímé hlavní akt.</vt:lpstr>
      <vt:lpstr>1a)Střecha</vt:lpstr>
      <vt:lpstr>1b)VN+ON</vt:lpstr>
      <vt:lpstr>2)Přímé doprovodné akt.</vt:lpstr>
      <vt:lpstr>2a)VN+ON</vt:lpstr>
      <vt:lpstr>3)Nepřímé akt.</vt:lpstr>
      <vt:lpstr>3a)VN+ON</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'1)Přímé hlavní akt.'!Názvy_tisku</vt:lpstr>
      <vt:lpstr>'1a)Střecha'!Názvy_tisku</vt:lpstr>
      <vt:lpstr>'1b)VN+ON'!Názvy_tisku</vt:lpstr>
      <vt:lpstr>'2)Přímé doprovodné akt.'!Názvy_tisku</vt:lpstr>
      <vt:lpstr>'2a)VN+ON'!Názvy_tisku</vt:lpstr>
      <vt:lpstr>'3)Nepřímé akt.'!Názvy_tisku</vt:lpstr>
      <vt:lpstr>'3a)VN+ON'!Názvy_tisku</vt:lpstr>
      <vt:lpstr>oadresa</vt:lpstr>
      <vt:lpstr>Stavba!Objednatel</vt:lpstr>
      <vt:lpstr>Stavba!Objekt</vt:lpstr>
      <vt:lpstr>'1)Přímé hlavní akt.'!Oblast_tisku</vt:lpstr>
      <vt:lpstr>'2)Přímé doprovodné akt.'!Oblast_tisku</vt:lpstr>
      <vt:lpstr>'3)Nepřímé akt.'!Oblast_tisku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Miluše Pražská</cp:lastModifiedBy>
  <cp:lastPrinted>2023-07-11T15:14:25Z</cp:lastPrinted>
  <dcterms:created xsi:type="dcterms:W3CDTF">2009-04-08T07:15:50Z</dcterms:created>
  <dcterms:modified xsi:type="dcterms:W3CDTF">2023-07-13T11:01:23Z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0x01010043B565256B3291498FE769935B2A0ACD</vt:lpwstr>
  </property>
</Properties>
</file>