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4505" yWindow="-15" windowWidth="14340" windowHeight="12945" tabRatio="763" activeTab="2"/>
  </bookViews>
  <sheets>
    <sheet name="Stavba" sheetId="1" r:id="rId1"/>
    <sheet name="VzorPolozky" sheetId="10" state="hidden" r:id="rId2"/>
    <sheet name="1)Přímé hlavní akt." sheetId="14" r:id="rId3"/>
    <sheet name="1a)Střecha" sheetId="19" r:id="rId4"/>
    <sheet name="1b)VN+ON" sheetId="13" r:id="rId5"/>
    <sheet name="2)Přímé doprovodné akt." sheetId="15" r:id="rId6"/>
    <sheet name="2a)VN+ON" sheetId="18" r:id="rId7"/>
    <sheet name="3)Nepřímé akt." sheetId="16" r:id="rId8"/>
    <sheet name="3a)VN+ON" sheetId="17" r:id="rId9"/>
  </sheets>
  <externalReferences>
    <externalReference r:id="rId10"/>
  </externalReferences>
  <definedNames>
    <definedName name="_xlnm._FilterDatabase" localSheetId="2" hidden="1">'1)Přímé hlavní akt.'!$D$1:$D$2048</definedName>
    <definedName name="_xlnm._FilterDatabase" localSheetId="5" hidden="1">'2)Přímé doprovodné akt.'!$D$1:$D$772</definedName>
    <definedName name="_xlnm._FilterDatabase" localSheetId="7" hidden="1">'3)Nepřímé akt.'!$D$1:$D$1063</definedName>
    <definedName name="CelkemDPHVypocet" localSheetId="0">Stavba!$H$46</definedName>
    <definedName name="CenaCelkem">Stavba!$G$29</definedName>
    <definedName name="CenaCelkemBezDPH">Stavba!$G$28</definedName>
    <definedName name="CenaCelkemVypocet" localSheetId="0">Stavba!$I$46</definedName>
    <definedName name="cisloobjektu">Stavba!$C$3</definedName>
    <definedName name="CisloRozpoctu">'[1]Krycí list'!$C$2</definedName>
    <definedName name="CisloStavby" localSheetId="0">Stavba!$C$2</definedName>
    <definedName name="cislostavby">'[1]Krycí list'!$A$7</definedName>
    <definedName name="CisloStavebnihoRozpoctu">Stavba!$D$4</definedName>
    <definedName name="dadresa">Stavba!$D$12:$G$12</definedName>
    <definedName name="DIČ" localSheetId="0">Stavba!$I$12</definedName>
    <definedName name="dmisto">Stavba!$D$13:$G$13</definedName>
    <definedName name="DPHSni">Stavba!$G$24</definedName>
    <definedName name="DPHZakl">Stavba!$G$26</definedName>
    <definedName name="dpsc" localSheetId="0">Stavba!$C$13</definedName>
    <definedName name="IČO" localSheetId="0">Stavba!$I$11</definedName>
    <definedName name="Mena">Stavba!$J$29</definedName>
    <definedName name="MistoStavby">Stavba!$D$4</definedName>
    <definedName name="nazevobjektu">Stavba!$D$3</definedName>
    <definedName name="NazevRozpoctu">'[1]Krycí list'!$D$2</definedName>
    <definedName name="NazevStavby" localSheetId="0">Stavba!$D$2</definedName>
    <definedName name="nazevstavby">'[1]Krycí list'!$C$7</definedName>
    <definedName name="NazevStavebnihoRozpoctu">Stavba!$E$4</definedName>
    <definedName name="_xlnm.Print_Titles" localSheetId="2">'1)Přímé hlavní akt.'!$1:$7</definedName>
    <definedName name="_xlnm.Print_Titles" localSheetId="3">'1a)Střecha'!$1:$7</definedName>
    <definedName name="_xlnm.Print_Titles" localSheetId="4">'1b)VN+ON'!$1:$6</definedName>
    <definedName name="_xlnm.Print_Titles" localSheetId="5">'2)Přímé doprovodné akt.'!$1:$7</definedName>
    <definedName name="_xlnm.Print_Titles" localSheetId="6">'2a)VN+ON'!$1:$6</definedName>
    <definedName name="_xlnm.Print_Titles" localSheetId="7">'3)Nepřímé akt.'!$1:$7</definedName>
    <definedName name="_xlnm.Print_Titles" localSheetId="8">'3a)VN+ON'!$1:$6</definedName>
    <definedName name="oadresa">Stavba!$D$6</definedName>
    <definedName name="Objednatel" localSheetId="0">Stavba!$D$5</definedName>
    <definedName name="Objekt" localSheetId="0">Stavba!$B$38</definedName>
    <definedName name="_xlnm.Print_Area" localSheetId="2">'1)Přímé hlavní akt.'!$A$1:$H$2036</definedName>
    <definedName name="_xlnm.Print_Area" localSheetId="3">'1a)Střecha'!$A$1:$H$299</definedName>
    <definedName name="_xlnm.Print_Area" localSheetId="5">'2)Přímé doprovodné akt.'!$A$1:$H$326</definedName>
    <definedName name="_xlnm.Print_Area" localSheetId="7">'3)Nepřímé akt.'!$A$1:$H$512</definedName>
    <definedName name="_xlnm.Print_Area" localSheetId="0">Stavba!$A$1:$J$92</definedName>
    <definedName name="odic" localSheetId="0">Stavba!$I$6</definedName>
    <definedName name="oico" localSheetId="0">Stavba!$I$5</definedName>
    <definedName name="omisto" localSheetId="0">Stavba!$D$7</definedName>
    <definedName name="onazev" localSheetId="0">Stavba!$D$6</definedName>
    <definedName name="opsc" localSheetId="0">Stavba!$C$7</definedName>
    <definedName name="padresa">Stavba!$D$9</definedName>
    <definedName name="pdic">Stavba!$I$9</definedName>
    <definedName name="pico">Stavba!$I$8</definedName>
    <definedName name="pmisto">Stavba!$D$10</definedName>
    <definedName name="PocetMJ" localSheetId="2">#REF!</definedName>
    <definedName name="PocetMJ" localSheetId="5">#REF!</definedName>
    <definedName name="PocetMJ" localSheetId="6">#REF!</definedName>
    <definedName name="PocetMJ" localSheetId="7">#REF!</definedName>
    <definedName name="PocetMJ" localSheetId="8">#REF!</definedName>
    <definedName name="PocetMJ">#REF!</definedName>
    <definedName name="PoptavkaID">Stavba!$A$1</definedName>
    <definedName name="pPSC">Stavba!$C$10</definedName>
    <definedName name="Projektant">Stavba!$D$8</definedName>
    <definedName name="SazbaDPH1" localSheetId="0">Stavba!$E$23</definedName>
    <definedName name="SazbaDPH1">'[1]Krycí list'!$C$30</definedName>
    <definedName name="SazbaDPH2" localSheetId="0">Stavba!$E$25</definedName>
    <definedName name="SazbaDPH2">'[1]Krycí list'!$C$32</definedName>
    <definedName name="SloupecCC" localSheetId="2">#REF!</definedName>
    <definedName name="SloupecCC" localSheetId="5">#REF!</definedName>
    <definedName name="SloupecCC" localSheetId="6">#REF!</definedName>
    <definedName name="SloupecCC" localSheetId="7">#REF!</definedName>
    <definedName name="SloupecCC" localSheetId="8">#REF!</definedName>
    <definedName name="SloupecCC">#REF!</definedName>
    <definedName name="SloupecCisloPol" localSheetId="2">#REF!</definedName>
    <definedName name="SloupecCisloPol" localSheetId="5">#REF!</definedName>
    <definedName name="SloupecCisloPol" localSheetId="6">#REF!</definedName>
    <definedName name="SloupecCisloPol" localSheetId="7">#REF!</definedName>
    <definedName name="SloupecCisloPol" localSheetId="8">#REF!</definedName>
    <definedName name="SloupecCisloPol">#REF!</definedName>
    <definedName name="SloupecJC" localSheetId="2">#REF!</definedName>
    <definedName name="SloupecJC" localSheetId="5">#REF!</definedName>
    <definedName name="SloupecJC" localSheetId="6">#REF!</definedName>
    <definedName name="SloupecJC" localSheetId="7">#REF!</definedName>
    <definedName name="SloupecJC" localSheetId="8">#REF!</definedName>
    <definedName name="SloupecJC">#REF!</definedName>
    <definedName name="SloupecMJ" localSheetId="2">#REF!</definedName>
    <definedName name="SloupecMJ" localSheetId="5">#REF!</definedName>
    <definedName name="SloupecMJ" localSheetId="6">#REF!</definedName>
    <definedName name="SloupecMJ" localSheetId="7">#REF!</definedName>
    <definedName name="SloupecMJ" localSheetId="8">#REF!</definedName>
    <definedName name="SloupecMJ">#REF!</definedName>
    <definedName name="SloupecMnozstvi" localSheetId="2">#REF!</definedName>
    <definedName name="SloupecMnozstvi" localSheetId="5">#REF!</definedName>
    <definedName name="SloupecMnozstvi" localSheetId="6">#REF!</definedName>
    <definedName name="SloupecMnozstvi" localSheetId="7">#REF!</definedName>
    <definedName name="SloupecMnozstvi" localSheetId="8">#REF!</definedName>
    <definedName name="SloupecMnozstvi">#REF!</definedName>
    <definedName name="SloupecNazPol" localSheetId="2">#REF!</definedName>
    <definedName name="SloupecNazPol" localSheetId="5">#REF!</definedName>
    <definedName name="SloupecNazPol" localSheetId="6">#REF!</definedName>
    <definedName name="SloupecNazPol" localSheetId="7">#REF!</definedName>
    <definedName name="SloupecNazPol" localSheetId="8">#REF!</definedName>
    <definedName name="SloupecNazPol">#REF!</definedName>
    <definedName name="SloupecPC" localSheetId="2">#REF!</definedName>
    <definedName name="SloupecPC" localSheetId="5">#REF!</definedName>
    <definedName name="SloupecPC" localSheetId="6">#REF!</definedName>
    <definedName name="SloupecPC" localSheetId="7">#REF!</definedName>
    <definedName name="SloupecPC" localSheetId="8">#REF!</definedName>
    <definedName name="SloupecPC">#REF!</definedName>
    <definedName name="Vypracoval">Stavba!$D$14</definedName>
    <definedName name="Z_B7E7C763_C459_487D_8ABA_5CFDDFBD5A84_.wvu.Cols" localSheetId="0" hidden="1">Stavba!$A:$A</definedName>
    <definedName name="Z_B7E7C763_C459_487D_8ABA_5CFDDFBD5A84_.wvu.PrintArea" localSheetId="0" hidden="1">Stavba!$B$1:$J$36</definedName>
    <definedName name="ZakladDPHSni">Stavba!$G$23</definedName>
    <definedName name="ZakladDPHSniVypocet" localSheetId="0">Stavba!$F$46</definedName>
    <definedName name="ZakladDPHZakl">Stavba!$G$25</definedName>
    <definedName name="ZakladDPHZaklVypocet" localSheetId="0">Stavba!$G$46</definedName>
    <definedName name="ZaObjednatele">Stavba!$G$34</definedName>
    <definedName name="Zaokrouhleni">Stavba!$G$27</definedName>
    <definedName name="ZaZhotovitele">Stavba!$D$34</definedName>
    <definedName name="Zhotovitel">Stavba!$D$11:$G$11</definedName>
  </definedNames>
  <calcPr calcId="125725"/>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G1257" i="14"/>
  <c r="G890"/>
  <c r="G887"/>
  <c r="G883"/>
  <c r="G880"/>
  <c r="G877"/>
  <c r="G259" i="19"/>
  <c r="G225" i="14"/>
  <c r="G223"/>
  <c r="G221"/>
  <c r="G219"/>
  <c r="G1388" l="1"/>
  <c r="G1510" l="1"/>
  <c r="G1509"/>
  <c r="G1508"/>
  <c r="G1507"/>
  <c r="G1506"/>
  <c r="G1505"/>
  <c r="G1504"/>
  <c r="G1503"/>
  <c r="G1502"/>
  <c r="G1501"/>
  <c r="G1500"/>
  <c r="G1499"/>
  <c r="G70" i="19" l="1"/>
  <c r="G73"/>
  <c r="G76"/>
  <c r="G79"/>
  <c r="L296"/>
  <c r="K296"/>
  <c r="G292"/>
  <c r="G291" s="1"/>
  <c r="G290"/>
  <c r="G287"/>
  <c r="G284"/>
  <c r="G281"/>
  <c r="G279"/>
  <c r="G276"/>
  <c r="G274"/>
  <c r="G273"/>
  <c r="G272"/>
  <c r="G271"/>
  <c r="G270"/>
  <c r="G269"/>
  <c r="G268"/>
  <c r="G267"/>
  <c r="G265"/>
  <c r="G264"/>
  <c r="G263"/>
  <c r="G262"/>
  <c r="G261"/>
  <c r="G260"/>
  <c r="G258"/>
  <c r="G257"/>
  <c r="G256"/>
  <c r="G254"/>
  <c r="G250"/>
  <c r="G246"/>
  <c r="G242"/>
  <c r="G238"/>
  <c r="G235"/>
  <c r="G232"/>
  <c r="G229"/>
  <c r="G221"/>
  <c r="G213"/>
  <c r="G205"/>
  <c r="G201"/>
  <c r="G195"/>
  <c r="G193"/>
  <c r="G190"/>
  <c r="G186"/>
  <c r="G184"/>
  <c r="G180"/>
  <c r="G178"/>
  <c r="G168"/>
  <c r="G164"/>
  <c r="G159"/>
  <c r="G155"/>
  <c r="G145"/>
  <c r="G138"/>
  <c r="G128"/>
  <c r="G124"/>
  <c r="G118"/>
  <c r="G114"/>
  <c r="G108"/>
  <c r="G105"/>
  <c r="G104" s="1"/>
  <c r="G101"/>
  <c r="G98"/>
  <c r="G94"/>
  <c r="G90"/>
  <c r="G86"/>
  <c r="G83"/>
  <c r="G61"/>
  <c r="G55"/>
  <c r="G49"/>
  <c r="G43"/>
  <c r="G40"/>
  <c r="G37"/>
  <c r="G34"/>
  <c r="G31"/>
  <c r="G28"/>
  <c r="G24"/>
  <c r="G20"/>
  <c r="G16"/>
  <c r="G12"/>
  <c r="G9"/>
  <c r="G8" s="1"/>
  <c r="G283" l="1"/>
  <c r="G266"/>
  <c r="G255"/>
  <c r="G230"/>
  <c r="G107"/>
  <c r="I70" i="1" s="1"/>
  <c r="G27" i="19"/>
  <c r="G82"/>
  <c r="G241"/>
  <c r="I75" i="1" s="1"/>
  <c r="G275" i="19"/>
  <c r="G11"/>
  <c r="G89"/>
  <c r="G185"/>
  <c r="G278"/>
  <c r="G296" l="1"/>
  <c r="G40" i="1" s="1"/>
  <c r="H40" s="1"/>
  <c r="I40" s="1"/>
  <c r="G1544" i="14" l="1"/>
  <c r="G499" i="16" l="1"/>
  <c r="G498"/>
  <c r="G497"/>
  <c r="G495"/>
  <c r="G494"/>
  <c r="G490"/>
  <c r="G489"/>
  <c r="G488"/>
  <c r="G487"/>
  <c r="G484"/>
  <c r="G483"/>
  <c r="G482"/>
  <c r="G481"/>
  <c r="G480"/>
  <c r="G476"/>
  <c r="G474"/>
  <c r="G471"/>
  <c r="G470"/>
  <c r="G467"/>
  <c r="G466"/>
  <c r="G465"/>
  <c r="G464"/>
  <c r="G463"/>
  <c r="G462"/>
  <c r="G459" s="1"/>
  <c r="G319" i="15" l="1"/>
  <c r="G318"/>
  <c r="G317"/>
  <c r="G315"/>
  <c r="G314"/>
  <c r="G310"/>
  <c r="G307"/>
  <c r="G306"/>
  <c r="G305"/>
  <c r="G301"/>
  <c r="G298"/>
  <c r="G297"/>
  <c r="G296"/>
  <c r="G293" s="1"/>
  <c r="G1946" i="14" l="1"/>
  <c r="G1945"/>
  <c r="G1944"/>
  <c r="G1942"/>
  <c r="G1941"/>
  <c r="G1937"/>
  <c r="G1935"/>
  <c r="G1934"/>
  <c r="G1933"/>
  <c r="G1932"/>
  <c r="G1931"/>
  <c r="G1930"/>
  <c r="G1927"/>
  <c r="G1926"/>
  <c r="G1925"/>
  <c r="G1924"/>
  <c r="G1923"/>
  <c r="G1922"/>
  <c r="G1921"/>
  <c r="G1920"/>
  <c r="G1919"/>
  <c r="G1918"/>
  <c r="G1917"/>
  <c r="G1916"/>
  <c r="G1915"/>
  <c r="G1912"/>
  <c r="G1911"/>
  <c r="G1907"/>
  <c r="G1906"/>
  <c r="G1904"/>
  <c r="G1901"/>
  <c r="G1900"/>
  <c r="G1895"/>
  <c r="G1894"/>
  <c r="G1892"/>
  <c r="G1891"/>
  <c r="G1890"/>
  <c r="G1889"/>
  <c r="G1886"/>
  <c r="G1885"/>
  <c r="G1884"/>
  <c r="G1883"/>
  <c r="G1882"/>
  <c r="G1881"/>
  <c r="G1880"/>
  <c r="G1879"/>
  <c r="G1878"/>
  <c r="G1877"/>
  <c r="G1876"/>
  <c r="G1875"/>
  <c r="G1874"/>
  <c r="G1873"/>
  <c r="G1872"/>
  <c r="G1871"/>
  <c r="G1866"/>
  <c r="G1865"/>
  <c r="G1864"/>
  <c r="G1862"/>
  <c r="G1859"/>
  <c r="G1858"/>
  <c r="G1857"/>
  <c r="G1856"/>
  <c r="G1853"/>
  <c r="G1852"/>
  <c r="G1851"/>
  <c r="G1850"/>
  <c r="G1849"/>
  <c r="G1848"/>
  <c r="G1847"/>
  <c r="G1846"/>
  <c r="G1845"/>
  <c r="G1844"/>
  <c r="G1843"/>
  <c r="G1838"/>
  <c r="G1837"/>
  <c r="G1836"/>
  <c r="G1834"/>
  <c r="G1833"/>
  <c r="G1832"/>
  <c r="G1831"/>
  <c r="G1830"/>
  <c r="G1827"/>
  <c r="G1826"/>
  <c r="G1825"/>
  <c r="G1824"/>
  <c r="G1821"/>
  <c r="G1819"/>
  <c r="G1818"/>
  <c r="G1815"/>
  <c r="G1814"/>
  <c r="G1813"/>
  <c r="G1812"/>
  <c r="G1810"/>
  <c r="G1809"/>
  <c r="G1808"/>
  <c r="G1807"/>
  <c r="G1806"/>
  <c r="G1805"/>
  <c r="G1804"/>
  <c r="G1803"/>
  <c r="G1802"/>
  <c r="G1801"/>
  <c r="G1800"/>
  <c r="G1799"/>
  <c r="G1798"/>
  <c r="G1797"/>
  <c r="G1796"/>
  <c r="G1795"/>
  <c r="G1794"/>
  <c r="G1793"/>
  <c r="G1792"/>
  <c r="G1791"/>
  <c r="G1790"/>
  <c r="G1788"/>
  <c r="G1786"/>
  <c r="G1784"/>
  <c r="G1783"/>
  <c r="G1782"/>
  <c r="G1781"/>
  <c r="G1780"/>
  <c r="G1779"/>
  <c r="G1778"/>
  <c r="G1777"/>
  <c r="G1776"/>
  <c r="G1775"/>
  <c r="G1774"/>
  <c r="G1773"/>
  <c r="G1772"/>
  <c r="G1771"/>
  <c r="G1770"/>
  <c r="G1769"/>
  <c r="G1768"/>
  <c r="G1767"/>
  <c r="G1766"/>
  <c r="G1761"/>
  <c r="G1760"/>
  <c r="G1759"/>
  <c r="G1756" l="1"/>
  <c r="I88" i="1" s="1"/>
  <c r="G1755" i="14"/>
  <c r="G1754"/>
  <c r="G1752"/>
  <c r="G1750"/>
  <c r="G1747"/>
  <c r="G1745"/>
  <c r="G1743"/>
  <c r="G1741"/>
  <c r="G1738"/>
  <c r="G1736"/>
  <c r="G1733"/>
  <c r="G1731"/>
  <c r="G1728"/>
  <c r="G1727"/>
  <c r="G1725"/>
  <c r="G1723"/>
  <c r="G1720"/>
  <c r="G1718"/>
  <c r="G1716"/>
  <c r="G1714"/>
  <c r="G1712"/>
  <c r="G1709"/>
  <c r="G1707"/>
  <c r="G1704"/>
  <c r="G1702"/>
  <c r="G1701"/>
  <c r="G1700"/>
  <c r="G1699"/>
  <c r="G1698"/>
  <c r="G1697"/>
  <c r="G1696"/>
  <c r="G1695"/>
  <c r="G1694"/>
  <c r="G1693"/>
  <c r="G1689"/>
  <c r="G1687"/>
  <c r="G1686"/>
  <c r="G1684"/>
  <c r="G1682"/>
  <c r="G1680"/>
  <c r="G1678"/>
  <c r="G1676"/>
  <c r="G1671"/>
  <c r="G1669"/>
  <c r="G1667"/>
  <c r="G1665"/>
  <c r="G1663"/>
  <c r="G1661"/>
  <c r="G1658"/>
  <c r="G1656"/>
  <c r="G1654"/>
  <c r="G1652"/>
  <c r="G1649"/>
  <c r="G1648"/>
  <c r="G1646"/>
  <c r="G1644"/>
  <c r="G1641"/>
  <c r="G1638"/>
  <c r="G1636"/>
  <c r="G1634"/>
  <c r="G1632"/>
  <c r="G1630"/>
  <c r="G1628"/>
  <c r="G1626"/>
  <c r="G1624"/>
  <c r="G1622"/>
  <c r="G1621"/>
  <c r="G1620"/>
  <c r="G1617"/>
  <c r="G1615"/>
  <c r="G1612"/>
  <c r="G1610"/>
  <c r="G1607"/>
  <c r="G1605"/>
  <c r="G1602"/>
  <c r="G1601"/>
  <c r="G1599"/>
  <c r="G1597"/>
  <c r="G1594"/>
  <c r="G1591"/>
  <c r="G1589"/>
  <c r="G1588"/>
  <c r="G1586" l="1"/>
  <c r="G457" i="16"/>
  <c r="G455"/>
  <c r="G452"/>
  <c r="G450"/>
  <c r="G449"/>
  <c r="G448"/>
  <c r="G447"/>
  <c r="G444"/>
  <c r="G442"/>
  <c r="G440"/>
  <c r="G438"/>
  <c r="G436"/>
  <c r="G434"/>
  <c r="G432"/>
  <c r="G430"/>
  <c r="G428"/>
  <c r="G426"/>
  <c r="G423"/>
  <c r="G421"/>
  <c r="G418"/>
  <c r="G416"/>
  <c r="G414"/>
  <c r="G413" l="1"/>
  <c r="I87" i="1" s="1"/>
  <c r="G412" i="16"/>
  <c r="G411"/>
  <c r="G410"/>
  <c r="G409"/>
  <c r="G408"/>
  <c r="G407"/>
  <c r="G406"/>
  <c r="G405"/>
  <c r="G404"/>
  <c r="G403"/>
  <c r="G402"/>
  <c r="G292" i="15"/>
  <c r="G291"/>
  <c r="G290"/>
  <c r="G289"/>
  <c r="G288"/>
  <c r="G287"/>
  <c r="G286"/>
  <c r="G285" s="1"/>
  <c r="G1585" i="14"/>
  <c r="G1584"/>
  <c r="G1582"/>
  <c r="G1580"/>
  <c r="G1579"/>
  <c r="G1578"/>
  <c r="G1577"/>
  <c r="G1576"/>
  <c r="G1575"/>
  <c r="G1574"/>
  <c r="G1573"/>
  <c r="G1572"/>
  <c r="G1571"/>
  <c r="G1569"/>
  <c r="G1568"/>
  <c r="G1567"/>
  <c r="G1566"/>
  <c r="G1565"/>
  <c r="G1564"/>
  <c r="G1563"/>
  <c r="G1562"/>
  <c r="G1561"/>
  <c r="G1560"/>
  <c r="G1559"/>
  <c r="G1558"/>
  <c r="G1557"/>
  <c r="G1556"/>
  <c r="G1555"/>
  <c r="G1554"/>
  <c r="G1553"/>
  <c r="G1552"/>
  <c r="G1551"/>
  <c r="G1550"/>
  <c r="G1549"/>
  <c r="G1548"/>
  <c r="G1546"/>
  <c r="G1545"/>
  <c r="G1543"/>
  <c r="G1542"/>
  <c r="G1541"/>
  <c r="G1540"/>
  <c r="G1539"/>
  <c r="G1538"/>
  <c r="G1537"/>
  <c r="G1536"/>
  <c r="G1534"/>
  <c r="G1533"/>
  <c r="G1532"/>
  <c r="G1531"/>
  <c r="G1530"/>
  <c r="G1529"/>
  <c r="G1528"/>
  <c r="G1527"/>
  <c r="G1526"/>
  <c r="G1525"/>
  <c r="G1523"/>
  <c r="G1522"/>
  <c r="G1521"/>
  <c r="G1519"/>
  <c r="G1518"/>
  <c r="G1517"/>
  <c r="G1516"/>
  <c r="G1515"/>
  <c r="G1513"/>
  <c r="G1512"/>
  <c r="G1498"/>
  <c r="G1496"/>
  <c r="G1495"/>
  <c r="G1494"/>
  <c r="G1493"/>
  <c r="G1492"/>
  <c r="G1491"/>
  <c r="G1490"/>
  <c r="G1489"/>
  <c r="G1488"/>
  <c r="G1487"/>
  <c r="G1486"/>
  <c r="G1485"/>
  <c r="G1484"/>
  <c r="G1483"/>
  <c r="G1482"/>
  <c r="G1481"/>
  <c r="G1480"/>
  <c r="G1479"/>
  <c r="G1478"/>
  <c r="G1477"/>
  <c r="G1476"/>
  <c r="G1475"/>
  <c r="G1474"/>
  <c r="G1473"/>
  <c r="G1471"/>
  <c r="G1470"/>
  <c r="G1469"/>
  <c r="G1468"/>
  <c r="G1467"/>
  <c r="G1465"/>
  <c r="G1464"/>
  <c r="G1463"/>
  <c r="G1462"/>
  <c r="G1461"/>
  <c r="G401" i="16" l="1"/>
  <c r="G1459" i="14"/>
  <c r="I86" i="1" l="1"/>
  <c r="G363" i="16"/>
  <c r="G362"/>
  <c r="G361"/>
  <c r="G360"/>
  <c r="G359"/>
  <c r="G357"/>
  <c r="G355"/>
  <c r="G354"/>
  <c r="G352"/>
  <c r="G351"/>
  <c r="G350"/>
  <c r="G348"/>
  <c r="G347"/>
  <c r="G346"/>
  <c r="G345"/>
  <c r="G344"/>
  <c r="G343"/>
  <c r="G342"/>
  <c r="G340"/>
  <c r="G339"/>
  <c r="G338"/>
  <c r="G336"/>
  <c r="G335"/>
  <c r="G334"/>
  <c r="G333"/>
  <c r="G332"/>
  <c r="G227" i="15"/>
  <c r="G226"/>
  <c r="G225"/>
  <c r="G224"/>
  <c r="G222"/>
  <c r="G220"/>
  <c r="G219"/>
  <c r="G217"/>
  <c r="G216"/>
  <c r="G215"/>
  <c r="G213"/>
  <c r="G212"/>
  <c r="G211"/>
  <c r="G210"/>
  <c r="G209"/>
  <c r="G208"/>
  <c r="G207"/>
  <c r="G205"/>
  <c r="G204"/>
  <c r="G203"/>
  <c r="G201"/>
  <c r="G200"/>
  <c r="G199"/>
  <c r="G198"/>
  <c r="G197"/>
  <c r="G1171" i="14"/>
  <c r="G1170"/>
  <c r="G1169"/>
  <c r="G1168"/>
  <c r="G1166"/>
  <c r="G1164"/>
  <c r="G1163"/>
  <c r="G1162"/>
  <c r="G1161"/>
  <c r="G1160"/>
  <c r="G1158"/>
  <c r="G1157"/>
  <c r="G1156"/>
  <c r="G1155"/>
  <c r="G1154"/>
  <c r="G1153"/>
  <c r="G1152"/>
  <c r="G1151"/>
  <c r="G1150"/>
  <c r="G1149"/>
  <c r="G1148"/>
  <c r="G1147"/>
  <c r="G1146"/>
  <c r="G1144"/>
  <c r="G1143"/>
  <c r="G1142"/>
  <c r="G1141"/>
  <c r="G1140"/>
  <c r="G1139"/>
  <c r="G1138"/>
  <c r="G1137"/>
  <c r="G1136"/>
  <c r="G1135"/>
  <c r="G1134"/>
  <c r="G1133"/>
  <c r="G1132"/>
  <c r="G1131"/>
  <c r="G1130"/>
  <c r="G1129"/>
  <c r="G1128"/>
  <c r="G1127"/>
  <c r="G1126"/>
  <c r="G1124"/>
  <c r="G1123"/>
  <c r="G1122"/>
  <c r="G1121"/>
  <c r="G1120"/>
  <c r="G1119"/>
  <c r="G1118"/>
  <c r="G1117"/>
  <c r="G1116"/>
  <c r="G1115"/>
  <c r="G1113"/>
  <c r="G1112"/>
  <c r="G1111"/>
  <c r="G1110"/>
  <c r="G1109"/>
  <c r="G1108"/>
  <c r="G1106"/>
  <c r="G1105"/>
  <c r="G1104"/>
  <c r="G1103"/>
  <c r="G1102"/>
  <c r="G1101"/>
  <c r="G1100"/>
  <c r="G1099"/>
  <c r="G1098"/>
  <c r="G1097"/>
  <c r="G1096"/>
  <c r="G1095"/>
  <c r="G327" i="16"/>
  <c r="G324"/>
  <c r="G321"/>
  <c r="G318"/>
  <c r="G316"/>
  <c r="G314"/>
  <c r="G311"/>
  <c r="G308"/>
  <c r="G305"/>
  <c r="G301"/>
  <c r="G296"/>
  <c r="G293"/>
  <c r="G291"/>
  <c r="G287"/>
  <c r="G285"/>
  <c r="G283"/>
  <c r="G281"/>
  <c r="G279"/>
  <c r="G277"/>
  <c r="G273"/>
  <c r="G269"/>
  <c r="G265"/>
  <c r="G261"/>
  <c r="G257"/>
  <c r="G253"/>
  <c r="G251"/>
  <c r="G247"/>
  <c r="G245"/>
  <c r="G243"/>
  <c r="G241"/>
  <c r="G239"/>
  <c r="G237"/>
  <c r="G235"/>
  <c r="G233"/>
  <c r="G192" i="15"/>
  <c r="G189"/>
  <c r="G186"/>
  <c r="G183"/>
  <c r="G180"/>
  <c r="G177"/>
  <c r="G174"/>
  <c r="G171"/>
  <c r="G169"/>
  <c r="G167"/>
  <c r="G165"/>
  <c r="G163"/>
  <c r="G159"/>
  <c r="G155"/>
  <c r="G152"/>
  <c r="G149"/>
  <c r="G147"/>
  <c r="G145"/>
  <c r="G143"/>
  <c r="G141"/>
  <c r="G138"/>
  <c r="G134"/>
  <c r="G1090" i="14"/>
  <c r="G1087"/>
  <c r="G1084"/>
  <c r="G1081"/>
  <c r="G1078"/>
  <c r="G1075"/>
  <c r="G1072"/>
  <c r="G1069"/>
  <c r="G1066"/>
  <c r="G1063"/>
  <c r="G1060"/>
  <c r="G1058"/>
  <c r="G1054"/>
  <c r="G1051"/>
  <c r="G1048"/>
  <c r="G1045"/>
  <c r="G1042"/>
  <c r="G1040"/>
  <c r="G1037"/>
  <c r="G1035"/>
  <c r="G1033"/>
  <c r="G1031"/>
  <c r="G1029"/>
  <c r="G1026"/>
  <c r="G1023"/>
  <c r="G1020"/>
  <c r="G1018"/>
  <c r="G1016"/>
  <c r="G1014"/>
  <c r="G1012"/>
  <c r="G1010"/>
  <c r="G1008"/>
  <c r="G1006"/>
  <c r="G1004"/>
  <c r="G1002"/>
  <c r="G1000"/>
  <c r="G996"/>
  <c r="G992"/>
  <c r="G988"/>
  <c r="G984"/>
  <c r="G980"/>
  <c r="G976"/>
  <c r="G972"/>
  <c r="G968"/>
  <c r="G964"/>
  <c r="G962"/>
  <c r="G960"/>
  <c r="G958"/>
  <c r="G956"/>
  <c r="G954"/>
  <c r="G951"/>
  <c r="G949"/>
  <c r="G947"/>
  <c r="G945"/>
  <c r="G943"/>
  <c r="G941"/>
  <c r="G939"/>
  <c r="G937"/>
  <c r="G935"/>
  <c r="G933"/>
  <c r="G931"/>
  <c r="G929"/>
  <c r="G926"/>
  <c r="G923"/>
  <c r="G920"/>
  <c r="G917"/>
  <c r="G915"/>
  <c r="G913"/>
  <c r="G911"/>
  <c r="G909"/>
  <c r="G905"/>
  <c r="G902"/>
  <c r="G132" i="15" l="1"/>
  <c r="G231" i="16"/>
  <c r="G900" i="14"/>
  <c r="G330" i="16"/>
  <c r="G195" i="15"/>
  <c r="G1093" i="14"/>
  <c r="F46" i="1"/>
  <c r="G76" i="18"/>
  <c r="G75"/>
  <c r="G74"/>
  <c r="G73"/>
  <c r="G72"/>
  <c r="G71"/>
  <c r="G70"/>
  <c r="G69"/>
  <c r="G68"/>
  <c r="G67"/>
  <c r="G66"/>
  <c r="G65"/>
  <c r="G64"/>
  <c r="G44"/>
  <c r="G43"/>
  <c r="G42"/>
  <c r="G41"/>
  <c r="G40"/>
  <c r="G39"/>
  <c r="G38"/>
  <c r="G37"/>
  <c r="G36"/>
  <c r="G33"/>
  <c r="G31"/>
  <c r="G29"/>
  <c r="G27"/>
  <c r="G22"/>
  <c r="G19"/>
  <c r="G17"/>
  <c r="G15"/>
  <c r="G13"/>
  <c r="G12"/>
  <c r="G11"/>
  <c r="G10"/>
  <c r="G76" i="17"/>
  <c r="G75"/>
  <c r="G74"/>
  <c r="G73"/>
  <c r="G72"/>
  <c r="G71"/>
  <c r="G70"/>
  <c r="G69"/>
  <c r="G68"/>
  <c r="G67"/>
  <c r="G66"/>
  <c r="G65"/>
  <c r="G64"/>
  <c r="G44"/>
  <c r="G43"/>
  <c r="G42"/>
  <c r="G41"/>
  <c r="G40"/>
  <c r="G39"/>
  <c r="G38"/>
  <c r="G37"/>
  <c r="G36"/>
  <c r="G33"/>
  <c r="G31"/>
  <c r="G29"/>
  <c r="G27"/>
  <c r="G22"/>
  <c r="G19"/>
  <c r="G17"/>
  <c r="G15"/>
  <c r="G13"/>
  <c r="G12"/>
  <c r="G11"/>
  <c r="G10"/>
  <c r="I74" i="1" l="1"/>
  <c r="I73"/>
  <c r="G24" i="17"/>
  <c r="G8"/>
  <c r="G24" i="18"/>
  <c r="G8"/>
  <c r="Q512" i="16"/>
  <c r="P512"/>
  <c r="G501"/>
  <c r="G500" s="1"/>
  <c r="G398"/>
  <c r="G395"/>
  <c r="G393"/>
  <c r="G385"/>
  <c r="G381"/>
  <c r="G376"/>
  <c r="G371"/>
  <c r="G369"/>
  <c r="G368"/>
  <c r="G366"/>
  <c r="G365"/>
  <c r="G230"/>
  <c r="G226"/>
  <c r="G219"/>
  <c r="G212"/>
  <c r="G205"/>
  <c r="G201"/>
  <c r="G199"/>
  <c r="G196"/>
  <c r="G192"/>
  <c r="G189"/>
  <c r="G188" s="1"/>
  <c r="G186"/>
  <c r="G184"/>
  <c r="G182"/>
  <c r="G180"/>
  <c r="G178"/>
  <c r="G176"/>
  <c r="G174"/>
  <c r="G172"/>
  <c r="G170"/>
  <c r="G168"/>
  <c r="G166"/>
  <c r="G164"/>
  <c r="G161"/>
  <c r="G159"/>
  <c r="G155"/>
  <c r="G151"/>
  <c r="G146"/>
  <c r="G142"/>
  <c r="G138"/>
  <c r="G134"/>
  <c r="G130"/>
  <c r="G126"/>
  <c r="G123"/>
  <c r="G121"/>
  <c r="G119"/>
  <c r="G117"/>
  <c r="G114"/>
  <c r="G112"/>
  <c r="G109"/>
  <c r="G104"/>
  <c r="G100"/>
  <c r="G95"/>
  <c r="G90"/>
  <c r="G85"/>
  <c r="G80"/>
  <c r="G75"/>
  <c r="G71"/>
  <c r="G67"/>
  <c r="G63"/>
  <c r="G59"/>
  <c r="G55"/>
  <c r="G51"/>
  <c r="G48"/>
  <c r="G44"/>
  <c r="G37"/>
  <c r="G34"/>
  <c r="G32"/>
  <c r="G30"/>
  <c r="G28"/>
  <c r="G26"/>
  <c r="G24"/>
  <c r="G19"/>
  <c r="G14"/>
  <c r="G9"/>
  <c r="Q326" i="15"/>
  <c r="P326"/>
  <c r="G321"/>
  <c r="G320" s="1"/>
  <c r="G283"/>
  <c r="G281"/>
  <c r="G279"/>
  <c r="G275"/>
  <c r="G271"/>
  <c r="G267"/>
  <c r="G263"/>
  <c r="G259"/>
  <c r="G257"/>
  <c r="G250"/>
  <c r="G246"/>
  <c r="G242"/>
  <c r="G238"/>
  <c r="G236"/>
  <c r="G235"/>
  <c r="G234"/>
  <c r="G233"/>
  <c r="G231"/>
  <c r="G230"/>
  <c r="G229"/>
  <c r="G131"/>
  <c r="G127"/>
  <c r="G120"/>
  <c r="G113"/>
  <c r="G106"/>
  <c r="G102"/>
  <c r="G100"/>
  <c r="G92"/>
  <c r="G89"/>
  <c r="G88" s="1"/>
  <c r="G86"/>
  <c r="G84"/>
  <c r="G80"/>
  <c r="G76"/>
  <c r="G71"/>
  <c r="G67"/>
  <c r="G63"/>
  <c r="G59"/>
  <c r="G55"/>
  <c r="G52"/>
  <c r="G49"/>
  <c r="G46"/>
  <c r="G44"/>
  <c r="G41"/>
  <c r="G39"/>
  <c r="G36"/>
  <c r="G33"/>
  <c r="G29"/>
  <c r="G25"/>
  <c r="G21"/>
  <c r="G17"/>
  <c r="G13"/>
  <c r="G9"/>
  <c r="L2032" i="14"/>
  <c r="K2032"/>
  <c r="G1977"/>
  <c r="G1976" s="1"/>
  <c r="I90" i="1" s="1"/>
  <c r="G1975" i="14"/>
  <c r="G1972"/>
  <c r="G1964"/>
  <c r="G1948"/>
  <c r="G1457"/>
  <c r="G1455"/>
  <c r="G1447"/>
  <c r="G1440"/>
  <c r="G1435"/>
  <c r="G1423"/>
  <c r="G1420"/>
  <c r="G1417"/>
  <c r="G1415"/>
  <c r="G1411"/>
  <c r="G1407"/>
  <c r="G1403"/>
  <c r="G1399"/>
  <c r="G1395"/>
  <c r="G1393"/>
  <c r="G1377"/>
  <c r="G1372"/>
  <c r="G1366"/>
  <c r="G1360"/>
  <c r="G1358"/>
  <c r="G1346"/>
  <c r="G1342"/>
  <c r="G1333"/>
  <c r="G1325"/>
  <c r="G1321"/>
  <c r="G1317"/>
  <c r="G1308"/>
  <c r="G1306"/>
  <c r="G1304"/>
  <c r="G1302"/>
  <c r="G1301"/>
  <c r="G1300"/>
  <c r="G1299"/>
  <c r="G1298"/>
  <c r="G1297"/>
  <c r="G1296"/>
  <c r="G1295"/>
  <c r="G1294"/>
  <c r="G1293"/>
  <c r="G1292"/>
  <c r="G1291"/>
  <c r="G1290"/>
  <c r="G1288"/>
  <c r="G1286"/>
  <c r="G1284"/>
  <c r="G1283"/>
  <c r="G1282"/>
  <c r="G1281"/>
  <c r="G1280"/>
  <c r="G1279"/>
  <c r="G1278"/>
  <c r="G1277"/>
  <c r="G1276"/>
  <c r="G1275"/>
  <c r="G1274"/>
  <c r="G1273"/>
  <c r="G1272"/>
  <c r="G1271"/>
  <c r="G1270"/>
  <c r="G1269"/>
  <c r="G1267"/>
  <c r="G1265"/>
  <c r="G1263"/>
  <c r="G1261"/>
  <c r="G1259"/>
  <c r="G1256"/>
  <c r="G1255"/>
  <c r="G1254"/>
  <c r="G1253"/>
  <c r="G1252"/>
  <c r="G1251"/>
  <c r="G1250"/>
  <c r="G1249"/>
  <c r="G1248"/>
  <c r="G1247"/>
  <c r="G1246"/>
  <c r="G1245"/>
  <c r="G1244"/>
  <c r="G1243"/>
  <c r="G1242"/>
  <c r="G1241"/>
  <c r="G1240"/>
  <c r="G1239"/>
  <c r="G1238"/>
  <c r="G1237"/>
  <c r="G1236"/>
  <c r="G1235"/>
  <c r="G1234"/>
  <c r="G1233"/>
  <c r="G1232"/>
  <c r="G1230"/>
  <c r="G1228"/>
  <c r="G1226"/>
  <c r="G1224"/>
  <c r="G1222"/>
  <c r="G1220"/>
  <c r="G1219"/>
  <c r="G1218"/>
  <c r="G1217"/>
  <c r="G1216"/>
  <c r="G1215"/>
  <c r="G1214"/>
  <c r="G1213"/>
  <c r="G1212"/>
  <c r="G1211"/>
  <c r="G1210"/>
  <c r="G1209"/>
  <c r="G1208"/>
  <c r="G1207"/>
  <c r="G1206"/>
  <c r="G1205"/>
  <c r="G1203"/>
  <c r="G1201"/>
  <c r="G1199"/>
  <c r="G1197"/>
  <c r="G1196"/>
  <c r="G1194"/>
  <c r="G1192"/>
  <c r="G1190"/>
  <c r="G1188"/>
  <c r="G1186"/>
  <c r="G1178"/>
  <c r="G1173"/>
  <c r="G899"/>
  <c r="G897"/>
  <c r="G895"/>
  <c r="G893"/>
  <c r="G873"/>
  <c r="G863"/>
  <c r="G855"/>
  <c r="G845"/>
  <c r="G838"/>
  <c r="G836"/>
  <c r="G832"/>
  <c r="G828"/>
  <c r="G820"/>
  <c r="G817"/>
  <c r="G814"/>
  <c r="G812"/>
  <c r="G810"/>
  <c r="G808"/>
  <c r="G806"/>
  <c r="G804"/>
  <c r="G802"/>
  <c r="G800"/>
  <c r="G796"/>
  <c r="G792"/>
  <c r="G786"/>
  <c r="G783"/>
  <c r="G781"/>
  <c r="G778"/>
  <c r="G775"/>
  <c r="G773"/>
  <c r="G771"/>
  <c r="G769"/>
  <c r="G767"/>
  <c r="G765"/>
  <c r="G763"/>
  <c r="G761"/>
  <c r="G759"/>
  <c r="G757"/>
  <c r="G755"/>
  <c r="G753"/>
  <c r="G751"/>
  <c r="G749"/>
  <c r="G746"/>
  <c r="G744"/>
  <c r="G742"/>
  <c r="G740"/>
  <c r="G738"/>
  <c r="G736"/>
  <c r="G734"/>
  <c r="G732"/>
  <c r="G728"/>
  <c r="G722"/>
  <c r="G717"/>
  <c r="G712"/>
  <c r="G710"/>
  <c r="G707"/>
  <c r="G705"/>
  <c r="G703"/>
  <c r="G699"/>
  <c r="G695"/>
  <c r="G689"/>
  <c r="G685"/>
  <c r="G681"/>
  <c r="G677"/>
  <c r="G673"/>
  <c r="G669"/>
  <c r="G665"/>
  <c r="G662"/>
  <c r="G660"/>
  <c r="G652"/>
  <c r="G648"/>
  <c r="G642"/>
  <c r="G639"/>
  <c r="G636"/>
  <c r="G633"/>
  <c r="G630"/>
  <c r="G627"/>
  <c r="G624"/>
  <c r="G621"/>
  <c r="G616"/>
  <c r="G612"/>
  <c r="G610"/>
  <c r="G602"/>
  <c r="G598"/>
  <c r="G593"/>
  <c r="G587"/>
  <c r="G581"/>
  <c r="G574"/>
  <c r="G569"/>
  <c r="G565"/>
  <c r="G561"/>
  <c r="G555"/>
  <c r="G551"/>
  <c r="G545"/>
  <c r="G540"/>
  <c r="G535"/>
  <c r="G523"/>
  <c r="G511"/>
  <c r="G499"/>
  <c r="G495"/>
  <c r="G484"/>
  <c r="G468"/>
  <c r="G454"/>
  <c r="G446"/>
  <c r="G442"/>
  <c r="G432"/>
  <c r="G427"/>
  <c r="G419"/>
  <c r="G410"/>
  <c r="G406"/>
  <c r="G402"/>
  <c r="G398"/>
  <c r="G394"/>
  <c r="G387"/>
  <c r="G351"/>
  <c r="G333"/>
  <c r="G330"/>
  <c r="G328"/>
  <c r="G326"/>
  <c r="G324"/>
  <c r="G319"/>
  <c r="G316"/>
  <c r="G314"/>
  <c r="G309"/>
  <c r="G306"/>
  <c r="G302"/>
  <c r="G290"/>
  <c r="G285"/>
  <c r="G282"/>
  <c r="G270"/>
  <c r="G267"/>
  <c r="G265"/>
  <c r="G263"/>
  <c r="G256"/>
  <c r="G252"/>
  <c r="G248"/>
  <c r="G245"/>
  <c r="G242"/>
  <c r="G237"/>
  <c r="G232"/>
  <c r="G228"/>
  <c r="G217"/>
  <c r="G215"/>
  <c r="G210"/>
  <c r="G207"/>
  <c r="G205"/>
  <c r="G203"/>
  <c r="G201"/>
  <c r="G197"/>
  <c r="G193"/>
  <c r="G189"/>
  <c r="G185"/>
  <c r="G178"/>
  <c r="G173"/>
  <c r="G168"/>
  <c r="G164"/>
  <c r="G160"/>
  <c r="G156"/>
  <c r="G152"/>
  <c r="G148"/>
  <c r="G144"/>
  <c r="G141"/>
  <c r="G138"/>
  <c r="G135"/>
  <c r="G131"/>
  <c r="G127"/>
  <c r="G116"/>
  <c r="G112"/>
  <c r="G110"/>
  <c r="G107"/>
  <c r="G104"/>
  <c r="G101"/>
  <c r="G98"/>
  <c r="G95"/>
  <c r="G92"/>
  <c r="G89"/>
  <c r="G86"/>
  <c r="G82"/>
  <c r="G79"/>
  <c r="G76"/>
  <c r="G72"/>
  <c r="G68"/>
  <c r="G65"/>
  <c r="G62"/>
  <c r="G59"/>
  <c r="G56"/>
  <c r="G53"/>
  <c r="G50"/>
  <c r="G47"/>
  <c r="G45"/>
  <c r="G43"/>
  <c r="G40"/>
  <c r="G37"/>
  <c r="G34"/>
  <c r="G30"/>
  <c r="G27"/>
  <c r="G24"/>
  <c r="G21"/>
  <c r="G19"/>
  <c r="G16"/>
  <c r="G13"/>
  <c r="G9"/>
  <c r="G46" i="13"/>
  <c r="G45"/>
  <c r="G44"/>
  <c r="G43"/>
  <c r="G42"/>
  <c r="G41"/>
  <c r="G40"/>
  <c r="G39"/>
  <c r="G38"/>
  <c r="G37"/>
  <c r="G36"/>
  <c r="G33"/>
  <c r="G31"/>
  <c r="G29"/>
  <c r="G27"/>
  <c r="G22"/>
  <c r="G19"/>
  <c r="G17"/>
  <c r="G15"/>
  <c r="G13"/>
  <c r="G12"/>
  <c r="G11"/>
  <c r="G10"/>
  <c r="G27" i="1"/>
  <c r="J28"/>
  <c r="J26"/>
  <c r="G38"/>
  <c r="F38"/>
  <c r="H32"/>
  <c r="J23"/>
  <c r="J24"/>
  <c r="J25"/>
  <c r="J27"/>
  <c r="E24"/>
  <c r="E26"/>
  <c r="G214" i="14" l="1"/>
  <c r="G816"/>
  <c r="I68" i="1" s="1"/>
  <c r="G1260" i="14"/>
  <c r="G1359"/>
  <c r="G1454"/>
  <c r="I85" i="1" s="1"/>
  <c r="G1947" i="14"/>
  <c r="I89" i="1" s="1"/>
  <c r="G24" i="13"/>
  <c r="I20" i="1" s="1"/>
  <c r="G8" i="13"/>
  <c r="I19" i="1" s="1"/>
  <c r="G77" i="17"/>
  <c r="G77" i="18"/>
  <c r="G43" i="1" s="1"/>
  <c r="H43" s="1"/>
  <c r="I43" s="1"/>
  <c r="G332" i="14"/>
  <c r="I62" i="1" s="1"/>
  <c r="G269" i="14"/>
  <c r="G664"/>
  <c r="G18"/>
  <c r="G115"/>
  <c r="I56" i="1" s="1"/>
  <c r="G147" i="14"/>
  <c r="G227"/>
  <c r="I59" i="1" s="1"/>
  <c r="G651" i="14"/>
  <c r="G894"/>
  <c r="I72" i="1" s="1"/>
  <c r="G8" i="14"/>
  <c r="G49"/>
  <c r="G609"/>
  <c r="I64" i="1" s="1"/>
  <c r="G615" i="14"/>
  <c r="G819"/>
  <c r="G1172"/>
  <c r="I76" i="1" s="1"/>
  <c r="G1204" i="14"/>
  <c r="G1394"/>
  <c r="G1416"/>
  <c r="I83" i="1" s="1"/>
  <c r="I58"/>
  <c r="G544" i="14"/>
  <c r="G837"/>
  <c r="G1187"/>
  <c r="I77" i="1" s="1"/>
  <c r="G1307" i="14"/>
  <c r="G1439"/>
  <c r="G8" i="16"/>
  <c r="G43"/>
  <c r="G108"/>
  <c r="G163"/>
  <c r="G367"/>
  <c r="G370"/>
  <c r="G154"/>
  <c r="G36"/>
  <c r="G150"/>
  <c r="G364"/>
  <c r="G62"/>
  <c r="I60" i="1" s="1"/>
  <c r="G125" i="16"/>
  <c r="G191"/>
  <c r="G394"/>
  <c r="G228" i="15"/>
  <c r="G232"/>
  <c r="G101"/>
  <c r="G54"/>
  <c r="G75"/>
  <c r="G79"/>
  <c r="G91"/>
  <c r="G258"/>
  <c r="G8"/>
  <c r="G35"/>
  <c r="G237"/>
  <c r="G280"/>
  <c r="G326" l="1"/>
  <c r="I84" i="1"/>
  <c r="I57"/>
  <c r="I79"/>
  <c r="G512" i="16"/>
  <c r="I71" i="1"/>
  <c r="G45"/>
  <c r="H45" s="1"/>
  <c r="I45" s="1"/>
  <c r="I81"/>
  <c r="G2032" i="14"/>
  <c r="G2041" s="1"/>
  <c r="G44" i="1"/>
  <c r="H44" s="1"/>
  <c r="I44" s="1"/>
  <c r="I53"/>
  <c r="I67"/>
  <c r="I55"/>
  <c r="I54"/>
  <c r="I63"/>
  <c r="I82"/>
  <c r="I69"/>
  <c r="G42"/>
  <c r="H42" s="1"/>
  <c r="I42" s="1"/>
  <c r="I80"/>
  <c r="I78"/>
  <c r="I65"/>
  <c r="I66"/>
  <c r="I61"/>
  <c r="G47" i="13"/>
  <c r="G41" i="1" s="1"/>
  <c r="I18"/>
  <c r="G24"/>
  <c r="H41" l="1"/>
  <c r="I41" s="1"/>
  <c r="I91"/>
  <c r="G39"/>
  <c r="H39" s="1"/>
  <c r="I17"/>
  <c r="G46"/>
  <c r="G28" s="1"/>
  <c r="I92"/>
  <c r="I16"/>
  <c r="I21" l="1"/>
  <c r="G25" s="1"/>
  <c r="G26" s="1"/>
  <c r="G29" s="1"/>
  <c r="H46"/>
  <c r="I39"/>
  <c r="I46" s="1"/>
  <c r="J40" s="1"/>
  <c r="J45" l="1"/>
  <c r="J44"/>
  <c r="J43"/>
  <c r="J39"/>
  <c r="J41"/>
  <c r="J42"/>
  <c r="J46" l="1"/>
</calcChain>
</file>

<file path=xl/comments1.xml><?xml version="1.0" encoding="utf-8"?>
<comments xmlns="http://schemas.openxmlformats.org/spreadsheetml/2006/main">
  <authors>
    <author>Radim Štěpánek</author>
  </authors>
  <commentList>
    <comment ref="D11" authorId="0">
      <text>
        <r>
          <rPr>
            <sz val="9"/>
            <color indexed="81"/>
            <rFont val="Tahoma"/>
            <family val="2"/>
            <charset val="238"/>
          </rPr>
          <t>Název</t>
        </r>
      </text>
    </comment>
    <comment ref="I11" authorId="0">
      <text>
        <r>
          <rPr>
            <sz val="9"/>
            <color indexed="81"/>
            <rFont val="Tahoma"/>
            <family val="2"/>
            <charset val="238"/>
          </rPr>
          <t>IČO</t>
        </r>
      </text>
    </comment>
    <comment ref="D12" authorId="0">
      <text>
        <r>
          <rPr>
            <sz val="9"/>
            <color indexed="81"/>
            <rFont val="Tahoma"/>
            <family val="2"/>
            <charset val="238"/>
          </rPr>
          <t>Ulice</t>
        </r>
      </text>
    </comment>
    <comment ref="I12" authorId="0">
      <text>
        <r>
          <rPr>
            <sz val="9"/>
            <color indexed="81"/>
            <rFont val="Tahoma"/>
            <family val="2"/>
            <charset val="238"/>
          </rPr>
          <t>DIČ</t>
        </r>
      </text>
    </comment>
    <comment ref="C13" authorId="0">
      <text>
        <r>
          <rPr>
            <sz val="9"/>
            <color indexed="81"/>
            <rFont val="Tahoma"/>
            <family val="2"/>
            <charset val="238"/>
          </rPr>
          <t>PSČ</t>
        </r>
      </text>
    </comment>
    <comment ref="D13" authorId="0">
      <text>
        <r>
          <rPr>
            <sz val="9"/>
            <color indexed="81"/>
            <rFont val="Tahoma"/>
            <family val="2"/>
            <charset val="238"/>
          </rPr>
          <t>Ulice</t>
        </r>
      </text>
    </comment>
  </commentList>
</comments>
</file>

<file path=xl/sharedStrings.xml><?xml version="1.0" encoding="utf-8"?>
<sst xmlns="http://schemas.openxmlformats.org/spreadsheetml/2006/main" count="9786" uniqueCount="2658">
  <si>
    <t>%</t>
  </si>
  <si>
    <t>Cena celkem</t>
  </si>
  <si>
    <t>Za zhotovitele</t>
  </si>
  <si>
    <t>Za objednatele</t>
  </si>
  <si>
    <t>Zaokrouhlení</t>
  </si>
  <si>
    <t>Název</t>
  </si>
  <si>
    <t xml:space="preserve">Položkový rozpočet </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</si>
  <si>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</si>
  <si>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</si>
  <si>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</si>
  <si>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</si>
  <si>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</si>
  <si>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</si>
  <si>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</si>
  <si>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</si>
  <si>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</si>
  <si>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</si>
  <si>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</si>
  <si>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</si>
  <si>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</si>
  <si>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</si>
  <si>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</si>
  <si>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Cena celkem bez DPH</t>
  </si>
  <si>
    <t>HSV</t>
  </si>
  <si>
    <t>PSV</t>
  </si>
  <si>
    <t>MON</t>
  </si>
  <si>
    <t>Vedlejší náklady</t>
  </si>
  <si>
    <t>Ostatní náklady</t>
  </si>
  <si>
    <t>Celkem</t>
  </si>
  <si>
    <t>Rozpis ceny</t>
  </si>
  <si>
    <t>Rekapitulace daní</t>
  </si>
  <si>
    <t>IČ:</t>
  </si>
  <si>
    <t>DIČ:</t>
  </si>
  <si>
    <t>Cena celkem s DPH</t>
  </si>
  <si>
    <t>#RTSROZP#</t>
  </si>
  <si>
    <t>#CASTI&gt;&gt;</t>
  </si>
  <si>
    <t>Zakázka:</t>
  </si>
  <si>
    <t>Z:</t>
  </si>
  <si>
    <t>Objekt:</t>
  </si>
  <si>
    <t>Rozpočet:</t>
  </si>
  <si>
    <t>Celkem za stavbu</t>
  </si>
  <si>
    <t>CZK</t>
  </si>
  <si>
    <t>Rekapitulace dílů</t>
  </si>
  <si>
    <t>Typ dílu</t>
  </si>
  <si>
    <t>0</t>
  </si>
  <si>
    <t>Přípravné a přidružené práce</t>
  </si>
  <si>
    <t>1</t>
  </si>
  <si>
    <t>Zemní práce</t>
  </si>
  <si>
    <t>2</t>
  </si>
  <si>
    <t>Základy,zvláštní zakládání</t>
  </si>
  <si>
    <t>3</t>
  </si>
  <si>
    <t>Svislé a kompletní konstrukce</t>
  </si>
  <si>
    <t>311</t>
  </si>
  <si>
    <t>Sádrokartonové konstrukce</t>
  </si>
  <si>
    <t>4</t>
  </si>
  <si>
    <t>Vodorovné konstrukce</t>
  </si>
  <si>
    <t>43</t>
  </si>
  <si>
    <t>Schodiště</t>
  </si>
  <si>
    <t>5</t>
  </si>
  <si>
    <t>Komunikace</t>
  </si>
  <si>
    <t>61</t>
  </si>
  <si>
    <t>Upravy povrchů vnitřní</t>
  </si>
  <si>
    <t>62</t>
  </si>
  <si>
    <t>Upravy povrchů vnější</t>
  </si>
  <si>
    <t>63</t>
  </si>
  <si>
    <t>Podlahy a podlahové konstrukce</t>
  </si>
  <si>
    <t>93</t>
  </si>
  <si>
    <t>Dokončovací práce inž.staveb</t>
  </si>
  <si>
    <t>94</t>
  </si>
  <si>
    <t>Lešení a stavební výtahy</t>
  </si>
  <si>
    <t>95</t>
  </si>
  <si>
    <t>Dokončovací kce na pozem.stav.</t>
  </si>
  <si>
    <t>96</t>
  </si>
  <si>
    <t>Bourání konstrukcí</t>
  </si>
  <si>
    <t>99</t>
  </si>
  <si>
    <t>Staveništní přesun hmot</t>
  </si>
  <si>
    <t>711</t>
  </si>
  <si>
    <t>Izolace proti vodě</t>
  </si>
  <si>
    <t>712</t>
  </si>
  <si>
    <t>Živičné krytiny</t>
  </si>
  <si>
    <t>713</t>
  </si>
  <si>
    <t>Izolace tepelné</t>
  </si>
  <si>
    <t>714</t>
  </si>
  <si>
    <t>Izol akustické a protiotřesové</t>
  </si>
  <si>
    <t>762</t>
  </si>
  <si>
    <t>Konstrukce tesařské</t>
  </si>
  <si>
    <t>763</t>
  </si>
  <si>
    <t>Dřevostavby</t>
  </si>
  <si>
    <t>764</t>
  </si>
  <si>
    <t>Konstrukce klempířské</t>
  </si>
  <si>
    <t>766</t>
  </si>
  <si>
    <t>Konstrukce truhlářské</t>
  </si>
  <si>
    <t>767</t>
  </si>
  <si>
    <t>Konstrukce zámečnické</t>
  </si>
  <si>
    <t>771</t>
  </si>
  <si>
    <t>Podlahy z dlaždic a obklady</t>
  </si>
  <si>
    <t>776</t>
  </si>
  <si>
    <t>Podlahy povlakové</t>
  </si>
  <si>
    <t>781</t>
  </si>
  <si>
    <t>Obklady keramické</t>
  </si>
  <si>
    <t>783</t>
  </si>
  <si>
    <t>Nátěry</t>
  </si>
  <si>
    <t>784</t>
  </si>
  <si>
    <t>Malby</t>
  </si>
  <si>
    <t>785</t>
  </si>
  <si>
    <t>Tapety</t>
  </si>
  <si>
    <t>M43</t>
  </si>
  <si>
    <t>Montáže ocelových konstrukcí</t>
  </si>
  <si>
    <t>M99</t>
  </si>
  <si>
    <t>Skladby podlah a konstrukcí</t>
  </si>
  <si>
    <t>VN</t>
  </si>
  <si>
    <t>ON</t>
  </si>
  <si>
    <t>S:</t>
  </si>
  <si>
    <t>#TypZaznamu#</t>
  </si>
  <si>
    <t>STA</t>
  </si>
  <si>
    <t>OBJ</t>
  </si>
  <si>
    <t>ROZ</t>
  </si>
  <si>
    <t>C:</t>
  </si>
  <si>
    <t>CAS_STR</t>
  </si>
  <si>
    <t>P.č.</t>
  </si>
  <si>
    <t>Číslo položky</t>
  </si>
  <si>
    <t>Název položky</t>
  </si>
  <si>
    <t>MJ</t>
  </si>
  <si>
    <t>množství</t>
  </si>
  <si>
    <t>cena / MJ</t>
  </si>
  <si>
    <t>Cen. soustava</t>
  </si>
  <si>
    <t>Díl:</t>
  </si>
  <si>
    <t>DIL</t>
  </si>
  <si>
    <t>0.01</t>
  </si>
  <si>
    <t>Ochrana a zakrývání stávajících konstrukcí, proti zničení a poškození,desky,folie,plachty</t>
  </si>
  <si>
    <t>m2</t>
  </si>
  <si>
    <t>POL1_0</t>
  </si>
  <si>
    <t>1.NP:90*1</t>
  </si>
  <si>
    <t>VV</t>
  </si>
  <si>
    <t>2.NP:90*1</t>
  </si>
  <si>
    <t>střecha:20*1</t>
  </si>
  <si>
    <t>0.02</t>
  </si>
  <si>
    <t>Protiprašné dočasné dělící příčky s dveřmi, zřízení,odstranění,kotvení,doplňky,detaily</t>
  </si>
  <si>
    <t>1.NP:3,5*1,8*2</t>
  </si>
  <si>
    <t>2.NP:3,5*1,8*3</t>
  </si>
  <si>
    <t>0.03</t>
  </si>
  <si>
    <t>Vytyčení a ochrana stávajících rozvodů IS+profesí</t>
  </si>
  <si>
    <t>kus</t>
  </si>
  <si>
    <t>1*1</t>
  </si>
  <si>
    <t>121101103R00</t>
  </si>
  <si>
    <t>Sejmutí ornice s přemístěním přes 100 do 250 m</t>
  </si>
  <si>
    <t>m3</t>
  </si>
  <si>
    <t>dle přípravy území C.4 - tráva:7*1</t>
  </si>
  <si>
    <t>131201111R00</t>
  </si>
  <si>
    <t>Hloubení nezapaž. jam hor.3 do 100 m3, STROJNĚ</t>
  </si>
  <si>
    <t>rampa+šachta výtahu:1,4*29,5</t>
  </si>
  <si>
    <t>patka schodů:1,56*22,1</t>
  </si>
  <si>
    <t/>
  </si>
  <si>
    <t>Zpevněné plochy:</t>
  </si>
  <si>
    <t>provedení dle technické zprávy,skladeb konstrukcí a standardů!!!:</t>
  </si>
  <si>
    <t>S1:39*0,5</t>
  </si>
  <si>
    <t>S3:45*0,23</t>
  </si>
  <si>
    <t>131201119R00</t>
  </si>
  <si>
    <t>Příplatek za lepivost - hloubení nezap.jam v hor.3</t>
  </si>
  <si>
    <t>161101101R00</t>
  </si>
  <si>
    <t>Svislé přemístění výkopku z hor.1-4 do 2,5 m</t>
  </si>
  <si>
    <t>174101101R00</t>
  </si>
  <si>
    <t>Zásyp jam, rýh, šachet se zhutněním</t>
  </si>
  <si>
    <t>kolem rampy+šachty výtahu:1,4*(29,5-12,4)</t>
  </si>
  <si>
    <t>kolem patky schodů:1,56*(22,1-12,6)</t>
  </si>
  <si>
    <t>na patku schodů:0,86*12,6</t>
  </si>
  <si>
    <t>171201201R00</t>
  </si>
  <si>
    <t>Uložení sypaniny na skl.-sypanina na výšku přes 2m</t>
  </si>
  <si>
    <t>ornice na deponii:7*1</t>
  </si>
  <si>
    <t>167101101R00</t>
  </si>
  <si>
    <t>Nakládání výkopku z hor.1-4 v množství do 100 m3</t>
  </si>
  <si>
    <t>výkopek z deponie k zásypům:49,596*1</t>
  </si>
  <si>
    <t>162301101R00</t>
  </si>
  <si>
    <t>Vodorovné přemístění výkopku z hor.1-4 do 500 m</t>
  </si>
  <si>
    <t>162301102R00</t>
  </si>
  <si>
    <t>Vodorovné přemístění výkopku z hor.1-4 do 1000 m</t>
  </si>
  <si>
    <t>162701109R00</t>
  </si>
  <si>
    <t>Příplatek k vod. přemístění hor.1-4 za další 1 km</t>
  </si>
  <si>
    <t>199000002R00</t>
  </si>
  <si>
    <t>Poplatek za skládku horniny 1- 4</t>
  </si>
  <si>
    <t>215901101R00</t>
  </si>
  <si>
    <t>Zhutnění podloží z hornin nesoudržných do 92% PS</t>
  </si>
  <si>
    <t>pod rampu a výtah:17,2*1</t>
  </si>
  <si>
    <t>pod patku schodů:4,4*3,2</t>
  </si>
  <si>
    <t>S1:39</t>
  </si>
  <si>
    <t>S2:311</t>
  </si>
  <si>
    <t>S3:45</t>
  </si>
  <si>
    <t>273313511R00</t>
  </si>
  <si>
    <t xml:space="preserve">Beton základových desek prostý C 12/15 </t>
  </si>
  <si>
    <t>pod rampu a výtah:0,2*17,2</t>
  </si>
  <si>
    <t>pod patku schodů:0,2*4,4*3,2</t>
  </si>
  <si>
    <t>274272130RT4</t>
  </si>
  <si>
    <t>Zdivo základové z bednicích tvárnic, tl. 25 cm, výplň tvárnic betonem C 20/25,XC2,S3</t>
  </si>
  <si>
    <t>dle statiky:</t>
  </si>
  <si>
    <t>pasy rampy:5,5*2</t>
  </si>
  <si>
    <t>274361821R00</t>
  </si>
  <si>
    <t>Výztuž základ. pasů z betonářské oceli 10505 (R)</t>
  </si>
  <si>
    <t>t</t>
  </si>
  <si>
    <t>pasy rampy:0,25*5,5*2*130/1000</t>
  </si>
  <si>
    <t>273323611R0X</t>
  </si>
  <si>
    <t>Železobeton základ. desek vodostavební C 30/37, XC3,XA1,S3</t>
  </si>
  <si>
    <t>dojezd výtahu-dno:0,3*7,2</t>
  </si>
  <si>
    <t>273323611R0Y</t>
  </si>
  <si>
    <t>Železobeton základ. desek vodostavební C 30/37, XC4,XD1,XF2,S3</t>
  </si>
  <si>
    <t>deska rampy:0,2*4,67*1,7</t>
  </si>
  <si>
    <t>273351215R00</t>
  </si>
  <si>
    <t>Bednění stěn základových desek - zřízení</t>
  </si>
  <si>
    <t>dojezd výtahu-dno:0,3*10,8</t>
  </si>
  <si>
    <t>deska rampy:0,2*2*(4,67+1,7)+4,67*1,7</t>
  </si>
  <si>
    <t>273351216R00</t>
  </si>
  <si>
    <t>Bednění stěn základových desek - odstranění</t>
  </si>
  <si>
    <t>411354171R0X</t>
  </si>
  <si>
    <t>Podpěrná konstr. desek do 5 kPa - zřízení</t>
  </si>
  <si>
    <t>deska rampy:4,67*1,7</t>
  </si>
  <si>
    <t>411354172R0X</t>
  </si>
  <si>
    <t>Podpěrná konstr. desek do 5 kPa - odstranění</t>
  </si>
  <si>
    <t>273361821R00</t>
  </si>
  <si>
    <t>Výztuž základových desek z beton. oceli 10505 (R)</t>
  </si>
  <si>
    <t>dojezd výtahu-dno:0,3*10,8*130/1000</t>
  </si>
  <si>
    <t>deska rampy:0,2*4,67*1,7*130/1000</t>
  </si>
  <si>
    <t>279323511R0X</t>
  </si>
  <si>
    <t>Železobeton základ. zdí vodostavební C 30/37, XC3,XA1,S3</t>
  </si>
  <si>
    <t>dojezd výtahu-stěny:0,3*1,05*10,8</t>
  </si>
  <si>
    <t>279351105R00</t>
  </si>
  <si>
    <t>Bednění stěn základových zdí, oboustranné-zřízení</t>
  </si>
  <si>
    <t>dojezd výtahu-stěny:2*1,05*10,8</t>
  </si>
  <si>
    <t>279351106R00</t>
  </si>
  <si>
    <t>Bednění stěn základových zdí, oboustranné-odstran.</t>
  </si>
  <si>
    <t>279361821R00</t>
  </si>
  <si>
    <t>Výztuž základových zdí z betonář. oceli 10 505 (R)</t>
  </si>
  <si>
    <t>dojezd výtahu-stěny:0,3*1,05*10,8*130/1000</t>
  </si>
  <si>
    <t>275321411R00</t>
  </si>
  <si>
    <t>Železobeton základových patek C 25/30 XC2</t>
  </si>
  <si>
    <t>patka schodů:4,2*3*0,5</t>
  </si>
  <si>
    <t>275351215R00</t>
  </si>
  <si>
    <t>Bednění stěn základových patek - zřízení</t>
  </si>
  <si>
    <t>patka schodů:2*(4,2+3)*0,5</t>
  </si>
  <si>
    <t>275351216R00</t>
  </si>
  <si>
    <t>Bednění stěn základových patek - odstranění</t>
  </si>
  <si>
    <t>275361821R00</t>
  </si>
  <si>
    <t>Výztuž základ. patek z betonářské oceli 10 505 (R)</t>
  </si>
  <si>
    <t>patka schodů:4,2*3*0,5*130/1000</t>
  </si>
  <si>
    <t>2.1</t>
  </si>
  <si>
    <t>Prostupy základy,zřízení,kotvení,prostupka, zapravení,kotvení,doplňky,detaily,D+M</t>
  </si>
  <si>
    <t>2+2</t>
  </si>
  <si>
    <t>2.2</t>
  </si>
  <si>
    <t>Těsnící plech,oboustranný butylkaučuk,š.120mm, kotvení,doplňky,detaily,D+M</t>
  </si>
  <si>
    <t>m</t>
  </si>
  <si>
    <t>dojezd výtahu-stěny vs. dno:11*1</t>
  </si>
  <si>
    <t>311271176R00</t>
  </si>
  <si>
    <t>Zdivo z tvárnic porobet. hladkých tl. 25 cm</t>
  </si>
  <si>
    <t>obvod:</t>
  </si>
  <si>
    <t>1.NP:3,25*6*2-(1,2*2,2+2,4*2,4+2,18*2,4)</t>
  </si>
  <si>
    <t>2.NP:3,25*6*2-(1,2*2,2+2,4*2,4+2,18*2,4)</t>
  </si>
  <si>
    <t>3.NP:3,8*160</t>
  </si>
  <si>
    <t>odečet oken:-(2,6*1,9*4+2,3*1,9*3+2,18*1,9+5,2*1,9*16+4,68*1,9+1,2*1,9*3+4,48*3)</t>
  </si>
  <si>
    <t>odečet dveří:-(1,2*2,2)</t>
  </si>
  <si>
    <t>vnitřní:</t>
  </si>
  <si>
    <t>2.NP:3,25*2,9-1,8*2,2</t>
  </si>
  <si>
    <t>3.NP:3,8*(9,3+8,1)-1,6*2,1</t>
  </si>
  <si>
    <t>311271175R00</t>
  </si>
  <si>
    <t>Zdivo z tvárnic porobet. hladkých tl. 20 cm</t>
  </si>
  <si>
    <t>atiky střechy:0,5*(160+9,6*2)</t>
  </si>
  <si>
    <t>317121044RT2</t>
  </si>
  <si>
    <t>Překlad nosný pórobetonový, světlost otvoru do 1800 mm, překlad nosný 250-1750, 174 x 24,9 x 25 cm</t>
  </si>
  <si>
    <t>1.NP:1</t>
  </si>
  <si>
    <t>2.NP:1</t>
  </si>
  <si>
    <t>3.NP:1</t>
  </si>
  <si>
    <t>317121045RT1</t>
  </si>
  <si>
    <t>Překlad nosný pórobeton, světlost otv. do 375 cm, překlad nosný 250-2250, 224 x 24,9 x 25 cm</t>
  </si>
  <si>
    <t>1.NP:</t>
  </si>
  <si>
    <t>330321411R00</t>
  </si>
  <si>
    <t>Beton sloupů a pilířů železový C 30/37,XC1,S3</t>
  </si>
  <si>
    <t>sloupy:0,4*0,4*3,57*36</t>
  </si>
  <si>
    <t>331351101R00</t>
  </si>
  <si>
    <t>Bednění sloupů čtyřúhelníkového průřezu - zřízení</t>
  </si>
  <si>
    <t>sloupy:4*0,4*3,57*36</t>
  </si>
  <si>
    <t>331351102R00</t>
  </si>
  <si>
    <t>Bednění sloupů čtyřúhelníkového průřezu-odstranění</t>
  </si>
  <si>
    <t>331361821R00</t>
  </si>
  <si>
    <t>Výztuž sloupů hranatých z betonář. oceli 10505 (R)</t>
  </si>
  <si>
    <t>sloupy:0,4*0,4*3,57*36*160/1000</t>
  </si>
  <si>
    <t>342264051RT2</t>
  </si>
  <si>
    <t>Podhled sádrokartonový na zavěšenou ocel. konstr., desky protipožární tl. 12,5 mm, bez izolace</t>
  </si>
  <si>
    <t>kvalita provedení Q3!!!:</t>
  </si>
  <si>
    <t>342264051RT4</t>
  </si>
  <si>
    <t>Podhled sádrokartonový na zavěšenou ocel. konstr., desky požár.impreg tl. 12,5 mm, bez izolace</t>
  </si>
  <si>
    <t>342264098R00</t>
  </si>
  <si>
    <t>Příplatek k podhledu sádrokart. za plochu do 10 m2</t>
  </si>
  <si>
    <t>311.1</t>
  </si>
  <si>
    <t>Podhled akustický,kazetový,1200/600mm.tl.20mm, polozap.hrana,závěs,rošt,lišty,kotvení,doplňky,D+M</t>
  </si>
  <si>
    <t>342262112RS1</t>
  </si>
  <si>
    <t>Příčka sádrokart. dvoj. oc. kce, 2x opl. tl.205 mm, desky standard tl.12,5 mm, izol. minerál tl.2x6 cm</t>
  </si>
  <si>
    <t>3.NP:3,8*(1,2+1)</t>
  </si>
  <si>
    <t>342261213RS1</t>
  </si>
  <si>
    <t>Příčka sádrokarton. ocel.kce, 2x oplášť. tl.150 mm, desky standard tl. 12,5 mm, izol. minerál tl. 8 cm</t>
  </si>
  <si>
    <t>342261213RS3</t>
  </si>
  <si>
    <t>Příčka sádrokarton. ocel.kce, 2x oplášť. tl.150 mm, desky standard impreg.tl.12,5 mm, minerál tl. 8 cm</t>
  </si>
  <si>
    <t>342261211RT1</t>
  </si>
  <si>
    <t>Příčka sádrokarton. ocel.kce, 2x oplášť. tl.100 mm, desky standard tl. 12,5 mm, izol. minerál tl. 5 cm</t>
  </si>
  <si>
    <t>3.NP:3,8*0,7*2</t>
  </si>
  <si>
    <t>342261211RT3</t>
  </si>
  <si>
    <t>Příčka sádrokarton. ocel.kce, 2x oplášť. tl.100 mm, desky standard impreg. tl. 12,5 mm, minerál 5 cm</t>
  </si>
  <si>
    <t>342263995R00</t>
  </si>
  <si>
    <t>Příplatek k příčce sádrokart. za izolaci 5 - 8 cm</t>
  </si>
  <si>
    <t>3.NP - tl. 100mm, stand. desky:3,8*0,7*2</t>
  </si>
  <si>
    <t>342263996R00</t>
  </si>
  <si>
    <t>Příplatek k příčce sádrokart. za izolaci 8 - 10 cm</t>
  </si>
  <si>
    <t>347016121R0X</t>
  </si>
  <si>
    <t>Předstěna SDK,tl. 87,5mm,ocel.kce CW,1x RB 12,5 mm, bez izolace</t>
  </si>
  <si>
    <t>skladba stěny W/06c:</t>
  </si>
  <si>
    <t>1.NP+nadpraží:2,2*0,35*2+0,35*1,4</t>
  </si>
  <si>
    <t>2.NP+nadpraží:2,2*0,35*2+0,35*1,4</t>
  </si>
  <si>
    <t>3.NP+nadpraží:2,2*0,52*2+0,52*1,4</t>
  </si>
  <si>
    <t>347016131R0X</t>
  </si>
  <si>
    <t>Předstěna SDK, tl.100 mm, oc.kce CW,2xRB, bez izol</t>
  </si>
  <si>
    <t>3.NP:3,8*(1,5+1+1,2)</t>
  </si>
  <si>
    <t>347016133R00</t>
  </si>
  <si>
    <t>Předstěna SDK,tl.100 mm,oc.kce CW,2xRBI 12,5 mm, bez izolace</t>
  </si>
  <si>
    <t>3.NP:3,8*(2,0+1,7+1*2+0,6+1,4)</t>
  </si>
  <si>
    <t>Předstěna SDK, tl.150 mm, oc.kce CW,2xRB 12,5mm, bez izolace</t>
  </si>
  <si>
    <t>3.NP:3,8*0,7</t>
  </si>
  <si>
    <t>347016133R0X</t>
  </si>
  <si>
    <t>Předstěna SDK,tl.150 mm,oc.kce CW,2xRBI 12,5 mm, bez izolace</t>
  </si>
  <si>
    <t>3.NP:3,8*1,2</t>
  </si>
  <si>
    <t>342263310R00</t>
  </si>
  <si>
    <t>Úprava sádrokartonové příčky pro osazení umývadla</t>
  </si>
  <si>
    <t>342263310R0X</t>
  </si>
  <si>
    <t>Úprava sádrokartonové příčky pro osazení WC, výlevky</t>
  </si>
  <si>
    <t>342263310R0Y</t>
  </si>
  <si>
    <t>Úprava sádrokartonové příčky pro osazení pisoáru</t>
  </si>
  <si>
    <t>3.NP:3*1</t>
  </si>
  <si>
    <t>342267111RT2</t>
  </si>
  <si>
    <t>Obklad trámů sádrokartonem dvoustranný do 0,5/0,5m, desky protipožární tl. 12,5 mm</t>
  </si>
  <si>
    <t>1.NP:3,25*1</t>
  </si>
  <si>
    <t>2.NP:</t>
  </si>
  <si>
    <t>342267112RT2</t>
  </si>
  <si>
    <t>Obklad trámů sádrokartonem třístranný do 0,5/0,5 m, desky protipožární tl. 12,5 mm</t>
  </si>
  <si>
    <t>1.NP:2,4+24,8</t>
  </si>
  <si>
    <t>3.NP:3,8*1</t>
  </si>
  <si>
    <t>411321414R00</t>
  </si>
  <si>
    <t>Stropy deskové ze železobetonu C 25/30 XC1</t>
  </si>
  <si>
    <t>do tr. plechu:0,09*680</t>
  </si>
  <si>
    <t>411354173R00</t>
  </si>
  <si>
    <t>Podpěrná konstr. stropů do 12 kPa - zřízení</t>
  </si>
  <si>
    <t>tr. plech:1*680</t>
  </si>
  <si>
    <t>zajištění stáv. stropů při bourání otvoru pro schody:50*1</t>
  </si>
  <si>
    <t>411354174R00</t>
  </si>
  <si>
    <t>Podpěrná konstr. stropů do 12 kPa - odstranění</t>
  </si>
  <si>
    <t>411361921RT5</t>
  </si>
  <si>
    <t>Výztuž stropů svařovanou sítí , průměr drátu  6,0, oka 150/150 mm KH20</t>
  </si>
  <si>
    <t>do tr. plechu:680*3,03*1,1/1000</t>
  </si>
  <si>
    <t>411361821R00</t>
  </si>
  <si>
    <t>Výztuž stropů z betonářské oceli 10505(R)</t>
  </si>
  <si>
    <t>do tr. plechu - příložková:4,466*1</t>
  </si>
  <si>
    <t>417321414R00</t>
  </si>
  <si>
    <t>Ztužující pásy a věnce z betonu železového C 25/30, XC1</t>
  </si>
  <si>
    <t>V1:0,25*0,22*70,1</t>
  </si>
  <si>
    <t>V2:0,25*0,22*70,1</t>
  </si>
  <si>
    <t>V3:0,25*0,31*(9,6*2+9,77*2)</t>
  </si>
  <si>
    <t>417351115R00</t>
  </si>
  <si>
    <t>Bednění ztužujících pásů a věnců - zřízení</t>
  </si>
  <si>
    <t>V1:2*0,22*70,1</t>
  </si>
  <si>
    <t>V2:2*0,22*70,1</t>
  </si>
  <si>
    <t>V3:2*0,31*(9,6*2+9,77*2)</t>
  </si>
  <si>
    <t>417351116R00</t>
  </si>
  <si>
    <t>Bednění ztužujících pásů a věnců - odstranění</t>
  </si>
  <si>
    <t>417361821R00</t>
  </si>
  <si>
    <t>Výztuž ztužujících pásů a věnců z oceli 10505(R)</t>
  </si>
  <si>
    <t>Začátek provozního součtu</t>
  </si>
  <si>
    <t xml:space="preserve">  V1:0,25*0,22*70,1</t>
  </si>
  <si>
    <t xml:space="preserve">  V2:0,25*0,22*70,1</t>
  </si>
  <si>
    <t xml:space="preserve">  V3:0,25*0,31*(9,6*2+9,77*2)</t>
  </si>
  <si>
    <t>Konec provozního součtu</t>
  </si>
  <si>
    <t>10,71335*110/1000</t>
  </si>
  <si>
    <t>413321414R00</t>
  </si>
  <si>
    <t>Nosníky z betonu železového C 25/30 XC1</t>
  </si>
  <si>
    <t>zmonolitnění překladů:0,15*0,2*(70,1*2-11,7)+0,375*0,24*11,7</t>
  </si>
  <si>
    <t>413351107R00</t>
  </si>
  <si>
    <t>Bednění nosníků - zřízení</t>
  </si>
  <si>
    <t>zmonolitnění překladů:0,15*(70,1*2-11,7)+0,375*11,7</t>
  </si>
  <si>
    <t>413351108R00</t>
  </si>
  <si>
    <t>Bednění nosníků - odstranění</t>
  </si>
  <si>
    <t>413361821R00</t>
  </si>
  <si>
    <t>Výztuž nosníků z betonářské oceli 10505(R)</t>
  </si>
  <si>
    <t>zmonolitnění překladů:(0,15*0,2*(70,1*2-11,7)+0,375*0,24*11,7)*110/1000</t>
  </si>
  <si>
    <t>430321514R00</t>
  </si>
  <si>
    <t>Beton schodišťových konstrukcí železový C 30/37, XC1,S3</t>
  </si>
  <si>
    <t>ramena:2,5*1,8</t>
  </si>
  <si>
    <t>podesta:0,45*5,09</t>
  </si>
  <si>
    <t>431351121R00</t>
  </si>
  <si>
    <t>Bednění podest a podstupnic přímočarých,  - zřízení</t>
  </si>
  <si>
    <t>ramena:0,141*1,8*28</t>
  </si>
  <si>
    <t>podesta:9,2</t>
  </si>
  <si>
    <t>boky:2,5*2</t>
  </si>
  <si>
    <t>431351122R00</t>
  </si>
  <si>
    <t>Bednění podest a podstupnic přímočarých, - odstranění</t>
  </si>
  <si>
    <t>433351131R00</t>
  </si>
  <si>
    <t>Bednění schodnic přímočarých - zřízení</t>
  </si>
  <si>
    <t>ramena:0,3*1,8*28</t>
  </si>
  <si>
    <t>433351132R00</t>
  </si>
  <si>
    <t>Bednění schodnic přímočarých - odstranění</t>
  </si>
  <si>
    <t>431351128R00</t>
  </si>
  <si>
    <t>Příplatek za podpěrnou konstrukci podest - zřízení</t>
  </si>
  <si>
    <t>ramena:(4,25+4,95)*1,8</t>
  </si>
  <si>
    <t>podesta:9,2*1</t>
  </si>
  <si>
    <t>431351129R00</t>
  </si>
  <si>
    <t>Příplatek za podpěrnou konstrukci podest - odstran</t>
  </si>
  <si>
    <t>430361821R00</t>
  </si>
  <si>
    <t>Výztuž schodišťových konstrukcí z ocelí 10505(R)</t>
  </si>
  <si>
    <t xml:space="preserve">  ramena:2,5*1,8</t>
  </si>
  <si>
    <t xml:space="preserve">  podesta:0,45*5,09</t>
  </si>
  <si>
    <t>6,79050*140/1000</t>
  </si>
  <si>
    <t>43.1</t>
  </si>
  <si>
    <t>Akustické prvky do schodiště,  pro útlum kročejového hluku,kotvení,doplňky,D+M</t>
  </si>
  <si>
    <t>bm</t>
  </si>
  <si>
    <t>1,8*4+4,6</t>
  </si>
  <si>
    <t>43.2</t>
  </si>
  <si>
    <t>Teracové prefabrikované stupně,MS 350/70/140/1800, kotvení,doplňky,detaily,D+M</t>
  </si>
  <si>
    <t>dle statiky:26*1</t>
  </si>
  <si>
    <t>43.3</t>
  </si>
  <si>
    <t>Teracové prefabrikované stupně,DZH 350/70/140/1800, kotvení,doplňky,detaily,D+M</t>
  </si>
  <si>
    <t>dle statiky:1*1</t>
  </si>
  <si>
    <t>564851111RT4</t>
  </si>
  <si>
    <t>Podklad ze štěrkodrti po zhutnění tloušťky 15 cm, štěrkodrť frakce 0-63 mm</t>
  </si>
  <si>
    <t>S1:39*2</t>
  </si>
  <si>
    <t>564871111RT4</t>
  </si>
  <si>
    <t>Podklad ze štěrkodrti po zhutnění tloušťky 25 cm, štěrkodrť frakce 0-63 mm</t>
  </si>
  <si>
    <t>564861111RT2</t>
  </si>
  <si>
    <t>Podklad ze štěrkodrti po zhutnění tloušťky 20 cm, štěrkodrť frakce 0-32 mm</t>
  </si>
  <si>
    <t>573111121R00</t>
  </si>
  <si>
    <t>Postřik infiltrační, množství zbytkového asfaltového pojiva 0,60 kg/m2</t>
  </si>
  <si>
    <t>565131111RT2</t>
  </si>
  <si>
    <t>Podklad z obal kamen. ACP 16+, š. do 3 m, tl. 5 cm, plochy 201-1000 m2</t>
  </si>
  <si>
    <t>573231123R00</t>
  </si>
  <si>
    <t>Postřik spojovací z KAE, množství zbytkového asfaltu 0,3 kg/m2</t>
  </si>
  <si>
    <t>577141112R00</t>
  </si>
  <si>
    <t>Beton asfalt. ACO 11+,nebo ACO 16+,do 3 m, tl.5 cm</t>
  </si>
  <si>
    <t>596811111R00</t>
  </si>
  <si>
    <t>Kladení dlaždic kom.pro pěší, lože z kameniva těž.</t>
  </si>
  <si>
    <t>Střecha:</t>
  </si>
  <si>
    <t>dlažba pod VZT prvky:0,6*0,6*102</t>
  </si>
  <si>
    <t>59245320R</t>
  </si>
  <si>
    <t>Dlaždice betonová 40x40x4 cm šedá</t>
  </si>
  <si>
    <t>POL3_0</t>
  </si>
  <si>
    <t>S3:45*1,1</t>
  </si>
  <si>
    <t>59245620X</t>
  </si>
  <si>
    <t>Dlaždice betonová 60x60x4 cm šedá</t>
  </si>
  <si>
    <t>917712111RT5</t>
  </si>
  <si>
    <t>Osazení ležat. obrub. bet. bez opěr, lože z kamen., včetně obrubníku ABO 100/10/25</t>
  </si>
  <si>
    <t>mezi plochami S1,S2 a S3:264+13,2</t>
  </si>
  <si>
    <t>610991111R00</t>
  </si>
  <si>
    <t>Zakrývání výplní vnitřních otvorů</t>
  </si>
  <si>
    <t>dveře:1,2*2,2+1*3,25</t>
  </si>
  <si>
    <t>okna:2,4*2,4+1,18*2,4</t>
  </si>
  <si>
    <t>stěna:4,48*2,9</t>
  </si>
  <si>
    <t>3.NP:</t>
  </si>
  <si>
    <t>dveře:1,2*2,2+1,06*2,8</t>
  </si>
  <si>
    <t>okna:2,6*1,9*4+2,3*1,9*3+5,2*1,9*16+4,68*1,9+1,12*1,9+1,2*1,9*3</t>
  </si>
  <si>
    <t>stěna:4,48*3</t>
  </si>
  <si>
    <t>601016193R00</t>
  </si>
  <si>
    <t>Penetrace hloubková stropů</t>
  </si>
  <si>
    <t>otlučené:50*1</t>
  </si>
  <si>
    <t>lokální opravy:20*1</t>
  </si>
  <si>
    <t>602016193R00</t>
  </si>
  <si>
    <t>Penetrace hloubková stěn</t>
  </si>
  <si>
    <t>otlučené:60*1</t>
  </si>
  <si>
    <t>sloupy:205,632</t>
  </si>
  <si>
    <t>610991002R00</t>
  </si>
  <si>
    <t>Začišťovací okenní lišta pro vnitř.omítku tl. 9 mm</t>
  </si>
  <si>
    <t>dveře:1,2+2*2,2+1+2*3,25</t>
  </si>
  <si>
    <t>okna:2*(2,4+2,4+1,18+2,4)</t>
  </si>
  <si>
    <t>stěna:4,48+2*2,9</t>
  </si>
  <si>
    <t>dveře:1,2+2*2,2+1,06+2*2,8</t>
  </si>
  <si>
    <t>okna:2*(2,6*4+1,9*4+2,3*3+1,9*3+5,2*16+1,9*16+4,68+1,9+1,12+1,9+1,2*3+1,9*3)</t>
  </si>
  <si>
    <t>stěna:4,48+2*3</t>
  </si>
  <si>
    <t>612481211RT2</t>
  </si>
  <si>
    <t>Montáž výztužné sítě (perlinky) do stěrky-stěny, včetně výztužné sítě a stěrkového tmelu</t>
  </si>
  <si>
    <t>612473181R00</t>
  </si>
  <si>
    <t>Omítka vnitř.zdiva ze suché směsi, hladká, strojně</t>
  </si>
  <si>
    <t>pod ker. obklady na zdivo:</t>
  </si>
  <si>
    <t>612473182R00</t>
  </si>
  <si>
    <t>Omítka vnitř.zdiva ze such.směsi, štuková, strojně</t>
  </si>
  <si>
    <t>odečet hladkých:-27,99</t>
  </si>
  <si>
    <t>613473112R00</t>
  </si>
  <si>
    <t>Omítka vnitřní sloupů ze suchých směsí štuková</t>
  </si>
  <si>
    <t>611473112R00</t>
  </si>
  <si>
    <t>Omítka vnitř.stropů ze suché směsi,štuková,strojně</t>
  </si>
  <si>
    <t>612473185R00</t>
  </si>
  <si>
    <t>Příplatek za zabudované omítníky v ploše stěn</t>
  </si>
  <si>
    <t>612473186R00</t>
  </si>
  <si>
    <t>Příplatek za zabudované rohovníky</t>
  </si>
  <si>
    <t>612403382R00</t>
  </si>
  <si>
    <t>Hrubá výplň rýh ve stěnách do 3x7 cm maltou ze SMS</t>
  </si>
  <si>
    <t>drážky po profesích:190*1</t>
  </si>
  <si>
    <t>612403386R00</t>
  </si>
  <si>
    <t>Hrubá výplň rýh ve stěnách do 5x10cm maltou z SMS</t>
  </si>
  <si>
    <t>drážky po profesích:90*1</t>
  </si>
  <si>
    <t>612403388R00</t>
  </si>
  <si>
    <t>Hrubá výplň rýh ve stěnách do 15x20cm maltou z SMS</t>
  </si>
  <si>
    <t>drážky po profesích:40*1</t>
  </si>
  <si>
    <t>620991121R00</t>
  </si>
  <si>
    <t>Zakrývání výplní vnějších otvorů z lešení</t>
  </si>
  <si>
    <t>pro nátěr stáv. fasády:</t>
  </si>
  <si>
    <t>dveře:1,8*2,7*2</t>
  </si>
  <si>
    <t>okna:2,4*2,4*84+1,2*2,4*12</t>
  </si>
  <si>
    <t>stěny:4,48*2,87</t>
  </si>
  <si>
    <t>pro nové fasády:</t>
  </si>
  <si>
    <t>622904112R00</t>
  </si>
  <si>
    <t>Očištění fasád tlakovou vodou složitost 1 - 2</t>
  </si>
  <si>
    <t>Fasády:</t>
  </si>
  <si>
    <t>W/01+W/02:4,2*161,3</t>
  </si>
  <si>
    <t>odečet otvorů:</t>
  </si>
  <si>
    <t>dveře:-(1,2*2,2+1,06*2,8)</t>
  </si>
  <si>
    <t>okna:-(2,6*1,9*4+2,3*1,9*3+5,2*1,9*16+4,68*1,9+1,12*1,9+1,2*1,9*3)</t>
  </si>
  <si>
    <t>stěna:-(4,48*3)</t>
  </si>
  <si>
    <t>ostění otvorů:</t>
  </si>
  <si>
    <t>dveře:0,187*(1,2+2*2,2+1,06+2*2,8)</t>
  </si>
  <si>
    <t>okna:0,187*2*(2,6*4+1,9*4+2,3*3+1,9*3+5,2*16+1,9*16+4,68+1,9+1,12+1,9+1,2*3+1,9*3)</t>
  </si>
  <si>
    <t>stěna:0,187*(4,48+2*3)</t>
  </si>
  <si>
    <t>W/03:0,82*161,3</t>
  </si>
  <si>
    <t>W/07:12,3*7,8-0,9*2,0</t>
  </si>
  <si>
    <t>ostění:0,16*(0,9+2*2,0)</t>
  </si>
  <si>
    <t>W/08:3,3*6*2</t>
  </si>
  <si>
    <t>dveře:-(1*3,25*2)</t>
  </si>
  <si>
    <t>okna:-(2,4*2,4*2+1,18*2,4*2)</t>
  </si>
  <si>
    <t>dveře:0,11*(1*2+2*3,25*2)</t>
  </si>
  <si>
    <t>okna:0,11*2*(2,4*2+2,4*2+1,18*2+2,4*2)</t>
  </si>
  <si>
    <t>W/09:3,3*6*2</t>
  </si>
  <si>
    <t>dveře:-(1,2*2,2*2)</t>
  </si>
  <si>
    <t>ostění dveří:0,16*(1,2*2+2*2,2*2)</t>
  </si>
  <si>
    <t>W/10a:0,52*(8,4-0,9)</t>
  </si>
  <si>
    <t>W/10b:0,92*8,4</t>
  </si>
  <si>
    <t>Nátěr stávající fasády, vč. krčku:7,7*149,5+39+3,9*10,1*2</t>
  </si>
  <si>
    <t>dveře:-(1,8*2,7*2)</t>
  </si>
  <si>
    <t>okna:-(2,4*2,4*84+1,2*2,4*12)</t>
  </si>
  <si>
    <t>stěny:-(4,48*2,87)</t>
  </si>
  <si>
    <t>dveře:0,1*(1,8*2+2*2,7*2)</t>
  </si>
  <si>
    <t>okna:0,1*2*(2,4*84+2,4*84+1,2*12+2,4*12)</t>
  </si>
  <si>
    <t>stěny:0,1*(4,48+2*2,87)</t>
  </si>
  <si>
    <t>622311012R00</t>
  </si>
  <si>
    <t>Soklová lišta hliník KZS ETICS tl. 100 mm</t>
  </si>
  <si>
    <t>W/07:7,8-0,9</t>
  </si>
  <si>
    <t>W/08:6*2</t>
  </si>
  <si>
    <t>622311014R00</t>
  </si>
  <si>
    <t>Soklová lišta hliník KZS ETICS tl. 140 mm</t>
  </si>
  <si>
    <t>W/01+W/02:161,3-1,2-1,06</t>
  </si>
  <si>
    <t>622311016R00</t>
  </si>
  <si>
    <t>Soklová lišta hliník KZS ETICS tl. 150 mm</t>
  </si>
  <si>
    <t>W/09:6*2-1,2*2</t>
  </si>
  <si>
    <t>622311511R00</t>
  </si>
  <si>
    <t>Izolace suterénu ETICS XPS tl. 80 mm, bez PÚ</t>
  </si>
  <si>
    <t>622311521RU1</t>
  </si>
  <si>
    <t>Zateplovací systém ETICS, sokl, XPS tl. 80 mm, s mozaikovou omítkou 5,5 kg/m2</t>
  </si>
  <si>
    <t>622311754RTX</t>
  </si>
  <si>
    <t>Zatepl.syst. ETICS, ostění, miner.desky KV 40 mm, s omítkou minerální probarvenou,dle stávaj. fasády</t>
  </si>
  <si>
    <t>W/08:</t>
  </si>
  <si>
    <t>W/09:</t>
  </si>
  <si>
    <t>622311732RTX</t>
  </si>
  <si>
    <t>Zatepl.syst. ETICS, fasáda, miner.desky KV 100 mm, s omítkou minerální probarvenou,dle stávaj. fasády</t>
  </si>
  <si>
    <t>622311735RTX</t>
  </si>
  <si>
    <t>Zatepl.syst. ETICS, fasáda, miner.desky KV 150 mm, s omítkou minerální probarvenou,dle stávaj. fasády</t>
  </si>
  <si>
    <t>622311754RVX</t>
  </si>
  <si>
    <t>Zatepl.syst. ETICS, ostění, miner.desky KV 40 mm, zakončený pojistnou hydroizolací</t>
  </si>
  <si>
    <t>W/01+W/02:</t>
  </si>
  <si>
    <t>W/07:</t>
  </si>
  <si>
    <t>622311732RVX</t>
  </si>
  <si>
    <t>Zatepl.syst. ETICS, fasáda, miner.desky KV 100 mm, zakončený pojistnou hydroizolací</t>
  </si>
  <si>
    <t>622311734RVX</t>
  </si>
  <si>
    <t>Zatepl.syst. ETICS, fasáda, miner.desky KV 140 mm, zakončený pojistnou hydroizolací</t>
  </si>
  <si>
    <t>622421492R00</t>
  </si>
  <si>
    <t>Doplňky zatepl. systémů, okenní lišta s tkaninou</t>
  </si>
  <si>
    <t>622421491R00</t>
  </si>
  <si>
    <t>Doplňky zatepl. systémů, rohová lišta s okapničkou</t>
  </si>
  <si>
    <t>rohy objektu:5,02*4+12,3*2+3,3*4</t>
  </si>
  <si>
    <t>Střechy:</t>
  </si>
  <si>
    <t>atiky u oplechování:157,8</t>
  </si>
  <si>
    <t>622421494R00</t>
  </si>
  <si>
    <t>Doplňky zatepl. systémů, podparapetní lišta s tkan</t>
  </si>
  <si>
    <t>okna:(2,4+1,18)</t>
  </si>
  <si>
    <t>stěna:4,48</t>
  </si>
  <si>
    <t>okna:(2,6+2,3*3+5,2*16+4,68+1,12+1,2*3)</t>
  </si>
  <si>
    <t>622421493R00</t>
  </si>
  <si>
    <t>Doplňky zatepl. systémů, dilatační lišta s tkan.</t>
  </si>
  <si>
    <t>3.NP:4,8*2</t>
  </si>
  <si>
    <t>622323041R00</t>
  </si>
  <si>
    <t>Penetrace podkladu</t>
  </si>
  <si>
    <t>622412212R00</t>
  </si>
  <si>
    <t>Nátěr stěn vnějších, slož.1-2, silikátový , barevný</t>
  </si>
  <si>
    <t>62.1</t>
  </si>
  <si>
    <t>Plechový fasádní obklad,AL plech 2mm,RAL,mereza, svislý+vodorovný rošt PZ,konzoly,lišty,doplňky,D+M</t>
  </si>
  <si>
    <t>62.2</t>
  </si>
  <si>
    <t>Deskový fasádní obklad,HPL deska 10mm,typ EDF, rošt AL,skryté kotvy,lišty,doplňky,detaily,D+M</t>
  </si>
  <si>
    <t>62.3</t>
  </si>
  <si>
    <t>Kotvení a doplnění prvků PUR pěnou,doplňky,detaily, D+M</t>
  </si>
  <si>
    <t>detaily:2,5*1</t>
  </si>
  <si>
    <t>631312621R00</t>
  </si>
  <si>
    <t>Mazanina betonová tl. 5 - 8 cm C 20/25</t>
  </si>
  <si>
    <t>Podlahy:</t>
  </si>
  <si>
    <t>F/06:0,33*1,4*0,045</t>
  </si>
  <si>
    <t>F/06a:0,25*(1,4+1,2)*0,035</t>
  </si>
  <si>
    <t>F/07:(0,6*1,4+0,25*1,1)*0,035</t>
  </si>
  <si>
    <t>631313621R00</t>
  </si>
  <si>
    <t>Mazanina betonová tl. 8 - 12 cm C 20/25</t>
  </si>
  <si>
    <t>F/05:0,33*1,4*0,115</t>
  </si>
  <si>
    <t>631319161R00</t>
  </si>
  <si>
    <t>Příplatek za konečnou úpravu mazanin tl. 8 cm</t>
  </si>
  <si>
    <t>631319163R00</t>
  </si>
  <si>
    <t>Příplatek za konečnou úpravu mazanin tl. 12 cm</t>
  </si>
  <si>
    <t>631316211R00</t>
  </si>
  <si>
    <t>Povrchový vsyp na betonové podlahy strojně hlazený</t>
  </si>
  <si>
    <t>rampa:8</t>
  </si>
  <si>
    <t>632451062R00</t>
  </si>
  <si>
    <t>Potěr pískocementový, min. 20 MPa, tl. 20 mm</t>
  </si>
  <si>
    <t>632411906R00</t>
  </si>
  <si>
    <t>Penetrace velmi savých podkladů 0,35 l/m2</t>
  </si>
  <si>
    <t>F/03:10,5*2</t>
  </si>
  <si>
    <t>F/05:0,33*1,4</t>
  </si>
  <si>
    <t>632443231R00</t>
  </si>
  <si>
    <t>Potěr cementový CF25, přes 500 m2, tl. 50 mm</t>
  </si>
  <si>
    <t>F/03:10,5</t>
  </si>
  <si>
    <t>632443232R00</t>
  </si>
  <si>
    <t>Potěr cementový CF 25, přes 500 m2,přípl. zkd 5 mm</t>
  </si>
  <si>
    <t>632415104R00</t>
  </si>
  <si>
    <t>Potěr samonivelační ručně tl. do 4 mm</t>
  </si>
  <si>
    <t>632415110R00</t>
  </si>
  <si>
    <t>Potěr samonivelační ručně tl. do 10 mm</t>
  </si>
  <si>
    <t>632441491R00</t>
  </si>
  <si>
    <t>Broušení cementových potěrů - odstranění šlemu</t>
  </si>
  <si>
    <t>931961115R00</t>
  </si>
  <si>
    <t>Vložky do dilatačních spár, polystyren, tl 50 mm</t>
  </si>
  <si>
    <t>u šachty výtahu-základy:1,2*3</t>
  </si>
  <si>
    <t>931961112R00</t>
  </si>
  <si>
    <t>Vložky do dilatačních spár, miner. plst tl. 30 mm</t>
  </si>
  <si>
    <t>3.NP objektová:4,7*10</t>
  </si>
  <si>
    <t>základy:1,5*3,5</t>
  </si>
  <si>
    <t>941955002R00</t>
  </si>
  <si>
    <t>Lešení lehké pomocné, výška podlahy do 1,9 m</t>
  </si>
  <si>
    <t>941941032RT4</t>
  </si>
  <si>
    <t>Montáž lešení leh.řad.s podlahami,š.do 1 m, H 30 m, lešení systémové</t>
  </si>
  <si>
    <t>lešení:(12,7-1,8)*(161,3+8+13+1,5*10)</t>
  </si>
  <si>
    <t>krček:(8-1,8)*(10,1*2+1,5*4)+39</t>
  </si>
  <si>
    <t>941941192RT3</t>
  </si>
  <si>
    <t>Příplatek za každý měsíc použití lešení k pol.1032, lešení pronajaté</t>
  </si>
  <si>
    <t>941941832RT4</t>
  </si>
  <si>
    <t>Demontáž lešení leh.řad.s podlahami,š.1 m, H 30 m, lešení systémové</t>
  </si>
  <si>
    <t>944944011R00</t>
  </si>
  <si>
    <t>Montáž ochranné sítě z umělých vláken</t>
  </si>
  <si>
    <t>944944031R00</t>
  </si>
  <si>
    <t>Příplatek za každý měsíc použití sítí k pol. 4011</t>
  </si>
  <si>
    <t>944944081R00</t>
  </si>
  <si>
    <t>Demontáž ochranné sítě z umělých vláken</t>
  </si>
  <si>
    <t>943943222R00</t>
  </si>
  <si>
    <t>Montáž lešení prostorové lehké, do 200kg, H 22 m</t>
  </si>
  <si>
    <t>výtah:13,5*5,2</t>
  </si>
  <si>
    <t>vnitřní schody:7,3*30</t>
  </si>
  <si>
    <t>943943292R00</t>
  </si>
  <si>
    <t>Příplatek za každý měsíc použití k pol..3221, 3222</t>
  </si>
  <si>
    <t xml:space="preserve">  výtah:13,5*5,2</t>
  </si>
  <si>
    <t xml:space="preserve">  vnitřní schody:7,3*30</t>
  </si>
  <si>
    <t>289,2*5</t>
  </si>
  <si>
    <t>943943822R00</t>
  </si>
  <si>
    <t>Demontáž lešení, prostor. lehké, 200 kPa, H 22 m</t>
  </si>
  <si>
    <t>952901111R00</t>
  </si>
  <si>
    <t>Vyčištění budov o výšce podlaží do 4 m</t>
  </si>
  <si>
    <t>dno výtahu:4,75</t>
  </si>
  <si>
    <t>95.1</t>
  </si>
  <si>
    <t>Stavební přípomoce pro profese</t>
  </si>
  <si>
    <t>hod</t>
  </si>
  <si>
    <t>900      R01</t>
  </si>
  <si>
    <t>HZS - začišťovací a pomocné práce, stavební dělník v tarifní třídě 4</t>
  </si>
  <si>
    <t>968061126R00</t>
  </si>
  <si>
    <t>Vyvěšení dřevěných dveřních křídel pl. nad 2 m2</t>
  </si>
  <si>
    <t>2.NP:2+1</t>
  </si>
  <si>
    <t>střecha:</t>
  </si>
  <si>
    <t>968061113R00</t>
  </si>
  <si>
    <t>Vyvěšení plastových okenních křídel pl. nad 1,5 m2</t>
  </si>
  <si>
    <t>1.NP:2+2</t>
  </si>
  <si>
    <t>2.NP:4+1</t>
  </si>
  <si>
    <t>968062456R00</t>
  </si>
  <si>
    <t>Vybourání dřevěných dveřních zárubní pl. nad 2 m2</t>
  </si>
  <si>
    <t>2.NP:1,8*3,25*2+2,895*3,25</t>
  </si>
  <si>
    <t>968083004R00</t>
  </si>
  <si>
    <t>Vybourání plastových oken nad 4 m2</t>
  </si>
  <si>
    <t>1.NP:2,4*2,4*4</t>
  </si>
  <si>
    <t>2.NP:2,4*2,4*4+4,48*2,9</t>
  </si>
  <si>
    <t>764410850R00</t>
  </si>
  <si>
    <t>Demontáž oplechování parapetů,rš od 100 do 330 mm</t>
  </si>
  <si>
    <t>1.NP:2,4*4</t>
  </si>
  <si>
    <t>2.NP:2,4*4+4,48</t>
  </si>
  <si>
    <t>968095001R00</t>
  </si>
  <si>
    <t>Bourání parapetů dřevěných š. do 25 cm</t>
  </si>
  <si>
    <t>962052314R00</t>
  </si>
  <si>
    <t>Bourání pilířů železobetonových</t>
  </si>
  <si>
    <t>venkovní bet. panely - menhiry:0,15*0,8*3*12</t>
  </si>
  <si>
    <t>962052211R0X</t>
  </si>
  <si>
    <t>Bourání zdiva z keramobetonových panelů</t>
  </si>
  <si>
    <t>Fasáda, pro výtah, schody a výplň:</t>
  </si>
  <si>
    <t>1.NP:0,3*(3,6*6*2-2,4*2,4*4)</t>
  </si>
  <si>
    <t>2.NP:0,3*(3,25*6*2-2,4*2,4*4)</t>
  </si>
  <si>
    <t>střecha-atiky+štíty:0,3*1,2*149,4</t>
  </si>
  <si>
    <t>střecha-žebra panelů:0,3*0,2*20*12</t>
  </si>
  <si>
    <t>962032432R00</t>
  </si>
  <si>
    <t>Bourání zdiva z dutých cihel nebo tvárnic na MVC</t>
  </si>
  <si>
    <t>střecha - atiky z ker. zdiva:0,3*1,2*12,3</t>
  </si>
  <si>
    <t>978041110R00</t>
  </si>
  <si>
    <t>Odstranění KZS EPS F tl. 100 mm s omítkou</t>
  </si>
  <si>
    <t>1.NP:3,6*6*2-2,4*2,4*4</t>
  </si>
  <si>
    <t>2.NP:3,25*6*2-2,4*2,4*4</t>
  </si>
  <si>
    <t>střecha-atiky:1,2*162,5</t>
  </si>
  <si>
    <t>963012520R00</t>
  </si>
  <si>
    <t>Bourání stropů z panelů žb. š.30 cm, tl. nad 14 cm</t>
  </si>
  <si>
    <t>střecha-strop pro schody:0,25*1,2*4,8*6</t>
  </si>
  <si>
    <t>963013530R00</t>
  </si>
  <si>
    <t>Bourání stropů s keramickou výplní</t>
  </si>
  <si>
    <t>střecha-keram. panely:0,15*666</t>
  </si>
  <si>
    <t>970251150R00</t>
  </si>
  <si>
    <t>Řezání železobetonu hl. řezu 150 mm</t>
  </si>
  <si>
    <t>začištění ubouraných částí fasády:6*1</t>
  </si>
  <si>
    <t>začištění ubouraných částí střechy:35*1</t>
  </si>
  <si>
    <t>970251250R00</t>
  </si>
  <si>
    <t>Řezání železobetonu hl. řezu 250 mm</t>
  </si>
  <si>
    <t>střecha-strop pro schody:3+7,2</t>
  </si>
  <si>
    <t>978013191R00</t>
  </si>
  <si>
    <t>Otlučení omítek vnitřních stěn v rozsahu do 100 %</t>
  </si>
  <si>
    <t>lokálně:</t>
  </si>
  <si>
    <t>1.NP:30*1</t>
  </si>
  <si>
    <t>2.NP:30*1</t>
  </si>
  <si>
    <t>978011191R00</t>
  </si>
  <si>
    <t>Otlučení omítek vnitřních vápenných stropů do 100%</t>
  </si>
  <si>
    <t>1.NP:25*1</t>
  </si>
  <si>
    <t>2.NP:25*1</t>
  </si>
  <si>
    <t>96.1</t>
  </si>
  <si>
    <t>Příplatek za obtížné bourání fasádního pláště, MS-71,těžká technika,přesuny,složité postupy</t>
  </si>
  <si>
    <t>96.2</t>
  </si>
  <si>
    <t>Demontáž zábradlí schodů,ocel.+dřevěné madlo, kotvení,doplňky,detaily</t>
  </si>
  <si>
    <t>2.NP:2,9*1</t>
  </si>
  <si>
    <t>96.3</t>
  </si>
  <si>
    <t>Demontáž střešních vpustí,ochranný koš,mřížka, lemování,kotvení,doplňky,detaily</t>
  </si>
  <si>
    <t>střecha:5*1</t>
  </si>
  <si>
    <t>Demontáž střešních komínků, lemování,kotvení,doplňky,detaily</t>
  </si>
  <si>
    <t>střecha:6+4</t>
  </si>
  <si>
    <t>96.4</t>
  </si>
  <si>
    <t>Demontáž střešních stožárů bleskosvodu, vč. svodných lanek,kotvení,doplňky,detaily</t>
  </si>
  <si>
    <t>střecha:1*1</t>
  </si>
  <si>
    <t>96.5</t>
  </si>
  <si>
    <t>Demontáž střešních plechových výdechů VZT, kotvení,doplňky,detaily</t>
  </si>
  <si>
    <t>střecha:2*1</t>
  </si>
  <si>
    <t>96.6</t>
  </si>
  <si>
    <t>Demontáž střešních zvýšených šachet, vč. svislých stěn a střech,kotvení,doplňky,detaily</t>
  </si>
  <si>
    <t>střecha:1+1</t>
  </si>
  <si>
    <t>974031122R00</t>
  </si>
  <si>
    <t>Vysekání rýh ve zdi cihelné 3 x 7 cm</t>
  </si>
  <si>
    <t>drážky pro profese:190*1</t>
  </si>
  <si>
    <t>974031133R00</t>
  </si>
  <si>
    <t>Vysekání rýh ve zdi cihelné 5 x 10 cm</t>
  </si>
  <si>
    <t>drážky pro profese:90*1</t>
  </si>
  <si>
    <t>974031165R00</t>
  </si>
  <si>
    <t>Vysekání rýh ve zdi cihelné 15 x 20 cm</t>
  </si>
  <si>
    <t>drážky pro profese:30*1</t>
  </si>
  <si>
    <t>pro schody:5*2</t>
  </si>
  <si>
    <t>971038331R00</t>
  </si>
  <si>
    <t>Vybourání otvorů cihly duté pl. 0,09 m2, tl. 15 cm</t>
  </si>
  <si>
    <t>6+9</t>
  </si>
  <si>
    <t>971038341R00</t>
  </si>
  <si>
    <t>Vybourání otvorů cihly duté pl. 0,09 m2, tl. 30 cm</t>
  </si>
  <si>
    <t>6+3</t>
  </si>
  <si>
    <t>971033361R00</t>
  </si>
  <si>
    <t>Vybourání otv. zeď cihel. pl.0,09 m2, tl.60cm, MVC</t>
  </si>
  <si>
    <t>3+3</t>
  </si>
  <si>
    <t>971038431R00</t>
  </si>
  <si>
    <t>Vybourání otvorů cihly duté pl. 0,25 m2, tl. 15 cm</t>
  </si>
  <si>
    <t>4+4</t>
  </si>
  <si>
    <t>971038441R00</t>
  </si>
  <si>
    <t>Vybourání otvorů cihly duté pl. 0,25 m2, tl. 30 cm</t>
  </si>
  <si>
    <t>971033461R00</t>
  </si>
  <si>
    <t>Vybourání otv. zeď cihel. pl.0,25 m2, tl.60cm, MVC</t>
  </si>
  <si>
    <t>970031060R00</t>
  </si>
  <si>
    <t>Vrtání jádrové do zdiva cihelného do D 60 mm</t>
  </si>
  <si>
    <t>3,5*1</t>
  </si>
  <si>
    <t>970031080R00</t>
  </si>
  <si>
    <t>Vrtání jádrové do zdiva cihelného do D 80 mm</t>
  </si>
  <si>
    <t>2,5*1</t>
  </si>
  <si>
    <t>970031100R00</t>
  </si>
  <si>
    <t>Vrtání jádrové do zdiva cihelného do D 100 mm</t>
  </si>
  <si>
    <t>1,5*1</t>
  </si>
  <si>
    <t>970051060R00</t>
  </si>
  <si>
    <t>Vrtání jádrové do ŽB do D 60 mm</t>
  </si>
  <si>
    <t>3*1</t>
  </si>
  <si>
    <t>970051080R00</t>
  </si>
  <si>
    <t>Vrtání jádrové do ŽB do D 80 mm</t>
  </si>
  <si>
    <t>2*1</t>
  </si>
  <si>
    <t>970051100R00</t>
  </si>
  <si>
    <t>Vrtání jádrové do ŽB do D 100 mm</t>
  </si>
  <si>
    <t>970051130R00</t>
  </si>
  <si>
    <t>Vrtání jádrové do ŽB do D 130 mm</t>
  </si>
  <si>
    <t>113108410R00</t>
  </si>
  <si>
    <t>Odstranění asfaltové vrstvy pl.nad 50 m2, tl.10 cm</t>
  </si>
  <si>
    <t>dle přípravy území C.4 - asfaltové plochy:311*1</t>
  </si>
  <si>
    <t>113106241R00</t>
  </si>
  <si>
    <t>Rozebrání ploch komunikací ze silničních panelů</t>
  </si>
  <si>
    <t>dle přípravy území C.4 - panelové plochy:77*1</t>
  </si>
  <si>
    <t>113111120R00</t>
  </si>
  <si>
    <t>Odstranění podkladu pl.50 m2,kam.zpev.cem.tl.20 cm</t>
  </si>
  <si>
    <t>plocha pro výtah:22*1</t>
  </si>
  <si>
    <t>plocha pro schody:29,5*1</t>
  </si>
  <si>
    <t>113107515R00</t>
  </si>
  <si>
    <t>Odstranění podkladu pl. 50 m2,kam.drcené tl.15 cm</t>
  </si>
  <si>
    <t>113202111R00</t>
  </si>
  <si>
    <t>Vytrhání obrub obrubníků silničních</t>
  </si>
  <si>
    <t>kolem asf. plochy:23,4*1</t>
  </si>
  <si>
    <t>113201111R00</t>
  </si>
  <si>
    <t>Vytrhání obrubníků chodníkových a parkových</t>
  </si>
  <si>
    <t>kolem trávy:15*1</t>
  </si>
  <si>
    <t>712300831R00</t>
  </si>
  <si>
    <t>Odstranění povlakové krytiny střech do 10° 1vrstvé</t>
  </si>
  <si>
    <t>vrstva na nosném panelu:666*1</t>
  </si>
  <si>
    <t>712300832R00</t>
  </si>
  <si>
    <t>Odstranění povlakové krytiny střech do 10° 2vrstvé</t>
  </si>
  <si>
    <t>krycí vrstva:666*1</t>
  </si>
  <si>
    <t>vrstva pod EPS:666*4</t>
  </si>
  <si>
    <t>atiky-krycí vrstva:0,55*(162,3+10,3)</t>
  </si>
  <si>
    <t>atiky-vrstva pod EPS:0,55*(162,3+10,3)*4</t>
  </si>
  <si>
    <t>713104111R00</t>
  </si>
  <si>
    <t>Odstr.tep.izolace střech pl.,volně,EPS tl.do 100mm</t>
  </si>
  <si>
    <t>atiky-vrstva na nosném panelu:0,55*(162,3+10,3)</t>
  </si>
  <si>
    <t>713104112R00</t>
  </si>
  <si>
    <t>Odstr.tep.izolace střech pl,volně,EPS tl.100-200mm</t>
  </si>
  <si>
    <t>vrstva dodatečná:666*1</t>
  </si>
  <si>
    <t>atiky-vrstva dodatečná:0,55*(162,3+10,3)</t>
  </si>
  <si>
    <t>979082111R00</t>
  </si>
  <si>
    <t>Vnitrostaveništní doprava suti do 10 m</t>
  </si>
  <si>
    <t>979082121R00</t>
  </si>
  <si>
    <t>Příplatek k vnitrost. dopravě suti za dalších 5 m</t>
  </si>
  <si>
    <t>979011111R00</t>
  </si>
  <si>
    <t>Svislá doprava suti a vybour. hmot za 2.NP a 1.PP</t>
  </si>
  <si>
    <t>979011121R00</t>
  </si>
  <si>
    <t>Příplatek za každé další podlaží</t>
  </si>
  <si>
    <t>979081111R00</t>
  </si>
  <si>
    <t>Odvoz suti a vybour. hmot na skládku do 1 km</t>
  </si>
  <si>
    <t>979081121R00</t>
  </si>
  <si>
    <t>Příplatek k odvozu za každý další 1 km</t>
  </si>
  <si>
    <t>979990113R00</t>
  </si>
  <si>
    <t>Poplatek za skládku suti-obal.kam-asfalt nad 30x30</t>
  </si>
  <si>
    <t>68,42*1</t>
  </si>
  <si>
    <t>979990122R00</t>
  </si>
  <si>
    <t>Poplatek za uložení suti - PVC střešní krytina, skupina odpadu 170203</t>
  </si>
  <si>
    <t>42,04*1</t>
  </si>
  <si>
    <t>979999998R00</t>
  </si>
  <si>
    <t>Poplatek za skládku suti 5% příměsí</t>
  </si>
  <si>
    <t>998011002R00</t>
  </si>
  <si>
    <t>Přesun hmot pro budovy zděné výšky do 12 m</t>
  </si>
  <si>
    <t>711210020RAA</t>
  </si>
  <si>
    <t>Stěrka hydroizolační těsnicí hmotou, systémové řešení koutů,rohů,lišty,doplňky,D+M</t>
  </si>
  <si>
    <t>POL2_0</t>
  </si>
  <si>
    <t>Stěny:</t>
  </si>
  <si>
    <t>711132311R00</t>
  </si>
  <si>
    <t>Prov. izolace nopovou fólií svisle, vč.uchyc.prvků</t>
  </si>
  <si>
    <t>28323132R</t>
  </si>
  <si>
    <t>Fólie nopová  š. 1500 mm dl. 20 m, nopy 8 mm</t>
  </si>
  <si>
    <t>W/10b:0,92*8,4*1,15</t>
  </si>
  <si>
    <t>998711202R00</t>
  </si>
  <si>
    <t>Přesun hmot pro izolace proti vodě, výšky do 12 m</t>
  </si>
  <si>
    <t>712311101RZ1</t>
  </si>
  <si>
    <t>Povlaková krytina střech do 10°, za studena ALP, 1 x nátěr - včetně dodávky ALP</t>
  </si>
  <si>
    <t>R/01:653</t>
  </si>
  <si>
    <t>R/02:9,5</t>
  </si>
  <si>
    <t>atiky z hora:0,45*(157,8+9,6*2)</t>
  </si>
  <si>
    <t>712811101RZ1</t>
  </si>
  <si>
    <t>Samostatné vytažení izolace, za studena ALP, 1x nátěr - včetně dodávky ALP</t>
  </si>
  <si>
    <t>atiky z boku:0,7*(157,8+9,6*2)</t>
  </si>
  <si>
    <t>712341559RT1</t>
  </si>
  <si>
    <t>Povlaková krytina střech do 10°, NAIP přitavením, 1 vrstva - materiál ve specifikaci</t>
  </si>
  <si>
    <t>712841559RT1</t>
  </si>
  <si>
    <t>Samostatné vytažení izolace, pásy přitavením, 1 vrstva - asf.pás ve specifikaci</t>
  </si>
  <si>
    <t>62852265R</t>
  </si>
  <si>
    <t>Pás modifikovaný asfalt SBS, skleněná vložka</t>
  </si>
  <si>
    <t xml:space="preserve">  R/01:653</t>
  </si>
  <si>
    <t xml:space="preserve">  R/02:9,5</t>
  </si>
  <si>
    <t xml:space="preserve">  atiky z boku:0,7*(157,8+9,6*2)</t>
  </si>
  <si>
    <t xml:space="preserve">  atiky z hora:0,45*(157,8+9,6*2)</t>
  </si>
  <si>
    <t>866,05*1,15</t>
  </si>
  <si>
    <t>712391171RT1</t>
  </si>
  <si>
    <t>Povlaková krytina střech do 10°, podklad. textilie, 1 vrstva - materiál ve specifikaci</t>
  </si>
  <si>
    <t>69366198R</t>
  </si>
  <si>
    <t>Geotextilie  300 g/m2 š. 200cm 100% PP</t>
  </si>
  <si>
    <t>712373111RS1</t>
  </si>
  <si>
    <t>Krytina střech do 10° fólie, 6 kotev/m2, na beton, tl.izolace do 160mm,fólie ve specif.,lišty,rohy</t>
  </si>
  <si>
    <t>712373111RV1</t>
  </si>
  <si>
    <t>Krytina střech do 10° fólie, 6 kotev/m2, na beton, tl.izolace do 300mm,fólie ve specif.,lišty,rohy</t>
  </si>
  <si>
    <t>712871801RTX</t>
  </si>
  <si>
    <t>Samostatné vytažení izolace, fólií PVC kotvením, 1 vrstva - folie ve specifikaci</t>
  </si>
  <si>
    <t>283220180R</t>
  </si>
  <si>
    <t>Fólie PVC tl. 1,8 mm š. 2100 mm, s PES výztuží</t>
  </si>
  <si>
    <t>712.1</t>
  </si>
  <si>
    <t>Zřízení střešních prostupů,otvor,zapravení, lemování,kotvení,doplňky,detaily,D+M</t>
  </si>
  <si>
    <t>5+5</t>
  </si>
  <si>
    <t>712.2</t>
  </si>
  <si>
    <t>Zátopová zkouška střechy, zpráva, protokol,doplňky</t>
  </si>
  <si>
    <t>998712202R00</t>
  </si>
  <si>
    <t>Přesun hmot pro povlakové krytiny, výšky do 12 m</t>
  </si>
  <si>
    <t>713111111RT1</t>
  </si>
  <si>
    <t>Izolace tepelné stropů vrchem kladené volně, 1 vrstva - materiál ve specifikaci</t>
  </si>
  <si>
    <t>631509214R</t>
  </si>
  <si>
    <t>Deska akustická minerální tl. 50 mm, kašírovaná</t>
  </si>
  <si>
    <t>713.1</t>
  </si>
  <si>
    <t>Akustický stropní absorbér,nízkofrekvenční, ve fólii,tl. 50mm</t>
  </si>
  <si>
    <t>713121111RT1</t>
  </si>
  <si>
    <t>Izolace tepelná podlah na sucho, jednovrstvá, materiál ve specifikaci</t>
  </si>
  <si>
    <t>F/06a:0,25*(1,4+1,2)</t>
  </si>
  <si>
    <t>F/07:(0,6*1,4+0,25*1,1)*2</t>
  </si>
  <si>
    <t>28375768.AR</t>
  </si>
  <si>
    <t>Deska izolační polystyrén samozhášivý EPS 150</t>
  </si>
  <si>
    <t xml:space="preserve">  F/06a:0,25*(1,4+1,2)*0,05</t>
  </si>
  <si>
    <t xml:space="preserve">  F/07:(0,6*1,4+0,25*1,1)*0,15</t>
  </si>
  <si>
    <t>28375621R</t>
  </si>
  <si>
    <t>Deska kročejová EPS T 10000 N/m2 tl. 40 mm</t>
  </si>
  <si>
    <t>713120080RA0</t>
  </si>
  <si>
    <t>Separační fólie PE, vč. dodávky folie</t>
  </si>
  <si>
    <t xml:space="preserve">  F/06a:0,25*(1,4+1,2)</t>
  </si>
  <si>
    <t xml:space="preserve">  F/07:0,6*1,4+0,25*1,1</t>
  </si>
  <si>
    <t>713121118RU1</t>
  </si>
  <si>
    <t>Montáž dilatačního pásku podél stěn, včetně dodávky pásku 8x100x1000 mm</t>
  </si>
  <si>
    <t>713141125R00</t>
  </si>
  <si>
    <t>Izolace tepelná střech, desky, na lepidlo PUK</t>
  </si>
  <si>
    <t>R/01:653*2</t>
  </si>
  <si>
    <t>R/02:9,5*2</t>
  </si>
  <si>
    <t>713131131R00</t>
  </si>
  <si>
    <t>Izolace tepelná stěn lepením</t>
  </si>
  <si>
    <t>28375766.AR</t>
  </si>
  <si>
    <t>Deska izolační polystyrén samozhášivý EPS 100</t>
  </si>
  <si>
    <t>203,55*0,1*1,1</t>
  </si>
  <si>
    <t>662,5*0,16*1,1</t>
  </si>
  <si>
    <t>28375971R</t>
  </si>
  <si>
    <t>Deska spádová EPS 100 S</t>
  </si>
  <si>
    <t>662,5*0,2*1,1</t>
  </si>
  <si>
    <t>998713202R00</t>
  </si>
  <si>
    <t>Přesun hmot pro izolace tepelné, výšky do 12 m</t>
  </si>
  <si>
    <t>714111101R00</t>
  </si>
  <si>
    <t>Montáž akust. obklad. panelů,s lištovanými spárami</t>
  </si>
  <si>
    <t>AKU stěnový obklad:1,2*5,4*3</t>
  </si>
  <si>
    <t>714.1</t>
  </si>
  <si>
    <t>Akustický stěnový obklad,tl.40mm,viditelná spára, obvodový U-profil 44mm,kovové rohy,5kg/m2</t>
  </si>
  <si>
    <t>AKU stěnový obklad-dle standardů:1,2*5,4*3</t>
  </si>
  <si>
    <t>998714202R00</t>
  </si>
  <si>
    <t>Přesun hmot pro akustická opatření, výšky do 12 m</t>
  </si>
  <si>
    <t>762441112R00</t>
  </si>
  <si>
    <t>Montáž obložení atiky,OSB desky,1vrst.,šroubováním</t>
  </si>
  <si>
    <t>60726017.AR</t>
  </si>
  <si>
    <t>Deska dřevoštěpková OSB 3 N - 4PD tl. 25 mm</t>
  </si>
  <si>
    <t>atiky z hora:0,45*(157,8+9,6*2)*1,1</t>
  </si>
  <si>
    <t>762395000R00</t>
  </si>
  <si>
    <t>Spojovací a ochranné prostředky pro střechy</t>
  </si>
  <si>
    <t>atiky z hora:0,45*(157,8+9,6*2)*1,1*0,025</t>
  </si>
  <si>
    <t>998762202R00</t>
  </si>
  <si>
    <t>Přesun hmot pro tesařské konstrukce, výšky do 12 m</t>
  </si>
  <si>
    <t>763612132R00</t>
  </si>
  <si>
    <t>M.obložení stěn z desek do tl.18 mm,P+D,šroubo.</t>
  </si>
  <si>
    <t>59590736R</t>
  </si>
  <si>
    <t>Deska cementotřísková,1350 kg/m3, tl. 10 mm</t>
  </si>
  <si>
    <t xml:space="preserve">  W/07:12,3*7,8-0,9*2,0</t>
  </si>
  <si>
    <t xml:space="preserve">  ostění:0,16*(0,9+2*2,0)</t>
  </si>
  <si>
    <t>94,924*1,1</t>
  </si>
  <si>
    <t>998763201R00</t>
  </si>
  <si>
    <t>Přesun hmot pro dřevostavby, výšky do 12 m</t>
  </si>
  <si>
    <t>K/01</t>
  </si>
  <si>
    <t>Oplechování parapetů vč. rohů,AL plech,rš 300 mm, lak RAL,příponky,kotvení,doplňky,detaily,D+M</t>
  </si>
  <si>
    <t>2,82*4</t>
  </si>
  <si>
    <t>K/02</t>
  </si>
  <si>
    <t>2,3*3</t>
  </si>
  <si>
    <t>K/03</t>
  </si>
  <si>
    <t>5,2*16</t>
  </si>
  <si>
    <t>K/04</t>
  </si>
  <si>
    <t>4,68*1</t>
  </si>
  <si>
    <t>K/05</t>
  </si>
  <si>
    <t>Oplechování parapetů vč. rohů,AL plech,rš 250 mm, lak RAL,příponky,kotvení,doplňky,detaily,D+M</t>
  </si>
  <si>
    <t>K/06</t>
  </si>
  <si>
    <t>Oplechování parapetů vč. rohů,AL plech,rš 260 mm, lak RAL,příponky,kotvení,doplňky,detaily,D+M</t>
  </si>
  <si>
    <t>1,2*3</t>
  </si>
  <si>
    <t>K/07</t>
  </si>
  <si>
    <t>2,4*2</t>
  </si>
  <si>
    <t>K/08</t>
  </si>
  <si>
    <t>Oplechování zdí (atik) z lak.AL plechu, rš 670 mm, lak RAL,příponky,kotvení,doplňky,detaily,D+M</t>
  </si>
  <si>
    <t>K/09</t>
  </si>
  <si>
    <t>Oplechování zdí (atik) z lak.AL plechu, rš 470 mm, lak RAL,příponky,kotvení,doplňky,detaily,D+M</t>
  </si>
  <si>
    <t>K/10</t>
  </si>
  <si>
    <t>Lemování zdí z lakovaného AL plechu, rš 280 mm, lak RAL,příponky,kotvení,doplňky,detaily,D+M</t>
  </si>
  <si>
    <t>K/11</t>
  </si>
  <si>
    <t>Lemování zdí z lakovaného AL plechu, rš 250 mm, lak RAL,příponky,kotvení,doplňky,detaily,D+M</t>
  </si>
  <si>
    <t>K/12</t>
  </si>
  <si>
    <t>Lemování zdí z lakovaného AL plechu, rš 330 mm, lak RAL,příponky,kotvení,doplňky,detaily,D+M</t>
  </si>
  <si>
    <t>K/13</t>
  </si>
  <si>
    <t>1,12*2</t>
  </si>
  <si>
    <t>K/14</t>
  </si>
  <si>
    <t>Žlaby z Al plechu podokapní půlkruhové,rš 280 mm, lak RAL,háky,čela,kotvy,doplňky,detaily,D+M</t>
  </si>
  <si>
    <t>K/15</t>
  </si>
  <si>
    <t>Závětrná lišta z Al plechu, rš 345 mm, lak RAL,příponky,kotvení,doplňky,detaily,D+M</t>
  </si>
  <si>
    <t>K/16</t>
  </si>
  <si>
    <t>Lemování zdí z lakovaného AL plechu, rš 240 mm, lak RAL,příponky,kotvení,doplňky,detaily,D+M</t>
  </si>
  <si>
    <t>998764202R00</t>
  </si>
  <si>
    <t>Přesun hmot pro klempířské konstr., výšky do 12 m</t>
  </si>
  <si>
    <t>O/01</t>
  </si>
  <si>
    <t>Okno,5-dilné,5200/1900,OS+S+FIX,GP01,3-sklo,AL rám, RAL,kování,folie,kotvení,doplňky,detaily,D+M</t>
  </si>
  <si>
    <t>O/02</t>
  </si>
  <si>
    <t>Okno,5-dilné,4680/1900,OS+S+FIX,GP02,3-sklo,AL rám, RAL,kování,folie,kotvení,doplňky,detaily,D+M</t>
  </si>
  <si>
    <t>O/03</t>
  </si>
  <si>
    <t>Okno,2-dilné,1200/1900,OS+S,GP04,3-sklo,AL rám, RAL,kování,folie,kotvení,doplňky,detaily,D+M</t>
  </si>
  <si>
    <t>O/04</t>
  </si>
  <si>
    <t>Okno,3-dilné,2300/1900,OS+S,GP03,3-sklo,AL rám, RAL,kování,folie,kotvení,doplňky,detaily,D+M</t>
  </si>
  <si>
    <t>O/05</t>
  </si>
  <si>
    <t>O/06a</t>
  </si>
  <si>
    <t>O/06b</t>
  </si>
  <si>
    <t>O/07a</t>
  </si>
  <si>
    <t>O/07b</t>
  </si>
  <si>
    <t>O/08</t>
  </si>
  <si>
    <t>O/09a</t>
  </si>
  <si>
    <t>O/09b</t>
  </si>
  <si>
    <t>O/10</t>
  </si>
  <si>
    <t>PSe/01</t>
  </si>
  <si>
    <t>Fasádní stěna,9-dilná,4480/3000,S+FIX,3-sklo, AL rám,RAL,kování,folie,kotvy,doplňky,detaily,D+M</t>
  </si>
  <si>
    <t>PSe/02</t>
  </si>
  <si>
    <t>Fasádní stěna,9-dilná,4480/2900,S+FIX,2-sklo,bílá, plast rám,kování,folie,kotvy,doplňky,detaily,D+M</t>
  </si>
  <si>
    <t>T/01</t>
  </si>
  <si>
    <t>Vnitřní parapet,MDF s HPL laminem,tl.17mm,bez nosu, rovný,š.200mm,kotvení,doplňky,detaily,D+M</t>
  </si>
  <si>
    <t>2,52*4</t>
  </si>
  <si>
    <t>T/02</t>
  </si>
  <si>
    <t>T/03</t>
  </si>
  <si>
    <t>5,2*17</t>
  </si>
  <si>
    <t>T/04</t>
  </si>
  <si>
    <t>T/05</t>
  </si>
  <si>
    <t>T/06</t>
  </si>
  <si>
    <t>T/07</t>
  </si>
  <si>
    <t>T/08</t>
  </si>
  <si>
    <t>D/01</t>
  </si>
  <si>
    <t>998766202R00</t>
  </si>
  <si>
    <t>Přesun hmot pro truhlářské konstr., výšky do 12 m</t>
  </si>
  <si>
    <t>767995101R00</t>
  </si>
  <si>
    <t>Výroba a montáž kov. atypických konstr. do 5 kg</t>
  </si>
  <si>
    <t>kg</t>
  </si>
  <si>
    <t>spojovací a kotvící prvky:200*1</t>
  </si>
  <si>
    <t>767995102R00</t>
  </si>
  <si>
    <t>Výroba a montáž kov. atypických konstr. do 10 kg</t>
  </si>
  <si>
    <t>spojovací a kotvící prvky:400*1</t>
  </si>
  <si>
    <t>767.1</t>
  </si>
  <si>
    <t>Požární ucpávky všech prostupů,štítek,zpráva, kotvení,doplňky,detaily,D+M</t>
  </si>
  <si>
    <t>15+4+4</t>
  </si>
  <si>
    <t>767.2</t>
  </si>
  <si>
    <t>Bezpečnostní tabulky a cedulky , pro vysměrování PO úniku,kotvy,doplňky,detaily,D+M</t>
  </si>
  <si>
    <t>10+10</t>
  </si>
  <si>
    <t>Z/01</t>
  </si>
  <si>
    <t>Zábradlí vnitř. schodiště,v.1,0m,pásoviny 20/5mm, výplň kulatina 20mm,RAL,sloupky,kotvy,doplňky,D+M</t>
  </si>
  <si>
    <t>Z/02</t>
  </si>
  <si>
    <t>Z/03</t>
  </si>
  <si>
    <t>Z/04</t>
  </si>
  <si>
    <t>Z/05</t>
  </si>
  <si>
    <t>Zábradlí venk. rampy,ocel,profily 40/3+20/3mm, madla 40/3mm,žár.pozink,sloupky,kotvy,doplňky,D+M</t>
  </si>
  <si>
    <t>Z/06</t>
  </si>
  <si>
    <t>Z/07</t>
  </si>
  <si>
    <t>Zábradlí venk. schodiště,v.1,0m,pásovina 40/5mm, výplň kulatina 20mm,RAL,sloupky,kotvy,doplňky,D+M</t>
  </si>
  <si>
    <t>Z/08</t>
  </si>
  <si>
    <t>Z/09</t>
  </si>
  <si>
    <t>Z/10</t>
  </si>
  <si>
    <t>Z/11</t>
  </si>
  <si>
    <t>Z/12</t>
  </si>
  <si>
    <t>Z/13</t>
  </si>
  <si>
    <t>Výlezový žebřík,ocel,žár.pozink,jekly 40/5+30/5, kotvení,doplňky,detaily,D+M</t>
  </si>
  <si>
    <t>Z/14</t>
  </si>
  <si>
    <t>Konstrukce přes objektové atiky,ocel,žár.pozink, kotvení,doplňky,detaily,D+M</t>
  </si>
  <si>
    <t>Os/01</t>
  </si>
  <si>
    <t>Přenosný hasicí přístroj,34A,ABC 6kg, štítek,kotvení,D+M</t>
  </si>
  <si>
    <t>Os/02a</t>
  </si>
  <si>
    <t>Záchytný systém střechy-kotvící body U1,dl.600mm, do nosníku IPE120, svorky,revize,kotvy,doplňky,D+M</t>
  </si>
  <si>
    <t>Os/02b</t>
  </si>
  <si>
    <t>Záchytný systém střechy-kotvící body U2,dl.600mm, do nosníku IPE220, svorky,revize,kotvy,doplňky,D+M</t>
  </si>
  <si>
    <t>Os/03</t>
  </si>
  <si>
    <t>Objektová dilatace do podlahy,nerez+elastomer, š. spáry 30mm,kotvení,doplňky,detaily,D+M</t>
  </si>
  <si>
    <t>Os/04</t>
  </si>
  <si>
    <t>Skříň vnitřního odběrného místa-hydrant,DN19, hadice DN19 dl. 30m,štítek,kotvení,D+M</t>
  </si>
  <si>
    <t>Os/05</t>
  </si>
  <si>
    <t>Střešní vpusť vyhřívaná,2-stupňová,ochranný koš, PVC manžeta,zapojení,kotvení,doplňky,detaily,D+M</t>
  </si>
  <si>
    <t>Os/06</t>
  </si>
  <si>
    <t>Přechodová lišta podlahy,elox. AL,š.20mm, kotvení,doplňky,detaily,D+M</t>
  </si>
  <si>
    <t>2*0,8+0,9+1,76</t>
  </si>
  <si>
    <t>Os/07</t>
  </si>
  <si>
    <t>Venkovní předokenní žaluzie,podom.box+izolace, Z-lamely š.70mm,pohon,vodítka,kotvy,detaily,D+M</t>
  </si>
  <si>
    <t>5,2*1,9*10</t>
  </si>
  <si>
    <t>Os/08</t>
  </si>
  <si>
    <t>2,6*1,9*2*2</t>
  </si>
  <si>
    <t>Os/09</t>
  </si>
  <si>
    <t>Výtah osobní,800kg,zdvih 7,47m,10 osob, 1m/s, 3stanice+nástupiště,šachetní+výtah dveře,pohon,D+M</t>
  </si>
  <si>
    <t>Os/10</t>
  </si>
  <si>
    <t>Os/11</t>
  </si>
  <si>
    <t>Zásobník na toaletní papír,nástěnný,205/210/115, pr.190mm,nerez,kotvení,doplňky,detaily,D+M</t>
  </si>
  <si>
    <t>Os/12</t>
  </si>
  <si>
    <t>Zásobník na tekuté mýdlo,nástěnný,205/210/115, nerez,kotvení,doplňky,detaily,D+M</t>
  </si>
  <si>
    <t>Os/13</t>
  </si>
  <si>
    <t>WC souprava,štětka+držák, nerez,kotvení,doplňky,detaily,D+M</t>
  </si>
  <si>
    <t>Os/14</t>
  </si>
  <si>
    <t>Odpadkový koš,nástěnný,205/100/300, 6l, nerez,kotvení,doplňky,detaily,D+M</t>
  </si>
  <si>
    <t>Os/15</t>
  </si>
  <si>
    <t>Koupelnové háčky a věšáky,55/55/55mm, nerez,kotvení,doplňky,detaily,D+M</t>
  </si>
  <si>
    <t>Os/16</t>
  </si>
  <si>
    <t>Zrcadlo nástěnné,do obkladu,750/450mm, lepené,kotvení,doplňky,detaily,D+M</t>
  </si>
  <si>
    <t>Os/17</t>
  </si>
  <si>
    <t>Zrcadlo sklopné,nástěnné,bezbariérové 600/400mm, lepené,kotvení,doplňky,detaily,D+M</t>
  </si>
  <si>
    <t>Os/18</t>
  </si>
  <si>
    <t>Madlo pevné,dl. 813mm,tvar U,nerez, kotvení,doplňky,detaily,D+M</t>
  </si>
  <si>
    <t>Os/19</t>
  </si>
  <si>
    <t>Madlo sklopné,dl. 813mm,tvar U,nerez, kotvení,doplňky,detaily,D+M</t>
  </si>
  <si>
    <t>Os/20</t>
  </si>
  <si>
    <t>Madlo nástěnné,svislé,dl. 500mm,nerez, kotvení,doplňky,detaily,D+M</t>
  </si>
  <si>
    <t>Os/21</t>
  </si>
  <si>
    <t>Revizní dvířka do SDK podhledu,600/600mm,AL rám, tlačné zámky,kotvení,doplňky,detaily,D+M</t>
  </si>
  <si>
    <t>Os/22</t>
  </si>
  <si>
    <t>Prosklená markýza nad rampou,ocel.kce+sklo,žlab, svod,RAL,kotvení,doplňky,detaily,D+M</t>
  </si>
  <si>
    <t>8,364*1,9</t>
  </si>
  <si>
    <t>Os/23</t>
  </si>
  <si>
    <t>Bezpečnostní přepad v atice,DN100,PVC manžeta, bílá,kruhový,kotvení,doplňky,detaily,D+M</t>
  </si>
  <si>
    <t>Os/24</t>
  </si>
  <si>
    <t>Objektová dilatace stěn a stropů,nerez+elastomer, š. spáry 30mm,kotvení,doplňky,detaily,D+M</t>
  </si>
  <si>
    <t>4*7</t>
  </si>
  <si>
    <t>998767202R00</t>
  </si>
  <si>
    <t>Přesun hmot pro zámečnické konstr., výšky do 12 m</t>
  </si>
  <si>
    <t>771101210RT1</t>
  </si>
  <si>
    <t>Penetrace podkladu pod dlažby, penetrační nátěr</t>
  </si>
  <si>
    <t>F/06:0,33*1,4</t>
  </si>
  <si>
    <t>F/07:0,6*1,4+0,25*1,1</t>
  </si>
  <si>
    <t>sokly:0,1*12,9</t>
  </si>
  <si>
    <t>771475014R00</t>
  </si>
  <si>
    <t>Obklad soklíků keram.rovných, tmel,výška 10 cm</t>
  </si>
  <si>
    <t>sokly:1*12,9</t>
  </si>
  <si>
    <t>771479001R00</t>
  </si>
  <si>
    <t>Řezání dlaždic keramických pro soklíky</t>
  </si>
  <si>
    <t>771575118R00</t>
  </si>
  <si>
    <t>Montáž podlah keram.,hladké, tmel, 60x60 cm</t>
  </si>
  <si>
    <t>771579793R00</t>
  </si>
  <si>
    <t>Příplatek za spárovací hmotu - plošně</t>
  </si>
  <si>
    <t>771578011R00</t>
  </si>
  <si>
    <t>Spára podlaha - stěna, silikonem</t>
  </si>
  <si>
    <t>771.1</t>
  </si>
  <si>
    <t>Dlažba keramická protiskluzná 60x60cm, tl. 9mm,slinutá,rektifikovaná,matná,dle standardů</t>
  </si>
  <si>
    <t xml:space="preserve">  F/03:10,5</t>
  </si>
  <si>
    <t xml:space="preserve">  F/06:0,33*1,4</t>
  </si>
  <si>
    <t xml:space="preserve">  sokly:0,1*12,9</t>
  </si>
  <si>
    <t>998771202R00</t>
  </si>
  <si>
    <t>Přesun hmot pro podlahy z dlaždic, výšky do 12 m</t>
  </si>
  <si>
    <t>776101121R00</t>
  </si>
  <si>
    <t>Provedení penetrace podkladu, vč. penetr. laku</t>
  </si>
  <si>
    <t>776421100RTX</t>
  </si>
  <si>
    <t>Lepení podlahových soklíků z linolea a vinylu, na lištu,vč. dodávky lišty - soklík ve specifikaci</t>
  </si>
  <si>
    <t>F/01:</t>
  </si>
  <si>
    <t>F/05:</t>
  </si>
  <si>
    <t>776521100RT1</t>
  </si>
  <si>
    <t>Lepení povlak.podlah z pásů  na lepidlo, pouze položení - podlahovina ve specifikaci</t>
  </si>
  <si>
    <t>776.1</t>
  </si>
  <si>
    <t>Heterogenní akustický vinyl,tl. 2,6mm,bez ftalátů, role š.2,0m,R10,dle standardů</t>
  </si>
  <si>
    <t xml:space="preserve">  F/05:0,33*1,4</t>
  </si>
  <si>
    <t>998776202R00</t>
  </si>
  <si>
    <t>Přesun hmot pro podlahy povlakové, výšky do 12 m</t>
  </si>
  <si>
    <t>781101210RT1</t>
  </si>
  <si>
    <t>Penetrace podkladu pod obklady, penetrační nátěr</t>
  </si>
  <si>
    <t>Ker. obklady:</t>
  </si>
  <si>
    <t>781475124R00</t>
  </si>
  <si>
    <t>Obklad vnitřní stěn keramický, do tmele, 60x60 cm</t>
  </si>
  <si>
    <t>781491001RTX</t>
  </si>
  <si>
    <t>Montáž lišt k obkladům,rohových,koutových, i dilatačních,vč. dodávky lišt AL</t>
  </si>
  <si>
    <t>781479705R00</t>
  </si>
  <si>
    <t>Přípl.za spárovací hmotu - plošně</t>
  </si>
  <si>
    <t>781.1</t>
  </si>
  <si>
    <t>Obklad keramický,60x60mm,slinutý,matný,imit.betonu, rektifikovaný,tl. 9mm,dle standardů</t>
  </si>
  <si>
    <t>998781202R00</t>
  </si>
  <si>
    <t>Přesun hmot pro obklady keramické, výšky do 12 m</t>
  </si>
  <si>
    <t>783.1</t>
  </si>
  <si>
    <t>Žárové zinkování ocelových konstrukcí</t>
  </si>
  <si>
    <t>OK výtahové šachty:691,02*1</t>
  </si>
  <si>
    <t>OK VZT:1439,51*1</t>
  </si>
  <si>
    <t>783.2</t>
  </si>
  <si>
    <t>Nátěr protipožární ocelových nosníků střechy, na požární odolnost 30minut</t>
  </si>
  <si>
    <t>OK střechy:942*1</t>
  </si>
  <si>
    <t>783222110RT1</t>
  </si>
  <si>
    <t>Nátěr syntetický kovových konstrukcí 2 x, antikoroz. email 2 x, ředidlo</t>
  </si>
  <si>
    <t>OK schodiště:275*1</t>
  </si>
  <si>
    <t>OK výtahové šachty:148*1</t>
  </si>
  <si>
    <t>783226100R00</t>
  </si>
  <si>
    <t>Nátěr syntetický kovových konstrukcí základní</t>
  </si>
  <si>
    <t>F/05-JA150/150/5:0,35*3*0,15*4</t>
  </si>
  <si>
    <t>F/06-JA150/150/5:0,35*3*0,15*4</t>
  </si>
  <si>
    <t>F/06-L150/75/9:1*4*0,15</t>
  </si>
  <si>
    <t>F/07-U160:2*1*2*(0,16+2*0,07)</t>
  </si>
  <si>
    <t>L profil stěny 120/120/8 u výtahové šachty:4*0,12*25</t>
  </si>
  <si>
    <t>783896211R0X</t>
  </si>
  <si>
    <t>Nátěr betonových povrchů olejivzdorný, 2x</t>
  </si>
  <si>
    <t>dno+stěny výtahu:4,75+1,05*8,4</t>
  </si>
  <si>
    <t>784191201R00</t>
  </si>
  <si>
    <t>Penetrace podkladu hloubková 1x</t>
  </si>
  <si>
    <t>odečet ker. obkladů:-207,2</t>
  </si>
  <si>
    <t>odečet AKU obkladů stěn:-19,4</t>
  </si>
  <si>
    <t>odečet nástěněk stěn:-20,4</t>
  </si>
  <si>
    <t>784195412R00</t>
  </si>
  <si>
    <t>Malba tekutá malířská, bílá, 2 x, otěruvzdorná</t>
  </si>
  <si>
    <t>785411130R00</t>
  </si>
  <si>
    <t>Lepení tapet vinylov.bez vzoru na stěnu do v. 3,8m</t>
  </si>
  <si>
    <t>PVC nástěnky:1,2*(5+6*2)</t>
  </si>
  <si>
    <t>785.1</t>
  </si>
  <si>
    <t>Nástěnkové linoleum,š. 1,22m,tl. 6mm, 4,7kg/m2, přírodní,k použití na stěny,dle standardů</t>
  </si>
  <si>
    <t>PVC nástěnky:1,22*(5+6*2)</t>
  </si>
  <si>
    <t>M43.1</t>
  </si>
  <si>
    <t>Dodávka a montáž ocelových konstrukcí - profily, kotvení,doplňky,detaily,D+M</t>
  </si>
  <si>
    <t>OK schodiště:9014,4*1</t>
  </si>
  <si>
    <t>OK střechy:31388,15*1</t>
  </si>
  <si>
    <t>OK výtahové šachty:4199,94+691,02</t>
  </si>
  <si>
    <t>F/05-JA150/150/5:0,35*3*21,632*1,15</t>
  </si>
  <si>
    <t>F/06-JA150/150/5:0,35*3*21,632*1,15</t>
  </si>
  <si>
    <t>F/06-L150/75/9:15,4*1,15</t>
  </si>
  <si>
    <t>F/07-U160:2*18,8*1,15</t>
  </si>
  <si>
    <t>L profil stěny 120/120/8 u výtahové šachty:367*1,15</t>
  </si>
  <si>
    <t>M43.2</t>
  </si>
  <si>
    <t>Dodávka a montáž ocelových konstrukcí - tr. plechy, kotvení,doplňky,detaily,D+M</t>
  </si>
  <si>
    <t>OK střechy, 40S/160/0,75:5577*1</t>
  </si>
  <si>
    <t>0,924*1,1*7,67</t>
  </si>
  <si>
    <t>M43.3</t>
  </si>
  <si>
    <t>Dodávka a montáž ocelových konstrukcí - pororošty, protiskluz.,žár.pozink,kotvení,doplňky,detaily,D+M</t>
  </si>
  <si>
    <t>OK schodiště:6,8+11*2+12,5</t>
  </si>
  <si>
    <t>OK VZT:10+0,9</t>
  </si>
  <si>
    <t>M43.4</t>
  </si>
  <si>
    <t>Doprava a přeložení ocelových konstrukcí</t>
  </si>
  <si>
    <t>M99.1</t>
  </si>
  <si>
    <t>Skladby podlah a konstrukcí, - jen pomocné výpočty, neoceňovat!!!</t>
  </si>
  <si>
    <t>VN+ON</t>
  </si>
  <si>
    <t>Vedlejší a ostatní náklady</t>
  </si>
  <si>
    <t>SUM</t>
  </si>
  <si>
    <t>ZŠ Pelhřimov, Na Pražské</t>
  </si>
  <si>
    <t>SO 01 Nástavba 1. stupně ZŠ</t>
  </si>
  <si>
    <t>vlastní</t>
  </si>
  <si>
    <t>D/02</t>
  </si>
  <si>
    <t>D/03</t>
  </si>
  <si>
    <t>D/04</t>
  </si>
  <si>
    <t>D/05</t>
  </si>
  <si>
    <t>D/06</t>
  </si>
  <si>
    <t>Otočné dveře jednokřídlé, prosklené s nadsvětlíkem,vnitřní,900/2600,GP 03,1-křídlé,EW 15 DP3  C2,Rw=32,částečně prosklené,hliník,práškový lak,RAL 7038,VSG 33.2, čiré sklo,bezfalcové,zárubeň rámová,hliník,práškový lak,RAL 6039,nerezová ocel,klika / klika. rozetové kování,PZ,samozavírač,gen. klíč,kotvení,doplňky,detaily,D+M</t>
  </si>
  <si>
    <t>D/07</t>
  </si>
  <si>
    <t>Otočné dveře jednokřídlé, prosklené s nadsvětlíkem,vnitřní,900/2600,GP 03,1-křídlé,EW 15 DP3  C2,Rw=32,částečně prosklené,hliník,práškový lak,RAL 7038,VSG 33.2, čiré sklo,bezfalcové,zárubeň rámová,hliník,práškový lak,RAL 6039,nerezová ocel,klika / klika, rozetové kování,PZ,samozavírač,gen. klíč,kotvení,doplňky,detaily,D+M</t>
  </si>
  <si>
    <t>D/08</t>
  </si>
  <si>
    <t>D/09</t>
  </si>
  <si>
    <t>D/10</t>
  </si>
  <si>
    <t>D/11</t>
  </si>
  <si>
    <t>D/12</t>
  </si>
  <si>
    <t>D/13</t>
  </si>
  <si>
    <t>D/14</t>
  </si>
  <si>
    <t>D/15</t>
  </si>
  <si>
    <t>D/16</t>
  </si>
  <si>
    <t>D/17</t>
  </si>
  <si>
    <t>D/18</t>
  </si>
  <si>
    <t>D/19</t>
  </si>
  <si>
    <t>D/20</t>
  </si>
  <si>
    <t>D/21</t>
  </si>
  <si>
    <t>D/22</t>
  </si>
  <si>
    <t>D/23</t>
  </si>
  <si>
    <t>D/24</t>
  </si>
  <si>
    <t>D/25</t>
  </si>
  <si>
    <t>D/26</t>
  </si>
  <si>
    <t>cena / MJ (Kč)</t>
  </si>
  <si>
    <t>celkem (Kč)</t>
  </si>
  <si>
    <t>Ceník, kapitola</t>
  </si>
  <si>
    <t>Poznámka uchazeče</t>
  </si>
  <si>
    <t>Náklady spojené s prováděním stavby</t>
  </si>
  <si>
    <t xml:space="preserve">005124010R  </t>
  </si>
  <si>
    <t>Zajištění kompletační a koordinační činnosti spojených s realizací stavby a následným dáním do užívání</t>
  </si>
  <si>
    <t>Soubor</t>
  </si>
  <si>
    <t>RTS_I/2022</t>
  </si>
  <si>
    <t xml:space="preserve">005122010R    </t>
  </si>
  <si>
    <t>Koordinace přímých dodávek investora</t>
  </si>
  <si>
    <t>Koordinace a zajištění součinnosti a stavebních úprav pro distributory inž.sítí s přímou dodávkou(např. EON, RWE apod.)</t>
  </si>
  <si>
    <t xml:space="preserve">004111010R  </t>
  </si>
  <si>
    <t>Zajištění a projednání všech nezbytných administrativních úkonů spojených s realizací stavby</t>
  </si>
  <si>
    <t>Zařízení staveniště</t>
  </si>
  <si>
    <t xml:space="preserve">005121010R  </t>
  </si>
  <si>
    <t>Vybudování zařízení staveniště</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</si>
  <si>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t>
  </si>
  <si>
    <t xml:space="preserve">005121020R  </t>
  </si>
  <si>
    <t xml:space="preserve">Provoz zařízení staveniště </t>
  </si>
  <si>
    <t>Náklady na vybavení objektů zařízení staveniště, náklady na energie spotřebované dodavatelem v rámci provozu zařízení staveniště, náklady na spotřebovanou energii během výstavby, elektro, vodné stočné ,náklady na potřebný úklid v prostorách zařízení staveniště, náklady na nutnou údržbu a opravy na objektech zařízení staveniště a na přípojkách energií.</t>
  </si>
  <si>
    <t xml:space="preserve">005121030R  </t>
  </si>
  <si>
    <t>Odstranění zařízení staveniště</t>
  </si>
  <si>
    <t>Odstranění objektů zařízení staveniště včetně přípojek energií a jejich odvoz. Vyčištění území, vč. naložení,odvozu a uložení materiálu na skládku, uvedení prostoru zařízení staveniště do původního stavu, vyčištění, včetně nákladů na úpravu povrchů po odstranění zařízení staveniště a úklid ploch, na kterých bylo zařízení staveniště provozováno.</t>
  </si>
  <si>
    <t>Provozní vlivy</t>
  </si>
  <si>
    <t xml:space="preserve">005122010R  </t>
  </si>
  <si>
    <t>Provozní vlivy a vlivy spojené s realizací za provozu nebo spojené s etapizací</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</si>
  <si>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 Etapizace výstavby vyplývající z omezujících podmínek investora. Včetně zpracování potřebných návrhů opatření a z toho plynoucích dodávek (např. PBŘ pro dočasný provoz, dočasné ZOV apod.).</t>
  </si>
  <si>
    <t>Náklady spojené s provozem staveniště, které vzniknou dodavateli podle podmínek smlouvy.</t>
  </si>
  <si>
    <t xml:space="preserve">005211010R  </t>
  </si>
  <si>
    <t>Předání a převzetí staveniště</t>
  </si>
  <si>
    <t>Náklady spojené s účastí zhotovitele na předání a převzetí staveniště.</t>
  </si>
  <si>
    <t xml:space="preserve">005211020R  </t>
  </si>
  <si>
    <t>Ochrana stávajících inženýrských sítí na staveništi</t>
  </si>
  <si>
    <t>Náklady na přezkoumání podkladů objednatele o stavu inženýrských sítí probíhajících staveništěm nebo dotčenými stavbou i mimo území staveniště, kontrola a vytýčení jejich skutečné trasy a provedení ochranných opatření/úprav pro zabezpečení stávajících inženýrských sítí.</t>
  </si>
  <si>
    <t xml:space="preserve">005211030R  </t>
  </si>
  <si>
    <t xml:space="preserve">Dočasná dopravní opatření </t>
  </si>
  <si>
    <t>Náklady na vyhotovení návrhu dočasného dopravního značení, na komunikacích pro motorová a nemotorová vozidla a pro pěší, zajištění průchodů apod., Jeho projednání s dotčenými orgány a organizacemi, dodání dopravních značek a světelné signalizace, jejich rozmístění a přemísťování a jejich údržba v průběhu výstavby včetně následného odstranění po ukončení stavebních prací.</t>
  </si>
  <si>
    <t xml:space="preserve">005211080R  </t>
  </si>
  <si>
    <t xml:space="preserve">Bezpečnostní, hygienická a protiprašná opatření na staveništi </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</si>
  <si>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</si>
  <si>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Zabezpečení staveniště, vnějších staveb a ploch dotčených stavbou, vybavení proti odcizení a škodám, Zajištění ostrahy majetku a osob v průběhu realizace stavby a až do předání stavby do užívání, např. kamerový systém</t>
  </si>
  <si>
    <t>00521 R0</t>
  </si>
  <si>
    <t xml:space="preserve">Vyčištění území, vč. naložení,odvozu a uložení materiálu na skládku, uvedení prostoru zařízení staveniště do původního stavu, vyčištění </t>
  </si>
  <si>
    <t>00521 R1</t>
  </si>
  <si>
    <t>Provedení dočasné úpravy vjezdu a areálových komunikací pro potřebu realizace díla</t>
  </si>
  <si>
    <t>00521 R2</t>
  </si>
  <si>
    <t>Dočasné konstrukce pro zajištění provozu investora</t>
  </si>
  <si>
    <t>00521 R3</t>
  </si>
  <si>
    <t>Zábor veřejného prostranství – zajištění a platba poplatků v průběhu délky záboru</t>
  </si>
  <si>
    <t>den</t>
  </si>
  <si>
    <t>00521 R4</t>
  </si>
  <si>
    <t>Pasportizace území stavby a jejího okolí, zejména stavu příjezdových komunikací staveništní dopravy, předpokládaných dotčených ploch zasažených realizací stavby, požadavků vlastníků a uživatelů sousedních nemovitostí, dotčených orgánů apod.</t>
  </si>
  <si>
    <t xml:space="preserve">005111020R  </t>
  </si>
  <si>
    <t>Vytýčení prostorové polohy dopravní a technické infrastruktury (inženýrských sítí)  - vč. případných kopaných sond, vč. projednání se správci, apod., zpracování vytyčovacího výkresu stavby, vytyčení stavby, ostatní geodetické práce po dobu stavby, geometrický plán, návrh na vklad do KN</t>
  </si>
  <si>
    <t>00521 R5</t>
  </si>
  <si>
    <t>Zajištění průzkumů, zkoušek, atestů, sond a revizí apod. uvedených v rozhodnutích a v projektové dokumetnaci nezbytně nutných k provedení díla</t>
  </si>
  <si>
    <t>00521 R6</t>
  </si>
  <si>
    <t>Součinnost se všemi zúčastněnými stranami - investorem, budoucím uživatelem, projektantem, zástupci organizací státní správy, koordinátorem BOZP apod.</t>
  </si>
  <si>
    <t xml:space="preserve">004111020R  </t>
  </si>
  <si>
    <t>Veškerá dodavatelská, výrobní a realizační dokumentace, např.:</t>
  </si>
  <si>
    <t>Konstrukční, dílenské a montážní výkresy nosných a pomocných konstrukcí, výrobní výkresy fasád, vnějších a vnitřních výplní otvorů (včetně prosklených stěn), kompletačních prvků, konstrukcí vč. ocelových a zámečnických konstrukcí, silových a ovládacích zařízení (včetně rozváděčů - pohledy na osazení přístrojů v rozvaděči, pohledy na skříně rozvaděčů, detailní zapojení prvků), statické a jiné výpočty, výkaz materiálů, dílenský deník, technické přejímací podmínky, certifikáty jednotlivých prvků, detaily napojení na okolní konstrukce</t>
  </si>
  <si>
    <t>Podrobné výkresy ocelových konstrukcí - včetně řešené detailů, svarů, přípojů a montážních spojů. Pro betonové konstrukce podrobné výkresy prefabrikátů včetně výztuže. Definování případných montážních spojů z důvodu snazší logistiky</t>
  </si>
  <si>
    <t>Výkresy tvaru bednění monolitických konstrukcí včetně požadovaného spárořezu a rozmístění spjovacích prvků v případě zvýšených požadavků GP na pohledovost finální konstrukce</t>
  </si>
  <si>
    <t>Podrobné výkresy výztuže železobetonových prvků</t>
  </si>
  <si>
    <t>Podrobný výkres trubkování v železobetonových prvcích</t>
  </si>
  <si>
    <t>Detailní kladečské plány koncových prvků rozvodů, podhledů, obkladů, dlažeb (vnitřních i venkovních)</t>
  </si>
  <si>
    <t>Výkresy pomocných stavebních a montážních zařízení (např. lešení, bednění, výtahy, jeřábové dráhy apod.)</t>
  </si>
  <si>
    <t>Dokumentace pro ostatní výrobní a montážní přípravu včetně vytyčení stavby</t>
  </si>
  <si>
    <t>Technologické nebo pracovní postupy stavebních prací včetně časových plánů</t>
  </si>
  <si>
    <t>Kontrolní a zkušební plány</t>
  </si>
  <si>
    <t>Průvodně technická dokumentace</t>
  </si>
  <si>
    <t>Harmonogram stavby včetně průběžné aktualizace</t>
  </si>
  <si>
    <t>ZOV včetně průběžné aktualizace</t>
  </si>
  <si>
    <t>Kladečské plány obkladů a dlažeb</t>
  </si>
  <si>
    <t>Kladečské schéma tepelných izolací střech</t>
  </si>
  <si>
    <t>Dočasná dopravně inženýrská opatření v souvilosti s navrhovanou výstavbou</t>
  </si>
  <si>
    <t>SLP - upřesnění dle konkrétně dodaných zařízení a jejich technologických schémat. Schémata zapojení v zařízení.</t>
  </si>
  <si>
    <t>Dílenská dokumentace = podrobný výpis tvarovek a potrubí</t>
  </si>
  <si>
    <t>Technologické postupy montáže (potrubí, izolací, požárních opatření, revize, zhotovení provozního řádu…)</t>
  </si>
  <si>
    <t>00521 R7</t>
  </si>
  <si>
    <t>Zajištění všech podkladů a dokumentů pro vydání kolaudačního rozhodnutí (případně souhlasu), včetně podání žádosti a zajištění jejího vydání, účast na kolaudačních prohlídkách</t>
  </si>
  <si>
    <t xml:space="preserve">005241010R  </t>
  </si>
  <si>
    <t>Vypracování dokumentace skutečného provedení stavby v rozsahu  dle platné legislativy (vyhl. 499/2006 Sb.v platném znění)</t>
  </si>
  <si>
    <t>Vypracování dokumentace skutečného provedení stavby nad rámec platné legislativy (tj. dokumentace skutečného provedení pro jednotlivé profese) včetně podmínek a požadavků uvedených v SoD a případných podmínek dotačního titulu.</t>
  </si>
  <si>
    <t>00521 R8</t>
  </si>
  <si>
    <t>Náklady na provedení vzorků (fyzických, případně dle domluvy s objednatelem a autorským dozorem) - např. barevnost fasád, klempířských prvků atd. (včetně požadavků uvedených v projektové dokumentaci), vedení vzorkovacích protokolů (vedených v ucelené podobě formou knihy vzorkování) a s tím spojená administrativa.</t>
  </si>
  <si>
    <t>00521 R9</t>
  </si>
  <si>
    <t>Fotodokumentace průběhu výstavby a dle specifikace uvedené v SoD, příp. podmínek dotačního titulu</t>
  </si>
  <si>
    <t xml:space="preserve">005231010R  </t>
  </si>
  <si>
    <t>Provedení veškerých měření a zkoušek, revizních zpráv apod. dle platné legislativy a dle SoD, např. na termovizní měření stavby, revize plynu, revize hromosvodu</t>
  </si>
  <si>
    <t>00521 R10</t>
  </si>
  <si>
    <t>Jednání s dotčenými institucemi, s dotčenými orgány státní správy a samosprávy - například zajištění dokladů nutných k získání kolaudačního souhlasu, povolení a rozhodnutí nutných k realizaci stavby, zajištění veškerých měření a zkoušek požadovanými dotčenými orgány pro zajištění kolaudačního souhlasu apod.</t>
  </si>
  <si>
    <t xml:space="preserve">005241020R  </t>
  </si>
  <si>
    <t>Zpracování geodetického zaměření skutečného provedení stavby včetně profesních částí a geometrických plánů dle SoD a dle požadavků dotčených orgánů a zápisu do KN (je-li vyžadováno)</t>
  </si>
  <si>
    <t xml:space="preserve">005231040R  </t>
  </si>
  <si>
    <t>Zaškolení obsluhy a investorem pověřených osob, vypracování a odsouhlasení provozních a manipulačních řádů, proškolení provozovatele s provozováním a užíváním realizovaného díla dle SoD a jiných podmínek</t>
  </si>
  <si>
    <t>Spolupráce s projektantem - nad rámec standardního AD (spolupráce na technických řešení odchylek zjištěných v průběhu stavby, technická řešení rozdílů skutečně zjištěného stavu se stavem předpokládaného projektantem, technická řešení kolizí se skrytými konstrukcemi, které nemohl projektant předvídat (kolize s podzemními sítěmi a konstrukcemi, apod.), kontrola případných změn vyvolaných zhotovitelem vyžadující technické zhodnocení nad rámec AD</t>
  </si>
  <si>
    <t>00521 R11</t>
  </si>
  <si>
    <t>Náklady na pojištění a bankovní garance</t>
  </si>
  <si>
    <t>soubor</t>
  </si>
  <si>
    <t>00521 R12</t>
  </si>
  <si>
    <t>Práce spojené s administrativou projektu</t>
  </si>
  <si>
    <t xml:space="preserve">005281010R  </t>
  </si>
  <si>
    <t>Propagační činnost (např. pamětní desky, billboard, propagační materiály, plachty apod.) dle specifikace uvedené v SoD, příp. podmínek dotačního titulu</t>
  </si>
  <si>
    <t>Celkem za</t>
  </si>
  <si>
    <t>Ostatní a vedlejší náklady</t>
  </si>
  <si>
    <t>podhledy m.č. 3.13,3.16:1,58+1,38</t>
  </si>
  <si>
    <t>3.NP:3,8*(0,9+0,9)</t>
  </si>
  <si>
    <t>3.NP:3,8*(5,8)-1,97*(0,7*2)</t>
  </si>
  <si>
    <t>3.NP - tl. 100mm, impreg. desky:3,8*(5,8)-1,97*(0,7*2)</t>
  </si>
  <si>
    <t>3.NP - tl. 150mm, impreg. desky:3,8*(0,9+0,9)</t>
  </si>
  <si>
    <t>3.NP:1+1</t>
  </si>
  <si>
    <t>okna:1,2*1,9*2</t>
  </si>
  <si>
    <t>okna:2*(1,2*2+1,9*2)</t>
  </si>
  <si>
    <t>3.NP:2,5*(1,7+2,2)-1,2*1,6*2</t>
  </si>
  <si>
    <t>nové zdivo:2,5*(2,2+1,7)-1,2*1,6*2</t>
  </si>
  <si>
    <t>1,6*1</t>
  </si>
  <si>
    <t>F/02:2,96</t>
  </si>
  <si>
    <t>5*1</t>
  </si>
  <si>
    <t>4*1</t>
  </si>
  <si>
    <t>za zařiz. předměty,sokly:1,5*1,0*(1+1)+0,3*6,4</t>
  </si>
  <si>
    <t>F/02:2,96*2</t>
  </si>
  <si>
    <t xml:space="preserve">  F/02:2,96*0,04</t>
  </si>
  <si>
    <t>0,1184*1,1</t>
  </si>
  <si>
    <t xml:space="preserve">  F/02:2,96</t>
  </si>
  <si>
    <t>2,96*1,1</t>
  </si>
  <si>
    <t>2,96*1,15</t>
  </si>
  <si>
    <t>pásek:2,2*1</t>
  </si>
  <si>
    <t>Otočné dveře jednokřídlé, plné,vnitřní,700/1970,GP 06,1-křídlé,plné,DTD,HPL,oranžově matná,bezfalcové,zárubeň obložková,hliník,práškový lak,Ocelově šedá,nerezová ocel,klika / klika, rozetové kování,WC,kotvení,doplňky,detaily,D+M</t>
  </si>
  <si>
    <t>3.NP:2,5*(5,5+5,3)-(1,97*(0,7*2)+1,2*1,6*2)</t>
  </si>
  <si>
    <t>3.NP:12,3*1</t>
  </si>
  <si>
    <t>3.NP:(2,5*(5,5+5,3)-(1,97*(0,7*2)+1,2*1,6*2))*1,1</t>
  </si>
  <si>
    <t>SDK podhledy:2,96</t>
  </si>
  <si>
    <t>výkopek na deponii:29,85*1</t>
  </si>
  <si>
    <t>přebytek výkopku na skládku:29,85*1</t>
  </si>
  <si>
    <t>přebytek výkopku na skládku:(29,85*1)*36</t>
  </si>
  <si>
    <t>podhledy:19,1*1</t>
  </si>
  <si>
    <t>podhledy AKU:38,9</t>
  </si>
  <si>
    <t>3.NP:3,8*(15,7)-(0,9*2,1)</t>
  </si>
  <si>
    <t>3.NP - tl. 150mm, stand. desky:3,8*(15,7)-(0,9*2,1)</t>
  </si>
  <si>
    <t>okna:2,6*1,9*2+5,2*1,9*1</t>
  </si>
  <si>
    <t>nové zdivo:3,8*15,8-(1,9*(2,6*2+5,2))</t>
  </si>
  <si>
    <t>okna:2*(2,6*2+1,9*2+5,2*1+1,9*1)</t>
  </si>
  <si>
    <t>11,1*1</t>
  </si>
  <si>
    <t>F/01:57,98</t>
  </si>
  <si>
    <t>F/01:57,98*2</t>
  </si>
  <si>
    <t>8+7</t>
  </si>
  <si>
    <t>6+5</t>
  </si>
  <si>
    <t>122,3*1</t>
  </si>
  <si>
    <t>122,3*12</t>
  </si>
  <si>
    <t>122,3*36</t>
  </si>
  <si>
    <t>122,3-68,42</t>
  </si>
  <si>
    <t>295,1*1</t>
  </si>
  <si>
    <t>podhledy SDK stand.:19,1*1</t>
  </si>
  <si>
    <t>podhledy AKU:38,9*1</t>
  </si>
  <si>
    <t>podhledy SDK stand.:19,1*1,1</t>
  </si>
  <si>
    <t>podhledy AKU:(38,9)*1,1</t>
  </si>
  <si>
    <t xml:space="preserve">  F/01:57,98*0,05</t>
  </si>
  <si>
    <t>2,899*1,1</t>
  </si>
  <si>
    <t xml:space="preserve">  F/01:57,98</t>
  </si>
  <si>
    <t>57,98*1,1</t>
  </si>
  <si>
    <t>57,98*1,15</t>
  </si>
  <si>
    <t>pásek:43,5*1</t>
  </si>
  <si>
    <t>sokly:0,06*29,8</t>
  </si>
  <si>
    <t>sokly:1*29,8</t>
  </si>
  <si>
    <t xml:space="preserve">  sokly:0,06*29,8</t>
  </si>
  <si>
    <t>59,768*1,1</t>
  </si>
  <si>
    <t>SDK:19,1</t>
  </si>
  <si>
    <t>omítky:3,8*31,5-(0,9*2,1+1,9*(2,6*2+5,2))</t>
  </si>
  <si>
    <t>výkopek na deponii:75,776*1</t>
  </si>
  <si>
    <t>přebytek výkopku na skládku:75,776-49,596</t>
  </si>
  <si>
    <t>přebytek výkopku na skládku:(75,776-49,596)*36</t>
  </si>
  <si>
    <t>podhledy:197,79-19,1</t>
  </si>
  <si>
    <t>podhledy:37,6-2,96</t>
  </si>
  <si>
    <t>podhledy:8+37,6-2,96</t>
  </si>
  <si>
    <t>podhledy AKU:5,8+68,2+42,2+58,3*2+54+32,3+38,9-38,9</t>
  </si>
  <si>
    <t>3.NP:3,8*(15,7+2,4+19,1+15,1+0,6+6,6+3,9+25,5+1,8)-(0,9*2,1*6)-57,77</t>
  </si>
  <si>
    <t>3.NP:3,8*(9,8+7,2+0,9+3,4+2,7+0,9+6,6+4,8)-(1,97*(0,8*3+0,9))-6,84</t>
  </si>
  <si>
    <t>3.NP:3,8*(2,1+0,4+2,7+3,7*2+0,6+1,2+4,5+1,4*2+1,7)-1,97*(0,7*6+0,8*2)-19,282</t>
  </si>
  <si>
    <t>3.NP - tl. 100mm, impreg. desky:3,8*(2,1+0,4+2,7+3,7*2+0,6+1,2+4,5+1,4*2+1,7)-1,97*(0,7*6+0,8*2)-19,282</t>
  </si>
  <si>
    <t>3.NP - tl. 150mm, stand. desky:3,8*(15,7+2,4+19,1+15,1+0,6+6,6+3,9+25,5+1,8)-(0,9*2,1*6)-57,77</t>
  </si>
  <si>
    <t>3.NP - tl. 150mm, impreg. desky:3,8*(9,8+7,2+0,9+3,4+2,7+0,9+6,6+4,8)-(1,97*(0,8*3+0,9))-6,84</t>
  </si>
  <si>
    <t>3.NP:6+2+6-2</t>
  </si>
  <si>
    <t>3.NP:8+1-2</t>
  </si>
  <si>
    <t>okna:2,6*1,9*4+2,3*1,9*3+5,2*1,9*16+4,68*1,9+1,12*1,9+1,2*1,9*3-4,56-19,76</t>
  </si>
  <si>
    <t>nové zdivo:431,832+2*68,225-5,91-40,28</t>
  </si>
  <si>
    <t>okna:2*(2,6*4+1,9*4+2,3*3+1,9*3+5,2*16+1,9*16+4,68+1,9+1,12+1,9+1,2*3+1,9*3)-12,4-32,2</t>
  </si>
  <si>
    <t>nové zdivo:431,832+2*68,225-40,28-5,91</t>
  </si>
  <si>
    <t>3.NP:2,5*(6,8+1,8+1,7+2,2+1)-1,2*1,6*3-5,91</t>
  </si>
  <si>
    <t>nové zdivo:431,832+2*68,225-40,28</t>
  </si>
  <si>
    <t>261-11,1-1,6</t>
  </si>
  <si>
    <t>F/01:545,29-57,98</t>
  </si>
  <si>
    <t>F/02:37,6-2,96</t>
  </si>
  <si>
    <t>F/01:(545,29-57,98)*2</t>
  </si>
  <si>
    <t>90+60-5-15</t>
  </si>
  <si>
    <t>60+50-11-4</t>
  </si>
  <si>
    <t>513,53*1</t>
  </si>
  <si>
    <t>513,53*12</t>
  </si>
  <si>
    <t>513,53*36</t>
  </si>
  <si>
    <t>513,53-42,04</t>
  </si>
  <si>
    <t>za zařiz. předměty,sokly:1,5*1,0*(14+9+3)+0,3*51-4,92</t>
  </si>
  <si>
    <t>podhledy SDK stand.:197,79-19,1</t>
  </si>
  <si>
    <t>podhledy SDK stand.:(197,79-19,1)*1,1</t>
  </si>
  <si>
    <t>podhledy AKU:(5,8+68,2+42,2+58,3*2+54+32,3+38,9-38,9)*1,1</t>
  </si>
  <si>
    <t>F/02:(37,6-2,96)*2</t>
  </si>
  <si>
    <t xml:space="preserve">  F/01:(545,29-57,98)*0,05</t>
  </si>
  <si>
    <t xml:space="preserve">  F/02:(37,6-2,96)*0,04</t>
  </si>
  <si>
    <t>25,9509*1,1</t>
  </si>
  <si>
    <t xml:space="preserve">  F/01:545,29-57,98</t>
  </si>
  <si>
    <t xml:space="preserve">  F/02:37,6-2,96</t>
  </si>
  <si>
    <t>521,95*1,1</t>
  </si>
  <si>
    <t>523,715*1,15</t>
  </si>
  <si>
    <t>pásek:445,5-2,2-43,5</t>
  </si>
  <si>
    <t>48,657*1,1</t>
  </si>
  <si>
    <t>sokly:0,06*(382,8-29,8)</t>
  </si>
  <si>
    <t>sokly:1*(382,8-29,8)</t>
  </si>
  <si>
    <t xml:space="preserve">  sokly:0,06*(382,8-29,8)</t>
  </si>
  <si>
    <t>3.NP:1,8*(1,6+1,4*3+1,3)+2,5*(9*2+8,8+10,8+21,5+4,5*2+5,5+12,9+5,3)-(1,97*(0,7*12+0,8*7+0,9)+1,2*1,6*3)-20,402</t>
  </si>
  <si>
    <t>3.NP:124,5-12,3</t>
  </si>
  <si>
    <t>3.NP:(1,8*(1,6+1,4*3+1,3)+2,5*(9*2+8,8+10,8+21,5+4,5*2+5,5+12,9+5,3)-(1,97*(0,7*12+0,8*7+0,9)+1,2*1,6*3)-20,402)*1,1</t>
  </si>
  <si>
    <t>omítky:70+853,9-98,05</t>
  </si>
  <si>
    <t>1)</t>
  </si>
  <si>
    <t>2)</t>
  </si>
  <si>
    <t>3)</t>
  </si>
  <si>
    <t>PŘÍMÉ HLAVNÍ AKTIVITY</t>
  </si>
  <si>
    <t>PŘÍMÉ DOPROVODNÉ AKTIVITY</t>
  </si>
  <si>
    <t>NEPŘÍMÉ AKTIVITY</t>
  </si>
  <si>
    <t>1a)</t>
  </si>
  <si>
    <t>2a)</t>
  </si>
  <si>
    <t>3a)</t>
  </si>
  <si>
    <t>2) PŘÍMÉ DOPROVODNÉ AKTIVITY - Vedlejší a ostatní náklady</t>
  </si>
  <si>
    <t>3) NEPŘÍMÉ AKTIVITY - Vedlejší a ostatní náklady</t>
  </si>
  <si>
    <t>Tryskový vysoušeč rukou,vzduchové trysky,300/210/480mm,HEPA filtr,nástěnný,LED osvětlení,zapojení,kotvení,doplňky,detaily,D+M</t>
  </si>
  <si>
    <t>Zdravotechnická instalace</t>
  </si>
  <si>
    <t xml:space="preserve"> </t>
  </si>
  <si>
    <t>713571113R00</t>
  </si>
  <si>
    <t>Požárně ochranná manžeta hl. 60 mm, EI 90, D 75 mm</t>
  </si>
  <si>
    <t>6</t>
  </si>
  <si>
    <t>RTS komentář:</t>
  </si>
  <si>
    <t>Požárně ochranná manžeta tvoří přepážku pro hořlavé potrubí, hodnota požární odolnosti EI 90. Ke stěně nebo stropu se připojuje pomocí rozpěrné hmoždinky se šroubem. D = vnější průměr trubky.</t>
  </si>
  <si>
    <t>713571115R00</t>
  </si>
  <si>
    <t>Požárně ochranná manžeta hl. 60mm, EI 90, D 110 mm</t>
  </si>
  <si>
    <t>10</t>
  </si>
  <si>
    <t>721</t>
  </si>
  <si>
    <t>Vnitřní kanalizace</t>
  </si>
  <si>
    <t>721140913R00</t>
  </si>
  <si>
    <t>Oprava-propoj.dosavadního potrubí litinového DN 70</t>
  </si>
  <si>
    <t>721140915R00</t>
  </si>
  <si>
    <t>Oprava-propoj.dosavadního potrubí litinového DN100</t>
  </si>
  <si>
    <t>721140923R00</t>
  </si>
  <si>
    <t>Oprava potrubí litinového, krácení trub DN 70</t>
  </si>
  <si>
    <t>721140925R00</t>
  </si>
  <si>
    <t>Oprava potrubí litinového, krácení trub DN 100</t>
  </si>
  <si>
    <t>721140933R00</t>
  </si>
  <si>
    <t>Oprava - přechod z plastových trub na litinu DN 70</t>
  </si>
  <si>
    <t>Položka je určena i pro přechod na olověné trouby</t>
  </si>
  <si>
    <t>721140935R00</t>
  </si>
  <si>
    <t>Oprava - přechod z plastových trub na litinu DN100</t>
  </si>
  <si>
    <t>Položka je určena i pro přechod na olověné trouby a pro DN 50/100 a 70/100.</t>
  </si>
  <si>
    <t>721151308R00</t>
  </si>
  <si>
    <t>Potrubí PE svařovanét-db20-dešťové,D 110 x 6,0 mm</t>
  </si>
  <si>
    <t>30</t>
  </si>
  <si>
    <t>Položka je určena pro potrubí z trub PE svařovaných - db 20 - zvukově izolované</t>
  </si>
  <si>
    <t>721171239R00</t>
  </si>
  <si>
    <t>Tvarovka k připojení závěsného WC(výlevka), DN 80/100</t>
  </si>
  <si>
    <t>Tvarovka pro připojení závěsného WC s délkově a směrově nastavitelným přítokovým kolenem a boční přítokovou trubkou, včetně balení (připojovací souprava), DN 80/100, připojení DN 50.</t>
  </si>
  <si>
    <t>721178103R00</t>
  </si>
  <si>
    <t>Potrubí odhlučněné PP připojovací, D 50 x 2,0</t>
  </si>
  <si>
    <t>92</t>
  </si>
  <si>
    <t>721178104R00</t>
  </si>
  <si>
    <t>Potrubí odhlučněné PP připojovací, D 75 x 2,6</t>
  </si>
  <si>
    <t>69</t>
  </si>
  <si>
    <t>721178106R00</t>
  </si>
  <si>
    <t>Potrubí odhlučněné PP připojovací, D 110 x 3,6</t>
  </si>
  <si>
    <t>7</t>
  </si>
  <si>
    <t>721178114R00</t>
  </si>
  <si>
    <t>Potrubí odhlučněné PP odpadní - svis. D 75x2,6</t>
  </si>
  <si>
    <t>48</t>
  </si>
  <si>
    <t>721178116R00</t>
  </si>
  <si>
    <t>Potrubí odhlučněné PP odpadní - svis. D110x3,6</t>
  </si>
  <si>
    <t>40</t>
  </si>
  <si>
    <t>721178124R00</t>
  </si>
  <si>
    <t>Čisticí kus odhlučněné PP pro potr.svislé D 75</t>
  </si>
  <si>
    <t>721178126R00</t>
  </si>
  <si>
    <t>Čisticí kus odhlučněné PP pro potr.svislé D110</t>
  </si>
  <si>
    <t>721178136R00</t>
  </si>
  <si>
    <t>Potrubí odhlučněné PP ležaté zavěšené D110x3,6</t>
  </si>
  <si>
    <t>721194105T00</t>
  </si>
  <si>
    <t>Vyvedení odpadní výpustky D 50 mm</t>
  </si>
  <si>
    <t>16</t>
  </si>
  <si>
    <t>721194109T00</t>
  </si>
  <si>
    <t>Vyvedení odpadní výpustky D 110 mm</t>
  </si>
  <si>
    <t>6+1</t>
  </si>
  <si>
    <t>721234104RT1</t>
  </si>
  <si>
    <t>Vtok střešní PP pro plochou střechu</t>
  </si>
  <si>
    <t>živičný pás (upravit dle skladby střechy), záchytný koš vyhřívaný D 75,110,125mm</t>
  </si>
  <si>
    <t>721273200RT2</t>
  </si>
  <si>
    <t>Souprava ventilační střešní</t>
  </si>
  <si>
    <t>souprava větrací hlavice PP D 75 mm</t>
  </si>
  <si>
    <t>721273200RT3</t>
  </si>
  <si>
    <t>souprava větrací hlavice PP   D 110 mm</t>
  </si>
  <si>
    <t>721290111R00</t>
  </si>
  <si>
    <t>Zkouška těsnosti kanalizace vodou DN 125</t>
  </si>
  <si>
    <t>223</t>
  </si>
  <si>
    <t>721300912R00</t>
  </si>
  <si>
    <t>Pročištění svislých odpadů, jedno podl., do DN 200</t>
  </si>
  <si>
    <t>2*16</t>
  </si>
  <si>
    <t>722</t>
  </si>
  <si>
    <t>Vnitřní vodovod</t>
  </si>
  <si>
    <t>722130913R00</t>
  </si>
  <si>
    <t>Oprava-přeřezání ocelové trubky DN 25</t>
  </si>
  <si>
    <t>21</t>
  </si>
  <si>
    <t>722131912R00</t>
  </si>
  <si>
    <t>Oprava-potrubí závitové,vsazení odbočky DN 20</t>
  </si>
  <si>
    <t>17</t>
  </si>
  <si>
    <t>722131913R00</t>
  </si>
  <si>
    <t>Oprava-potrubí závitové,vsazení odbočky DN 25</t>
  </si>
  <si>
    <t>722131932R00</t>
  </si>
  <si>
    <t>Oprava-propojení dosavadního potrubí závit. DN 20</t>
  </si>
  <si>
    <t>722131933R00</t>
  </si>
  <si>
    <t>Oprava-propojení dosavadního potrubí závit. DN 25</t>
  </si>
  <si>
    <t>722178113RT1</t>
  </si>
  <si>
    <t>Potrubí vícevrstvé AL/PEX, PN10, T-95°C, D 20 x 2 mm</t>
  </si>
  <si>
    <t>lisovaný spoj, mosazné press fitinky</t>
  </si>
  <si>
    <t>V položkách jsou započteny náklady na dodávku potrubí a tvarovek včetně montáže.</t>
  </si>
  <si>
    <t>722178114RT1</t>
  </si>
  <si>
    <t>Potrubí vícevrstvé AL/PEX, PN10, T-95°C, D 26 x 3 mm</t>
  </si>
  <si>
    <t>42</t>
  </si>
  <si>
    <t>722178115RT1</t>
  </si>
  <si>
    <t>Potrubí vícevrstvé AL/PEX, PN10, T-95°C, D 32 x 3 mm</t>
  </si>
  <si>
    <t>18+10</t>
  </si>
  <si>
    <t>90</t>
  </si>
  <si>
    <t>722181211RT9</t>
  </si>
  <si>
    <t>Izolace návleková tl. stěny 6 mm</t>
  </si>
  <si>
    <t>vnitřní průměr 28 mm</t>
  </si>
  <si>
    <t>V položce je kalkulována dodávka izolační trubice, spon a lepicí pásky.</t>
  </si>
  <si>
    <t>722181211RU1</t>
  </si>
  <si>
    <t>vnitřní průměr 32 mm</t>
  </si>
  <si>
    <t>18</t>
  </si>
  <si>
    <t>722181211RZ6</t>
  </si>
  <si>
    <t>vnitřní průměr 20 mm</t>
  </si>
  <si>
    <t>25</t>
  </si>
  <si>
    <t>722181215RT9</t>
  </si>
  <si>
    <t>Izolace návleková  tl. stěny 25 mm</t>
  </si>
  <si>
    <t>26</t>
  </si>
  <si>
    <t>722181215RU1</t>
  </si>
  <si>
    <t>722181215RZ6</t>
  </si>
  <si>
    <t>44</t>
  </si>
  <si>
    <t>722190401R00</t>
  </si>
  <si>
    <t>Vyvedení a upevnění výpustek DN 15</t>
  </si>
  <si>
    <t>38</t>
  </si>
  <si>
    <t>97</t>
  </si>
  <si>
    <t>722190402R00</t>
  </si>
  <si>
    <t>Vyvedení a upevnění výpustek DN 20</t>
  </si>
  <si>
    <t>722190901R00</t>
  </si>
  <si>
    <t>Uzavření/otevření vodovodního potrubí při opravě</t>
  </si>
  <si>
    <t>21*2</t>
  </si>
  <si>
    <t>722191112R00</t>
  </si>
  <si>
    <t>Hadice flexibilní k baterii,DN 15 x M10,délka 0,5m</t>
  </si>
  <si>
    <t>722191133R00</t>
  </si>
  <si>
    <t>Hadice sanitární flexibilní, DN 15, délka 0,5 m</t>
  </si>
  <si>
    <t>722212440R00</t>
  </si>
  <si>
    <t>Štítky orientační na zeď</t>
  </si>
  <si>
    <t>722220111R00</t>
  </si>
  <si>
    <t>Nástěnka K 247, pro výtokový ventil G 1/2</t>
  </si>
  <si>
    <t>31</t>
  </si>
  <si>
    <t>722220121R00</t>
  </si>
  <si>
    <t>Nástěnka K 247, pro baterii G 1/2</t>
  </si>
  <si>
    <t>pár</t>
  </si>
  <si>
    <t>1+1</t>
  </si>
  <si>
    <t>722235111R00</t>
  </si>
  <si>
    <t>Kohout kulový, vnitř.-vnitř.z. DN 15</t>
  </si>
  <si>
    <t>722235112R00</t>
  </si>
  <si>
    <t>Kohout kulový, vnitř.-vnitř.z. DN 20</t>
  </si>
  <si>
    <t>722235141R00</t>
  </si>
  <si>
    <t>Kohout kulový s odvodn. vnitř.-vnitř.z. DN 15</t>
  </si>
  <si>
    <t>13+1</t>
  </si>
  <si>
    <t>PN 25 - 1/2” až 1”, PN 20 - 5/4” až 2”, T = -20 °C až +80 °C_x000D_
závit vnitřní - vnitřní FF, provedení páka_x000D_
materiál niklovaná mosaz CW617N</t>
  </si>
  <si>
    <t>722235142R00</t>
  </si>
  <si>
    <t>Kohout kulový s odvodn. vnitř.-vnitř.z. DN 20</t>
  </si>
  <si>
    <t>722235143R00</t>
  </si>
  <si>
    <t>Kohout kulový s odvodn. vnitř.-vnitř.z. DN 25</t>
  </si>
  <si>
    <t>722235521R00</t>
  </si>
  <si>
    <t>Filtr, vnitřní-vnitřní z. DN 15</t>
  </si>
  <si>
    <t>722235651R00</t>
  </si>
  <si>
    <t>Ventil vod.zpětný DN 15</t>
  </si>
  <si>
    <t>722239101R00</t>
  </si>
  <si>
    <t>Montáž vodovodních armatur 2závity, G 1/2</t>
  </si>
  <si>
    <t>722280106T00</t>
  </si>
  <si>
    <t>Tlaková zkouška vodovodního potrubí do D 32 mm</t>
  </si>
  <si>
    <t>139</t>
  </si>
  <si>
    <t>722290234R00</t>
  </si>
  <si>
    <t>Proplach a dezinfekce vodovod.potrubí DN 80</t>
  </si>
  <si>
    <t>725</t>
  </si>
  <si>
    <t>Zařizovací předměty</t>
  </si>
  <si>
    <t>725100001RA0</t>
  </si>
  <si>
    <t>Umyvadlo, baterie, zápachová uzávěrka</t>
  </si>
  <si>
    <t>12</t>
  </si>
  <si>
    <t>725100012RA0</t>
  </si>
  <si>
    <t>Umyvadlo pro ZTP, baterie,sif.,pro suchou výstavbu</t>
  </si>
  <si>
    <t>Položka obsahuje montáž a dodávku nosného modulu pro umyvadlo, umyvadla pro tělesně postižené, sifonu, odpadního ventilu a stojánkové baterie s prodlouženou ovládací pákou. Položka neobsahuje opláštění modulu sádrokartonem.</t>
  </si>
  <si>
    <t>725100019RA0</t>
  </si>
  <si>
    <t>Výlevka a baterie, pro suchou výstavbu</t>
  </si>
  <si>
    <t>Položka obsahuje dodávku a montáž modulu pro závěsnou výlevku, diturvitovou výlevku, baterii s prodlouženým ramínkem, sifon a odpadní ventil. Položka neobsahuje opláštění modulu sádrokartonem.</t>
  </si>
  <si>
    <t>725100023RA0</t>
  </si>
  <si>
    <t>Klozet se zazděnou nádržkou</t>
  </si>
  <si>
    <t>Položka obsahuje dodávku a montáž modulu pro WC, dodávku a montáž mísy, sedátka a tlačítka splachování. Položka neobsahuje zazdění modulu</t>
  </si>
  <si>
    <t>725100024RA0</t>
  </si>
  <si>
    <t>Klozet pro ZTP se zazděnou nádržkou</t>
  </si>
  <si>
    <t>Položka obsahuje ustavení a dodávku modulu pro WC, montáž a dodávku závěsné mísy, sedátka, tlačítka splachování a invalidního madla. Položka neobsahuje zazdění modulu</t>
  </si>
  <si>
    <t>725100028vd</t>
  </si>
  <si>
    <t>Bidet závěsný, s baterií podomítkovou</t>
  </si>
  <si>
    <t>baterie vč. příslišenství</t>
  </si>
  <si>
    <t>Položka obsahuje dodávku a montáž modulu pro závěsný bidet, dodávku a montáž bidetu a bidetové podomítkové baterie. Položka neobsahuje zazdění modulu</t>
  </si>
  <si>
    <t>725122221R00</t>
  </si>
  <si>
    <t>Pisoár s automatickým splachovačem</t>
  </si>
  <si>
    <t>725814105R00</t>
  </si>
  <si>
    <t>Ventil rohový s filtrem  DN 15 x DN 10</t>
  </si>
  <si>
    <t>H721</t>
  </si>
  <si>
    <t>998721102R00</t>
  </si>
  <si>
    <t>Přesun hmot pro vnitřní kanalizaci, výšky do 12 m</t>
  </si>
  <si>
    <t>0,3083</t>
  </si>
  <si>
    <t>H722</t>
  </si>
  <si>
    <t>998722102R00</t>
  </si>
  <si>
    <t>Přesun hmot pro vnitřní vodovod, výšky do 12 m</t>
  </si>
  <si>
    <t>0,4139</t>
  </si>
  <si>
    <t>H725</t>
  </si>
  <si>
    <t>998725102R00</t>
  </si>
  <si>
    <t>Přesun hmot pro zařizovací předměty, výšky do 12 m</t>
  </si>
  <si>
    <t>0,5169</t>
  </si>
  <si>
    <t>Ostatní materiál</t>
  </si>
  <si>
    <t>23153030</t>
  </si>
  <si>
    <t>Tmel silikonový protipožární 310 ml</t>
  </si>
  <si>
    <t>Protipožární jednosložkový silikonový tmel. Po vyschnutí vytváří  flexibilní,  kouřotěsnou ucpávku podporující dilataci zatěsněných instalací a spár. Je odolný proti vlhkosti. Vhodný i do venkovního prostředí.  Tmel je určen pro aplikaci do stěn a stropů. Je odzkoušen pro těsnění kabelových rozvodů, kovového potrubí a dilatujících spár. Vhodný i pro zasklívání. Snižuje riziko šíření kouře a ohně.  Kartuše 310 m</t>
  </si>
  <si>
    <t>28349010</t>
  </si>
  <si>
    <t>Dvířka revizní plná SI 2020 rozměr 200x200 mm</t>
  </si>
  <si>
    <t>11</t>
  </si>
  <si>
    <t>Materiál: tvrzený plast (PVC), vhodný pro vnitřní i venkovní použití  Barva: bílá, šed</t>
  </si>
  <si>
    <t>28349014</t>
  </si>
  <si>
    <t>Dvířka revizní plná SI 3030 rozměr 300x300 mm</t>
  </si>
  <si>
    <t>8</t>
  </si>
  <si>
    <t>Materiál: tvrzený plast (PVC), vhodný pro vnitřní i venkovní použití  Barva: bílá, šedá</t>
  </si>
  <si>
    <t>28654741</t>
  </si>
  <si>
    <t>Sifon kondenzační DN 40  PP vodorovný odtok</t>
  </si>
  <si>
    <t>Kondenzační sifon DN40 s vodorovným odtokem a svislým nebo vodorovným připojením 5/4" (svěrné připojení) popř. d 12-18 mm (pro hladké trubičky s břitovým těsněním) s vodní zápachou uzávěrkou (60 mm) a mechanickým zápachovým uzávěrem(kulička) a čisticí vložkou. Je určena pro klimatizační vzduchotechnické jednotky, odvody kondenzátu z komínů a pod.</t>
  </si>
  <si>
    <t>721kan0001VD</t>
  </si>
  <si>
    <t>Uchycovací materiál pro kanalizační potrubí - komplet</t>
  </si>
  <si>
    <t>nosný žlábek,šrouby, hmoždínky, objímky, další drobný materiál</t>
  </si>
  <si>
    <t>7220001regVD</t>
  </si>
  <si>
    <t>Regulační ventil TV DN15</t>
  </si>
  <si>
    <t>Regulační a uzavírací ventil pro potrubí s oběhem pitné vody do 130°C, DN 16, zkoušení DVGW, odpovídá doporučením KTW. Pouzdro a díly přicházející do styku s médiem jsou z červeného bronzu Rg 5_x000D_
podle normy DIN 1705. Vypouští se pomocI adaptéru prostřednictvím  horního dílu.</t>
  </si>
  <si>
    <t>722vod0001VD</t>
  </si>
  <si>
    <t>Uchycovací materiál pro vodovodní potrubí - komplet</t>
  </si>
  <si>
    <t>RTS II / 2022</t>
  </si>
  <si>
    <t>RTS I / 2022</t>
  </si>
  <si>
    <t>Ústřední vytápění</t>
  </si>
  <si>
    <t>721194109R00</t>
  </si>
  <si>
    <t>Vyvedení odpadních výpustek, D 110 x 2,3 mm</t>
  </si>
  <si>
    <t>Zkouška těsnosti kanalizace vodou DN 125 mm</t>
  </si>
  <si>
    <t>Potrubí vícevrstvé vodovodní AL/PEX, T-95°C,lisovaný spoj, D 20 x 2 mm, PN 10</t>
  </si>
  <si>
    <t>mosazné press fitinky</t>
  </si>
  <si>
    <t>V položkách jsou započteny náklady na dodávku potrubí a tvarovek včetně montáže</t>
  </si>
  <si>
    <t>V položce je kalkulována dodávka izolační trubice, spon a lepicí pásky</t>
  </si>
  <si>
    <t>Vyvedení a upevnění výpustek DN 15 mm</t>
  </si>
  <si>
    <t>Hadice sanitární flexibilní, DN 15 mm, délka 500 mm</t>
  </si>
  <si>
    <t>Nástěnka K 247, pro výtokový ventil G 1/2"</t>
  </si>
  <si>
    <t>722280106R00</t>
  </si>
  <si>
    <t>Tlaková zkouška vodovodního potrubí DN 32 mm</t>
  </si>
  <si>
    <t>Proplach a dezinfekce vodovodního potrubí DN 80 mm</t>
  </si>
  <si>
    <t>Ventil rohový s filtrem DN 15 x DN 10</t>
  </si>
  <si>
    <t>0,0166</t>
  </si>
  <si>
    <t>0,0047</t>
  </si>
  <si>
    <t>0,0525</t>
  </si>
  <si>
    <t>Uchycovací materiál pro kanalizační potrubí - komlet</t>
  </si>
  <si>
    <t>nosný žlábek,šrouby,hmoždinky,objímky,další drobný materiál</t>
  </si>
  <si>
    <t>722potVD001VD</t>
  </si>
  <si>
    <t>Uchycovací materiál pro vodovodní potrubní rozvody</t>
  </si>
  <si>
    <t>objímky, matky, šrouby, hmoždínky ......</t>
  </si>
  <si>
    <t>721140802R00</t>
  </si>
  <si>
    <t>Demontáž potrubí litinového DN 100</t>
  </si>
  <si>
    <t>721171803R00</t>
  </si>
  <si>
    <t>Demontáž potrubí z PVC do D 75 mm</t>
  </si>
  <si>
    <t>24</t>
  </si>
  <si>
    <t>721171808R00</t>
  </si>
  <si>
    <t>Demontáž potrubí z PVC do D 114 mm</t>
  </si>
  <si>
    <t>20</t>
  </si>
  <si>
    <t>Potrubí odhlučněné PP připojovací, D 50 x 2,0 mm</t>
  </si>
  <si>
    <t>2+11</t>
  </si>
  <si>
    <t>Potrubí odhlučněné PP připojovací, D 75 x 2,6 mm</t>
  </si>
  <si>
    <t>721194105R00</t>
  </si>
  <si>
    <t>Vyvedení odpadních výpustek, D 50 x 1,8 mm</t>
  </si>
  <si>
    <t>13+3</t>
  </si>
  <si>
    <t>721290822R00</t>
  </si>
  <si>
    <t>Přesun vybouraných hmot - kanalizace, H 6 - 12 m</t>
  </si>
  <si>
    <t>0,1492+0,0504+0,0396</t>
  </si>
  <si>
    <t>vodorovně do 100</t>
  </si>
  <si>
    <t>722130801R00</t>
  </si>
  <si>
    <t>Demontáž potrubí ocelových závitových do DN 25</t>
  </si>
  <si>
    <t>Potrubí vícevrstvé vodovodní AL/PEX, T-95°C, lisovaný spoj, D 20 x 2 mm, PN 10</t>
  </si>
  <si>
    <t>Potrubí vícevrstvé vodovodní AL/PEX, T-95°C, lisovaný spoj, D 26 x 3 mm, PN 10</t>
  </si>
  <si>
    <t>722181215R00</t>
  </si>
  <si>
    <t>vnitřní průměr 20mm</t>
  </si>
  <si>
    <t>Hadice flexibilní k baterii M 10, DN 15 mm, délka 500 mm</t>
  </si>
  <si>
    <t>2+4</t>
  </si>
  <si>
    <t>722290822R00</t>
  </si>
  <si>
    <t>Přesun vybouraných hmot - vodovody, H 6 - 12 m</t>
  </si>
  <si>
    <t>0,0447</t>
  </si>
  <si>
    <t>725100002RA0</t>
  </si>
  <si>
    <t>Dřez, baterie, zápachová uzávěrka</t>
  </si>
  <si>
    <t>Hodinové zúčtovací sazby (HZS)</t>
  </si>
  <si>
    <t>909      R00</t>
  </si>
  <si>
    <t>Hzs-nezmeritelne stavebni prace</t>
  </si>
  <si>
    <t>Platnost hodinových zúčtovacích sazeb  Hodinovými zúčtovacími sazbami (HZS) se oceňují: a) předběžné obhlídky pracoviště vyžádané objednatelem, b) průzkumné práce na kulturních památkách, sloužící pro získání podkladů k rekonstrukci kulturní památky, c) revize stavebních objektů nebo jejich části, jejichž oprava se oceňuje podle stavebních ceníků, d) práce při havarijních a živelních pohromách prováděné bez projektové dokumentace nebo na základě zjednodušené projektové dokumentace bez rozpočtu, e) práce v rozsahu vymezeném v jednotlivých cenících f) práce prováděné výškovými specialisty a potápěči, g) práce zařazované do hlavy IV souhrnného rozpočtu staveb, prováděné jako součást stavebních objektů, pokud je nelze ocenit položkami stavebních ceníků.  Na základě písemné dohody mezi zhotovitele a objednatelem je možno ocenit stavební práce pomocí HZS jde-li</t>
  </si>
  <si>
    <t>o: a) stavební práce prováděné bez projektové dokumentace, b) práce, pro které není ve stavebních cenících položka.  Pří použití hodinových zúčtovacích sazeb se oceňuje: a) počet skutečně odpracovaných hodin všech pracovníků včetně času vynaloženého na předběžnou obhlídku pracoviště za účelem zjištění rozsahu prací, objednatelem potvrzených ve stavebním deníku, nebo samostatném dokladu, pokud se stavební deník nevede, b) přímý materiál,  c) náklady na provoz stavebních strojů, d) ostatní přímé náklady.  Počet odpracovaných hodin jednotlivých pracovníků se zaokrouhlí: a) na půlhodinu, trvá-li práce 30 minut nebo méně, b) na celou hodinu, trvá-li práce více než 30 minut.</t>
  </si>
  <si>
    <t>Prorážení otvorů a ostatní bourací práce</t>
  </si>
  <si>
    <t>979100012RAE</t>
  </si>
  <si>
    <t>Odvoz suti a vyb.hmot do 10 km, vnitrost. 25 m</t>
  </si>
  <si>
    <t>svislá doprava max. z 4.NP ručním nošením</t>
  </si>
  <si>
    <t>0,0447+0,240</t>
  </si>
  <si>
    <t>0,2472</t>
  </si>
  <si>
    <t>0,0566</t>
  </si>
  <si>
    <t>0,0138</t>
  </si>
  <si>
    <t>S</t>
  </si>
  <si>
    <t>Přesuny sutí</t>
  </si>
  <si>
    <t>979951111R00</t>
  </si>
  <si>
    <t>Výkup kovů - železný šrot tl. do 4 mm</t>
  </si>
  <si>
    <t>979951121R00</t>
  </si>
  <si>
    <t>Výkup kovů - litina, velikost do 40 x 40 cm</t>
  </si>
  <si>
    <t>0,1492</t>
  </si>
  <si>
    <t>979990191R00</t>
  </si>
  <si>
    <t>Poplatek za uložení suti - plastové výrobky, skupina odpadu 170203</t>
  </si>
  <si>
    <t>0,0504+0,0396</t>
  </si>
  <si>
    <t>713463311</t>
  </si>
  <si>
    <t>Montáž izolace tepelné potrubí potrubními pouzdry s Al fólií s přesahem Al páskou 1 x D do 50 mm</t>
  </si>
  <si>
    <t>713463315</t>
  </si>
  <si>
    <t>Montáž izolace tepelné ohybů potrubními pouzdry s Al fólií s přesahem Al páskou 1 x D do 50 mm</t>
  </si>
  <si>
    <t>vlastní cena</t>
  </si>
  <si>
    <t>Tepelná izolace potrubí z pěnového polyethylénu laminovaná zesílenou hliníkovou fólií, tl. 15 x 13 mm</t>
  </si>
  <si>
    <t>Tepelná izolace potrubí z pěnového polyethylénu laminovaná zesílenou hliníkovou fólií, tl. 18 x 20 mm</t>
  </si>
  <si>
    <t>Tepelná izolace potrubí z pěnového polyethylénu laminovaná zesílenou hliníkovou fólií, tl. 22 x 20 mm</t>
  </si>
  <si>
    <t>Tepelná izolace potrubí z pěnového polyethylénu laminovaná zesílenou hliníkovou fólií, tl. 28 x 25 mm</t>
  </si>
  <si>
    <t>Tvarovky a ohyby izolace z pěnového polyethylénu laminovaná zesílenou hliníkovou fólií</t>
  </si>
  <si>
    <t>Kašírovaná potrubní izolační pouzdra z minerální vlny a hliníkovou fólií na povrchu, 35 x 40 mm</t>
  </si>
  <si>
    <t>Kašírovaná potrubní izolační pouzdra z minerální vlny a hliníkovou fólií na povrchu, 42 x 40 mm</t>
  </si>
  <si>
    <t>Tvarovky a ohyby izolace z minerální vlny a hliníkovou fólií na povrchu</t>
  </si>
  <si>
    <t>Tepelná izolace armatur</t>
  </si>
  <si>
    <t>Přesun hmot tonážní pro izolace tepelné v objektech v do 6 m</t>
  </si>
  <si>
    <t>Strojovna ÚT</t>
  </si>
  <si>
    <t>732199100</t>
  </si>
  <si>
    <t>Montáž orientačních štítků</t>
  </si>
  <si>
    <t>73534530</t>
  </si>
  <si>
    <t>Tabulka bezpečnostní s tiskem, 2 barvy, A5, 148 x 210 mm</t>
  </si>
  <si>
    <t>732429223</t>
  </si>
  <si>
    <t>Montáž čerpadla oběhového mokroběžného přírubového DN 40 jednodílné</t>
  </si>
  <si>
    <t>Oběhové čerpadlo, připojení G1 1/2", elektronické, 230 V/ 75 W / 50 Hz, výtlačná výška 0,5 - 8 m, PN10, Qmax = 4,4 m3/h; parametry větve: Δp = 60 kPa; m = 1,5 m3/h</t>
  </si>
  <si>
    <t>Tepelná izolace oběhového čerpadla s připojením DN40</t>
  </si>
  <si>
    <t>Přesun hmot tonážní pro strojovny v objektech v do 6 m</t>
  </si>
  <si>
    <t>733</t>
  </si>
  <si>
    <t>Rozvod potrubí</t>
  </si>
  <si>
    <t>733223102</t>
  </si>
  <si>
    <t>Potrubí měděné tvrdé spojované měkkým pájením D 15x1 mm</t>
  </si>
  <si>
    <t>733223103</t>
  </si>
  <si>
    <t>Potrubí měděné tvrdé spojované měkkým pájením D 18x1 mm</t>
  </si>
  <si>
    <t>Potrubí měděné tvrdé spojované měkkým pájením D 22x1 mm</t>
  </si>
  <si>
    <t>733223105</t>
  </si>
  <si>
    <t>Potrubí měděné tvrdé spojované měkkým pájením D 28x1 mm</t>
  </si>
  <si>
    <t>733223106</t>
  </si>
  <si>
    <t>Potrubí měděné tvrdé spojované měkkým pájením D 35x1,5 mm</t>
  </si>
  <si>
    <t>733223107</t>
  </si>
  <si>
    <t>Potrubí měděné tvrdé spojované měkkým pájením D 42x1,5 mm</t>
  </si>
  <si>
    <t>Zkouška těsnosti potrubí měděné do D 35x1,5 mm</t>
  </si>
  <si>
    <t>Zkouška těsnosti potrubí měděné od D 35x1,5 do D 64x2 mm</t>
  </si>
  <si>
    <t>Protipožární ucpávky</t>
  </si>
  <si>
    <t>998733101</t>
  </si>
  <si>
    <t>Přesun hmot tonážní pro rozvody potrubí v objektech v do 6 m</t>
  </si>
  <si>
    <t>734</t>
  </si>
  <si>
    <t>Armatury</t>
  </si>
  <si>
    <t>734291123</t>
  </si>
  <si>
    <t>Kohout plnící a vypouštěcí G 1/2 PN 10 do 90°C závitový</t>
  </si>
  <si>
    <t>734209113</t>
  </si>
  <si>
    <t>Montáž armatury závitové s dvěma závity G 1/2</t>
  </si>
  <si>
    <t>734209116</t>
  </si>
  <si>
    <t>Montáž armatury závitové s dvěma závity G 1 1/4</t>
  </si>
  <si>
    <t>734209117</t>
  </si>
  <si>
    <t>Montáž armatury závitové s dvěma závity G 1 1/2</t>
  </si>
  <si>
    <t>734209125</t>
  </si>
  <si>
    <t>Montáž armatury závitové s třemi závity G 1</t>
  </si>
  <si>
    <t>734292717</t>
  </si>
  <si>
    <t>Kohout kulový přímý G 1 1/2 PN 42 do 185°C vnitřní závit</t>
  </si>
  <si>
    <t>Filtr závitový přímý G 1 1/2 PN 30 do 90°C s vnitřními závity s integrovaným magnetem</t>
  </si>
  <si>
    <t>734242416</t>
  </si>
  <si>
    <t>Ventil závitový zpětný přímý G 6/4 PN 16 do 110°C</t>
  </si>
  <si>
    <t>Vyvažovací ventil bez vypouštění, DN 32 s měřícími vsuvkami, PN 25 do 120°C vnitřní závit</t>
  </si>
  <si>
    <t>Termostatická hlavice v provedení pro veřejné prostory. Ochrana proti mrazu, s nastavitelným teplotním omezením 5–26 °C se stupnicí nastavení teploty a možností zaaretování, tamperproof, připojení s upevňovacím kroužkem a imbusovým šroubem, integrovaný paroplynový snímač, hystereze 2</t>
  </si>
  <si>
    <t>Montáž termostatické hlavice</t>
  </si>
  <si>
    <t>Šroubení zdvojené pro otopná tělesa (tzv. H-kus) DN15, rohové s možností uzavření a vypuštění, přestavitelná z jednotrubky na dvoutrubku, s připojovací roztečí 50 mm</t>
  </si>
  <si>
    <t>Svěrné spojky pro měděná potrubí, pochromované</t>
  </si>
  <si>
    <t>Plnící a výpustná armatura</t>
  </si>
  <si>
    <t>Tlakoměr s pevným stonkem a zpětnou klapkou tlak 0-16 bar průměr 50 mm spodní připojení</t>
  </si>
  <si>
    <t>Teploměr technický s pevným stonkem a jímkou zadní připojení průměr 63 mm délky 100 mm</t>
  </si>
  <si>
    <t>734424912</t>
  </si>
  <si>
    <t>Příslušenství tlakoměrů  kohouty čepové s nátrubkovou přípojkou PN 25 do 50°C M 20 x 1,5</t>
  </si>
  <si>
    <t>Tlakové čidlo pro dopouštění do topného systému</t>
  </si>
  <si>
    <t>998734101</t>
  </si>
  <si>
    <t>Přesun hmot tonážní pro armatury v objektech v do 6 m</t>
  </si>
  <si>
    <t>735</t>
  </si>
  <si>
    <t>Otopná tělesa</t>
  </si>
  <si>
    <t>Montáž otopného tělesa ocelového článkového</t>
  </si>
  <si>
    <t>Článkový ocelový radiátor s vestavěným pravým ventilem, článek se dvěmi trubkami 2/600/06 výška 600 mm, počet článků 6, délka  306 mm, se spodním pravým připojením, uchycení na zeď konzoly, barva RAL 9016, včetně extra ochranného balení</t>
  </si>
  <si>
    <t>Článkový ocelový radiátor s vestavěným pravým ventilem, článek se dvěmi trubkami 2/600/08 výška 600 mm, počet článků 8, délka 398 mm, se spodním pravým připojením, uchycení na zeď konzoly, barva RAL 9016, včetně extra ochranného balení</t>
  </si>
  <si>
    <t>Článkový ocelový radiátor s vestavěným pravým ventilem, článek se dvěmi trubkami 2/600/09 výška 600 mm, počet článků 9, délka 444 mm, se spodním pravým připojením, uchycení na zeď konzoly, barva RAL 9016, včetně extra ochranného balení</t>
  </si>
  <si>
    <t>Článkový ocelový radiátor s vestavěným pravým ventilem, článek se dvěmi trubkami 2/600/13 výška 600 mm, počet článků 13, délka 628 mm, se spodním pravým připojením, uchycení na zeď konzoly, barva RAL 9016, včetně extra ochranného balení</t>
  </si>
  <si>
    <t>Článkový ocelový radiátor s vestavěným pravým ventilem, článek se třemi trubkami  3/600/14 výška 600 mm, počet článků 14, délka 674 mm, se spodním pravým připojením, uchycení na zeď konzoly, barva RAL 9016, včetně extra ochranného balení</t>
  </si>
  <si>
    <t>Článkový ocelový radiátor s vestavěným pravým ventilem, článek se třemi trubkami  3/600/16 výška 600 mm, počet článků 16, délka 766 mm, se spodním pravým připojením, uchycení na zeď konzoly, barva RAL 9016, včetně extra ochranného balení</t>
  </si>
  <si>
    <t>Článkový ocelový radiátor s vestavěným pravým ventilem, článek se třemi trubkami  3/600/20 výška 600 mm, počet článků 20, délka 950 mm, se spodním pravým připojením, uchycení na zeď konzoly, barva RAL 9016, včetně extra ochranného balení</t>
  </si>
  <si>
    <t>Článkový ocelový radiátor s vestavěným pravým ventilem, článek se třemi trubkami  3/600/22 výška 600 mm, počet článků 22, délka 1042 mm, se spodním pravým připojením, uchycení na zeď konzoly, barva RAL 9016, včetně extra ochranného balení</t>
  </si>
  <si>
    <t>Článkový ocelový radiátor s vestavěným pravým ventilem, článek se třemi trubkami  3/600/24 výška 600 mm, počet článků 24, délka 1134 mm, se spodním pravým připojením, uchycení na zeď konzoly, barva RAL 9016, včetně extra ochranného balení</t>
  </si>
  <si>
    <t>Článkový ocelový radiátor s vestavěným pravým ventilem, článek se třemi trubkami  3/600/28 výška 600 mm, počet článků 28, délka 1318 mm, se spodním pravým připojením, uchycení na zeď konzoly, barva RAL 9016, včetně extra ochranného balení</t>
  </si>
  <si>
    <t>Článkový ocelový radiátor s vestavěným pravým ventilem, článek se třemi trubkami  3/600/30 výška 600 mm, počet článků 30, délka 1410 mm, se spodním pravým připojením, uchycení na zeď konzoly, barva RAL 9016, včetně extra ochranného balení</t>
  </si>
  <si>
    <t>998735101</t>
  </si>
  <si>
    <t>Přesun hmot tonážní pro otopná tělesa v objektech v do 6 m</t>
  </si>
  <si>
    <t>767995111</t>
  </si>
  <si>
    <t>Montáž atypických zámečnických konstrukcí hmotnosti do 5 kg</t>
  </si>
  <si>
    <t>Závitová tyč, závit – M8, délka - 1000 mm, Složení materiálu - Stupeň oceli 4.8 - DIN 976-1, Povrchová úprava - Pozinkováno</t>
  </si>
  <si>
    <t>Galvanicky pozinkovaná patní deska k připevňování metrických závitových tyčí se dvěma kotevními body, složení materiálu:  DD11 - DIN EN 10111, povrchová úprava:  Pozinkováno, počet otvorů: 2</t>
  </si>
  <si>
    <t>Pozinkovaná potrubní objímka s rychlým uzavřením pro ekonomické aplikace s lehkým zatížením, Jmenovitá velikost trubky 1-1/4", Závitové spojení M8, Rozsah upínání D 38 - 45 mm, Maximální zatížení F 400 N, Snížení hlučnosti 18,5 dB (A), Složení materiálu DC01 - DIN EN 10130, Povrchová úprava pozink, Izolační materiál EPDM pryž</t>
  </si>
  <si>
    <t>998767101</t>
  </si>
  <si>
    <t>Přesun hmot tonážní pro zámečnické konstrukce v objektech v do 6 m</t>
  </si>
  <si>
    <t>783324101</t>
  </si>
  <si>
    <t>Základní jednonásobný akrylátový nátěr zámečnických konstrukcí</t>
  </si>
  <si>
    <t>OST</t>
  </si>
  <si>
    <t>Proplach potrubí 2x</t>
  </si>
  <si>
    <t>Napuštění topného systému upravenou vodou, včetně odvzdušnění</t>
  </si>
  <si>
    <t>Výpomocné práce</t>
  </si>
  <si>
    <t>Zaregulování a zprovoznění systému</t>
  </si>
  <si>
    <t>Článkový ocelový radiátor s vestavěným pravým ventilem, článek se třemi trubkami  3/600/26 výška 600 mm, počet článků 26, délka 1226 mm, se spodním pravým připojením, uchycení na zeď konzoly, barva RAL 9016, včetně extra ochranného balení</t>
  </si>
  <si>
    <t>VRN</t>
  </si>
  <si>
    <t>Vedlejší rozpočtové náklady</t>
  </si>
  <si>
    <t>Provozní zkoušky - dilatační a topná (72 hod)</t>
  </si>
  <si>
    <t>M21</t>
  </si>
  <si>
    <t>Elektromontáže</t>
  </si>
  <si>
    <t>997</t>
  </si>
  <si>
    <t>Přesun sutě</t>
  </si>
  <si>
    <t>460600061.2</t>
  </si>
  <si>
    <t>Odvoz suti a vybouraných hmot do 1 km</t>
  </si>
  <si>
    <t>460600071</t>
  </si>
  <si>
    <t>Příplatek k odvozu suti a vybouraných hmot za každý další 1 km</t>
  </si>
  <si>
    <t>997221111</t>
  </si>
  <si>
    <t>Vodorovná doprava suti ze sypkých materiálů nošením do 50 m</t>
  </si>
  <si>
    <t>997221612</t>
  </si>
  <si>
    <t>Nakládání vybouraných hmot na dopravní prostředky pro vodorovnou dopravu</t>
  </si>
  <si>
    <t>997221815</t>
  </si>
  <si>
    <t>Poplatek za uložení betonového odpadu na skládce (skládkovné)</t>
  </si>
  <si>
    <t>751</t>
  </si>
  <si>
    <t>Kabelové žlaby</t>
  </si>
  <si>
    <t>210020301.1</t>
  </si>
  <si>
    <t>Montáž žlabů kovových, šířky do 50 mm s víkem</t>
  </si>
  <si>
    <t>345754910.1</t>
  </si>
  <si>
    <t>žlab kabelový pozinkovaný 2m/ks NKZN 50X62, vč. lomových a rozbočovacích dílů, víka a materiálu pro zavěšení</t>
  </si>
  <si>
    <t>210020310.1</t>
  </si>
  <si>
    <t>Montáž žlabů kovových šířky do 600 mm, vč. víka</t>
  </si>
  <si>
    <t>345754940.1</t>
  </si>
  <si>
    <t>Kabelový pozinkovaný žlab s integ. spojkou 200x100, vč. lomových a rozbočovacích dílů, víka a materiálu pro zavěšení</t>
  </si>
  <si>
    <t>460680203</t>
  </si>
  <si>
    <t>Vybourání otvorů ve zdivu betonovém plochy do 0,02 m2, tloušťky do 45 cm, vč. zapravení</t>
  </si>
  <si>
    <t>741</t>
  </si>
  <si>
    <t>Elektroinstalace - silnoproud</t>
  </si>
  <si>
    <t>210100001.A</t>
  </si>
  <si>
    <t>Ukončení vodičů v rozváděči nebo na přístroji včetně zapojení průřezu žíly do 2,5 mm2</t>
  </si>
  <si>
    <t>Ukončení vodičů v rozváděči nebo na přístroji včetně zapojení průřezu žíly do 4 mm2</t>
  </si>
  <si>
    <t>210100002</t>
  </si>
  <si>
    <t>Ukončení vodičů v rozváděči nebo na přístroji včetně zapojení průřezu žíly do 6 mm2</t>
  </si>
  <si>
    <t>210100014</t>
  </si>
  <si>
    <t>Ukončení vodičů v rozváděči nebo na přístroji včetně zapojení průřezu žíly do 10 mm2</t>
  </si>
  <si>
    <t>210100003</t>
  </si>
  <si>
    <t>Ukončení vodičů v rozváděči nebo na přístroji včetně zapojení průřezu žíly do 16 mm2</t>
  </si>
  <si>
    <t>210100006</t>
  </si>
  <si>
    <t>Ukončení vodičů v rozváděči nebo na přístroji včetně zapojení průřezu žíly do 50 mm2</t>
  </si>
  <si>
    <t>741122015</t>
  </si>
  <si>
    <t>Montáž kabel Cu bez ukončení uložený pod omítku plný kulatý 3x1,5 mm2 (CYKY)</t>
  </si>
  <si>
    <t>34111030</t>
  </si>
  <si>
    <t>kabel silový s Cu jádrem 1 kV 3x1,5mm2</t>
  </si>
  <si>
    <t>741122016</t>
  </si>
  <si>
    <t>Montáž kabel Cu bez ukončení uložený pod omítku plný kulatý 3x2,5 až 6 mm2 (CYKY)</t>
  </si>
  <si>
    <t>34111036</t>
  </si>
  <si>
    <t>kabel silový s Cu jádrem 1kV 3x2,5mm2</t>
  </si>
  <si>
    <t>34111090</t>
  </si>
  <si>
    <t>kabel instalační jádro Cu plné izolace PVC plášť PVC 450/750V (CYKY) 5x1,5mm2</t>
  </si>
  <si>
    <t>34111094</t>
  </si>
  <si>
    <t>kabel silový s Cu jádrem 1kV 5x2,5mm2</t>
  </si>
  <si>
    <t>34111098</t>
  </si>
  <si>
    <t>kabel instalační jádro Cu plné izolace PVC plášť PVC 450/750V (CYKY) 5x4mm2</t>
  </si>
  <si>
    <t>34111100</t>
  </si>
  <si>
    <t>kabel instalační jádro Cu plné izolace PVC plášť PVC 450/750V (CYKY) 5x6mm2</t>
  </si>
  <si>
    <t>34113034</t>
  </si>
  <si>
    <t>kabel instalační jádro Cu plné izolace PVC plášť PVC 450/750V (CYKY) 5x10mm2</t>
  </si>
  <si>
    <t>210800004.1</t>
  </si>
  <si>
    <t>Montáž měděných vodičů CYY 6 mm2</t>
  </si>
  <si>
    <t>341421570.1</t>
  </si>
  <si>
    <t>vodič silový s Cu jádrem CYA H07 V-K 6 mm2</t>
  </si>
  <si>
    <t>210813151A</t>
  </si>
  <si>
    <t>Montáž kabel Cu plný kulatý do 1 kV 1x16 mm2 uložený pevně</t>
  </si>
  <si>
    <t>341413590</t>
  </si>
  <si>
    <t>vodič silový s Cu jádrem CYA H07 V-K 16 mm2</t>
  </si>
  <si>
    <t>v_10.1</t>
  </si>
  <si>
    <t>Vrtání prostupů do DN150</t>
  </si>
  <si>
    <t>231701530</t>
  </si>
  <si>
    <t>pěna montážní protipožární polyuretanová SOUDAFOAM FR-B1 jednosložková 750 ml, požární odolnost více než 360 minut</t>
  </si>
  <si>
    <t>v_06</t>
  </si>
  <si>
    <t>Požární ucpávky prostupů</t>
  </si>
  <si>
    <t>PR009</t>
  </si>
  <si>
    <t>Montážní pěna vodoodolná</t>
  </si>
  <si>
    <t>PR002</t>
  </si>
  <si>
    <t>Utěsnění kabelu</t>
  </si>
  <si>
    <t>748</t>
  </si>
  <si>
    <t>Elektromontáže - osvětlovací zařízení a svítidla</t>
  </si>
  <si>
    <t>210201025.1</t>
  </si>
  <si>
    <t>Montáž svítidel, přisazených/závěsných, vnitřních/venkovních</t>
  </si>
  <si>
    <t>21-M</t>
  </si>
  <si>
    <t>210812053</t>
  </si>
  <si>
    <t>Montáž kabel Cu plný kulatý do 1 kV 4x70 mm2 uložený pevně (např. CYKY)</t>
  </si>
  <si>
    <t>34111643</t>
  </si>
  <si>
    <t>kabel silový jádro Cu izolace PVC plášť PVC 0,6/1kV (1-CYKY) 4x50mm2</t>
  </si>
  <si>
    <t>21-M.1</t>
  </si>
  <si>
    <t>210190003.1.1</t>
  </si>
  <si>
    <t>Montáž rozvodnic běžných oceloplechových nebo plastových do 200 kg</t>
  </si>
  <si>
    <t>357118066.1</t>
  </si>
  <si>
    <t xml:space="preserve">rozvaděč RH1, skříňový 800x2000x400, vč. osazení, zapojení, výzbroje, dle schématu </t>
  </si>
  <si>
    <t>210280161</t>
  </si>
  <si>
    <t xml:space="preserve">Oživení jednoho pole rozváděče </t>
  </si>
  <si>
    <t>V122</t>
  </si>
  <si>
    <t>Časový spínač pod vypínač, s doběhem</t>
  </si>
  <si>
    <t>Montáž časového spínače pod vypínač</t>
  </si>
  <si>
    <t>21-M.2</t>
  </si>
  <si>
    <t>Požární zařízení</t>
  </si>
  <si>
    <t>210810090.1</t>
  </si>
  <si>
    <t>Montáž měděných kabelů CXKH-V 1 kV do 5x6mm2 uložených pevně (trasy s požární odolností)</t>
  </si>
  <si>
    <t>34111030.1</t>
  </si>
  <si>
    <t>kabel silový CXKH-V 3x1,5mm2</t>
  </si>
  <si>
    <t>382261000v</t>
  </si>
  <si>
    <t>tlačítko požární GW 42-201 12x12x 5cm červené se sklem</t>
  </si>
  <si>
    <t>21-M.3</t>
  </si>
  <si>
    <t>Světelné rozvody</t>
  </si>
  <si>
    <t>210010301</t>
  </si>
  <si>
    <t>Montáž krabic přístrojových zapuštěných plastových kruhových KU 68/1, KU68/1301, KP67, KP68/2</t>
  </si>
  <si>
    <t>345715110.1</t>
  </si>
  <si>
    <t>krabice přístrojová instalační KP 68/2</t>
  </si>
  <si>
    <t>210010311</t>
  </si>
  <si>
    <t>Montáž krabic odbočných zapuštěných plastových kruhových KU68-1902/KO68, KO97/KO97V</t>
  </si>
  <si>
    <t>345715190</t>
  </si>
  <si>
    <t>krabice univerzální z PH KU 68/2-1902s víčkem KO68</t>
  </si>
  <si>
    <t>210110001.1</t>
  </si>
  <si>
    <t>Montáž nástěnný vypínač nn nebo PIR, prostředí základní nebo vlhké</t>
  </si>
  <si>
    <t>345355120.2.1</t>
  </si>
  <si>
    <t>spínač řazení 1, 10A, 250V,vč. rámečku, barva dle požadavků interiéru!</t>
  </si>
  <si>
    <t>345355550</t>
  </si>
  <si>
    <t xml:space="preserve">PIR, pohybové čidlo, 360st., vnitřní </t>
  </si>
  <si>
    <t>345355520</t>
  </si>
  <si>
    <t>spínač řazení 5, 10A, 250V, vč. rámečku, barva dle požadavků interiéru!</t>
  </si>
  <si>
    <t>R_SV_001.b</t>
  </si>
  <si>
    <t>Ovládač pro žaluzie</t>
  </si>
  <si>
    <t>v_10.1.1</t>
  </si>
  <si>
    <t>Vrtání prostupů do DN50</t>
  </si>
  <si>
    <t>21-M.4</t>
  </si>
  <si>
    <t>Zásuvkové rozvody</t>
  </si>
  <si>
    <t>210010003</t>
  </si>
  <si>
    <t>345710630</t>
  </si>
  <si>
    <t>210010006</t>
  </si>
  <si>
    <t>345710660</t>
  </si>
  <si>
    <t>741313003</t>
  </si>
  <si>
    <t>Montáž zásuvka (polo)zapuštěná bezšroubové připojení 2x(2P+PE) dvojnásobná</t>
  </si>
  <si>
    <t>345551240.1</t>
  </si>
  <si>
    <t>zásuvka 2násobná 2x(2P+PE), 1F/16A/250V,pootočená,  barva dle požadavků interiéru</t>
  </si>
  <si>
    <t>741313005</t>
  </si>
  <si>
    <t>34555124012</t>
  </si>
  <si>
    <t>22-M</t>
  </si>
  <si>
    <t>Montáže technologických zařízení pro dopravní stavby</t>
  </si>
  <si>
    <t>210220020</t>
  </si>
  <si>
    <t>Montáž uzemňovacího vedení vodičů FeZn pomocí svorek v zemi páskou do 120 mm2 ve městské zástavbě</t>
  </si>
  <si>
    <t>354420620</t>
  </si>
  <si>
    <t>páska zemnící 30 x 4 mm FeZn</t>
  </si>
  <si>
    <t>210220101.1</t>
  </si>
  <si>
    <t>Montáž hromosvodného vedení svodových vodičů s podpěrami průměru do 10 mm</t>
  </si>
  <si>
    <t>10.660.644</t>
  </si>
  <si>
    <t>Drát uzem. AL pr.8 AlMgSi+PVC měkký</t>
  </si>
  <si>
    <t>1143114</t>
  </si>
  <si>
    <t>podpěrka pod vedení do zdi</t>
  </si>
  <si>
    <t>1143192</t>
  </si>
  <si>
    <t>podpěrka pod vedení na střechy</t>
  </si>
  <si>
    <t>210220231</t>
  </si>
  <si>
    <t xml:space="preserve">Montáž tyčí jímacích délky do 3 m </t>
  </si>
  <si>
    <t>10.566.175</t>
  </si>
  <si>
    <t>Tyč 3,0m  jímací, vč. stojanu, základu, svorek (komplet)</t>
  </si>
  <si>
    <t>210220302</t>
  </si>
  <si>
    <t>Montáž svorek hromosvodných typu ST, SJ, SK, SZ, SR 01, 02 se 3 a více šrouby</t>
  </si>
  <si>
    <t>1142661</t>
  </si>
  <si>
    <t>Zkušební svorka SZ, vč. štítku</t>
  </si>
  <si>
    <t>354418850</t>
  </si>
  <si>
    <t xml:space="preserve">svorka spojovací SS </t>
  </si>
  <si>
    <t>10.067.555</t>
  </si>
  <si>
    <t>Svorkovnice EPS 2 ekvipotencionální</t>
  </si>
  <si>
    <t>210800004</t>
  </si>
  <si>
    <t>341421570</t>
  </si>
  <si>
    <t>210800006</t>
  </si>
  <si>
    <t>Montáž měděných vodičů CYY 16 mm2</t>
  </si>
  <si>
    <t>210800415</t>
  </si>
  <si>
    <t>Montáž vodiče Cu izolovaný plný a laněný s PVC pláštěm do 1 kV žíla 50 až 70 mm2 zatažený (CY, CHAH-R(V))</t>
  </si>
  <si>
    <t>34141362</t>
  </si>
  <si>
    <t>vodič ohebný s Cu jádrem propojovací pro 450/750V 50mm2</t>
  </si>
  <si>
    <t>210800512</t>
  </si>
  <si>
    <t>Montáž měděných vodičů CY, HO5V, HO7V, NYY, YY 50 mm2 uložených v trubkách nebo lištách</t>
  </si>
  <si>
    <t>341421620</t>
  </si>
  <si>
    <t>vodič silový s Cu jádrem CYA H07 V-K 50 mm2</t>
  </si>
  <si>
    <t>R-001</t>
  </si>
  <si>
    <t>Montáž ochranné svorkovnice</t>
  </si>
  <si>
    <t>R-002</t>
  </si>
  <si>
    <t>Ochranná ekvipotenciální svorkovnice</t>
  </si>
  <si>
    <t>58-M</t>
  </si>
  <si>
    <t>Revize vyhrazených technických zařízení</t>
  </si>
  <si>
    <t>210280002.1</t>
  </si>
  <si>
    <t>Výchozí revize</t>
  </si>
  <si>
    <t>210280003</t>
  </si>
  <si>
    <t>Zkoušky a prohlídky el rozvodů a zařízení celková prohlídka pro objem mtž prací do 1 000 000 Kč</t>
  </si>
  <si>
    <t>210280010</t>
  </si>
  <si>
    <t>Příplatek k celkové prohlídce za dalších i započatých 500 000 Kč přes 1 000 000 Kč</t>
  </si>
  <si>
    <t>210280101</t>
  </si>
  <si>
    <t>Kontrola rozváděčů nn silových hmotnosti do 200 kg</t>
  </si>
  <si>
    <t>R-099.1</t>
  </si>
  <si>
    <t>Revizní zpráva</t>
  </si>
  <si>
    <t>HZS</t>
  </si>
  <si>
    <t>Hodinové zúčtovací sazby</t>
  </si>
  <si>
    <t>Hod.sazba2</t>
  </si>
  <si>
    <t>Pomocné zednické práce</t>
  </si>
  <si>
    <t>Hod.sazba3</t>
  </si>
  <si>
    <t>Pomocné nekvalifikované práce</t>
  </si>
  <si>
    <t>Hod.sazba5</t>
  </si>
  <si>
    <t>Zabezpečení pracoviště</t>
  </si>
  <si>
    <t>Hod.sazba6</t>
  </si>
  <si>
    <t>Koordinace postupu prací s ost. profesemi</t>
  </si>
  <si>
    <t>N01</t>
  </si>
  <si>
    <t>Spotřební materiál</t>
  </si>
  <si>
    <t>N1</t>
  </si>
  <si>
    <t>Podružný materiál (svorky, sádra, koncovky, hřebíky, vruty, hmoždiny, tabulky, ostatní materiál,  atd.)</t>
  </si>
  <si>
    <t>013203000</t>
  </si>
  <si>
    <t>Konstrukční dokumentace technologichých zařízení</t>
  </si>
  <si>
    <t>045002000</t>
  </si>
  <si>
    <t>Kompletační a koordinační činnost</t>
  </si>
  <si>
    <t>M22</t>
  </si>
  <si>
    <t>Montáž sdělovací a zabezp.techniky</t>
  </si>
  <si>
    <t>220260000R00</t>
  </si>
  <si>
    <t>Krabice KU 68 ve zdi v přípraveném lůžku</t>
  </si>
  <si>
    <t>Montáž.</t>
  </si>
  <si>
    <t>34571518R</t>
  </si>
  <si>
    <t>Krabice univerzální KU 68</t>
  </si>
  <si>
    <t>Dodávka.</t>
  </si>
  <si>
    <t>220260552R00</t>
  </si>
  <si>
    <t>Trubka PVC pod omítku, vnější průměr 25 mm</t>
  </si>
  <si>
    <t>Trubkování pro dat. a audio rozvody.</t>
  </si>
  <si>
    <t>34571051R</t>
  </si>
  <si>
    <t>Trubka PVC, vnější průměr 25 mm</t>
  </si>
  <si>
    <t>222260503R01</t>
  </si>
  <si>
    <t>Trubka PVC 750N/5cm do podlahy vnější průměr 25 mm</t>
  </si>
  <si>
    <t>Trubkování pro dat.rozvody v podlaze.</t>
  </si>
  <si>
    <t>3457115962R</t>
  </si>
  <si>
    <t>222281321R01</t>
  </si>
  <si>
    <t>Montáž kabelu ROZ, JČ.</t>
  </si>
  <si>
    <t>341350150R</t>
  </si>
  <si>
    <t>Dodávka kabelu ROZ, JČ.</t>
  </si>
  <si>
    <t>222280215R00</t>
  </si>
  <si>
    <t>Kabel U/FTP kat.5E a 6A v trubkách</t>
  </si>
  <si>
    <t>0602117525</t>
  </si>
  <si>
    <t>Instal. kabel U/FTP kat.6A B2cas1d1</t>
  </si>
  <si>
    <t>222360102R00</t>
  </si>
  <si>
    <t>Reproduktor do 6 W do podhledu</t>
  </si>
  <si>
    <t>NZS024</t>
  </si>
  <si>
    <t>6W podhledový reproduktor, 100V, 6/3/1,5W, plast, IP21</t>
  </si>
  <si>
    <t>222290008R02</t>
  </si>
  <si>
    <t>Zásuvka 2xRJ45 pod omítku / do nábytku, pro instalaci keystone 2xRJ45 STP kat.6A</t>
  </si>
  <si>
    <t>0501133320</t>
  </si>
  <si>
    <t>Zásuvka 2xRJ45 pod omítku / do nábytku, pro instalaci keystone 2xRJ45 STP kat.6A, komplet.</t>
  </si>
  <si>
    <t>0501133325</t>
  </si>
  <si>
    <t>Keystone 1xRJ45 STP kat.6A</t>
  </si>
  <si>
    <t>Zásuvky 2xRJ45 - 4x</t>
  </si>
  <si>
    <t>Montáž+dodávka.</t>
  </si>
  <si>
    <t>222293001R00</t>
  </si>
  <si>
    <t>Vypáskování kabelů v rozvaděči</t>
  </si>
  <si>
    <t>222293011R00</t>
  </si>
  <si>
    <t>Kontrolní měření kabelu</t>
  </si>
  <si>
    <t>222293012R00</t>
  </si>
  <si>
    <t>Měření do protokolu</t>
  </si>
  <si>
    <t>222323301R00</t>
  </si>
  <si>
    <t>Domácí telefon digitální, na úchyt.body</t>
  </si>
  <si>
    <t>DZ001</t>
  </si>
  <si>
    <t>IP telefonní přístroj</t>
  </si>
  <si>
    <t>Telefon VoIP video, Android, 6x SIP účtů, 2x RJ45, USB, WIFI, Bluetooth, PoE.</t>
  </si>
  <si>
    <t>222323201R02</t>
  </si>
  <si>
    <t>Hodiny jednotného času</t>
  </si>
  <si>
    <t>161</t>
  </si>
  <si>
    <t>Stropní ručičkové hodiny 28cm jednostranné, Ciferník C2, motorek 24V</t>
  </si>
  <si>
    <t>Přípočty</t>
  </si>
  <si>
    <t>901      R00</t>
  </si>
  <si>
    <t>Hzs-předběžná obhlídka     čl.17-1a</t>
  </si>
  <si>
    <t>900      RT1</t>
  </si>
  <si>
    <t>HZS, Práce v tarifní třídě 4</t>
  </si>
  <si>
    <t>Koordinace s ostatními profesemi.</t>
  </si>
  <si>
    <t>905      R01</t>
  </si>
  <si>
    <t>Hzs-revize provoz.souboru a st.obj.</t>
  </si>
  <si>
    <t>Kompletní výchozí el.revize.</t>
  </si>
  <si>
    <t>210020931R00</t>
  </si>
  <si>
    <t>Ucpávka protipožární, bez vany</t>
  </si>
  <si>
    <t>Kompletní požární ucpávky montáž+materiál.</t>
  </si>
  <si>
    <t>Montáž sdělovací a zabezp.tech</t>
  </si>
  <si>
    <t>222261601R00</t>
  </si>
  <si>
    <t>Zhotovení otvoru do 100x100 mm</t>
  </si>
  <si>
    <t>220260550R00</t>
  </si>
  <si>
    <t>Trubka PVC pod omítku, vnější průměr 16 mm</t>
  </si>
  <si>
    <t>Trubkování pro SOS.</t>
  </si>
  <si>
    <t>34571050R</t>
  </si>
  <si>
    <t>Trubka PVC, vnější průměr 16 mm</t>
  </si>
  <si>
    <t>222260722R04</t>
  </si>
  <si>
    <t>Žlab drátěný 150x100,vč.přísluš. pro uchycení, - vertikální montáž.</t>
  </si>
  <si>
    <t>Včetně veškerého příslušenství pro uchycení.</t>
  </si>
  <si>
    <t>220261662R00</t>
  </si>
  <si>
    <t>Zhotovení drážky ve zdi cihlovém</t>
  </si>
  <si>
    <t>220261665R00</t>
  </si>
  <si>
    <t>Začištění drážky, konečná úprava</t>
  </si>
  <si>
    <t>222280212R00</t>
  </si>
  <si>
    <t>Kabel EZS, EPS, DT do 7 mm v trubkách</t>
  </si>
  <si>
    <t>Montáž kabelu tísňového systému.</t>
  </si>
  <si>
    <t>27655204</t>
  </si>
  <si>
    <t>Instal. kabel JYSTY 3x2x0.6</t>
  </si>
  <si>
    <t>Montáž kabelu ROZ, JČ a SOS.</t>
  </si>
  <si>
    <t>Dodávka kabelu ROZ, JČ a SOS.</t>
  </si>
  <si>
    <t>222280561R00</t>
  </si>
  <si>
    <t>Kabel FO univerzální distribuční volně ve žlabu,  / v trubce</t>
  </si>
  <si>
    <t>62601120</t>
  </si>
  <si>
    <t>Optický kabel univerzální SM 12 vláken, LSZH</t>
  </si>
  <si>
    <t>222370001R00</t>
  </si>
  <si>
    <t>Jednotka zesilovače</t>
  </si>
  <si>
    <t>Doplnění stáv.ústředny o koncový zesilovač do 100W.</t>
  </si>
  <si>
    <t>Jednotka zesilovače.</t>
  </si>
  <si>
    <t>222360401R00</t>
  </si>
  <si>
    <t>Programování rozhlas.ústředny, uvedení do provozu</t>
  </si>
  <si>
    <t>222260413R01</t>
  </si>
  <si>
    <t>Nástěnný 19" rozvaděč 18U 600x600 mm</t>
  </si>
  <si>
    <t>RACK pro datovou síť.</t>
  </si>
  <si>
    <t>Montáž včetně příslušenství.</t>
  </si>
  <si>
    <t>357311075R</t>
  </si>
  <si>
    <t>Rozvaděč 19",výška 18U, 600x600 mm, vč.podstavce a veškerého příslušenství</t>
  </si>
  <si>
    <t>80199035</t>
  </si>
  <si>
    <t>Chladící jednotka 19" 1U 2x ventilátor, bimetal. termostat</t>
  </si>
  <si>
    <t>80593005</t>
  </si>
  <si>
    <t>Napájecí panel 3 m, 5 pozic, s přepěťovou ochranou včetně vany</t>
  </si>
  <si>
    <t>222290301R01</t>
  </si>
  <si>
    <t>Modul 1xRJ45 kat.6A - konektor</t>
  </si>
  <si>
    <t>Konektor s převlečnou krytkou (vývody).</t>
  </si>
  <si>
    <t>Konektor s převlečnou krytkou 1xRJ45, STP kat.6A, komplet.</t>
  </si>
  <si>
    <t>222290008R01</t>
  </si>
  <si>
    <t>Zásuvka 1xRJ45 pod omítku / do nábytku, pro instalaci keystone 1xRJ45 STP kat.6A</t>
  </si>
  <si>
    <t>0501133321</t>
  </si>
  <si>
    <t>Zásuvka 1xRJ45 pod omítku / do nábytku, pro instalaci keystone 1xRJ45 STP kat.6A, komplet.</t>
  </si>
  <si>
    <t>Vývod pro EV - 1x</t>
  </si>
  <si>
    <t>Zásuvky 1xRJ45 - 2x</t>
  </si>
  <si>
    <t>222290971R00</t>
  </si>
  <si>
    <t>Patch panel</t>
  </si>
  <si>
    <t>0501232710</t>
  </si>
  <si>
    <t>Patch panel 48 port, kat.6A, velikost 1U, montáž 19"</t>
  </si>
  <si>
    <t>222290981R00</t>
  </si>
  <si>
    <t>Vyvazovací panel</t>
  </si>
  <si>
    <t>0502315620</t>
  </si>
  <si>
    <t>Vyvazovací panel pro datové rozváděče., Výška 1U.</t>
  </si>
  <si>
    <t>0503030020</t>
  </si>
  <si>
    <t>Patch cord U/FTP 2m, kat.6A, RJ45-RJ45</t>
  </si>
  <si>
    <t>222310001R00</t>
  </si>
  <si>
    <t>Ukončení kabelu FO univerzál.distribuč.v rozvaděči</t>
  </si>
  <si>
    <t>222310011R00</t>
  </si>
  <si>
    <t>Optická vana</t>
  </si>
  <si>
    <t>0501232716</t>
  </si>
  <si>
    <t>Optická vana pro vyvaření 12 vl., velikost 1U, montáž 19"</t>
  </si>
  <si>
    <t>1U opt. panel pro max. 48portů - osazený pro 12xLC-duplex, OS2, vč. pigtailů, adaptérů a opt. kazet,</t>
  </si>
  <si>
    <t>kompletně vybavená.</t>
  </si>
  <si>
    <t>222310031R00</t>
  </si>
  <si>
    <t>Svar opt.vlákna vč.ochrany a pigtailu, první svar</t>
  </si>
  <si>
    <t>222310032R00</t>
  </si>
  <si>
    <t>Svar opt.vlákna vč.ochrany a pigtailu, další svar</t>
  </si>
  <si>
    <t>222310901R00</t>
  </si>
  <si>
    <t>Měření optických kabelů transmisní metodou</t>
  </si>
  <si>
    <t>222310902R00</t>
  </si>
  <si>
    <t>Měření optických kabelů reflektometrickou metodou</t>
  </si>
  <si>
    <t>222310991R00</t>
  </si>
  <si>
    <t>Vyhotovení protokolu o měření optických kabelů</t>
  </si>
  <si>
    <t>222301801R00</t>
  </si>
  <si>
    <t>Závěrečné práce v rozvaděči</t>
  </si>
  <si>
    <t>222323324R00</t>
  </si>
  <si>
    <t>Tlač.tablo s klávesnicí do zdi</t>
  </si>
  <si>
    <t>DZ006</t>
  </si>
  <si>
    <t>Audio panel, 3 tlač., zápustná instalace</t>
  </si>
  <si>
    <t>Kompatibilní se stáv.systémem.</t>
  </si>
  <si>
    <t>222323337R00</t>
  </si>
  <si>
    <t>Kryt proti dešti</t>
  </si>
  <si>
    <t>DZ007</t>
  </si>
  <si>
    <t>Zápustná krabice se stříškou pro 1 modul</t>
  </si>
  <si>
    <t>Stropní ručičkové hodiny 28cm oboustr., Ciferník C2, motorek 24V, stropní závěs</t>
  </si>
  <si>
    <t>Včetně konzole a veškerého příslušenství.</t>
  </si>
  <si>
    <t>222323201R03</t>
  </si>
  <si>
    <t>Zvonek</t>
  </si>
  <si>
    <t>201</t>
  </si>
  <si>
    <t>ZV KLASIK 75V/0,02A~, Zvonek 75V/0,02A~, jednoduchý, dvě ozvučnice, šedý</t>
  </si>
  <si>
    <t>222291991R01</t>
  </si>
  <si>
    <t>Aktivní síťový prvek vč. konfigurace</t>
  </si>
  <si>
    <t>AP104</t>
  </si>
  <si>
    <t>Switch 24 port aktivní PoE</t>
  </si>
  <si>
    <t>Podnikový plně konfigurovatelný L2 přepínač, 24x port PoE+ Gigabit Ethernet 10/100/1000 Mb/s s konektorem RJ-45, 2x Gigabit Ethernet SFP slot,  PoE+ napájení s 30W na port.</t>
  </si>
  <si>
    <t>222411001R00</t>
  </si>
  <si>
    <t>Záložní zdroj UPS do 1500VA v racku</t>
  </si>
  <si>
    <t>AP114</t>
  </si>
  <si>
    <t>Záložní zdroj - 1500 VA / 1200 W, 2U rack, Line interactive, 2×IEC Jumpers, 8×IEC 320 C13, Ochrana datové sítě RJ-45, USB a Ethernet</t>
  </si>
  <si>
    <t>222325008R00</t>
  </si>
  <si>
    <t>Tísňový spínač na připravené úchytné body</t>
  </si>
  <si>
    <t>0204071099</t>
  </si>
  <si>
    <t>Kompletní signalizace tísně na WC pro imobilní</t>
  </si>
  <si>
    <t>Tlačítko, táhlo, optická signalizace,opt.signalizace kabinet + zdroj.</t>
  </si>
  <si>
    <t>900      RT3</t>
  </si>
  <si>
    <t>HZS, Práce v tarifní třídě 6</t>
  </si>
  <si>
    <t>Zaškolení obsluhy</t>
  </si>
  <si>
    <t>900      RT9</t>
  </si>
  <si>
    <t>HZS, programátor</t>
  </si>
  <si>
    <t>Konfigurace všech SLP systémů.</t>
  </si>
  <si>
    <t>110      R00</t>
  </si>
  <si>
    <t>Mimostaveništní doprava individual.</t>
  </si>
  <si>
    <t>Dopravné za všechny SLP systémy.</t>
  </si>
  <si>
    <t>141      R00</t>
  </si>
  <si>
    <t>Přirážka za podružný materiál  M 21, M 22</t>
  </si>
  <si>
    <t>Obsahuje veškerý drobný instalační materiál ke kompletní instalaci v částech společných kabel.tras, UKS, AUDIO, PZTS.</t>
  </si>
  <si>
    <t>Obsahuje např.vruty, hmoždinky, pomoc.zedn.materiál, izol.pásky,drobné svorkovnice,pěn.hmoty, kabel.úchytky,apod.</t>
  </si>
  <si>
    <t>120      R00</t>
  </si>
  <si>
    <t>Přesun do zóny         individuální</t>
  </si>
  <si>
    <t>Obsahuje přirážku za kompletní přesun montážního materiálu.</t>
  </si>
  <si>
    <t>202      R00</t>
  </si>
  <si>
    <t>Zednické výpomoci HSV</t>
  </si>
  <si>
    <t>005231030R</t>
  </si>
  <si>
    <t xml:space="preserve">Zkušební provoz </t>
  </si>
  <si>
    <t>005231020R</t>
  </si>
  <si>
    <t>Individuální a komplexní vyzkoušení</t>
  </si>
  <si>
    <t>M24</t>
  </si>
  <si>
    <t>Montáže vzduchotechnických zařízení</t>
  </si>
  <si>
    <t>01</t>
  </si>
  <si>
    <t>Větrání
UČEBEN 3NP</t>
  </si>
  <si>
    <t>01.01</t>
  </si>
  <si>
    <t>Sestavná VZT jednotka do venkovního prostředí
PŘÍVOD: 
- připojovací pružná manžeta
 - regulační klapka
 - filtr F8 (ePM1 75 %)
 - entalpický rotační výměník ZZT (s přenosem vlhkosti)
 - směšovací komora (klapka dimenzovaná na 100% směšování)
 - přímý výměník (TČ, chladivo R410A) vč. eliminátoru kapek 
 - el. ohřívač 
 - ventilátor s volným oběžným kolem a EC motorem 
 - zvlhčovací komora…parní vlhčení
 - připojovací pružná manžeta
ODVOD: 
- připojovací pružná manžeta
 - filtr F8 (ePM1 75 %)
  - směšovací komora (klapka dimenzovaná na 100% směšování)
 - entalpický rotační výměník ZZT (s přenosem vlhkosti)
 - ventilátor s volným oběžným kolem a EC motorem 
 - regulační klapka
 - připojovací pružná manžeta
- parametry viz tabulka zařízení (příloha 01 technické zprávy)
- dodávka vč. lokální MaR</t>
  </si>
  <si>
    <t>01.02</t>
  </si>
  <si>
    <t>Parní vyvíječ elektrický (osazení do exteriéru), nominální výkon 18kg/h vč. regulace</t>
  </si>
  <si>
    <t>01.03</t>
  </si>
  <si>
    <t>Venkovní kondenzační jednotka - zdroj chladu a tepla pro výměník VZT jednotky</t>
  </si>
  <si>
    <t>01.04</t>
  </si>
  <si>
    <t>NEOBSAZENÉ</t>
  </si>
  <si>
    <t>01.05</t>
  </si>
  <si>
    <t>01.06</t>
  </si>
  <si>
    <t>01.07</t>
  </si>
  <si>
    <t>01.08</t>
  </si>
  <si>
    <t>Regulátor variabilního průtoku se servopohonem izolovaný, ovládání 0-10V,
do potrubí 250×150mm, Vmin=270m3/h, Vmax=800m3/h</t>
  </si>
  <si>
    <t>01.09</t>
  </si>
  <si>
    <t>Regulátor variabilního průtoku se servopohonem izolovaný, ovládání 0-10V,
do potrubí 250×150mm, Vmin=270m3/h, Vmax=680m3/h</t>
  </si>
  <si>
    <t>01.10</t>
  </si>
  <si>
    <t>Čidlo CO2 nástěnné, řídici signál 0-10 V, 0 - 2000ppm 
+ Regulátor teploty, IP20, rozhranní Modbuspro nadřazené ovládání</t>
  </si>
  <si>
    <t>01.11</t>
  </si>
  <si>
    <t>Regulátor variabilního průtoku se servopohonem izolovaný, ovládání 0-10V,
do potrubí 200×150mm, Vmin=220m3/h, Vmax=500m3/h</t>
  </si>
  <si>
    <t>01.12</t>
  </si>
  <si>
    <t>Regulátor variabilního průtoku se servopohonem izolovaný, ovládání 0-10V,
do potrubí 200×150mm, Vmin=220m3/h, Vmax=425m3/h</t>
  </si>
  <si>
    <t>01.13</t>
  </si>
  <si>
    <t>01.14</t>
  </si>
  <si>
    <t>Regulátor variabilního průtoku se servopohonem izolovaný, ovládání 0-10V,
do potrubí 250×150mm, Vmin=270m3/h, Vmax=900m3/h</t>
  </si>
  <si>
    <t>01.15</t>
  </si>
  <si>
    <t>Regulátor variabilního průtoku se servopohonem izolovaný, ovládání 0-10V,
do potrubí 250×150mm, Vmin=270m3/h, Vmax=765m3/h</t>
  </si>
  <si>
    <t>01.16</t>
  </si>
  <si>
    <t>01.17</t>
  </si>
  <si>
    <t>01.18</t>
  </si>
  <si>
    <t>01.19</t>
  </si>
  <si>
    <t>01.20</t>
  </si>
  <si>
    <t>Regulátor variabilního průtoku se servopohonem izolovaný, ovládání 0-10V,
do potrubí 200×150mm, Vmin=220m3/h, Vmax=450m3/h</t>
  </si>
  <si>
    <t>01.21</t>
  </si>
  <si>
    <t>Regulátor variabilního průtoku se servopohonem izolovaný, ovládání 0-10V,
do potrubí 200×150mm, Vmin=220m3/h, Vmax=380m3/h</t>
  </si>
  <si>
    <t>01.22</t>
  </si>
  <si>
    <t>01.23</t>
  </si>
  <si>
    <t>Tlumič hluku (ozn. 01-A) pro osazení do  čtyrhranného vzduchotechnického potrubí o rozměrech 500×800×1000 mm.
Skládá se z:</t>
  </si>
  <si>
    <t>Jádrový tlumič hluku pro osazení do  čtyrhranného vzduchotechnického potrubí o rozměrech 200×500×1000 mm. Jádra tlumičů hluku z pozinkovaného plechu s náběhy.</t>
  </si>
  <si>
    <t>01.24</t>
  </si>
  <si>
    <t>Tlumič hluku (ozn. 01-B1) pro osazení do  čtyrhranného vzduchotechnického potrubí o rozměrech 500×800×1500 mm.
Skládá se z:</t>
  </si>
  <si>
    <t>Jádrový tlumič hluku pro osazení do  čtyrhranného vzduchotechnického potrubí o rozměrech 200×500×1500 mm. Jádra tlumičů hluku z pozinkovaného plechu s náběhy.</t>
  </si>
  <si>
    <t>01.25</t>
  </si>
  <si>
    <t>Tlumič hluku (ozn. 01-B2) pro osazení do  čtyrhranného vzduchotechnického potrubí o rozměrech 500×800×1000 mm.
Skládá se z:</t>
  </si>
  <si>
    <t>01.26</t>
  </si>
  <si>
    <t>Tlumič hluku (ozn. 01-C) pro osazení do  čtyrhranného vzduchotechnického potrubí o rozměrech 500×800×1500 mm.
Skládá se z:</t>
  </si>
  <si>
    <t>01.27</t>
  </si>
  <si>
    <t>Tlumič hluku (ozn. 01-D) pro osazení do  čtyrhranného vzduchotechnického potrubí o rozměrech 500×800×1000 mm.
Skládá se z:</t>
  </si>
  <si>
    <t>01.28</t>
  </si>
  <si>
    <t>Sada s expanzním ventilem</t>
  </si>
  <si>
    <t>01.29</t>
  </si>
  <si>
    <t>kabelový ovladač</t>
  </si>
  <si>
    <t>01.30</t>
  </si>
  <si>
    <t>Řídící skříňka 0-10V</t>
  </si>
  <si>
    <t>01.31</t>
  </si>
  <si>
    <t>Protidešťová žaluzie hliníková o rozměru 630×800 mm (Aef = 0,40m2) se  sítí proti vniknutí ptactva vč. montážního rámu</t>
  </si>
  <si>
    <t>01.32</t>
  </si>
  <si>
    <t>Protidešťová žaluzie hliníková o rozměru 900×800 mm (Aef = 0,58m2) se  sítí proti vniknutí ptactva vč. montážního rámu</t>
  </si>
  <si>
    <t>01.33</t>
  </si>
  <si>
    <t>Multidýzový stropní difuzor do kazetového stropu 600×600mm s připojovacím hrdlem Ø125mm a 16 stavitelnými dýzami</t>
  </si>
  <si>
    <t>01.34</t>
  </si>
  <si>
    <t>Multidýzový stropní difuzor do kazetového stropu 600×600mm s připojovacím hrdlem Ø160mm a 25 stavitelnými dýzami</t>
  </si>
  <si>
    <t>01.35</t>
  </si>
  <si>
    <t>Multidýzový stropní difuzor do kazetového stropu 600×600mm s připojovacím hrdlem Ø200mm a 36 stavitelnými dýzami</t>
  </si>
  <si>
    <t>01.36</t>
  </si>
  <si>
    <t>Přetlaková komora s integrovanou regulační klapkou pro dýzový dofuzor s připojovacím hrdlem Ø125mm a natrubkem pro připojení potrubí Ø100mm</t>
  </si>
  <si>
    <t>01.37</t>
  </si>
  <si>
    <t>Přetlaková komora s integrovanou regulační klapkou pro dýzový dofuzor s připojovacím hrdlem Ø160mm a natrubkem pro připojení potrubí Ø125mm</t>
  </si>
  <si>
    <t>01.38</t>
  </si>
  <si>
    <t>Přetlaková komora s integrovanou regulační klapkou pro dýzový dofuzor s připojovacím hrdlem Ø200mm a natrubkem pro připojení potrubí Ø160mm</t>
  </si>
  <si>
    <t>01.39</t>
  </si>
  <si>
    <t>Regulátor konstatního průtoku Ø100mm, 75m3/h</t>
  </si>
  <si>
    <t>01.40</t>
  </si>
  <si>
    <t>Regulátor konstatního průtoku Ø100mm, 85m3/h</t>
  </si>
  <si>
    <t>01.41</t>
  </si>
  <si>
    <t>Regulátor konstatního průtoku Ø100mm, 100m3/h</t>
  </si>
  <si>
    <t>01.42</t>
  </si>
  <si>
    <t>Regulátor konstatního průtoku Ø125mm, 125m3/h</t>
  </si>
  <si>
    <t>01.43</t>
  </si>
  <si>
    <t>Revizní dvířka do kruhového potrubí Ø100mm</t>
  </si>
  <si>
    <t>01.44</t>
  </si>
  <si>
    <t>Revizní dvířka do kruhového potrubí Ø125mm</t>
  </si>
  <si>
    <t>01.45</t>
  </si>
  <si>
    <t>Ohebné zvuktlumící potrubí s izolací Ø100mm</t>
  </si>
  <si>
    <t>01.46</t>
  </si>
  <si>
    <t>Ohebné zvuktlumící potrubí s izolací Ø125mm</t>
  </si>
  <si>
    <t>01.47</t>
  </si>
  <si>
    <t>Ohebné zvuktlumící potrubí s izolací Ø160mm</t>
  </si>
  <si>
    <t>PK01.01</t>
  </si>
  <si>
    <t>Požární klapka 315×200mm se základním vybavením - tj. ruční mechanismus se spouštěcí pružinou. Pružina se uvolní po rozpojení tavné pojistky při dosažení požadované teploty
(74 °C s tolerancí ± 1,5 ºC). Klapka se v obou případech uzavře do 10 sekund po rozpojení tavné pojistky, IP44.
Dodávka pro suchou montáž vč. systémových příložek.</t>
  </si>
  <si>
    <t>PK01.02</t>
  </si>
  <si>
    <t>Požární klapka 250×200mm se základním vybavením - tj. ruční mechanismus se spouštěcí pružinou. Pružina se uvolní po rozpojení tavné pojistky při dosažení požadované teploty
(74 °C s tolerancí ± 1,5 ºC). Klapka se v obou případech uzavře do 10 sekund po rozpojení tavné pojistky, IP44.
Dodávka pro suchou montáž vč. systémových příložek.</t>
  </si>
  <si>
    <t>PK01.03</t>
  </si>
  <si>
    <t>PK01.04</t>
  </si>
  <si>
    <t>Cu potrubí vč. izolace</t>
  </si>
  <si>
    <t>∅9,52 mm</t>
  </si>
  <si>
    <t>∅19,05 mm</t>
  </si>
  <si>
    <t>Chladivo R410A</t>
  </si>
  <si>
    <t>Potrubí kruhové Spiro z oboustranně pozinkovaného plechu</t>
  </si>
  <si>
    <t>∅100 mm vč. 20% tvarovek</t>
  </si>
  <si>
    <t>∅125 mm vč. 10% tvarovek</t>
  </si>
  <si>
    <t>∅160 mm vč. 20% tvarovek</t>
  </si>
  <si>
    <t>∅200 mm vč. 30% tvarovek</t>
  </si>
  <si>
    <t>Potrubí čtyřhranné skupiny I z oboustranně pozinkovaného plechu</t>
  </si>
  <si>
    <t>do obvodu 1050 mm vč. 20% tvarovek</t>
  </si>
  <si>
    <t>do obvodu 1500 mm vč. 10% tvarovek</t>
  </si>
  <si>
    <t>do obvodu 1890 mm vč. 10% tvarovek</t>
  </si>
  <si>
    <t>do obvodu 2630 mm vč. 20% tvarovek</t>
  </si>
  <si>
    <t>do obvodu 3500 mm vč. 100% tvarovek</t>
  </si>
  <si>
    <t>Tepelná izolace z minerální vlny tl.40mm s AL fólií</t>
  </si>
  <si>
    <t>Tepelná izolace z minerální vlny tl.60mm s oplechováním</t>
  </si>
  <si>
    <t>Hluková izolace z minerální vlny tl.60mm s oplechováním (součinitel útlmu 0,81)</t>
  </si>
  <si>
    <t>02</t>
  </si>
  <si>
    <t>Samostatný odtah 
HYGIENICKÉ ZÁZEMÍ 3NP</t>
  </si>
  <si>
    <t>- společné potrubí a komponenty zař. 02 a 03 vyspecifikovány u zař. 02</t>
  </si>
  <si>
    <t>02.01</t>
  </si>
  <si>
    <t>Radiální ventilátor do kruhového potrubí Ø160mm
- parametry dle tabulky výkonů</t>
  </si>
  <si>
    <t>02.02</t>
  </si>
  <si>
    <t>Rychloupínací spona  Ø160mm</t>
  </si>
  <si>
    <t>02.03</t>
  </si>
  <si>
    <t>Zpětná klapka těsná  Ø160mm</t>
  </si>
  <si>
    <t>02.04</t>
  </si>
  <si>
    <t>Regulační klapka s ručním ovládáním Ø160mm</t>
  </si>
  <si>
    <t>02.05</t>
  </si>
  <si>
    <t>Tlumič do kruhového potrubí Ø160mm, délky 600mm
(útlumový výkon Lw,TOT = 32dB)</t>
  </si>
  <si>
    <t>02.06</t>
  </si>
  <si>
    <t>Protidešťová žaluzie hliníková o rozměru 450×250 mm (Aef = 0,07m2) se  sítí proti vniknutí ptactva vč. montážního rámu</t>
  </si>
  <si>
    <t>02.07</t>
  </si>
  <si>
    <t>Talířový ventil kovový odvodní Ø100mm vč. montážního rámečku</t>
  </si>
  <si>
    <t>02.08</t>
  </si>
  <si>
    <t>02.09</t>
  </si>
  <si>
    <t>Stěnová mřížka jednořadá 200×100mm s regulací průtoku</t>
  </si>
  <si>
    <t>02.10</t>
  </si>
  <si>
    <t>Stěnová mřížka jednořadá 300×200mm s regulací průtoku</t>
  </si>
  <si>
    <t>02.11</t>
  </si>
  <si>
    <t>Stěnová mřížka jednořadá 400×200mm s regulací průtoku</t>
  </si>
  <si>
    <t>∅100 mm vč. 40% tvarovek</t>
  </si>
  <si>
    <t>∅125 mm vč. 20% tvarovek</t>
  </si>
  <si>
    <t>∅160 mm vč. 30% tvarovek</t>
  </si>
  <si>
    <t>∅200 mm vč. 20% tvarovek</t>
  </si>
  <si>
    <t>do obvodu 1050 mm vč. 30% tvarovek</t>
  </si>
  <si>
    <t>Hluková izolace z minerální vlny tl.60mm s AL fólií (součinitel útlmu 0,81)</t>
  </si>
  <si>
    <t>03</t>
  </si>
  <si>
    <t>03.01</t>
  </si>
  <si>
    <t>03.02</t>
  </si>
  <si>
    <t>03.03</t>
  </si>
  <si>
    <t>03.04</t>
  </si>
  <si>
    <t>03.05</t>
  </si>
  <si>
    <t>03.06</t>
  </si>
  <si>
    <t>03.07</t>
  </si>
  <si>
    <t>Talířový ventil kovový odvodní Ø125mm vč. montážního rámečku</t>
  </si>
  <si>
    <t>03.08</t>
  </si>
  <si>
    <t>Talířový ventil kovový odvodní Ø200mm vč. montážního rámečku</t>
  </si>
  <si>
    <t>03.09</t>
  </si>
  <si>
    <t>03.10</t>
  </si>
  <si>
    <t>03.11</t>
  </si>
  <si>
    <t>Ohebné zvuktlumící potrubí s izolací Ø200mm</t>
  </si>
  <si>
    <t>03.12</t>
  </si>
  <si>
    <t>03.13</t>
  </si>
  <si>
    <t>Stěnová mřížka jednořadá 300×100mm s regulací průtoku</t>
  </si>
  <si>
    <t>03.14</t>
  </si>
  <si>
    <t>03.15</t>
  </si>
  <si>
    <t>Stěnová mřížka jednořadá 400×100mm s regulací průtoku</t>
  </si>
  <si>
    <t>03.16</t>
  </si>
  <si>
    <t>∅125 mm vč. 30% tvarovek</t>
  </si>
  <si>
    <t>∅200 mm vč. 40% tvarovek</t>
  </si>
  <si>
    <t>04</t>
  </si>
  <si>
    <t>Větrání
VÝTAHOVÉ ŠACHTY</t>
  </si>
  <si>
    <t>04.01</t>
  </si>
  <si>
    <t>04.02</t>
  </si>
  <si>
    <t>Stěnová mřížka jednořadá 300×300mm s regulací průtoku</t>
  </si>
  <si>
    <t>04.03</t>
  </si>
  <si>
    <t>Výfuková/sací žaluziová hlavice do kruhového potrubí Ø250 mm</t>
  </si>
  <si>
    <t>∅250 mm vč. 0% tvarovek</t>
  </si>
  <si>
    <t>05</t>
  </si>
  <si>
    <t>Chlazení / vytápění  
3NP VRV-systém
TŘÍDY a KABINET</t>
  </si>
  <si>
    <t>05.01</t>
  </si>
  <si>
    <t>Venkovní kondenzační jednotka 33,5kW</t>
  </si>
  <si>
    <t>05.02</t>
  </si>
  <si>
    <t>Vnitřní kazetová jednotka čtyřsměrná 1,7kW</t>
  </si>
  <si>
    <t>05.03</t>
  </si>
  <si>
    <t>Neobsazené</t>
  </si>
  <si>
    <t>05.04</t>
  </si>
  <si>
    <t>05.05</t>
  </si>
  <si>
    <t>Vnitřní kazetová jednotka čtyřsměrná 2,8kW</t>
  </si>
  <si>
    <t>05.06</t>
  </si>
  <si>
    <t>05.07</t>
  </si>
  <si>
    <t>Vnitřní kazetová jednotka čtyřsměrná 3,6kW</t>
  </si>
  <si>
    <t>05.08</t>
  </si>
  <si>
    <t>05.09</t>
  </si>
  <si>
    <t>05.10</t>
  </si>
  <si>
    <t>05.11</t>
  </si>
  <si>
    <t>05.12</t>
  </si>
  <si>
    <t>05.13</t>
  </si>
  <si>
    <t>05.14</t>
  </si>
  <si>
    <t>Plochý dekorační panel bílý</t>
  </si>
  <si>
    <t>05.15</t>
  </si>
  <si>
    <t>Kabelový ovladač</t>
  </si>
  <si>
    <t>05.16</t>
  </si>
  <si>
    <t>Rozdělovač CU potrubí 1</t>
  </si>
  <si>
    <t>05.17</t>
  </si>
  <si>
    <t>Rozdělovač CU potrubí 2</t>
  </si>
  <si>
    <t>Ø6,4mm</t>
  </si>
  <si>
    <t>Ø9,5mm</t>
  </si>
  <si>
    <t>Ø12,7mm</t>
  </si>
  <si>
    <t>Ø15,9mm</t>
  </si>
  <si>
    <t>Ø19,1mm</t>
  </si>
  <si>
    <t>Ø28,6mm</t>
  </si>
  <si>
    <t>Ostatní</t>
  </si>
  <si>
    <t>Spojovací, tesnící, montážní, závěsný a pomocný materiál</t>
  </si>
  <si>
    <t xml:space="preserve">Kompletní montáž vč. lešení, zapojení na elektrický proud, sprovoznění, vyregulování soustavy vč.protokolu o zaregulovaní, zaškolení obsluhy a předání </t>
  </si>
  <si>
    <t>POZNÁMKA:
- všechny položky musí obsahovat dodávku i montáž, včetně drobného spojovacího a kotvícího materiálu (např. kotvy, závěsy...)
- zhotovitel musí do ceny zahrnout veškeré náklady, aby cena byla konečná a zahrnovala celou dodávku a montáž akce. Dodávka akce se předpokládá včetně kompletní montáže, veškerého souvisejícího doplňkového, podružného a montážního materiálu tak, aby celé zařízení bylo funkční a splňovalo všechny předpisy, normy, zákony ale i technologické postupy zvolených výrobců, které se na ně vztahují
- všechna zařízení, systémy rozvody, instalace a konstrukce budou oceňovány a dodávány plně funkční, tj. včetně všech komponentů, upevňovacích prvků, podpor, prostupů apod.
- do všech činností musí zhotovitel zohlednit stavební přípomoc (např. drážky, prostupy...)
- zhotovitel bere na vědomí, že musí v ceně zohlednit jak dílčí tak celkové revize, zkoušky, regulace, atd.
- zhotovitel musí v ceně zohlednit provizorní opatření vedoucí k zajištění stavby před vnějšími vlivy, zejména pak dešti
- zhotovitel musí provést na svůj náklad i zaškolení obsluhy a údržby na všech částech dodávky
- zhotovitel musí v ceně zohlednit náklady na pomocné lešení a konstrukce, které bude potřebovat pro realizaci díla</t>
  </si>
  <si>
    <t>Doprava</t>
  </si>
  <si>
    <t>Přesuny</t>
  </si>
  <si>
    <t>Zaregulování, vyzkoušení, předávací řízení</t>
  </si>
  <si>
    <t xml:space="preserve">kus </t>
  </si>
  <si>
    <t>720</t>
  </si>
  <si>
    <t>730</t>
  </si>
  <si>
    <t>Montáž trubek elektroinstalačních s nasunutím nebo našroubováním do krabic uložených pod omítkou plastových ohebných, průměru 23 mm</t>
  </si>
  <si>
    <t>Materiál úložný elektroinstalační trubky elektroinstalační ohebné LPFLEX 125N PVC -(ČSN) velmi nízká mechanická odolnost typ        počet m ve svazku 2323   100</t>
  </si>
  <si>
    <t>Montáž trubek elektroinstalačních s nasunutím nebo našroubováním do krabic uložených pod omítkou plastových ohebných, průměru 48 mm</t>
  </si>
  <si>
    <t>Materiál úložný elektroinstalační trubky elektroinstalační ohebné LPFLEX 125N PVC -(ČSN) velmi nízká mechanická odolnost typ        počet m ve svazku 2348    50</t>
  </si>
  <si>
    <t>Montáž krabic elektroinstalačních bez napojení na trubky a lišty, demontáže a montáže víčka a přístroje přístrojových bez zapojení zapuštěných plastových kruhových, typ KU 68/1, KU68-1301, KP 67, KP68/2</t>
  </si>
  <si>
    <t>materiál úložný elektroinstalační krabice přístrojové instalační z plastické hmoty KP 68/2  500 V,  D69 x 30mm</t>
  </si>
  <si>
    <t>Montáž zásuvek domovních se zapojením vodičů bezšroubové připojení polozapuštěných nebo zapuštěných 10/16 A, provedení 2x (2P + PE) dvojnásobná</t>
  </si>
  <si>
    <t>345551240.2</t>
  </si>
  <si>
    <t>Montáž zásuvek domovních se zapojením vodičů bezšroubové připojení polozapuštěných nebo zapuštěných 10/16 A, provedení 2P + PE s ochrannými clonkami a přepěťovou ochranou</t>
  </si>
  <si>
    <t>Spoje zásuvkové 10 A a 10/16 A zásuvky komplet zásuvka 2násobná 5512-2249  ostatní barvy</t>
  </si>
  <si>
    <t>lešení:((12,7-1,8)*(161,3+8+13+1,5*10))*4</t>
  </si>
  <si>
    <t>krček:((8-1,8)*(10,1*2+1,5*4)+39)*4</t>
  </si>
  <si>
    <t>věnce atiky:0,2*0,2*(159,4+9,6*2)</t>
  </si>
  <si>
    <t>věnce atiky:2*0,2*(159,4+9,6*2)</t>
  </si>
  <si>
    <t>věnce atiky:0,2*0,2*(159,4+9,6*2)*90/1000</t>
  </si>
  <si>
    <t>1) PŘÍMÉ HLAVNÍ AKTIVITY+STŘECHA - Vedlejší a ostatní náklady</t>
  </si>
  <si>
    <t>Dřevěné madlo schodiště,dub,45/30mm+přesah,lak, plynulé přechody,kotvení,doplňky,detaily,D+M</t>
  </si>
  <si>
    <t>Otočné dveře dvoukřídlé, prosklené s nadsvětlíkem,vnitřní,1800/3250,GP 01,2-křídlé,EI 30 DP3  C2,prosklené,hliník,práškový lak,RAL 7038,VSG 33.2, čiré sklo,bezfalcové,zárubeň rámová,hliník,práškový lak,RAL 6039,nerezová ocel,klika / klika,bez zámku,samozavírač,kotvení,doplňky,detaily,D+M</t>
  </si>
  <si>
    <t>Otočné dveře dvoukřídlé, prosklené,vnitřní,1800/2200,GP 02,2-křídlé,EI 30 DP3  C2,prosklené,hliník,práškový lak,RAL 7038,VSG 33.2, čiré sklo,bezfalcové,zárubeň rámová,hliník,práškový lak,RAL 6039,nerezová ocel,klika / klika, rozetové kování,PZ,samozavírač,gen. klíč,kotvení,doplňky,detaily,D+M</t>
  </si>
  <si>
    <t>Otočné dveře dvoukřídlé, prosklené s nadsvětlíkem,vnitřní,1800/3000,GP 04,2-křídlé,EW 15 DP3  C2,prosklené,hliník,práškový lak,RAL 7038,VSG 33.2, čiré sklo,bezfalcové,zárubeň rámová,hliník,práškový lak,RAL 6039,nerezová ocel,klika / klika,bez zámku,samozavírač,kotvení,doplňky,detaily,D+M</t>
  </si>
  <si>
    <t>Otočné dveře jednokřídlé, plné,vnitřní,800/1970,GP 05,1-křídlé,plné,DTD,HPL,oranžově matná,bezfalcové,zárubeň obložková,hliník,práškový lak,Ocelově šedá,nerezová ocel,klika / klika,bez zámku,kotvení,doplňky,detaily,D+M</t>
  </si>
  <si>
    <t>Otočné dveře jednokřídlé, plné,vnitřní,800/1970,GP 05,1-křídlé,plné,DTD,HPL,oranžově matná,bezfalcové,zárubeň obložková,hliník,práškový lak,Ocelově šedá,nerezová ocel,klika / klika, rozetové kování,PZ,gen. klíč,kotvení,doplňky,detaily,D+M</t>
  </si>
  <si>
    <t>Otočné dveře dvoukřídlé, prosklené s nadsvětlíkem,vnitřní,1800/3000,GP 04,2-křídlé,EI 15 DP3  C2,prosklené,hliník,práškový lak,RAL 7038,VSG 33.2, čiré sklo,bezfalcové,zárubeň rámová,hliník,práškový lak,RAL 6039,nerezová ocel,klika / klika,bez zámku,samozavírač,kotvení,doplňky,detaily,D+M</t>
  </si>
  <si>
    <t>Otočné dveře jednokřídlé, plné,vnitřní,900/1970,GP 07,1-křídlé,plné,DTD,práškový lak,oranžově matná,bezfalcové,zárubeň obložková,hliník,práškový lak,Ocelově šedá,nerezová ocel,klika / klika, rozetové kování,PZ,gen. klíč,kotvení,doplňky,detaily,D+M</t>
  </si>
  <si>
    <t>Otočné dveře jednokřídlé, prosklené s nadsvětlíkem,vnitřní,900/2600,GP 03,1-křídlé,Rw=32,částečně prosklené,hliník,práškový lak,RAL 7038,VSG 33.2, čiré sklo,bezfalcové,zárubeň rámová,hliník,práškový lak,RAL 6039,nerezová ocel,klika / klika, rozetové kování,PZ,gen. klíč,kotvení,doplňky,detaily,D+M</t>
  </si>
  <si>
    <t>SDK:178,69+34,64</t>
  </si>
  <si>
    <t>SDK:197,8+37,6+7,1+14,1+29,3+2,7+4,6+3,3+1,5*31+2*(8,4+333,3+131,4+5,3+77,5)-213,33-2,96-19,1</t>
  </si>
  <si>
    <t>STŘECHA</t>
  </si>
  <si>
    <t>1b)</t>
  </si>
  <si>
    <t>B2CAS1D1 do 2,5 mm, 2-5 žil, v trubkách</t>
  </si>
  <si>
    <t>Kabel B2CAS1D1 2x1,5</t>
  </si>
  <si>
    <t>A</t>
  </si>
  <si>
    <t>sv. vestavné LED 27W/3000K, 4050lm, těleso sv. Al slitina, barva bílá, opálový difuzor, 230V,d=260mm</t>
  </si>
  <si>
    <t>B</t>
  </si>
  <si>
    <t>sv. vestavné LED 36W/4000K, těleso sv. AL slitina, barva bílá, satine mikropyramidový kryt, stmívatelné DALI, 70x1188mm, 230V</t>
  </si>
  <si>
    <t>B.p.</t>
  </si>
  <si>
    <t>Dali řízení</t>
  </si>
  <si>
    <t>C</t>
  </si>
  <si>
    <t>sv. vestavné LED 36W/4000K, těleso sv. AL slitina, barva bílá, opálový kryt, 70x1188mm, 230V</t>
  </si>
  <si>
    <t>D</t>
  </si>
  <si>
    <t>sv. závěsné LED 158W/4000K, těleso sv. Alslitina, barva bílá, opálový difuzor, l= 5046mm,230V</t>
  </si>
  <si>
    <t>E</t>
  </si>
  <si>
    <t>sv. závěsné LED 123W/4000K, těleso sv. Al slitina, barva bílá, asymetrické vyzařování wallwasher, CRI 80, l= 3906mm, DALI, 230V</t>
  </si>
  <si>
    <t>F</t>
  </si>
  <si>
    <t>sv. nástěnné LED 7,8W/4000K, těleso sv. Al slitina, barva antracit, asymetrická optika,</t>
  </si>
  <si>
    <t>N</t>
  </si>
  <si>
    <t>sv LED přisazené 3,5W nouzové značící směr úniku, při výpadku svítící 1h, autotest, IP65+ piktogram</t>
  </si>
  <si>
    <t>N1.p</t>
  </si>
  <si>
    <t>PMMA plexi + vestavěný set</t>
  </si>
  <si>
    <t>N2</t>
  </si>
  <si>
    <t>sv LED přisazené 3W nouzové protipanické při výpadku svítící 1h, autotest, optika area + rámeček</t>
  </si>
  <si>
    <t>N3</t>
  </si>
  <si>
    <t>sv LED přisazené 3,5W nouzové protipanické při výpadku svítící 1h, autotest, optika koridor + rámeček</t>
  </si>
  <si>
    <t>503a</t>
  </si>
  <si>
    <t>503b</t>
  </si>
  <si>
    <t>503c</t>
  </si>
  <si>
    <t>503d</t>
  </si>
  <si>
    <t>503e</t>
  </si>
  <si>
    <t>503f</t>
  </si>
  <si>
    <t>503g</t>
  </si>
  <si>
    <t>503h</t>
  </si>
  <si>
    <t>503i</t>
  </si>
  <si>
    <t>503j</t>
  </si>
  <si>
    <t>503k</t>
  </si>
  <si>
    <t>sv. vestavné LED 27W/3000K, 4050lm, těleso sv. Al slitina, barva bílá, opálový difuzor, 230V, d=260mm</t>
  </si>
  <si>
    <t>452a</t>
  </si>
  <si>
    <t>776.2</t>
  </si>
  <si>
    <t>pro m.č. 3.04,3.08,3.09:(13,55+74,28+78,03)*1,1</t>
  </si>
  <si>
    <t>sokly pro m.č. 3.04,3.08,3.09:0,06*(15,5+37,9+38,8)*1,1</t>
  </si>
  <si>
    <t xml:space="preserve">  odečet ploch pro m.č. 3.04,3.08,3.09:-(13,55+74,28+78,03)</t>
  </si>
  <si>
    <t xml:space="preserve">  odečet soklů pro m.č. 3.04,3.08,3.09:-0,06*(15,5+37,9+38,8)</t>
  </si>
  <si>
    <t>337,56*1,1</t>
  </si>
  <si>
    <t>Sametový vinyl,tl.4,3mm,bez ftalátů,role š.2m,R10,tř. zátěže 33,Bfl-s1,dle standardů</t>
  </si>
  <si>
    <t>Nadpraží 2.NP - detaily D15,D16:</t>
  </si>
  <si>
    <t xml:space="preserve"> OK profily : 4544,8</t>
  </si>
  <si>
    <t xml:space="preserve"> OK profily : 145,5</t>
  </si>
  <si>
    <t>Nadpraží 2.NP - detaily D15,D16:90,0+28,2</t>
  </si>
  <si>
    <t>Nadpraží 2.NP - detaily D15,D16:0,45*(90,0+28,2)</t>
  </si>
  <si>
    <t>Ztužující pásy a věnce z betonu železového C 25/30</t>
  </si>
  <si>
    <t>Nadpraží 2.NP - detaily D15,D16:0,22*0,25*28,2</t>
  </si>
  <si>
    <t>Nadpraží 2.NP - detaily D15,D16:2*0,25*28,2</t>
  </si>
  <si>
    <t>Výztuž ztužujících pásů a věnců z oceli B500B (10 505)</t>
  </si>
  <si>
    <t>Nadpraží 2.NP - detaily D15,D16:0,22*0,25*28,2*100/1000</t>
  </si>
  <si>
    <t>61a</t>
  </si>
  <si>
    <t>61b</t>
  </si>
  <si>
    <t>61c</t>
  </si>
  <si>
    <t>61d</t>
  </si>
  <si>
    <r>
      <t>990,5635</t>
    </r>
    <r>
      <rPr>
        <sz val="8"/>
        <color indexed="12"/>
        <rFont val="Arial CE"/>
        <charset val="238"/>
      </rPr>
      <t>-258,02-4,68-295,1</t>
    </r>
  </si>
  <si>
    <t>58a</t>
  </si>
  <si>
    <t>K/10a</t>
  </si>
  <si>
    <t>Lemování zdí z lakovaného AL plechu, rš 500 mm, lak RAL,příponky,kotvení,doplňky,detaily,D+M</t>
  </si>
  <si>
    <t>Montáž tepelné izolace stěn lepením</t>
  </si>
  <si>
    <t>XPS tl. 100mm:0,22*(90,0+28,2)</t>
  </si>
  <si>
    <t>283763206R</t>
  </si>
  <si>
    <t>Deska XPS hladká s polodrážkou tl. 100mm, zelená</t>
  </si>
  <si>
    <t>XPS tl. 100mm:0,22*(90,0+28,2)*1,1</t>
  </si>
  <si>
    <t>713131130R00</t>
  </si>
  <si>
    <t>Montáž tepelné izolace stěn vložením do nosné rámové konstrukce</t>
  </si>
  <si>
    <t>min. vata tl. 140mm:0,25*90,0</t>
  </si>
  <si>
    <t>min. vata tl. 100mm:0,24*90,0</t>
  </si>
  <si>
    <t>6315085941R</t>
  </si>
  <si>
    <t>Pás izolační z min. vaty 3300 x 1200 x 140 mm</t>
  </si>
  <si>
    <t>min. vata tl. 140mm:0,25*90,0*1,1</t>
  </si>
  <si>
    <t>631508592R</t>
  </si>
  <si>
    <t>Pás izolační z min. vaty 4500 x 1200 x 100 mm</t>
  </si>
  <si>
    <t>min. vata tl. 100mm:0,24*90,0*1,1</t>
  </si>
  <si>
    <t>198a</t>
  </si>
  <si>
    <t>198b</t>
  </si>
  <si>
    <t>198c</t>
  </si>
  <si>
    <t>198d</t>
  </si>
  <si>
    <t>198e</t>
  </si>
  <si>
    <t>změna položek ke dni 3.8.2023</t>
  </si>
  <si>
    <t>402a</t>
  </si>
  <si>
    <t>766.1</t>
  </si>
  <si>
    <t>Nadpraží 2.NP - detaily D15,D16:0,22*(90,0+28,2)</t>
  </si>
  <si>
    <t>Obložení římsy nad 2.NP deskou OSB tl. 25mm,šroubováním, vč. dodávky desky OSB tl.25mm,kotvení,doplňky,detaily,D+M</t>
  </si>
  <si>
    <t>Nadpraží 2.NP - detaily D15,D16 - malby místností po obvodu ze 100%:3,25*(19,4+31,5*2+33,8+17,9+51,5+41,1+15,1)</t>
  </si>
  <si>
    <t>Položkový soupis prací, dodávek a služeb</t>
  </si>
  <si>
    <t>Souhrnný soupis prací, dodávek a služeb</t>
  </si>
  <si>
    <t>3) NEPŘÍMÉ AKTIVITY - Souhrnný soupis prací, dodávek a služeb</t>
  </si>
  <si>
    <t>2) PŘÍMÉ DOPROVODNÉ AKTIVITY - Souhrnný soupis prací, dodávek a služeb</t>
  </si>
  <si>
    <t>1a) STŘECHA - Souhrnný soupis prací, dodávek a služeb</t>
  </si>
  <si>
    <t>1) PŘÍMÉ HLAVNÍ AKTIVITY - Souhrnný soupis prací, dodávek a služeb</t>
  </si>
  <si>
    <r>
      <t>Okno,</t>
    </r>
    <r>
      <rPr>
        <strike/>
        <sz val="8"/>
        <color rgb="FFFF0000"/>
        <rFont val="Arial CE"/>
        <charset val="238"/>
      </rPr>
      <t>3</t>
    </r>
    <r>
      <rPr>
        <sz val="8"/>
        <color rgb="FFFF0000"/>
        <rFont val="Arial CE"/>
        <charset val="238"/>
      </rPr>
      <t xml:space="preserve"> 6</t>
    </r>
    <r>
      <rPr>
        <sz val="8"/>
        <rFont val="Arial CE"/>
        <charset val="238"/>
      </rPr>
      <t>-dilné,</t>
    </r>
    <r>
      <rPr>
        <strike/>
        <sz val="8"/>
        <color rgb="FFFF0000"/>
        <rFont val="Arial CE"/>
        <charset val="238"/>
      </rPr>
      <t>2400</t>
    </r>
    <r>
      <rPr>
        <sz val="8"/>
        <color rgb="FFFF0000"/>
        <rFont val="Arial CE"/>
        <charset val="238"/>
      </rPr>
      <t xml:space="preserve"> 2600</t>
    </r>
    <r>
      <rPr>
        <sz val="8"/>
        <rFont val="Arial CE"/>
        <charset val="238"/>
      </rPr>
      <t>/1900,</t>
    </r>
    <r>
      <rPr>
        <sz val="8"/>
        <color rgb="FFFF0000"/>
        <rFont val="Arial CE"/>
        <charset val="238"/>
      </rPr>
      <t xml:space="preserve"> rohové,</t>
    </r>
    <r>
      <rPr>
        <sz val="8"/>
        <rFont val="Arial CE"/>
        <charset val="238"/>
      </rPr>
      <t>OS+S+FIX,GP05,3-sklo,AL rám, RAL,kování,folie,kotvení,doplňky,detaily,D+M</t>
    </r>
  </si>
  <si>
    <r>
      <t>Okno,</t>
    </r>
    <r>
      <rPr>
        <strike/>
        <sz val="8"/>
        <color rgb="FFFF0000"/>
        <rFont val="Arial CE"/>
        <charset val="238"/>
      </rPr>
      <t>2-dilné</t>
    </r>
    <r>
      <rPr>
        <sz val="8"/>
        <color rgb="FFFF0000"/>
        <rFont val="Arial CE"/>
        <charset val="238"/>
      </rPr>
      <t xml:space="preserve"> 2x 1-dílné</t>
    </r>
    <r>
      <rPr>
        <sz val="8"/>
        <rFont val="Arial CE"/>
        <charset val="238"/>
      </rPr>
      <t>,</t>
    </r>
    <r>
      <rPr>
        <strike/>
        <sz val="8"/>
        <color rgb="FFFF0000"/>
        <rFont val="Arial CE"/>
        <charset val="238"/>
      </rPr>
      <t>1180/1900</t>
    </r>
    <r>
      <rPr>
        <sz val="8"/>
        <color rgb="FFFF0000"/>
        <rFont val="Arial CE"/>
        <charset val="238"/>
      </rPr>
      <t xml:space="preserve"> 1180/1280 OS+2180/620 </t>
    </r>
    <r>
      <rPr>
        <sz val="8"/>
        <rFont val="Arial CE"/>
        <charset val="238"/>
      </rPr>
      <t>FIX,GP06,bezp.3-sklo,AL rám, RAL,folie,kotvení,doplňky,detaily,D+M</t>
    </r>
  </si>
  <si>
    <r>
      <t>Dveře,</t>
    </r>
    <r>
      <rPr>
        <strike/>
        <sz val="8"/>
        <color rgb="FFFF0000"/>
        <rFont val="Arial CE"/>
        <charset val="238"/>
      </rPr>
      <t>2</t>
    </r>
    <r>
      <rPr>
        <sz val="8"/>
        <color rgb="FFFF0000"/>
        <rFont val="Arial CE"/>
        <charset val="238"/>
      </rPr>
      <t xml:space="preserve"> 1</t>
    </r>
    <r>
      <rPr>
        <sz val="8"/>
        <rFont val="Arial CE"/>
        <charset val="238"/>
      </rPr>
      <t>-dilné,1000/</t>
    </r>
    <r>
      <rPr>
        <strike/>
        <sz val="8"/>
        <color rgb="FFFF0000"/>
        <rFont val="Arial CE"/>
        <charset val="238"/>
      </rPr>
      <t>2800</t>
    </r>
    <r>
      <rPr>
        <sz val="8"/>
        <color rgb="FFFF0000"/>
        <rFont val="Arial CE"/>
        <charset val="238"/>
      </rPr>
      <t xml:space="preserve"> 2140</t>
    </r>
    <r>
      <rPr>
        <sz val="8"/>
        <rFont val="Arial CE"/>
        <charset val="238"/>
      </rPr>
      <t>,OS</t>
    </r>
    <r>
      <rPr>
        <strike/>
        <sz val="8"/>
        <color rgb="FFFF0000"/>
        <rFont val="Arial CE"/>
        <charset val="238"/>
      </rPr>
      <t>+FIX</t>
    </r>
    <r>
      <rPr>
        <sz val="8"/>
        <rFont val="Arial CE"/>
        <charset val="238"/>
      </rPr>
      <t>,GP06,bezp.3-sklo, AL rám,RAL,kování,folie,kotvy,doplňky,detaily,D+M</t>
    </r>
  </si>
  <si>
    <r>
      <t>Okno,</t>
    </r>
    <r>
      <rPr>
        <strike/>
        <sz val="8"/>
        <color rgb="FFFF0000"/>
        <rFont val="Arial CE"/>
        <charset val="238"/>
      </rPr>
      <t>2-dilné</t>
    </r>
    <r>
      <rPr>
        <sz val="8"/>
        <color rgb="FFFF0000"/>
        <rFont val="Arial CE"/>
        <charset val="238"/>
      </rPr>
      <t xml:space="preserve"> 2x 1-dílné</t>
    </r>
    <r>
      <rPr>
        <sz val="8"/>
        <rFont val="Arial CE"/>
        <charset val="238"/>
      </rPr>
      <t>,</t>
    </r>
    <r>
      <rPr>
        <strike/>
        <sz val="8"/>
        <color rgb="FFFF0000"/>
        <rFont val="Arial CE"/>
        <charset val="238"/>
      </rPr>
      <t>1180/2400</t>
    </r>
    <r>
      <rPr>
        <sz val="8"/>
        <color rgb="FFFF0000"/>
        <rFont val="Arial CE"/>
        <charset val="238"/>
      </rPr>
      <t xml:space="preserve"> 1180/1330 OS+2180/1070</t>
    </r>
    <r>
      <rPr>
        <sz val="8"/>
        <rFont val="Arial CE"/>
        <charset val="238"/>
      </rPr>
      <t xml:space="preserve"> FIX,GP07,bezp.2-sklo, plast rám,bílá,folie,kotvení,doplňky,detaily,D+M</t>
    </r>
  </si>
  <si>
    <r>
      <t>Dveře,</t>
    </r>
    <r>
      <rPr>
        <strike/>
        <sz val="8"/>
        <color rgb="FFFF0000"/>
        <rFont val="Arial CE"/>
        <charset val="238"/>
      </rPr>
      <t>2</t>
    </r>
    <r>
      <rPr>
        <sz val="8"/>
        <color rgb="FFFF0000"/>
        <rFont val="Arial CE"/>
        <charset val="238"/>
      </rPr>
      <t xml:space="preserve"> 1</t>
    </r>
    <r>
      <rPr>
        <sz val="8"/>
        <rFont val="Arial CE"/>
        <charset val="238"/>
      </rPr>
      <t>-dilné,1000/</t>
    </r>
    <r>
      <rPr>
        <strike/>
        <sz val="8"/>
        <color rgb="FFFF0000"/>
        <rFont val="Arial CE"/>
        <charset val="238"/>
      </rPr>
      <t>3250</t>
    </r>
    <r>
      <rPr>
        <sz val="8"/>
        <color rgb="FFFF0000"/>
        <rFont val="Arial CE"/>
        <charset val="238"/>
      </rPr>
      <t xml:space="preserve"> 2140</t>
    </r>
    <r>
      <rPr>
        <sz val="8"/>
        <rFont val="Arial CE"/>
        <charset val="238"/>
      </rPr>
      <t>,OS</t>
    </r>
    <r>
      <rPr>
        <strike/>
        <sz val="8"/>
        <color rgb="FFFF0000"/>
        <rFont val="Arial CE"/>
        <charset val="238"/>
      </rPr>
      <t>+FIX</t>
    </r>
    <r>
      <rPr>
        <sz val="8"/>
        <rFont val="Arial CE"/>
        <charset val="238"/>
      </rPr>
      <t>,GP07,bezp.2-sklo, plast rám,kování,folie,kotvení,doplňky,detaily,D+M</t>
    </r>
  </si>
  <si>
    <r>
      <t>Okno,4-dilné,2400/2400,OS+S,GP08,2-sklo,</t>
    </r>
    <r>
      <rPr>
        <strike/>
        <sz val="8"/>
        <color rgb="FFFF0000"/>
        <rFont val="Arial CE"/>
        <charset val="238"/>
      </rPr>
      <t>AL</t>
    </r>
    <r>
      <rPr>
        <sz val="8"/>
        <color rgb="FFFF0000"/>
        <rFont val="Arial CE"/>
        <charset val="238"/>
      </rPr>
      <t xml:space="preserve"> plast</t>
    </r>
    <r>
      <rPr>
        <sz val="8"/>
        <rFont val="Arial CE"/>
        <charset val="238"/>
      </rPr>
      <t xml:space="preserve"> rám, RAL,kování,folie,kotvení,doplňky,detaily,D+M</t>
    </r>
  </si>
  <si>
    <t>Legenda úprav</t>
  </si>
  <si>
    <t>změna položek ke dni 16.8.2023</t>
  </si>
</sst>
</file>

<file path=xl/styles.xml><?xml version="1.0" encoding="utf-8"?>
<styleSheet xmlns="http://schemas.openxmlformats.org/spreadsheetml/2006/main">
  <numFmts count="2">
    <numFmt numFmtId="164" formatCode="#,##0.00000"/>
    <numFmt numFmtId="165" formatCode="#,##0.000000"/>
  </numFmts>
  <fonts count="28">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b/>
      <sz val="9"/>
      <name val="Arial CE"/>
      <charset val="238"/>
    </font>
    <font>
      <sz val="8"/>
      <name val="Arial CE"/>
      <charset val="238"/>
    </font>
    <font>
      <sz val="8"/>
      <color indexed="12"/>
      <name val="Arial CE"/>
      <charset val="238"/>
    </font>
    <font>
      <sz val="8"/>
      <color indexed="21"/>
      <name val="Arial CE"/>
      <charset val="238"/>
    </font>
    <font>
      <sz val="10"/>
      <name val="Arial CE"/>
      <charset val="238"/>
    </font>
    <font>
      <sz val="10"/>
      <name val="Helv"/>
      <charset val="238"/>
    </font>
    <font>
      <b/>
      <sz val="8"/>
      <name val="Arial CE"/>
      <charset val="238"/>
    </font>
    <font>
      <sz val="8"/>
      <color indexed="17"/>
      <name val="Arial CE"/>
      <charset val="238"/>
    </font>
    <font>
      <b/>
      <sz val="10"/>
      <name val="Helv"/>
      <charset val="238"/>
    </font>
    <font>
      <sz val="10"/>
      <name val="Arial CE"/>
    </font>
    <font>
      <b/>
      <i/>
      <sz val="11"/>
      <name val="Arial CE"/>
      <charset val="238"/>
    </font>
    <font>
      <sz val="8"/>
      <color rgb="FFFF0000"/>
      <name val="Arial CE"/>
      <charset val="238"/>
    </font>
    <font>
      <strike/>
      <sz val="8"/>
      <color rgb="FFFF0000"/>
      <name val="Arial CE"/>
      <charset val="238"/>
    </font>
  </fonts>
  <fills count="9">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rgb="FF92D050"/>
        <bgColor indexed="64"/>
      </patternFill>
    </fill>
  </fills>
  <borders count="7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auto="1"/>
      </left>
      <right/>
      <top style="thin">
        <color indexed="64"/>
      </top>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auto="1"/>
      </bottom>
      <diagonal/>
    </border>
    <border>
      <left/>
      <right/>
      <top style="thin">
        <color auto="1"/>
      </top>
      <bottom style="thin">
        <color auto="1"/>
      </bottom>
      <diagonal/>
    </border>
    <border>
      <left/>
      <right style="thin">
        <color auto="1"/>
      </right>
      <top style="thin">
        <color auto="1"/>
      </top>
      <bottom style="thin">
        <color indexed="64"/>
      </bottom>
      <diagonal/>
    </border>
    <border>
      <left/>
      <right/>
      <top style="thin">
        <color auto="1"/>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auto="1"/>
      </top>
      <bottom/>
      <diagonal/>
    </border>
    <border>
      <left style="thin">
        <color auto="1"/>
      </left>
      <right style="thin">
        <color auto="1"/>
      </right>
      <top style="thin">
        <color auto="1"/>
      </top>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1" fillId="0" borderId="0"/>
    <xf numFmtId="0" fontId="24" fillId="0" borderId="0"/>
  </cellStyleXfs>
  <cellXfs count="531">
    <xf numFmtId="0" fontId="0" fillId="0" borderId="0" xfId="0"/>
    <xf numFmtId="0" fontId="0" fillId="0" borderId="0" xfId="0" applyAlignment="1"/>
    <xf numFmtId="14" fontId="3" fillId="0" borderId="0" xfId="0" applyNumberFormat="1" applyFont="1" applyAlignment="1">
      <alignment horizontal="left"/>
    </xf>
    <xf numFmtId="0" fontId="2" fillId="0" borderId="0" xfId="0" applyFont="1" applyAlignment="1">
      <alignment horizontal="center"/>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0" xfId="0" applyFont="1" applyBorder="1" applyAlignment="1">
      <alignment vertical="center"/>
    </xf>
    <xf numFmtId="0" fontId="8"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0" xfId="0" applyFont="1" applyBorder="1" applyAlignment="1">
      <alignment horizontal="left" vertical="center"/>
    </xf>
    <xf numFmtId="0" fontId="8" fillId="0" borderId="6" xfId="0" applyFont="1" applyBorder="1" applyAlignment="1">
      <alignment vertical="center"/>
    </xf>
    <xf numFmtId="0" fontId="8" fillId="0" borderId="0" xfId="0" applyFont="1" applyFill="1" applyBorder="1" applyAlignment="1">
      <alignment horizontal="lef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8" fillId="0" borderId="6" xfId="0" applyFont="1" applyFill="1" applyBorder="1" applyAlignment="1">
      <alignment horizontal="left" vertical="center"/>
    </xf>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0" fontId="4" fillId="0" borderId="0" xfId="0" applyFont="1" applyAlignment="1">
      <alignment horizontal="left"/>
    </xf>
    <xf numFmtId="49" fontId="0" fillId="0" borderId="12" xfId="0" applyNumberFormat="1" applyBorder="1" applyAlignment="1">
      <alignment vertical="center"/>
    </xf>
    <xf numFmtId="0" fontId="0" fillId="0" borderId="21" xfId="0" applyBorder="1" applyAlignment="1">
      <alignment vertical="center"/>
    </xf>
    <xf numFmtId="49" fontId="8" fillId="0" borderId="6" xfId="0" applyNumberFormat="1" applyFont="1" applyBorder="1" applyAlignment="1">
      <alignment horizontal="left" vertical="center"/>
    </xf>
    <xf numFmtId="0" fontId="9" fillId="2" borderId="1" xfId="0" applyFont="1" applyFill="1" applyBorder="1" applyAlignment="1">
      <alignment horizontal="left" vertical="center" indent="1"/>
    </xf>
    <xf numFmtId="49" fontId="6" fillId="2" borderId="0" xfId="0" applyNumberFormat="1" applyFont="1" applyFill="1" applyBorder="1" applyAlignment="1">
      <alignment horizontal="left" vertical="center"/>
    </xf>
    <xf numFmtId="0" fontId="0" fillId="2" borderId="1" xfId="0" applyFont="1" applyFill="1" applyBorder="1" applyAlignment="1">
      <alignment horizontal="left" vertical="center" indent="1"/>
    </xf>
    <xf numFmtId="0" fontId="8" fillId="2" borderId="0" xfId="0" applyFont="1" applyFill="1" applyBorder="1" applyAlignment="1">
      <alignment horizontal="left" vertical="center"/>
    </xf>
    <xf numFmtId="0" fontId="0" fillId="2" borderId="9" xfId="0" applyFont="1" applyFill="1" applyBorder="1" applyAlignment="1">
      <alignment horizontal="left" vertical="center" indent="1"/>
    </xf>
    <xf numFmtId="0" fontId="0" fillId="2" borderId="6" xfId="0" applyFont="1" applyFill="1" applyBorder="1"/>
    <xf numFmtId="49" fontId="8" fillId="0" borderId="0" xfId="0" applyNumberFormat="1" applyFont="1" applyBorder="1" applyAlignment="1">
      <alignment horizontal="left" vertical="center"/>
    </xf>
    <xf numFmtId="49" fontId="8" fillId="0" borderId="6" xfId="0" applyNumberFormat="1" applyFont="1" applyBorder="1" applyAlignment="1">
      <alignment horizontal="right" vertical="center"/>
    </xf>
    <xf numFmtId="49" fontId="8" fillId="3" borderId="6" xfId="0" applyNumberFormat="1" applyFont="1" applyFill="1" applyBorder="1" applyAlignment="1" applyProtection="1">
      <alignment horizontal="right" vertical="center"/>
      <protection locked="0"/>
    </xf>
    <xf numFmtId="49" fontId="8" fillId="3" borderId="0" xfId="0" applyNumberFormat="1" applyFont="1" applyFill="1" applyBorder="1" applyAlignment="1" applyProtection="1">
      <alignment horizontal="left" vertical="center"/>
      <protection locked="0"/>
    </xf>
    <xf numFmtId="4" fontId="0" fillId="0" borderId="0" xfId="0" applyNumberFormat="1" applyAlignment="1"/>
    <xf numFmtId="3" fontId="0" fillId="0" borderId="26" xfId="0" applyNumberFormat="1" applyBorder="1"/>
    <xf numFmtId="3" fontId="0" fillId="4" borderId="30" xfId="0" applyNumberFormat="1" applyFill="1" applyBorder="1" applyAlignment="1"/>
    <xf numFmtId="3" fontId="7" fillId="2" borderId="27" xfId="0" applyNumberFormat="1" applyFont="1" applyFill="1" applyBorder="1" applyAlignment="1">
      <alignment vertical="center"/>
    </xf>
    <xf numFmtId="3" fontId="7" fillId="2" borderId="18" xfId="0" applyNumberFormat="1" applyFont="1" applyFill="1" applyBorder="1" applyAlignment="1">
      <alignment vertical="center"/>
    </xf>
    <xf numFmtId="3" fontId="7" fillId="2" borderId="18" xfId="0" applyNumberFormat="1" applyFont="1" applyFill="1" applyBorder="1" applyAlignment="1">
      <alignment vertical="center" wrapText="1"/>
    </xf>
    <xf numFmtId="3" fontId="7" fillId="2" borderId="28" xfId="0" applyNumberFormat="1" applyFont="1" applyFill="1" applyBorder="1" applyAlignment="1">
      <alignment horizontal="center" vertical="center" wrapText="1"/>
    </xf>
    <xf numFmtId="3" fontId="0" fillId="0" borderId="31" xfId="0" applyNumberFormat="1" applyBorder="1" applyAlignment="1"/>
    <xf numFmtId="3" fontId="0" fillId="0" borderId="29" xfId="0" applyNumberFormat="1" applyBorder="1" applyAlignment="1"/>
    <xf numFmtId="0" fontId="2" fillId="0" borderId="0" xfId="0" applyFont="1" applyAlignment="1">
      <alignment horizontal="center" shrinkToFit="1"/>
    </xf>
    <xf numFmtId="3" fontId="10" fillId="2" borderId="28" xfId="0" applyNumberFormat="1" applyFont="1" applyFill="1" applyBorder="1" applyAlignment="1">
      <alignment horizontal="center" vertical="center" wrapText="1" shrinkToFit="1"/>
    </xf>
    <xf numFmtId="3" fontId="7" fillId="2" borderId="28" xfId="0" applyNumberFormat="1" applyFont="1" applyFill="1" applyBorder="1" applyAlignment="1">
      <alignment horizontal="center" vertical="center" wrapText="1" shrinkToFit="1"/>
    </xf>
    <xf numFmtId="3" fontId="3" fillId="0" borderId="29" xfId="0" applyNumberFormat="1" applyFont="1" applyBorder="1" applyAlignment="1">
      <alignment horizontal="right" wrapText="1" shrinkToFit="1"/>
    </xf>
    <xf numFmtId="3" fontId="3" fillId="0" borderId="29" xfId="0" applyNumberFormat="1" applyFont="1" applyBorder="1" applyAlignment="1">
      <alignment horizontal="right" shrinkToFit="1"/>
    </xf>
    <xf numFmtId="3" fontId="0" fillId="0" borderId="29" xfId="0" applyNumberFormat="1" applyBorder="1" applyAlignment="1">
      <alignment shrinkToFit="1"/>
    </xf>
    <xf numFmtId="3" fontId="0" fillId="4" borderId="30" xfId="0" applyNumberFormat="1" applyFill="1" applyBorder="1" applyAlignment="1">
      <alignment wrapText="1" shrinkToFit="1"/>
    </xf>
    <xf numFmtId="3" fontId="0" fillId="4" borderId="30" xfId="0" applyNumberFormat="1" applyFill="1" applyBorder="1" applyAlignment="1">
      <alignment shrinkToFit="1"/>
    </xf>
    <xf numFmtId="0" fontId="4" fillId="2" borderId="11" xfId="0" applyFont="1" applyFill="1" applyBorder="1" applyAlignment="1">
      <alignment horizontal="left" vertical="center" indent="1"/>
    </xf>
    <xf numFmtId="0" fontId="5" fillId="2" borderId="7" xfId="0" applyFont="1" applyFill="1" applyBorder="1" applyAlignment="1">
      <alignment horizontal="left" vertical="center"/>
    </xf>
    <xf numFmtId="0" fontId="0" fillId="2" borderId="7" xfId="0" applyFill="1" applyBorder="1" applyAlignment="1">
      <alignment horizontal="left" vertical="center"/>
    </xf>
    <xf numFmtId="4" fontId="4" fillId="2" borderId="7" xfId="0" applyNumberFormat="1" applyFont="1" applyFill="1" applyBorder="1" applyAlignment="1">
      <alignment horizontal="left" vertical="center"/>
    </xf>
    <xf numFmtId="49" fontId="0" fillId="2" borderId="13" xfId="0" applyNumberFormat="1" applyFill="1" applyBorder="1" applyAlignment="1">
      <alignment horizontal="left" vertical="center"/>
    </xf>
    <xf numFmtId="0" fontId="0" fillId="2" borderId="7" xfId="0" applyFill="1" applyBorder="1"/>
    <xf numFmtId="49" fontId="8" fillId="2" borderId="13" xfId="0" applyNumberFormat="1" applyFont="1" applyFill="1" applyBorder="1" applyAlignment="1">
      <alignment horizontal="left" vertical="center"/>
    </xf>
    <xf numFmtId="0" fontId="6" fillId="0" borderId="0" xfId="0" applyFont="1"/>
    <xf numFmtId="0" fontId="15"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49" fontId="7" fillId="0" borderId="26" xfId="0" applyNumberFormat="1" applyFont="1" applyBorder="1" applyAlignment="1">
      <alignment vertical="center"/>
    </xf>
    <xf numFmtId="0" fontId="15" fillId="2" borderId="3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7" fillId="4" borderId="10" xfId="0" applyFont="1" applyFill="1" applyBorder="1"/>
    <xf numFmtId="0" fontId="7" fillId="4" borderId="6" xfId="0" applyFont="1" applyFill="1" applyBorder="1"/>
    <xf numFmtId="0" fontId="15" fillId="2" borderId="35" xfId="0" applyFont="1" applyFill="1" applyBorder="1" applyAlignment="1">
      <alignment horizontal="center" vertical="center" wrapText="1"/>
    </xf>
    <xf numFmtId="49" fontId="7" fillId="0" borderId="36" xfId="0" applyNumberFormat="1" applyFont="1" applyBorder="1" applyAlignment="1">
      <alignment vertical="center"/>
    </xf>
    <xf numFmtId="4" fontId="7" fillId="0" borderId="35" xfId="0" applyNumberFormat="1" applyFont="1" applyBorder="1" applyAlignment="1">
      <alignment horizontal="center" vertical="center"/>
    </xf>
    <xf numFmtId="4" fontId="7" fillId="0" borderId="35" xfId="0" applyNumberFormat="1" applyFont="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4" borderId="38" xfId="0" applyNumberFormat="1" applyFont="1" applyFill="1" applyBorder="1" applyAlignment="1">
      <alignment horizontal="center"/>
    </xf>
    <xf numFmtId="4" fontId="7" fillId="4" borderId="38" xfId="0" applyNumberFormat="1" applyFont="1" applyFill="1" applyBorder="1" applyAlignment="1"/>
    <xf numFmtId="4" fontId="0" fillId="0" borderId="0" xfId="0" applyNumberFormat="1"/>
    <xf numFmtId="49" fontId="0" fillId="0" borderId="1" xfId="0" applyNumberFormat="1" applyBorder="1"/>
    <xf numFmtId="49" fontId="0" fillId="0" borderId="14" xfId="0" applyNumberFormat="1" applyBorder="1" applyAlignment="1">
      <alignment horizontal="left" vertical="center" indent="1"/>
    </xf>
    <xf numFmtId="4" fontId="7" fillId="0" borderId="38" xfId="0" applyNumberFormat="1" applyFont="1" applyBorder="1" applyAlignment="1">
      <alignment horizontal="center" vertical="center"/>
    </xf>
    <xf numFmtId="4" fontId="7" fillId="0" borderId="38" xfId="0" applyNumberFormat="1" applyFont="1" applyBorder="1" applyAlignment="1">
      <alignment vertical="center"/>
    </xf>
    <xf numFmtId="49" fontId="7" fillId="0" borderId="10" xfId="0" applyNumberFormat="1" applyFont="1" applyBorder="1" applyAlignment="1">
      <alignment vertical="center"/>
    </xf>
    <xf numFmtId="0" fontId="0" fillId="0" borderId="0" xfId="0"/>
    <xf numFmtId="0" fontId="16" fillId="0" borderId="0" xfId="0" applyFont="1"/>
    <xf numFmtId="0" fontId="16" fillId="0" borderId="26" xfId="0" applyNumberFormat="1" applyFont="1" applyBorder="1" applyAlignment="1">
      <alignment vertical="top"/>
    </xf>
    <xf numFmtId="0" fontId="16" fillId="0" borderId="33" xfId="0" applyNumberFormat="1" applyFont="1" applyBorder="1" applyAlignment="1">
      <alignment horizontal="left" vertical="top" wrapText="1"/>
    </xf>
    <xf numFmtId="0" fontId="16" fillId="0" borderId="33" xfId="0" applyFont="1" applyBorder="1" applyAlignment="1">
      <alignment horizontal="center" vertical="top" shrinkToFit="1"/>
    </xf>
    <xf numFmtId="0" fontId="16" fillId="0" borderId="34" xfId="0" applyFont="1" applyBorder="1" applyAlignment="1">
      <alignment horizontal="center" vertical="top" shrinkToFit="1"/>
    </xf>
    <xf numFmtId="0" fontId="20" fillId="0" borderId="0" xfId="0" applyFont="1" applyAlignment="1">
      <alignment horizontal="center"/>
    </xf>
    <xf numFmtId="0" fontId="20" fillId="0" borderId="0" xfId="0" applyFont="1"/>
    <xf numFmtId="0" fontId="19" fillId="0" borderId="51" xfId="0" applyFont="1" applyBorder="1"/>
    <xf numFmtId="49" fontId="19" fillId="0" borderId="52" xfId="0" applyNumberFormat="1" applyFont="1" applyBorder="1" applyAlignment="1">
      <alignment horizontal="center"/>
    </xf>
    <xf numFmtId="0" fontId="19" fillId="0" borderId="54" xfId="0" applyFont="1" applyBorder="1"/>
    <xf numFmtId="49" fontId="19" fillId="0" borderId="42" xfId="0" applyNumberFormat="1" applyFont="1" applyBorder="1"/>
    <xf numFmtId="0" fontId="19" fillId="0" borderId="56" xfId="0" applyFont="1" applyBorder="1"/>
    <xf numFmtId="49" fontId="19" fillId="0" borderId="57" xfId="0" applyNumberFormat="1" applyFont="1" applyBorder="1"/>
    <xf numFmtId="49" fontId="20" fillId="0" borderId="0" xfId="0" applyNumberFormat="1" applyFont="1"/>
    <xf numFmtId="49" fontId="20" fillId="0" borderId="0" xfId="0" applyNumberFormat="1" applyFont="1" applyAlignment="1">
      <alignment wrapText="1"/>
    </xf>
    <xf numFmtId="4" fontId="20" fillId="0" borderId="0" xfId="0" applyNumberFormat="1" applyFont="1"/>
    <xf numFmtId="0" fontId="8" fillId="5" borderId="59" xfId="0" applyFont="1" applyFill="1" applyBorder="1" applyAlignment="1">
      <alignment horizontal="center"/>
    </xf>
    <xf numFmtId="49" fontId="8" fillId="5" borderId="60" xfId="0" applyNumberFormat="1" applyFont="1" applyFill="1" applyBorder="1" applyAlignment="1">
      <alignment horizontal="center"/>
    </xf>
    <xf numFmtId="49" fontId="8" fillId="5" borderId="60" xfId="0" applyNumberFormat="1" applyFont="1" applyFill="1" applyBorder="1" applyAlignment="1">
      <alignment horizontal="center" wrapText="1"/>
    </xf>
    <xf numFmtId="0" fontId="8" fillId="5" borderId="60" xfId="0" applyFont="1" applyFill="1" applyBorder="1" applyAlignment="1">
      <alignment horizontal="center"/>
    </xf>
    <xf numFmtId="4" fontId="8" fillId="5" borderId="60" xfId="0" applyNumberFormat="1" applyFont="1" applyFill="1" applyBorder="1" applyAlignment="1">
      <alignment horizontal="center"/>
    </xf>
    <xf numFmtId="0" fontId="8" fillId="5" borderId="61" xfId="0" applyFont="1" applyFill="1" applyBorder="1" applyAlignment="1">
      <alignment horizontal="center" wrapText="1"/>
    </xf>
    <xf numFmtId="0" fontId="8" fillId="5" borderId="62" xfId="0" applyFont="1" applyFill="1" applyBorder="1" applyAlignment="1">
      <alignment horizontal="center" wrapText="1"/>
    </xf>
    <xf numFmtId="0" fontId="19" fillId="5" borderId="23" xfId="0" applyFont="1" applyFill="1" applyBorder="1"/>
    <xf numFmtId="49" fontId="19" fillId="5" borderId="63" xfId="0" applyNumberFormat="1" applyFont="1" applyFill="1" applyBorder="1"/>
    <xf numFmtId="0" fontId="20" fillId="0" borderId="66" xfId="0" applyFont="1" applyBorder="1" applyAlignment="1">
      <alignment horizontal="center"/>
    </xf>
    <xf numFmtId="0" fontId="8" fillId="5" borderId="9" xfId="0" applyFont="1" applyFill="1" applyBorder="1"/>
    <xf numFmtId="0" fontId="8" fillId="5" borderId="10" xfId="0" applyNumberFormat="1" applyFont="1" applyFill="1" applyBorder="1"/>
    <xf numFmtId="0" fontId="8" fillId="5" borderId="38" xfId="0" applyNumberFormat="1" applyFont="1" applyFill="1" applyBorder="1" applyAlignment="1">
      <alignment horizontal="left" wrapText="1"/>
    </xf>
    <xf numFmtId="0" fontId="8" fillId="5" borderId="38" xfId="0" applyFont="1" applyFill="1" applyBorder="1" applyAlignment="1">
      <alignment horizontal="center" shrinkToFit="1"/>
    </xf>
    <xf numFmtId="4" fontId="8" fillId="5" borderId="38" xfId="0" applyNumberFormat="1" applyFont="1" applyFill="1" applyBorder="1"/>
    <xf numFmtId="4" fontId="8" fillId="5" borderId="10" xfId="0" applyNumberFormat="1" applyFont="1" applyFill="1" applyBorder="1" applyAlignment="1"/>
    <xf numFmtId="4" fontId="8" fillId="5" borderId="6" xfId="0" applyNumberFormat="1" applyFont="1" applyFill="1" applyBorder="1" applyAlignment="1"/>
    <xf numFmtId="0" fontId="0" fillId="2" borderId="67" xfId="0" applyFill="1" applyBorder="1" applyAlignment="1">
      <alignment horizontal="center" wrapText="1"/>
    </xf>
    <xf numFmtId="0" fontId="16" fillId="0" borderId="1" xfId="0" applyFont="1" applyBorder="1" applyAlignment="1">
      <alignment vertical="center"/>
    </xf>
    <xf numFmtId="0" fontId="16" fillId="0" borderId="68" xfId="0" applyFont="1" applyBorder="1" applyAlignment="1">
      <alignment horizontal="center"/>
    </xf>
    <xf numFmtId="0" fontId="16" fillId="0" borderId="26" xfId="0" applyNumberFormat="1" applyFont="1" applyBorder="1" applyAlignment="1">
      <alignment vertical="center"/>
    </xf>
    <xf numFmtId="0" fontId="16" fillId="0" borderId="33" xfId="0" applyNumberFormat="1" applyFont="1" applyBorder="1" applyAlignment="1">
      <alignment horizontal="left" vertical="center" wrapText="1"/>
    </xf>
    <xf numFmtId="0" fontId="16" fillId="0" borderId="33" xfId="0" applyFont="1" applyBorder="1" applyAlignment="1">
      <alignment horizontal="center" vertical="center" shrinkToFit="1"/>
    </xf>
    <xf numFmtId="4" fontId="16" fillId="0" borderId="33" xfId="0" applyNumberFormat="1" applyFont="1" applyBorder="1" applyAlignment="1">
      <alignment vertical="center"/>
    </xf>
    <xf numFmtId="4" fontId="16" fillId="6" borderId="33" xfId="0" applyNumberFormat="1" applyFont="1" applyFill="1" applyBorder="1" applyAlignment="1" applyProtection="1">
      <alignment vertical="center"/>
      <protection locked="0"/>
    </xf>
    <xf numFmtId="4" fontId="16" fillId="0" borderId="26" xfId="0" applyNumberFormat="1" applyFont="1" applyBorder="1" applyAlignment="1">
      <alignment vertical="center"/>
    </xf>
    <xf numFmtId="0" fontId="16" fillId="0" borderId="69" xfId="0" applyFont="1" applyBorder="1" applyAlignment="1">
      <alignment horizontal="center" vertical="top" shrinkToFit="1"/>
    </xf>
    <xf numFmtId="0" fontId="16" fillId="0" borderId="1" xfId="0" applyFont="1" applyBorder="1" applyAlignment="1">
      <alignment horizontal="right" vertical="center"/>
    </xf>
    <xf numFmtId="0" fontId="16" fillId="0" borderId="69" xfId="0" applyFont="1" applyBorder="1" applyAlignment="1">
      <alignment horizontal="center"/>
    </xf>
    <xf numFmtId="0" fontId="22" fillId="0" borderId="26" xfId="0" applyNumberFormat="1" applyFont="1" applyBorder="1" applyAlignment="1">
      <alignment vertical="center" wrapText="1"/>
    </xf>
    <xf numFmtId="0" fontId="22" fillId="0" borderId="0" xfId="0" applyNumberFormat="1" applyFont="1" applyBorder="1" applyAlignment="1">
      <alignment vertical="center" wrapText="1" shrinkToFit="1"/>
    </xf>
    <xf numFmtId="164" fontId="22" fillId="0" borderId="0" xfId="0" applyNumberFormat="1" applyFont="1" applyBorder="1" applyAlignment="1">
      <alignment vertical="center" wrapText="1"/>
    </xf>
    <xf numFmtId="4" fontId="22" fillId="0" borderId="0" xfId="0" applyNumberFormat="1" applyFont="1" applyBorder="1" applyAlignment="1">
      <alignment vertical="center" wrapText="1"/>
    </xf>
    <xf numFmtId="4" fontId="22" fillId="0" borderId="69" xfId="0" applyNumberFormat="1" applyFont="1" applyBorder="1" applyAlignment="1">
      <alignment horizontal="center" vertical="center" wrapText="1"/>
    </xf>
    <xf numFmtId="0" fontId="21" fillId="0" borderId="1" xfId="0" applyFont="1" applyBorder="1" applyAlignment="1">
      <alignment vertical="center"/>
    </xf>
    <xf numFmtId="0" fontId="21" fillId="0" borderId="69" xfId="0" applyFont="1" applyBorder="1" applyAlignment="1">
      <alignment horizontal="center"/>
    </xf>
    <xf numFmtId="0" fontId="21" fillId="0" borderId="0" xfId="0" applyFont="1"/>
    <xf numFmtId="0" fontId="23" fillId="0" borderId="0" xfId="0" applyFont="1"/>
    <xf numFmtId="0" fontId="16" fillId="0" borderId="1" xfId="0" applyFont="1" applyBorder="1" applyAlignment="1">
      <alignment vertical="center" wrapText="1"/>
    </xf>
    <xf numFmtId="0" fontId="16" fillId="0" borderId="26" xfId="0" applyNumberFormat="1" applyFont="1" applyBorder="1" applyAlignment="1">
      <alignment vertical="center" wrapText="1"/>
    </xf>
    <xf numFmtId="0" fontId="16" fillId="0" borderId="0" xfId="0" applyFont="1" applyAlignment="1">
      <alignment wrapText="1"/>
    </xf>
    <xf numFmtId="0" fontId="20" fillId="0" borderId="0" xfId="0" applyFont="1" applyAlignment="1">
      <alignment wrapText="1"/>
    </xf>
    <xf numFmtId="0" fontId="8" fillId="5" borderId="70" xfId="0" applyFont="1" applyFill="1" applyBorder="1" applyAlignment="1">
      <alignment vertical="center"/>
    </xf>
    <xf numFmtId="0" fontId="8" fillId="5" borderId="46" xfId="0" applyNumberFormat="1" applyFont="1" applyFill="1" applyBorder="1" applyAlignment="1">
      <alignment vertical="center"/>
    </xf>
    <xf numFmtId="0" fontId="8" fillId="5" borderId="46" xfId="0" applyNumberFormat="1" applyFont="1" applyFill="1" applyBorder="1" applyAlignment="1">
      <alignment horizontal="left" vertical="center" wrapText="1"/>
    </xf>
    <xf numFmtId="0" fontId="8" fillId="5" borderId="46" xfId="0" applyFont="1" applyFill="1" applyBorder="1" applyAlignment="1">
      <alignment horizontal="center" vertical="center" shrinkToFit="1"/>
    </xf>
    <xf numFmtId="4" fontId="8" fillId="5" borderId="46" xfId="0" applyNumberFormat="1" applyFont="1" applyFill="1" applyBorder="1" applyAlignment="1">
      <alignment vertical="center"/>
    </xf>
    <xf numFmtId="4" fontId="8" fillId="5" borderId="49" xfId="0" applyNumberFormat="1" applyFont="1" applyFill="1" applyBorder="1" applyAlignment="1">
      <alignment vertical="center"/>
    </xf>
    <xf numFmtId="4" fontId="8" fillId="5" borderId="67" xfId="0" applyNumberFormat="1" applyFont="1" applyFill="1" applyBorder="1" applyAlignment="1">
      <alignment horizontal="center" vertical="center"/>
    </xf>
    <xf numFmtId="0" fontId="16" fillId="0" borderId="1" xfId="0" applyFont="1" applyFill="1" applyBorder="1" applyAlignment="1">
      <alignment vertical="center"/>
    </xf>
    <xf numFmtId="0" fontId="22" fillId="0" borderId="0" xfId="0" applyNumberFormat="1" applyFont="1" applyBorder="1" applyAlignment="1">
      <alignment vertical="center" wrapText="1"/>
    </xf>
    <xf numFmtId="0" fontId="22" fillId="0" borderId="69" xfId="0" applyNumberFormat="1" applyFont="1" applyBorder="1" applyAlignment="1">
      <alignment horizontal="center" vertical="center" wrapText="1"/>
    </xf>
    <xf numFmtId="0" fontId="16" fillId="0" borderId="0" xfId="0" applyFont="1" applyFill="1"/>
    <xf numFmtId="16" fontId="16" fillId="0" borderId="26" xfId="0" applyNumberFormat="1" applyFont="1" applyFill="1" applyBorder="1" applyAlignment="1">
      <alignment vertical="center"/>
    </xf>
    <xf numFmtId="0" fontId="16" fillId="0" borderId="26" xfId="0" applyNumberFormat="1" applyFont="1" applyFill="1" applyBorder="1" applyAlignment="1">
      <alignment vertical="center"/>
    </xf>
    <xf numFmtId="0" fontId="16" fillId="0" borderId="1" xfId="0" applyFont="1" applyBorder="1"/>
    <xf numFmtId="49" fontId="16" fillId="0" borderId="26" xfId="0" applyNumberFormat="1" applyFont="1" applyFill="1" applyBorder="1" applyAlignment="1">
      <alignment vertical="center"/>
    </xf>
    <xf numFmtId="4" fontId="16" fillId="0" borderId="33" xfId="0" applyNumberFormat="1" applyFont="1" applyBorder="1" applyAlignment="1">
      <alignment vertical="top"/>
    </xf>
    <xf numFmtId="4" fontId="16" fillId="6" borderId="33" xfId="0" applyNumberFormat="1" applyFont="1" applyFill="1" applyBorder="1" applyAlignment="1" applyProtection="1">
      <alignment vertical="top"/>
      <protection locked="0"/>
    </xf>
    <xf numFmtId="4" fontId="16" fillId="0" borderId="26" xfId="0" applyNumberFormat="1" applyFont="1" applyBorder="1" applyAlignment="1">
      <alignment vertical="top"/>
    </xf>
    <xf numFmtId="4" fontId="16" fillId="0" borderId="69" xfId="0" applyNumberFormat="1" applyFont="1" applyBorder="1" applyAlignment="1">
      <alignment horizontal="center" vertical="top"/>
    </xf>
    <xf numFmtId="0" fontId="16" fillId="0" borderId="33" xfId="0" applyNumberFormat="1" applyFont="1" applyFill="1" applyBorder="1" applyAlignment="1">
      <alignment horizontal="left" vertical="center" wrapText="1"/>
    </xf>
    <xf numFmtId="0" fontId="16" fillId="0" borderId="3" xfId="0" applyFont="1" applyFill="1" applyBorder="1" applyAlignment="1">
      <alignment vertical="center"/>
    </xf>
    <xf numFmtId="0" fontId="16" fillId="0" borderId="71" xfId="0" applyNumberFormat="1" applyFont="1" applyFill="1" applyBorder="1" applyAlignment="1">
      <alignment vertical="center"/>
    </xf>
    <xf numFmtId="0" fontId="16" fillId="0" borderId="72" xfId="0" applyNumberFormat="1" applyFont="1" applyFill="1" applyBorder="1" applyAlignment="1">
      <alignment horizontal="left" vertical="center" wrapText="1"/>
    </xf>
    <xf numFmtId="0" fontId="16" fillId="0" borderId="72" xfId="0" applyFont="1" applyBorder="1" applyAlignment="1">
      <alignment horizontal="center" vertical="center" shrinkToFit="1"/>
    </xf>
    <xf numFmtId="4" fontId="16" fillId="0" borderId="72" xfId="0" applyNumberFormat="1" applyFont="1" applyBorder="1" applyAlignment="1">
      <alignment vertical="center"/>
    </xf>
    <xf numFmtId="4" fontId="16" fillId="6" borderId="72" xfId="0" applyNumberFormat="1" applyFont="1" applyFill="1" applyBorder="1" applyAlignment="1" applyProtection="1">
      <alignment vertical="center"/>
      <protection locked="0"/>
    </xf>
    <xf numFmtId="4" fontId="16" fillId="0" borderId="71" xfId="0" applyNumberFormat="1" applyFont="1" applyBorder="1" applyAlignment="1">
      <alignment vertical="center"/>
    </xf>
    <xf numFmtId="0" fontId="16" fillId="0" borderId="73" xfId="0" applyFont="1" applyBorder="1" applyAlignment="1">
      <alignment horizontal="center" vertical="top" shrinkToFit="1"/>
    </xf>
    <xf numFmtId="0" fontId="13" fillId="5" borderId="74" xfId="2" applyFont="1" applyFill="1" applyBorder="1" applyAlignment="1">
      <alignment horizontal="center"/>
    </xf>
    <xf numFmtId="49" fontId="25" fillId="5" borderId="75" xfId="2" applyNumberFormat="1" applyFont="1" applyFill="1" applyBorder="1" applyAlignment="1">
      <alignment horizontal="left"/>
    </xf>
    <xf numFmtId="49" fontId="25" fillId="5" borderId="75" xfId="2" applyNumberFormat="1" applyFont="1" applyFill="1" applyBorder="1"/>
    <xf numFmtId="0" fontId="13" fillId="5" borderId="75" xfId="2" applyFont="1" applyFill="1" applyBorder="1" applyAlignment="1">
      <alignment horizontal="center"/>
    </xf>
    <xf numFmtId="4" fontId="13" fillId="5" borderId="75" xfId="2" applyNumberFormat="1" applyFont="1" applyFill="1" applyBorder="1" applyAlignment="1">
      <alignment horizontal="right"/>
    </xf>
    <xf numFmtId="4" fontId="11" fillId="5" borderId="62" xfId="2" applyNumberFormat="1" applyFont="1" applyFill="1" applyBorder="1"/>
    <xf numFmtId="4" fontId="11" fillId="5" borderId="62" xfId="2" applyNumberFormat="1" applyFont="1" applyFill="1" applyBorder="1" applyAlignment="1">
      <alignment horizontal="center"/>
    </xf>
    <xf numFmtId="3" fontId="3" fillId="0" borderId="38" xfId="0" applyNumberFormat="1" applyFont="1" applyBorder="1" applyAlignment="1">
      <alignment horizontal="right" wrapText="1" shrinkToFit="1"/>
    </xf>
    <xf numFmtId="4" fontId="16" fillId="0" borderId="33" xfId="0" applyNumberFormat="1" applyFont="1" applyBorder="1" applyAlignment="1">
      <alignment vertical="top" shrinkToFit="1"/>
    </xf>
    <xf numFmtId="0" fontId="0" fillId="0" borderId="0" xfId="0"/>
    <xf numFmtId="3" fontId="0" fillId="0" borderId="26" xfId="0" applyNumberFormat="1" applyBorder="1"/>
    <xf numFmtId="3" fontId="0" fillId="0" borderId="49" xfId="0" applyNumberFormat="1" applyBorder="1" applyAlignment="1"/>
    <xf numFmtId="0" fontId="16" fillId="0" borderId="0" xfId="0" applyFont="1"/>
    <xf numFmtId="0" fontId="16" fillId="0" borderId="33" xfId="0" applyNumberFormat="1" applyFont="1" applyBorder="1" applyAlignment="1">
      <alignment horizontal="left" vertical="top" wrapText="1"/>
    </xf>
    <xf numFmtId="0" fontId="16" fillId="0" borderId="33" xfId="0" applyFont="1" applyBorder="1" applyAlignment="1">
      <alignment horizontal="center" vertical="top" shrinkToFit="1"/>
    </xf>
    <xf numFmtId="0" fontId="20" fillId="0" borderId="0" xfId="0" applyFont="1" applyAlignment="1">
      <alignment horizontal="center"/>
    </xf>
    <xf numFmtId="0" fontId="20" fillId="0" borderId="0" xfId="0" applyFont="1"/>
    <xf numFmtId="0" fontId="19" fillId="0" borderId="51" xfId="0" applyFont="1" applyBorder="1"/>
    <xf numFmtId="49" fontId="19" fillId="0" borderId="52" xfId="0" applyNumberFormat="1" applyFont="1" applyBorder="1" applyAlignment="1">
      <alignment horizontal="center"/>
    </xf>
    <xf numFmtId="0" fontId="19" fillId="0" borderId="54" xfId="0" applyFont="1" applyBorder="1"/>
    <xf numFmtId="49" fontId="19" fillId="0" borderId="42" xfId="0" applyNumberFormat="1" applyFont="1" applyBorder="1"/>
    <xf numFmtId="0" fontId="19" fillId="0" borderId="56" xfId="0" applyFont="1" applyBorder="1"/>
    <xf numFmtId="49" fontId="19" fillId="0" borderId="57" xfId="0" applyNumberFormat="1" applyFont="1" applyBorder="1"/>
    <xf numFmtId="49" fontId="20" fillId="0" borderId="0" xfId="0" applyNumberFormat="1" applyFont="1"/>
    <xf numFmtId="49" fontId="20" fillId="0" borderId="0" xfId="0" applyNumberFormat="1" applyFont="1" applyAlignment="1">
      <alignment wrapText="1"/>
    </xf>
    <xf numFmtId="4" fontId="20" fillId="0" borderId="0" xfId="0" applyNumberFormat="1" applyFont="1"/>
    <xf numFmtId="0" fontId="8" fillId="5" borderId="59" xfId="0" applyFont="1" applyFill="1" applyBorder="1" applyAlignment="1">
      <alignment horizontal="center"/>
    </xf>
    <xf numFmtId="49" fontId="8" fillId="5" borderId="60" xfId="0" applyNumberFormat="1" applyFont="1" applyFill="1" applyBorder="1" applyAlignment="1">
      <alignment horizontal="center"/>
    </xf>
    <xf numFmtId="49" fontId="8" fillId="5" borderId="60" xfId="0" applyNumberFormat="1" applyFont="1" applyFill="1" applyBorder="1" applyAlignment="1">
      <alignment horizontal="center" wrapText="1"/>
    </xf>
    <xf numFmtId="0" fontId="8" fillId="5" borderId="60" xfId="0" applyFont="1" applyFill="1" applyBorder="1" applyAlignment="1">
      <alignment horizontal="center"/>
    </xf>
    <xf numFmtId="4" fontId="8" fillId="5" borderId="60" xfId="0" applyNumberFormat="1" applyFont="1" applyFill="1" applyBorder="1" applyAlignment="1">
      <alignment horizontal="center"/>
    </xf>
    <xf numFmtId="0" fontId="8" fillId="5" borderId="61" xfId="0" applyFont="1" applyFill="1" applyBorder="1" applyAlignment="1">
      <alignment horizontal="center" wrapText="1"/>
    </xf>
    <xf numFmtId="0" fontId="8" fillId="5" borderId="62" xfId="0" applyFont="1" applyFill="1" applyBorder="1" applyAlignment="1">
      <alignment horizontal="center" wrapText="1"/>
    </xf>
    <xf numFmtId="0" fontId="19" fillId="5" borderId="23" xfId="0" applyFont="1" applyFill="1" applyBorder="1"/>
    <xf numFmtId="49" fontId="19" fillId="5" borderId="63" xfId="0" applyNumberFormat="1" applyFont="1" applyFill="1" applyBorder="1"/>
    <xf numFmtId="0" fontId="20" fillId="0" borderId="66" xfId="0" applyFont="1" applyBorder="1" applyAlignment="1">
      <alignment horizontal="center"/>
    </xf>
    <xf numFmtId="0" fontId="8" fillId="5" borderId="9" xfId="0" applyFont="1" applyFill="1" applyBorder="1"/>
    <xf numFmtId="0" fontId="8" fillId="5" borderId="10" xfId="0" applyNumberFormat="1" applyFont="1" applyFill="1" applyBorder="1"/>
    <xf numFmtId="0" fontId="8" fillId="5" borderId="38" xfId="0" applyNumberFormat="1" applyFont="1" applyFill="1" applyBorder="1" applyAlignment="1">
      <alignment horizontal="left" wrapText="1"/>
    </xf>
    <xf numFmtId="0" fontId="8" fillId="5" borderId="38" xfId="0" applyFont="1" applyFill="1" applyBorder="1" applyAlignment="1">
      <alignment horizontal="center" shrinkToFit="1"/>
    </xf>
    <xf numFmtId="4" fontId="8" fillId="5" borderId="38" xfId="0" applyNumberFormat="1" applyFont="1" applyFill="1" applyBorder="1"/>
    <xf numFmtId="4" fontId="8" fillId="5" borderId="10" xfId="0" applyNumberFormat="1" applyFont="1" applyFill="1" applyBorder="1" applyAlignment="1"/>
    <xf numFmtId="4" fontId="8" fillId="5" borderId="6" xfId="0" applyNumberFormat="1" applyFont="1" applyFill="1" applyBorder="1" applyAlignment="1"/>
    <xf numFmtId="0" fontId="0" fillId="2" borderId="67" xfId="0" applyFill="1" applyBorder="1" applyAlignment="1">
      <alignment horizontal="center" wrapText="1"/>
    </xf>
    <xf numFmtId="0" fontId="16" fillId="0" borderId="1" xfId="0" applyFont="1" applyBorder="1" applyAlignment="1">
      <alignment vertical="center"/>
    </xf>
    <xf numFmtId="0" fontId="16" fillId="0" borderId="68" xfId="0" applyFont="1" applyBorder="1" applyAlignment="1">
      <alignment horizontal="center"/>
    </xf>
    <xf numFmtId="0" fontId="16" fillId="0" borderId="26" xfId="0" applyNumberFormat="1" applyFont="1" applyBorder="1" applyAlignment="1">
      <alignment vertical="center"/>
    </xf>
    <xf numFmtId="0" fontId="16" fillId="0" borderId="33" xfId="0" applyNumberFormat="1" applyFont="1" applyBorder="1" applyAlignment="1">
      <alignment horizontal="left" vertical="center" wrapText="1"/>
    </xf>
    <xf numFmtId="0" fontId="16" fillId="0" borderId="33" xfId="0" applyFont="1" applyBorder="1" applyAlignment="1">
      <alignment horizontal="center" vertical="center" shrinkToFit="1"/>
    </xf>
    <xf numFmtId="4" fontId="16" fillId="0" borderId="33" xfId="0" applyNumberFormat="1" applyFont="1" applyBorder="1" applyAlignment="1">
      <alignment vertical="center"/>
    </xf>
    <xf numFmtId="4" fontId="16" fillId="6" borderId="33" xfId="0" applyNumberFormat="1" applyFont="1" applyFill="1" applyBorder="1" applyAlignment="1" applyProtection="1">
      <alignment vertical="center"/>
      <protection locked="0"/>
    </xf>
    <xf numFmtId="4" fontId="16" fillId="0" borderId="26" xfId="0" applyNumberFormat="1" applyFont="1" applyBorder="1" applyAlignment="1">
      <alignment vertical="center"/>
    </xf>
    <xf numFmtId="0" fontId="16" fillId="0" borderId="69" xfId="0" applyFont="1" applyBorder="1" applyAlignment="1">
      <alignment horizontal="center" vertical="top" shrinkToFit="1"/>
    </xf>
    <xf numFmtId="0" fontId="16" fillId="0" borderId="1" xfId="0" applyFont="1" applyBorder="1" applyAlignment="1">
      <alignment horizontal="right" vertical="center"/>
    </xf>
    <xf numFmtId="0" fontId="16" fillId="0" borderId="69" xfId="0" applyFont="1" applyBorder="1" applyAlignment="1">
      <alignment horizontal="center"/>
    </xf>
    <xf numFmtId="0" fontId="22" fillId="0" borderId="26" xfId="0" applyNumberFormat="1" applyFont="1" applyBorder="1" applyAlignment="1">
      <alignment vertical="center" wrapText="1"/>
    </xf>
    <xf numFmtId="0" fontId="22" fillId="0" borderId="0" xfId="0" applyNumberFormat="1" applyFont="1" applyBorder="1" applyAlignment="1">
      <alignment vertical="center" wrapText="1" shrinkToFit="1"/>
    </xf>
    <xf numFmtId="164" fontId="22" fillId="0" borderId="0" xfId="0" applyNumberFormat="1" applyFont="1" applyBorder="1" applyAlignment="1">
      <alignment vertical="center" wrapText="1"/>
    </xf>
    <xf numFmtId="4" fontId="22" fillId="0" borderId="0" xfId="0" applyNumberFormat="1" applyFont="1" applyBorder="1" applyAlignment="1">
      <alignment vertical="center" wrapText="1"/>
    </xf>
    <xf numFmtId="4" fontId="22" fillId="0" borderId="69" xfId="0" applyNumberFormat="1" applyFont="1" applyBorder="1" applyAlignment="1">
      <alignment horizontal="center" vertical="center" wrapText="1"/>
    </xf>
    <xf numFmtId="0" fontId="21" fillId="0" borderId="1" xfId="0" applyFont="1" applyBorder="1" applyAlignment="1">
      <alignment vertical="center"/>
    </xf>
    <xf numFmtId="0" fontId="21" fillId="0" borderId="69" xfId="0" applyFont="1" applyBorder="1" applyAlignment="1">
      <alignment horizontal="center"/>
    </xf>
    <xf numFmtId="0" fontId="21" fillId="0" borderId="0" xfId="0" applyFont="1"/>
    <xf numFmtId="0" fontId="23" fillId="0" borderId="0" xfId="0" applyFont="1"/>
    <xf numFmtId="0" fontId="16" fillId="0" borderId="1" xfId="0" applyFont="1" applyBorder="1" applyAlignment="1">
      <alignment vertical="center" wrapText="1"/>
    </xf>
    <xf numFmtId="0" fontId="16" fillId="0" borderId="26" xfId="0" applyNumberFormat="1" applyFont="1" applyBorder="1" applyAlignment="1">
      <alignment vertical="center" wrapText="1"/>
    </xf>
    <xf numFmtId="0" fontId="16" fillId="0" borderId="0" xfId="0" applyFont="1" applyAlignment="1">
      <alignment wrapText="1"/>
    </xf>
    <xf numFmtId="0" fontId="20" fillId="0" borderId="0" xfId="0" applyFont="1" applyAlignment="1">
      <alignment wrapText="1"/>
    </xf>
    <xf numFmtId="0" fontId="8" fillId="5" borderId="70" xfId="0" applyFont="1" applyFill="1" applyBorder="1" applyAlignment="1">
      <alignment vertical="center"/>
    </xf>
    <xf numFmtId="0" fontId="8" fillId="5" borderId="46" xfId="0" applyNumberFormat="1" applyFont="1" applyFill="1" applyBorder="1" applyAlignment="1">
      <alignment vertical="center"/>
    </xf>
    <xf numFmtId="0" fontId="8" fillId="5" borderId="46" xfId="0" applyNumberFormat="1" applyFont="1" applyFill="1" applyBorder="1" applyAlignment="1">
      <alignment horizontal="left" vertical="center" wrapText="1"/>
    </xf>
    <xf numFmtId="0" fontId="8" fillId="5" borderId="46" xfId="0" applyFont="1" applyFill="1" applyBorder="1" applyAlignment="1">
      <alignment horizontal="center" vertical="center" shrinkToFit="1"/>
    </xf>
    <xf numFmtId="4" fontId="8" fillId="5" borderId="46" xfId="0" applyNumberFormat="1" applyFont="1" applyFill="1" applyBorder="1" applyAlignment="1">
      <alignment vertical="center"/>
    </xf>
    <xf numFmtId="4" fontId="8" fillId="5" borderId="49" xfId="0" applyNumberFormat="1" applyFont="1" applyFill="1" applyBorder="1" applyAlignment="1">
      <alignment vertical="center"/>
    </xf>
    <xf numFmtId="4" fontId="8" fillId="5" borderId="67" xfId="0" applyNumberFormat="1" applyFont="1" applyFill="1" applyBorder="1" applyAlignment="1">
      <alignment horizontal="center" vertical="center"/>
    </xf>
    <xf numFmtId="0" fontId="16" fillId="0" borderId="1" xfId="0" applyFont="1" applyFill="1" applyBorder="1" applyAlignment="1">
      <alignment vertical="center"/>
    </xf>
    <xf numFmtId="0" fontId="22" fillId="0" borderId="0" xfId="0" applyNumberFormat="1" applyFont="1" applyBorder="1" applyAlignment="1">
      <alignment vertical="center" wrapText="1"/>
    </xf>
    <xf numFmtId="0" fontId="22" fillId="0" borderId="69" xfId="0" applyNumberFormat="1" applyFont="1" applyBorder="1" applyAlignment="1">
      <alignment horizontal="center" vertical="center" wrapText="1"/>
    </xf>
    <xf numFmtId="0" fontId="16" fillId="0" borderId="0" xfId="0" applyFont="1" applyFill="1"/>
    <xf numFmtId="16" fontId="16" fillId="0" borderId="26" xfId="0" applyNumberFormat="1" applyFont="1" applyFill="1" applyBorder="1" applyAlignment="1">
      <alignment vertical="center"/>
    </xf>
    <xf numFmtId="0" fontId="16" fillId="0" borderId="26" xfId="0" applyNumberFormat="1" applyFont="1" applyFill="1" applyBorder="1" applyAlignment="1">
      <alignment vertical="center"/>
    </xf>
    <xf numFmtId="0" fontId="16" fillId="0" borderId="1" xfId="0" applyFont="1" applyBorder="1"/>
    <xf numFmtId="49" fontId="16" fillId="0" borderId="26" xfId="0" applyNumberFormat="1" applyFont="1" applyFill="1" applyBorder="1" applyAlignment="1">
      <alignment vertical="center"/>
    </xf>
    <xf numFmtId="4" fontId="16" fillId="0" borderId="33" xfId="0" applyNumberFormat="1" applyFont="1" applyBorder="1" applyAlignment="1">
      <alignment vertical="top"/>
    </xf>
    <xf numFmtId="4" fontId="16" fillId="6" borderId="33" xfId="0" applyNumberFormat="1" applyFont="1" applyFill="1" applyBorder="1" applyAlignment="1" applyProtection="1">
      <alignment vertical="top"/>
      <protection locked="0"/>
    </xf>
    <xf numFmtId="4" fontId="16" fillId="0" borderId="26" xfId="0" applyNumberFormat="1" applyFont="1" applyBorder="1" applyAlignment="1">
      <alignment vertical="top"/>
    </xf>
    <xf numFmtId="4" fontId="16" fillId="0" borderId="69" xfId="0" applyNumberFormat="1" applyFont="1" applyBorder="1" applyAlignment="1">
      <alignment horizontal="center" vertical="top"/>
    </xf>
    <xf numFmtId="0" fontId="22" fillId="0" borderId="26" xfId="0" applyNumberFormat="1" applyFont="1" applyBorder="1" applyAlignment="1">
      <alignment horizontal="left" vertical="center" wrapText="1"/>
    </xf>
    <xf numFmtId="4" fontId="16" fillId="0" borderId="69" xfId="0" applyNumberFormat="1" applyFont="1" applyBorder="1" applyAlignment="1">
      <alignment horizontal="center" vertical="center"/>
    </xf>
    <xf numFmtId="0" fontId="16" fillId="0" borderId="33" xfId="0" applyNumberFormat="1" applyFont="1" applyFill="1" applyBorder="1" applyAlignment="1">
      <alignment horizontal="left" vertical="center" wrapText="1"/>
    </xf>
    <xf numFmtId="0" fontId="16" fillId="0" borderId="3" xfId="0" applyFont="1" applyFill="1" applyBorder="1" applyAlignment="1">
      <alignment vertical="center"/>
    </xf>
    <xf numFmtId="0" fontId="16" fillId="0" borderId="71" xfId="0" applyNumberFormat="1" applyFont="1" applyFill="1" applyBorder="1" applyAlignment="1">
      <alignment vertical="center"/>
    </xf>
    <xf numFmtId="0" fontId="16" fillId="0" borderId="72" xfId="0" applyNumberFormat="1" applyFont="1" applyFill="1" applyBorder="1" applyAlignment="1">
      <alignment horizontal="left" vertical="center" wrapText="1"/>
    </xf>
    <xf numFmtId="0" fontId="16" fillId="0" borderId="72" xfId="0" applyFont="1" applyBorder="1" applyAlignment="1">
      <alignment horizontal="center" vertical="center" shrinkToFit="1"/>
    </xf>
    <xf numFmtId="4" fontId="16" fillId="0" borderId="72" xfId="0" applyNumberFormat="1" applyFont="1" applyBorder="1" applyAlignment="1">
      <alignment vertical="center"/>
    </xf>
    <xf numFmtId="4" fontId="16" fillId="6" borderId="72" xfId="0" applyNumberFormat="1" applyFont="1" applyFill="1" applyBorder="1" applyAlignment="1" applyProtection="1">
      <alignment vertical="center"/>
      <protection locked="0"/>
    </xf>
    <xf numFmtId="4" fontId="16" fillId="0" borderId="71" xfId="0" applyNumberFormat="1" applyFont="1" applyBorder="1" applyAlignment="1">
      <alignment vertical="center"/>
    </xf>
    <xf numFmtId="0" fontId="16" fillId="0" borderId="73" xfId="0" applyFont="1" applyBorder="1" applyAlignment="1">
      <alignment horizontal="center" vertical="top" shrinkToFit="1"/>
    </xf>
    <xf numFmtId="0" fontId="13" fillId="5" borderId="74" xfId="2" applyFont="1" applyFill="1" applyBorder="1" applyAlignment="1">
      <alignment horizontal="center"/>
    </xf>
    <xf numFmtId="49" fontId="25" fillId="5" borderId="75" xfId="2" applyNumberFormat="1" applyFont="1" applyFill="1" applyBorder="1" applyAlignment="1">
      <alignment horizontal="left"/>
    </xf>
    <xf numFmtId="49" fontId="25" fillId="5" borderId="75" xfId="2" applyNumberFormat="1" applyFont="1" applyFill="1" applyBorder="1"/>
    <xf numFmtId="0" fontId="13" fillId="5" borderId="75" xfId="2" applyFont="1" applyFill="1" applyBorder="1" applyAlignment="1">
      <alignment horizontal="center"/>
    </xf>
    <xf numFmtId="4" fontId="13" fillId="5" borderId="75" xfId="2" applyNumberFormat="1" applyFont="1" applyFill="1" applyBorder="1" applyAlignment="1">
      <alignment horizontal="right"/>
    </xf>
    <xf numFmtId="4" fontId="11" fillId="5" borderId="62" xfId="2" applyNumberFormat="1" applyFont="1" applyFill="1" applyBorder="1"/>
    <xf numFmtId="4" fontId="11" fillId="5" borderId="62" xfId="2" applyNumberFormat="1" applyFont="1" applyFill="1" applyBorder="1" applyAlignment="1">
      <alignment horizontal="center"/>
    </xf>
    <xf numFmtId="3" fontId="0" fillId="0" borderId="42" xfId="0" applyNumberFormat="1" applyBorder="1"/>
    <xf numFmtId="3" fontId="0" fillId="0" borderId="42" xfId="0" applyNumberFormat="1" applyBorder="1" applyAlignment="1">
      <alignment wrapText="1"/>
    </xf>
    <xf numFmtId="4" fontId="7" fillId="0" borderId="33" xfId="0" applyNumberFormat="1" applyFont="1" applyBorder="1" applyAlignment="1">
      <alignment vertical="center"/>
    </xf>
    <xf numFmtId="0" fontId="15" fillId="0" borderId="26" xfId="0" applyNumberFormat="1" applyFont="1" applyBorder="1" applyAlignment="1">
      <alignment vertical="center"/>
    </xf>
    <xf numFmtId="0" fontId="15" fillId="0" borderId="33" xfId="0" applyNumberFormat="1" applyFont="1" applyBorder="1" applyAlignment="1">
      <alignment horizontal="left" vertical="center" wrapText="1"/>
    </xf>
    <xf numFmtId="0" fontId="16" fillId="0" borderId="34" xfId="0" applyFont="1" applyBorder="1" applyAlignment="1">
      <alignment horizontal="center" vertical="center" shrinkToFit="1"/>
    </xf>
    <xf numFmtId="4" fontId="16" fillId="0" borderId="33" xfId="0" applyNumberFormat="1" applyFont="1" applyBorder="1" applyAlignment="1">
      <alignment vertical="center" shrinkToFit="1"/>
    </xf>
    <xf numFmtId="0" fontId="16" fillId="0" borderId="0" xfId="0" applyFont="1" applyAlignment="1">
      <alignment vertical="center"/>
    </xf>
    <xf numFmtId="0" fontId="15" fillId="0" borderId="26" xfId="0" applyNumberFormat="1" applyFont="1" applyBorder="1" applyAlignment="1">
      <alignment horizontal="left" vertical="center"/>
    </xf>
    <xf numFmtId="0" fontId="0" fillId="0" borderId="0" xfId="0" applyAlignment="1">
      <alignment horizontal="center" vertical="center"/>
    </xf>
    <xf numFmtId="0" fontId="0" fillId="2" borderId="46" xfId="0" applyFill="1" applyBorder="1" applyAlignment="1">
      <alignment horizontal="center" vertical="center" wrapText="1"/>
    </xf>
    <xf numFmtId="0" fontId="0" fillId="2" borderId="38" xfId="0" applyFill="1" applyBorder="1" applyAlignment="1">
      <alignment horizontal="center" vertical="center" shrinkToFit="1"/>
    </xf>
    <xf numFmtId="0" fontId="16" fillId="0" borderId="38" xfId="0" applyFont="1" applyBorder="1" applyAlignment="1">
      <alignment horizontal="center" vertical="center" shrinkToFit="1"/>
    </xf>
    <xf numFmtId="49" fontId="0" fillId="0" borderId="39" xfId="0" applyNumberFormat="1" applyBorder="1" applyAlignment="1">
      <alignment vertical="center"/>
    </xf>
    <xf numFmtId="49" fontId="0" fillId="0" borderId="40" xfId="0" applyNumberFormat="1" applyBorder="1" applyAlignment="1">
      <alignment vertical="center"/>
    </xf>
    <xf numFmtId="49" fontId="0" fillId="2" borderId="42" xfId="0" applyNumberFormat="1" applyFill="1" applyBorder="1" applyAlignment="1">
      <alignment vertical="center"/>
    </xf>
    <xf numFmtId="0" fontId="0" fillId="2" borderId="42" xfId="0" applyFill="1" applyBorder="1" applyAlignment="1">
      <alignment horizontal="center" vertical="center"/>
    </xf>
    <xf numFmtId="4" fontId="0" fillId="2" borderId="42" xfId="0" applyNumberFormat="1" applyFill="1" applyBorder="1" applyAlignment="1">
      <alignment vertical="center"/>
    </xf>
    <xf numFmtId="0" fontId="0" fillId="2" borderId="42" xfId="0" applyFill="1" applyBorder="1" applyAlignment="1">
      <alignment vertical="center"/>
    </xf>
    <xf numFmtId="0" fontId="0" fillId="2" borderId="41" xfId="0" applyFill="1" applyBorder="1" applyAlignment="1">
      <alignment vertical="center"/>
    </xf>
    <xf numFmtId="49" fontId="0" fillId="2" borderId="35" xfId="0" applyNumberFormat="1" applyFill="1" applyBorder="1" applyAlignment="1">
      <alignment vertical="center"/>
    </xf>
    <xf numFmtId="0" fontId="0" fillId="2" borderId="35" xfId="0" applyFill="1" applyBorder="1" applyAlignment="1">
      <alignment horizontal="center" vertical="center"/>
    </xf>
    <xf numFmtId="4" fontId="0" fillId="2" borderId="35" xfId="0" applyNumberFormat="1" applyFill="1" applyBorder="1" applyAlignment="1">
      <alignment vertical="center"/>
    </xf>
    <xf numFmtId="0" fontId="0" fillId="2" borderId="36" xfId="0" applyFill="1" applyBorder="1" applyAlignment="1">
      <alignment vertical="center"/>
    </xf>
    <xf numFmtId="0" fontId="0" fillId="2" borderId="47" xfId="0" applyFill="1" applyBorder="1" applyAlignment="1">
      <alignment vertical="center"/>
    </xf>
    <xf numFmtId="0" fontId="0" fillId="2" borderId="48" xfId="0" applyFill="1" applyBorder="1" applyAlignment="1">
      <alignment horizontal="center" vertical="center" wrapText="1"/>
    </xf>
    <xf numFmtId="0" fontId="0" fillId="2" borderId="49" xfId="0" applyFill="1" applyBorder="1" applyAlignment="1">
      <alignment vertical="center"/>
    </xf>
    <xf numFmtId="49" fontId="0" fillId="2" borderId="49" xfId="0" applyNumberFormat="1" applyFill="1" applyBorder="1" applyAlignment="1">
      <alignment vertical="center"/>
    </xf>
    <xf numFmtId="49" fontId="0" fillId="2" borderId="46" xfId="0" applyNumberFormat="1" applyFill="1" applyBorder="1" applyAlignment="1">
      <alignment vertical="center"/>
    </xf>
    <xf numFmtId="0" fontId="0" fillId="2" borderId="50" xfId="0" applyFill="1" applyBorder="1" applyAlignment="1">
      <alignment horizontal="center" vertical="center"/>
    </xf>
    <xf numFmtId="4" fontId="0" fillId="2" borderId="46" xfId="0" applyNumberFormat="1" applyFill="1" applyBorder="1" applyAlignment="1">
      <alignment vertical="center"/>
    </xf>
    <xf numFmtId="0" fontId="0" fillId="2" borderId="46" xfId="0" applyFill="1" applyBorder="1" applyAlignment="1">
      <alignment horizontal="center" vertical="center"/>
    </xf>
    <xf numFmtId="0" fontId="17" fillId="0" borderId="33" xfId="0" quotePrefix="1" applyNumberFormat="1" applyFont="1" applyBorder="1" applyAlignment="1">
      <alignment horizontal="left" vertical="center" wrapText="1"/>
    </xf>
    <xf numFmtId="0" fontId="17" fillId="0" borderId="34" xfId="0" applyNumberFormat="1" applyFont="1" applyBorder="1" applyAlignment="1">
      <alignment horizontal="center" vertical="center" wrapText="1" shrinkToFit="1"/>
    </xf>
    <xf numFmtId="4" fontId="17" fillId="0" borderId="33" xfId="0" applyNumberFormat="1" applyFont="1" applyBorder="1" applyAlignment="1">
      <alignment vertical="center" wrapText="1" shrinkToFit="1"/>
    </xf>
    <xf numFmtId="0" fontId="0" fillId="2" borderId="10" xfId="0" applyNumberFormat="1" applyFill="1" applyBorder="1" applyAlignment="1">
      <alignment vertical="center"/>
    </xf>
    <xf numFmtId="0" fontId="0" fillId="2" borderId="38" xfId="0" applyNumberFormat="1" applyFill="1" applyBorder="1" applyAlignment="1">
      <alignment horizontal="left" vertical="center" wrapText="1"/>
    </xf>
    <xf numFmtId="0" fontId="0" fillId="2" borderId="37" xfId="0" applyFill="1" applyBorder="1" applyAlignment="1">
      <alignment horizontal="center" vertical="center" shrinkToFit="1"/>
    </xf>
    <xf numFmtId="4" fontId="0" fillId="2" borderId="38" xfId="0" applyNumberFormat="1" applyFill="1" applyBorder="1" applyAlignment="1">
      <alignment vertical="center" shrinkToFit="1"/>
    </xf>
    <xf numFmtId="0" fontId="18" fillId="0" borderId="33" xfId="0" applyNumberFormat="1" applyFont="1" applyBorder="1" applyAlignment="1">
      <alignment horizontal="left" vertical="center" wrapText="1"/>
    </xf>
    <xf numFmtId="0" fontId="18" fillId="0" borderId="34" xfId="0" applyNumberFormat="1" applyFont="1" applyBorder="1" applyAlignment="1">
      <alignment horizontal="center" vertical="center" wrapText="1" shrinkToFit="1"/>
    </xf>
    <xf numFmtId="4" fontId="18" fillId="0" borderId="33" xfId="0" applyNumberFormat="1" applyFont="1" applyBorder="1" applyAlignment="1">
      <alignment vertical="center" wrapText="1" shrinkToFit="1"/>
    </xf>
    <xf numFmtId="0" fontId="18" fillId="0" borderId="33" xfId="0" quotePrefix="1" applyNumberFormat="1" applyFont="1" applyBorder="1" applyAlignment="1">
      <alignment horizontal="left" vertical="center" wrapText="1"/>
    </xf>
    <xf numFmtId="0" fontId="0" fillId="2" borderId="10" xfId="0" applyNumberFormat="1" applyFill="1" applyBorder="1" applyAlignment="1">
      <alignment horizontal="left" vertical="center"/>
    </xf>
    <xf numFmtId="4" fontId="16" fillId="0" borderId="33" xfId="0" applyNumberFormat="1" applyFont="1" applyBorder="1" applyAlignment="1">
      <alignment horizontal="center" vertical="center" shrinkToFit="1"/>
    </xf>
    <xf numFmtId="0" fontId="16" fillId="0" borderId="10" xfId="0" applyNumberFormat="1" applyFont="1" applyBorder="1" applyAlignment="1">
      <alignment vertical="center"/>
    </xf>
    <xf numFmtId="0" fontId="17" fillId="0" borderId="38" xfId="0" quotePrefix="1" applyNumberFormat="1" applyFont="1" applyBorder="1" applyAlignment="1">
      <alignment horizontal="left" vertical="center" wrapText="1"/>
    </xf>
    <xf numFmtId="0" fontId="17" fillId="0" borderId="37" xfId="0" applyNumberFormat="1" applyFont="1" applyBorder="1" applyAlignment="1">
      <alignment horizontal="center" vertical="center" wrapText="1" shrinkToFit="1"/>
    </xf>
    <xf numFmtId="4" fontId="17" fillId="0" borderId="38" xfId="0" applyNumberFormat="1" applyFont="1" applyBorder="1" applyAlignment="1">
      <alignment vertical="center" wrapText="1" shrinkToFit="1"/>
    </xf>
    <xf numFmtId="4" fontId="16" fillId="0" borderId="38" xfId="0" applyNumberFormat="1" applyFont="1" applyBorder="1" applyAlignment="1">
      <alignment vertical="center" shrinkToFit="1"/>
    </xf>
    <xf numFmtId="0" fontId="0" fillId="0" borderId="0" xfId="0" applyAlignment="1">
      <alignment vertical="center"/>
    </xf>
    <xf numFmtId="49" fontId="0" fillId="0" borderId="0" xfId="0" applyNumberFormat="1" applyAlignment="1">
      <alignment vertical="center"/>
    </xf>
    <xf numFmtId="49" fontId="0" fillId="0" borderId="0" xfId="0" applyNumberFormat="1" applyAlignment="1">
      <alignment horizontal="left" vertical="center" wrapText="1"/>
    </xf>
    <xf numFmtId="4" fontId="0" fillId="0" borderId="0" xfId="0" applyNumberFormat="1" applyAlignment="1">
      <alignment vertical="center"/>
    </xf>
    <xf numFmtId="49" fontId="8" fillId="2" borderId="12" xfId="0" applyNumberFormat="1" applyFont="1" applyFill="1" applyBorder="1" applyAlignment="1">
      <alignment vertical="center"/>
    </xf>
    <xf numFmtId="49" fontId="8" fillId="2" borderId="12" xfId="0" applyNumberFormat="1" applyFont="1" applyFill="1" applyBorder="1" applyAlignment="1">
      <alignment horizontal="left" vertical="center" wrapText="1"/>
    </xf>
    <xf numFmtId="0" fontId="8" fillId="2" borderId="12" xfId="0" applyFont="1" applyFill="1" applyBorder="1" applyAlignment="1">
      <alignment horizontal="center" vertical="center"/>
    </xf>
    <xf numFmtId="4" fontId="8" fillId="2" borderId="12" xfId="0" applyNumberFormat="1" applyFont="1" applyFill="1" applyBorder="1" applyAlignment="1">
      <alignment vertical="center"/>
    </xf>
    <xf numFmtId="0" fontId="8" fillId="2" borderId="12" xfId="0" applyFont="1" applyFill="1" applyBorder="1" applyAlignment="1">
      <alignment vertical="center"/>
    </xf>
    <xf numFmtId="4" fontId="8" fillId="2" borderId="22" xfId="0" applyNumberFormat="1" applyFont="1" applyFill="1" applyBorder="1" applyAlignment="1">
      <alignment vertical="center"/>
    </xf>
    <xf numFmtId="0" fontId="0" fillId="2" borderId="46" xfId="0" applyFill="1" applyBorder="1" applyAlignment="1">
      <alignment vertical="center"/>
    </xf>
    <xf numFmtId="0" fontId="17" fillId="0" borderId="33" xfId="0" applyNumberFormat="1" applyFont="1" applyBorder="1" applyAlignment="1">
      <alignment horizontal="left" vertical="center" wrapText="1"/>
    </xf>
    <xf numFmtId="0" fontId="16" fillId="0" borderId="0" xfId="0" applyFont="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2" borderId="45" xfId="0" applyFill="1" applyBorder="1" applyAlignment="1">
      <alignment horizontal="center" vertical="center"/>
    </xf>
    <xf numFmtId="0" fontId="0" fillId="2" borderId="49" xfId="0" applyFill="1" applyBorder="1" applyAlignment="1">
      <alignment horizontal="center" vertical="center"/>
    </xf>
    <xf numFmtId="0" fontId="16" fillId="0" borderId="26" xfId="0" applyFont="1" applyBorder="1" applyAlignment="1">
      <alignment horizontal="center" vertical="center"/>
    </xf>
    <xf numFmtId="0" fontId="0" fillId="2" borderId="10" xfId="0" applyFill="1" applyBorder="1" applyAlignment="1">
      <alignment horizontal="center" vertical="center"/>
    </xf>
    <xf numFmtId="0" fontId="16" fillId="0" borderId="10" xfId="0" applyFont="1" applyBorder="1" applyAlignment="1">
      <alignment horizontal="center" vertical="center"/>
    </xf>
    <xf numFmtId="0" fontId="8" fillId="2" borderId="1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6" xfId="0" applyFont="1" applyBorder="1" applyAlignment="1">
      <alignment horizontal="center" vertical="top"/>
    </xf>
    <xf numFmtId="0" fontId="16" fillId="0" borderId="26" xfId="0" applyNumberFormat="1" applyFont="1" applyBorder="1" applyAlignment="1">
      <alignment horizontal="center" vertical="top"/>
    </xf>
    <xf numFmtId="0" fontId="15" fillId="0" borderId="26" xfId="0" applyNumberFormat="1" applyFont="1" applyFill="1" applyBorder="1" applyAlignment="1">
      <alignment vertical="center"/>
    </xf>
    <xf numFmtId="0" fontId="15" fillId="0" borderId="33" xfId="0" applyNumberFormat="1" applyFont="1" applyFill="1" applyBorder="1" applyAlignment="1">
      <alignment horizontal="left" vertical="center" wrapText="1"/>
    </xf>
    <xf numFmtId="0" fontId="0" fillId="0" borderId="26" xfId="0" applyFill="1" applyBorder="1" applyAlignment="1">
      <alignment horizontal="center" vertical="top"/>
    </xf>
    <xf numFmtId="0" fontId="0" fillId="0" borderId="34" xfId="0" applyFill="1" applyBorder="1" applyAlignment="1">
      <alignment horizontal="center" vertical="top"/>
    </xf>
    <xf numFmtId="4" fontId="0" fillId="0" borderId="33" xfId="0" applyNumberFormat="1" applyFill="1" applyBorder="1" applyAlignment="1">
      <alignment vertical="top"/>
    </xf>
    <xf numFmtId="0" fontId="0" fillId="0" borderId="33" xfId="0" applyFill="1" applyBorder="1" applyAlignment="1">
      <alignment horizontal="center" vertical="top"/>
    </xf>
    <xf numFmtId="4" fontId="16" fillId="0" borderId="0" xfId="0" applyNumberFormat="1" applyFont="1"/>
    <xf numFmtId="0" fontId="16" fillId="0" borderId="26" xfId="0" applyNumberFormat="1" applyFont="1" applyBorder="1" applyAlignment="1">
      <alignment horizontal="left" vertical="top"/>
    </xf>
    <xf numFmtId="0" fontId="16" fillId="0" borderId="26" xfId="0" applyNumberFormat="1" applyFont="1" applyBorder="1" applyAlignment="1">
      <alignment horizontal="left" vertical="center"/>
    </xf>
    <xf numFmtId="0" fontId="16" fillId="0" borderId="26" xfId="0" applyFont="1" applyBorder="1" applyAlignment="1">
      <alignment horizontal="left" vertical="top"/>
    </xf>
    <xf numFmtId="165" fontId="0" fillId="0" borderId="0" xfId="0" applyNumberFormat="1"/>
    <xf numFmtId="165" fontId="16" fillId="0" borderId="0" xfId="0" applyNumberFormat="1" applyFont="1"/>
    <xf numFmtId="0" fontId="17" fillId="0" borderId="33" xfId="0" quotePrefix="1" applyNumberFormat="1" applyFont="1" applyFill="1" applyBorder="1" applyAlignment="1">
      <alignment horizontal="left" vertical="center" wrapText="1"/>
    </xf>
    <xf numFmtId="4" fontId="16" fillId="0" borderId="33" xfId="0" applyNumberFormat="1" applyFont="1" applyFill="1" applyBorder="1" applyAlignment="1">
      <alignment vertical="top" shrinkToFit="1"/>
    </xf>
    <xf numFmtId="49" fontId="0" fillId="7" borderId="0" xfId="0" applyNumberFormat="1" applyFill="1" applyAlignment="1">
      <alignment vertical="center"/>
    </xf>
    <xf numFmtId="0" fontId="16" fillId="7" borderId="26" xfId="0" applyFont="1" applyFill="1" applyBorder="1" applyAlignment="1">
      <alignment vertical="top"/>
    </xf>
    <xf numFmtId="0" fontId="16" fillId="7" borderId="26" xfId="0" applyNumberFormat="1" applyFont="1" applyFill="1" applyBorder="1" applyAlignment="1">
      <alignment vertical="top"/>
    </xf>
    <xf numFmtId="0" fontId="16" fillId="7" borderId="33" xfId="0" applyNumberFormat="1" applyFont="1" applyFill="1" applyBorder="1" applyAlignment="1">
      <alignment horizontal="left" vertical="top" wrapText="1"/>
    </xf>
    <xf numFmtId="0" fontId="16" fillId="7" borderId="34" xfId="0" applyFont="1" applyFill="1" applyBorder="1" applyAlignment="1">
      <alignment horizontal="center" vertical="top" shrinkToFit="1"/>
    </xf>
    <xf numFmtId="4" fontId="16" fillId="7" borderId="33" xfId="0" applyNumberFormat="1" applyFont="1" applyFill="1" applyBorder="1" applyAlignment="1">
      <alignment vertical="top" shrinkToFit="1"/>
    </xf>
    <xf numFmtId="0" fontId="16" fillId="7" borderId="33" xfId="0" applyFont="1" applyFill="1" applyBorder="1" applyAlignment="1">
      <alignment horizontal="center" vertical="top" shrinkToFit="1"/>
    </xf>
    <xf numFmtId="0" fontId="16" fillId="7" borderId="26" xfId="0" applyFont="1" applyFill="1" applyBorder="1" applyAlignment="1">
      <alignment horizontal="center" vertical="center"/>
    </xf>
    <xf numFmtId="0" fontId="16" fillId="7" borderId="26" xfId="0" applyNumberFormat="1" applyFont="1" applyFill="1" applyBorder="1" applyAlignment="1">
      <alignment vertical="center"/>
    </xf>
    <xf numFmtId="0" fontId="17" fillId="7" borderId="33" xfId="0" quotePrefix="1" applyNumberFormat="1" applyFont="1" applyFill="1" applyBorder="1" applyAlignment="1">
      <alignment horizontal="left" vertical="center" wrapText="1"/>
    </xf>
    <xf numFmtId="0" fontId="17" fillId="7" borderId="34" xfId="0" applyNumberFormat="1" applyFont="1" applyFill="1" applyBorder="1" applyAlignment="1">
      <alignment horizontal="center" vertical="center" wrapText="1" shrinkToFit="1"/>
    </xf>
    <xf numFmtId="4" fontId="17" fillId="7" borderId="33" xfId="0" applyNumberFormat="1" applyFont="1" applyFill="1" applyBorder="1" applyAlignment="1">
      <alignment vertical="center" wrapText="1" shrinkToFit="1"/>
    </xf>
    <xf numFmtId="4" fontId="16" fillId="7" borderId="33" xfId="0" applyNumberFormat="1" applyFont="1" applyFill="1" applyBorder="1" applyAlignment="1">
      <alignment vertical="center" shrinkToFit="1"/>
    </xf>
    <xf numFmtId="0" fontId="16" fillId="7" borderId="33" xfId="0" applyFont="1" applyFill="1" applyBorder="1" applyAlignment="1">
      <alignment horizontal="center" vertical="center" shrinkToFit="1"/>
    </xf>
    <xf numFmtId="0" fontId="18" fillId="7" borderId="33" xfId="0" quotePrefix="1" applyNumberFormat="1" applyFont="1" applyFill="1" applyBorder="1" applyAlignment="1">
      <alignment horizontal="left" vertical="center" wrapText="1"/>
    </xf>
    <xf numFmtId="4" fontId="18" fillId="7" borderId="33" xfId="0" applyNumberFormat="1" applyFont="1" applyFill="1" applyBorder="1" applyAlignment="1">
      <alignment vertical="center" wrapText="1" shrinkToFit="1"/>
    </xf>
    <xf numFmtId="0" fontId="17" fillId="7" borderId="33" xfId="0" applyNumberFormat="1" applyFont="1" applyFill="1" applyBorder="1" applyAlignment="1">
      <alignment horizontal="left" vertical="center" wrapText="1"/>
    </xf>
    <xf numFmtId="0" fontId="0" fillId="0" borderId="0" xfId="0"/>
    <xf numFmtId="0" fontId="16" fillId="0" borderId="0" xfId="0" applyFont="1"/>
    <xf numFmtId="0" fontId="17" fillId="7" borderId="33" xfId="0" quotePrefix="1" applyNumberFormat="1" applyFont="1" applyFill="1" applyBorder="1" applyAlignment="1">
      <alignment horizontal="left" vertical="top" wrapText="1"/>
    </xf>
    <xf numFmtId="0" fontId="17" fillId="7" borderId="34" xfId="0" applyNumberFormat="1" applyFont="1" applyFill="1" applyBorder="1" applyAlignment="1">
      <alignment horizontal="center" vertical="top" wrapText="1" shrinkToFit="1"/>
    </xf>
    <xf numFmtId="4" fontId="17" fillId="7" borderId="33" xfId="0" applyNumberFormat="1" applyFont="1" applyFill="1" applyBorder="1" applyAlignment="1">
      <alignment vertical="top" wrapText="1" shrinkToFit="1"/>
    </xf>
    <xf numFmtId="0" fontId="26" fillId="7" borderId="33" xfId="0" quotePrefix="1" applyNumberFormat="1" applyFont="1" applyFill="1" applyBorder="1" applyAlignment="1">
      <alignment horizontal="left" vertical="center" wrapText="1"/>
    </xf>
    <xf numFmtId="0" fontId="16" fillId="7" borderId="33" xfId="0" applyNumberFormat="1" applyFont="1" applyFill="1" applyBorder="1" applyAlignment="1">
      <alignment horizontal="left" vertical="center" wrapText="1"/>
    </xf>
    <xf numFmtId="0" fontId="16" fillId="7" borderId="34" xfId="0" applyFont="1" applyFill="1" applyBorder="1" applyAlignment="1">
      <alignment horizontal="center" vertical="center" shrinkToFit="1"/>
    </xf>
    <xf numFmtId="0" fontId="0" fillId="0" borderId="0" xfId="0"/>
    <xf numFmtId="0" fontId="16" fillId="0" borderId="0" xfId="0" applyFont="1"/>
    <xf numFmtId="4" fontId="7" fillId="0" borderId="33" xfId="0" applyNumberFormat="1" applyFont="1" applyBorder="1" applyAlignment="1">
      <alignment vertical="center"/>
    </xf>
    <xf numFmtId="49" fontId="7" fillId="0" borderId="26" xfId="0" applyNumberFormat="1" applyFont="1" applyBorder="1" applyAlignment="1">
      <alignment vertical="center" wrapText="1"/>
    </xf>
    <xf numFmtId="49" fontId="7" fillId="0" borderId="0" xfId="0" applyNumberFormat="1" applyFont="1" applyBorder="1" applyAlignment="1">
      <alignment vertical="center" wrapText="1"/>
    </xf>
    <xf numFmtId="3" fontId="0" fillId="0" borderId="12" xfId="0" applyNumberFormat="1" applyBorder="1"/>
    <xf numFmtId="3" fontId="0" fillId="0" borderId="12" xfId="0" applyNumberFormat="1" applyBorder="1" applyAlignment="1">
      <alignment wrapText="1"/>
    </xf>
    <xf numFmtId="4" fontId="7" fillId="4" borderId="38" xfId="0" applyNumberFormat="1" applyFont="1" applyFill="1" applyBorder="1" applyAlignment="1"/>
    <xf numFmtId="4" fontId="7" fillId="0" borderId="38" xfId="0" applyNumberFormat="1" applyFont="1" applyFill="1" applyBorder="1" applyAlignment="1">
      <alignment vertical="center"/>
    </xf>
    <xf numFmtId="49" fontId="7" fillId="0" borderId="10" xfId="0" applyNumberFormat="1" applyFont="1" applyBorder="1" applyAlignment="1">
      <alignment vertical="center" wrapText="1"/>
    </xf>
    <xf numFmtId="49" fontId="7" fillId="0" borderId="6" xfId="0" applyNumberFormat="1" applyFont="1" applyBorder="1" applyAlignment="1">
      <alignment vertical="center" wrapText="1"/>
    </xf>
    <xf numFmtId="49" fontId="6" fillId="2" borderId="18" xfId="0" applyNumberFormat="1"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49"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8" fillId="2" borderId="2" xfId="0" applyFont="1" applyFill="1" applyBorder="1" applyAlignment="1">
      <alignment horizontal="center" vertical="center"/>
    </xf>
    <xf numFmtId="49" fontId="8" fillId="2" borderId="6" xfId="0" applyNumberFormat="1"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3" fontId="0" fillId="4" borderId="31" xfId="0" applyNumberFormat="1" applyFill="1" applyBorder="1"/>
    <xf numFmtId="3" fontId="0" fillId="4" borderId="12" xfId="0" applyNumberFormat="1" applyFill="1" applyBorder="1"/>
    <xf numFmtId="3" fontId="0" fillId="4" borderId="32" xfId="0" applyNumberFormat="1" applyFill="1" applyBorder="1"/>
    <xf numFmtId="0" fontId="15" fillId="2" borderId="35" xfId="0" applyFont="1" applyFill="1" applyBorder="1" applyAlignment="1">
      <alignment horizontal="center" vertical="center" wrapText="1"/>
    </xf>
    <xf numFmtId="4" fontId="7" fillId="0" borderId="35" xfId="0" applyNumberFormat="1" applyFont="1" applyBorder="1" applyAlignment="1">
      <alignment vertical="center"/>
    </xf>
    <xf numFmtId="49" fontId="7" fillId="0" borderId="36" xfId="0" applyNumberFormat="1" applyFont="1" applyBorder="1" applyAlignment="1">
      <alignment vertical="center" wrapText="1"/>
    </xf>
    <xf numFmtId="49" fontId="7" fillId="0" borderId="18" xfId="0" applyNumberFormat="1" applyFont="1" applyBorder="1" applyAlignment="1">
      <alignment vertical="center" wrapText="1"/>
    </xf>
    <xf numFmtId="2" fontId="12" fillId="2" borderId="7" xfId="0" applyNumberFormat="1" applyFont="1" applyFill="1" applyBorder="1" applyAlignment="1">
      <alignment horizontal="right" vertical="center"/>
    </xf>
    <xf numFmtId="0" fontId="0" fillId="0" borderId="6" xfId="0" applyFont="1" applyBorder="1" applyAlignment="1">
      <alignment horizontal="right" indent="1"/>
    </xf>
    <xf numFmtId="0" fontId="0" fillId="0" borderId="8" xfId="0" applyFont="1" applyBorder="1" applyAlignment="1">
      <alignment horizontal="right" indent="1"/>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0" fontId="0" fillId="0" borderId="18" xfId="0" applyBorder="1" applyAlignment="1">
      <alignment horizontal="center"/>
    </xf>
    <xf numFmtId="4" fontId="13" fillId="0" borderId="16" xfId="0" applyNumberFormat="1" applyFont="1" applyBorder="1" applyAlignment="1">
      <alignment horizontal="right" vertical="center" indent="1"/>
    </xf>
    <xf numFmtId="1" fontId="0" fillId="0" borderId="6" xfId="0" applyNumberFormat="1" applyFont="1" applyBorder="1" applyAlignment="1">
      <alignment horizontal="right" indent="1"/>
    </xf>
    <xf numFmtId="49" fontId="8" fillId="3" borderId="0"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0" fontId="8" fillId="0" borderId="6" xfId="0" applyFont="1" applyBorder="1" applyAlignment="1">
      <alignment horizont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2" fillId="2" borderId="7" xfId="0" applyNumberFormat="1" applyFont="1" applyFill="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49" fontId="8" fillId="3" borderId="18" xfId="0" applyNumberFormat="1" applyFont="1" applyFill="1" applyBorder="1" applyAlignment="1" applyProtection="1">
      <alignment horizontal="left" vertical="center"/>
      <protection locked="0"/>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6"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6" fillId="0" borderId="0" xfId="0" applyFont="1" applyAlignment="1">
      <alignment horizontal="center" vertic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21" fillId="0" borderId="26" xfId="0" applyNumberFormat="1" applyFont="1" applyBorder="1" applyAlignment="1">
      <alignment vertical="center" wrapText="1"/>
    </xf>
    <xf numFmtId="0" fontId="21" fillId="0" borderId="0" xfId="0" applyNumberFormat="1" applyFont="1" applyBorder="1" applyAlignment="1">
      <alignment vertical="center" wrapText="1"/>
    </xf>
    <xf numFmtId="0" fontId="21" fillId="0" borderId="26" xfId="0" applyNumberFormat="1" applyFont="1" applyBorder="1" applyAlignment="1">
      <alignment horizontal="left" vertical="center" wrapText="1"/>
    </xf>
    <xf numFmtId="0" fontId="21" fillId="0" borderId="0" xfId="0" applyNumberFormat="1" applyFont="1" applyBorder="1" applyAlignment="1">
      <alignment vertical="center" wrapText="1" shrinkToFit="1"/>
    </xf>
    <xf numFmtId="164" fontId="21" fillId="0" borderId="0" xfId="0" applyNumberFormat="1" applyFont="1" applyBorder="1" applyAlignment="1">
      <alignment vertical="center" wrapText="1"/>
    </xf>
    <xf numFmtId="4" fontId="21" fillId="0" borderId="0" xfId="0" applyNumberFormat="1" applyFont="1" applyBorder="1" applyAlignment="1">
      <alignment vertical="center" wrapText="1"/>
    </xf>
    <xf numFmtId="0" fontId="21" fillId="0" borderId="36" xfId="0" applyNumberFormat="1" applyFont="1" applyBorder="1" applyAlignment="1">
      <alignment wrapText="1"/>
    </xf>
    <xf numFmtId="0" fontId="21" fillId="0" borderId="18" xfId="0" applyNumberFormat="1" applyFont="1" applyBorder="1" applyAlignment="1">
      <alignment wrapText="1"/>
    </xf>
    <xf numFmtId="0" fontId="16" fillId="0" borderId="26" xfId="0" applyNumberFormat="1" applyFont="1" applyBorder="1" applyAlignment="1">
      <alignment vertical="center" wrapText="1"/>
    </xf>
    <xf numFmtId="0" fontId="16" fillId="0" borderId="0" xfId="0" applyNumberFormat="1" applyFont="1" applyBorder="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49" fontId="0" fillId="0" borderId="52" xfId="0" applyNumberFormat="1" applyBorder="1" applyAlignment="1">
      <alignment wrapText="1"/>
    </xf>
    <xf numFmtId="49" fontId="19" fillId="0" borderId="52" xfId="0" applyNumberFormat="1" applyFont="1" applyBorder="1"/>
    <xf numFmtId="49" fontId="19" fillId="0" borderId="53" xfId="0" applyNumberFormat="1" applyFont="1" applyBorder="1"/>
    <xf numFmtId="49" fontId="0" fillId="0" borderId="42" xfId="0" applyNumberFormat="1" applyBorder="1" applyAlignment="1">
      <alignment wrapText="1"/>
    </xf>
    <xf numFmtId="49" fontId="19" fillId="0" borderId="42" xfId="0" applyNumberFormat="1" applyFont="1" applyBorder="1"/>
    <xf numFmtId="49" fontId="19" fillId="0" borderId="55" xfId="0" applyNumberFormat="1" applyFont="1" applyBorder="1"/>
    <xf numFmtId="49" fontId="0" fillId="0" borderId="57" xfId="0" applyNumberFormat="1" applyBorder="1" applyAlignment="1">
      <alignment wrapText="1"/>
    </xf>
    <xf numFmtId="49" fontId="19" fillId="0" borderId="57" xfId="0" applyNumberFormat="1" applyFont="1" applyBorder="1"/>
    <xf numFmtId="49" fontId="19" fillId="0" borderId="58" xfId="0" applyNumberFormat="1" applyFont="1" applyBorder="1"/>
    <xf numFmtId="0" fontId="19" fillId="5" borderId="64" xfId="0" applyFont="1" applyFill="1" applyBorder="1" applyAlignment="1">
      <alignment wrapText="1"/>
    </xf>
    <xf numFmtId="0" fontId="19" fillId="5" borderId="64" xfId="0" applyFont="1" applyFill="1" applyBorder="1"/>
    <xf numFmtId="164" fontId="19" fillId="5" borderId="64" xfId="0" applyNumberFormat="1" applyFont="1" applyFill="1" applyBorder="1"/>
    <xf numFmtId="4" fontId="19" fillId="5" borderId="64" xfId="0" applyNumberFormat="1" applyFont="1" applyFill="1" applyBorder="1"/>
    <xf numFmtId="4" fontId="19" fillId="5" borderId="65" xfId="0" applyNumberFormat="1" applyFont="1" applyFill="1" applyBorder="1"/>
    <xf numFmtId="0" fontId="16" fillId="8" borderId="33" xfId="0" applyNumberFormat="1" applyFont="1" applyFill="1" applyBorder="1" applyAlignment="1">
      <alignment horizontal="left" vertical="center" wrapText="1"/>
    </xf>
    <xf numFmtId="4" fontId="26" fillId="8" borderId="33" xfId="0" applyNumberFormat="1" applyFont="1" applyFill="1" applyBorder="1" applyAlignment="1">
      <alignment vertical="center" shrinkToFit="1"/>
    </xf>
    <xf numFmtId="49" fontId="0" fillId="8" borderId="0" xfId="0" applyNumberFormat="1" applyFill="1" applyAlignment="1">
      <alignment vertical="center"/>
    </xf>
  </cellXfs>
  <cellStyles count="3">
    <cellStyle name="normální" xfId="0" builtinId="0"/>
    <cellStyle name="normální 2" xfId="1"/>
    <cellStyle name="normální_POL.XLS"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TS%20Stavitel%202016\Templates\Rozpocty\Sablon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sheetPr codeName="List5112">
    <tabColor rgb="FF66FF66"/>
  </sheetPr>
  <dimension ref="A1:L99"/>
  <sheetViews>
    <sheetView showGridLines="0" view="pageBreakPreview" topLeftCell="B1" zoomScale="85" zoomScaleNormal="100" zoomScaleSheetLayoutView="85" workbookViewId="0">
      <selection activeCell="M16" sqref="M16"/>
    </sheetView>
  </sheetViews>
  <sheetFormatPr defaultColWidth="9" defaultRowHeight="12.75"/>
  <cols>
    <col min="1" max="1" width="8.42578125" hidden="1" customWidth="1"/>
    <col min="2" max="2" width="9.140625" customWidth="1"/>
    <col min="3" max="3" width="7.42578125" customWidth="1"/>
    <col min="4" max="4" width="13.42578125" customWidth="1"/>
    <col min="5" max="5" width="12.140625" customWidth="1"/>
    <col min="6" max="6" width="11.42578125" customWidth="1"/>
    <col min="7" max="7" width="12.7109375" style="1" customWidth="1"/>
    <col min="8" max="8" width="12.7109375" customWidth="1"/>
    <col min="9" max="9" width="12.7109375" style="1" customWidth="1"/>
    <col min="10" max="10" width="6.7109375" style="1" customWidth="1"/>
    <col min="11" max="11" width="4.28515625" customWidth="1"/>
    <col min="12" max="12" width="10.7109375" customWidth="1"/>
  </cols>
  <sheetData>
    <row r="1" spans="1:12" ht="33.75" customHeight="1">
      <c r="A1" s="71" t="s">
        <v>34</v>
      </c>
      <c r="B1" s="479" t="s">
        <v>2644</v>
      </c>
      <c r="C1" s="480"/>
      <c r="D1" s="480"/>
      <c r="E1" s="480"/>
      <c r="F1" s="480"/>
      <c r="G1" s="480"/>
      <c r="H1" s="480"/>
      <c r="I1" s="480"/>
      <c r="J1" s="481"/>
    </row>
    <row r="2" spans="1:12" ht="23.25" customHeight="1">
      <c r="A2" s="4"/>
      <c r="B2" s="79" t="s">
        <v>36</v>
      </c>
      <c r="C2" s="80"/>
      <c r="D2" s="452" t="s">
        <v>1231</v>
      </c>
      <c r="E2" s="453"/>
      <c r="F2" s="453"/>
      <c r="G2" s="453"/>
      <c r="H2" s="453"/>
      <c r="I2" s="453"/>
      <c r="J2" s="454"/>
      <c r="L2" s="2"/>
    </row>
    <row r="3" spans="1:12" ht="23.25" customHeight="1">
      <c r="A3" s="4"/>
      <c r="B3" s="81" t="s">
        <v>38</v>
      </c>
      <c r="C3" s="82"/>
      <c r="D3" s="455" t="s">
        <v>1232</v>
      </c>
      <c r="E3" s="456"/>
      <c r="F3" s="456"/>
      <c r="G3" s="456"/>
      <c r="H3" s="456"/>
      <c r="I3" s="456"/>
      <c r="J3" s="457"/>
    </row>
    <row r="4" spans="1:12" ht="23.25" customHeight="1">
      <c r="A4" s="4"/>
      <c r="B4" s="83" t="s">
        <v>39</v>
      </c>
      <c r="C4" s="84"/>
      <c r="D4" s="458" t="s">
        <v>2645</v>
      </c>
      <c r="E4" s="459"/>
      <c r="F4" s="459"/>
      <c r="G4" s="459"/>
      <c r="H4" s="459"/>
      <c r="I4" s="459"/>
      <c r="J4" s="460"/>
    </row>
    <row r="5" spans="1:12" ht="24" customHeight="1">
      <c r="A5" s="4"/>
      <c r="B5" s="45" t="s">
        <v>21</v>
      </c>
      <c r="C5" s="5"/>
      <c r="D5" s="85"/>
      <c r="E5" s="25"/>
      <c r="F5" s="25"/>
      <c r="G5" s="25"/>
      <c r="H5" s="27" t="s">
        <v>31</v>
      </c>
      <c r="I5" s="85"/>
      <c r="J5" s="11"/>
    </row>
    <row r="6" spans="1:12" ht="15.75" customHeight="1">
      <c r="A6" s="4"/>
      <c r="B6" s="39"/>
      <c r="C6" s="25"/>
      <c r="D6" s="85"/>
      <c r="E6" s="25"/>
      <c r="F6" s="25"/>
      <c r="G6" s="25"/>
      <c r="H6" s="27" t="s">
        <v>32</v>
      </c>
      <c r="I6" s="85"/>
      <c r="J6" s="11"/>
    </row>
    <row r="7" spans="1:12" ht="15.75" customHeight="1">
      <c r="A7" s="4"/>
      <c r="B7" s="40"/>
      <c r="C7" s="86"/>
      <c r="D7" s="78"/>
      <c r="E7" s="32"/>
      <c r="F7" s="32"/>
      <c r="G7" s="32"/>
      <c r="H7" s="34"/>
      <c r="I7" s="32"/>
      <c r="J7" s="49"/>
    </row>
    <row r="8" spans="1:12" ht="24" hidden="1" customHeight="1">
      <c r="A8" s="4"/>
      <c r="B8" s="45" t="s">
        <v>19</v>
      </c>
      <c r="C8" s="5"/>
      <c r="D8" s="33"/>
      <c r="E8" s="5"/>
      <c r="F8" s="5"/>
      <c r="G8" s="43"/>
      <c r="H8" s="27" t="s">
        <v>31</v>
      </c>
      <c r="I8" s="31"/>
      <c r="J8" s="11"/>
    </row>
    <row r="9" spans="1:12" ht="15.75" hidden="1" customHeight="1">
      <c r="A9" s="4"/>
      <c r="B9" s="4"/>
      <c r="C9" s="5"/>
      <c r="D9" s="33"/>
      <c r="E9" s="5"/>
      <c r="F9" s="5"/>
      <c r="G9" s="43"/>
      <c r="H9" s="27" t="s">
        <v>32</v>
      </c>
      <c r="I9" s="31"/>
      <c r="J9" s="11"/>
    </row>
    <row r="10" spans="1:12" ht="15.75" hidden="1" customHeight="1">
      <c r="A10" s="4"/>
      <c r="B10" s="50"/>
      <c r="C10" s="26"/>
      <c r="D10" s="44"/>
      <c r="E10" s="53"/>
      <c r="F10" s="53"/>
      <c r="G10" s="51"/>
      <c r="H10" s="51"/>
      <c r="I10" s="52"/>
      <c r="J10" s="49"/>
    </row>
    <row r="11" spans="1:12" ht="24" customHeight="1">
      <c r="A11" s="4"/>
      <c r="B11" s="45" t="s">
        <v>18</v>
      </c>
      <c r="C11" s="5"/>
      <c r="D11" s="490"/>
      <c r="E11" s="490"/>
      <c r="F11" s="490"/>
      <c r="G11" s="490"/>
      <c r="H11" s="27" t="s">
        <v>31</v>
      </c>
      <c r="I11" s="88"/>
      <c r="J11" s="11"/>
    </row>
    <row r="12" spans="1:12" ht="15.75" customHeight="1">
      <c r="A12" s="4"/>
      <c r="B12" s="39"/>
      <c r="C12" s="25"/>
      <c r="D12" s="476"/>
      <c r="E12" s="476"/>
      <c r="F12" s="476"/>
      <c r="G12" s="476"/>
      <c r="H12" s="27" t="s">
        <v>32</v>
      </c>
      <c r="I12" s="88"/>
      <c r="J12" s="11"/>
    </row>
    <row r="13" spans="1:12" ht="15.75" customHeight="1">
      <c r="A13" s="4"/>
      <c r="B13" s="40"/>
      <c r="C13" s="87"/>
      <c r="D13" s="477"/>
      <c r="E13" s="477"/>
      <c r="F13" s="477"/>
      <c r="G13" s="477"/>
      <c r="H13" s="28"/>
      <c r="I13" s="32"/>
      <c r="J13" s="49"/>
    </row>
    <row r="14" spans="1:12" ht="24" hidden="1" customHeight="1">
      <c r="A14" s="4"/>
      <c r="B14" s="64" t="s">
        <v>20</v>
      </c>
      <c r="C14" s="65"/>
      <c r="D14" s="66"/>
      <c r="E14" s="67"/>
      <c r="F14" s="67"/>
      <c r="G14" s="67"/>
      <c r="H14" s="68"/>
      <c r="I14" s="67"/>
      <c r="J14" s="69"/>
    </row>
    <row r="15" spans="1:12" ht="32.25" customHeight="1">
      <c r="A15" s="4"/>
      <c r="B15" s="50" t="s">
        <v>29</v>
      </c>
      <c r="C15" s="70"/>
      <c r="D15" s="51"/>
      <c r="E15" s="475"/>
      <c r="F15" s="475"/>
      <c r="G15" s="469"/>
      <c r="H15" s="469"/>
      <c r="I15" s="469" t="s">
        <v>28</v>
      </c>
      <c r="J15" s="470"/>
    </row>
    <row r="16" spans="1:12" ht="23.25" customHeight="1">
      <c r="A16" s="131" t="s">
        <v>23</v>
      </c>
      <c r="B16" s="132" t="s">
        <v>23</v>
      </c>
      <c r="C16" s="56"/>
      <c r="D16" s="57"/>
      <c r="E16" s="471"/>
      <c r="F16" s="472"/>
      <c r="G16" s="471"/>
      <c r="H16" s="472"/>
      <c r="I16" s="471">
        <f>SUMIF(F53:F91,A16,I53:I91)+SUMIF(F53:F91,"PSU",I53:I91)</f>
        <v>0</v>
      </c>
      <c r="J16" s="474"/>
    </row>
    <row r="17" spans="1:10" ht="23.25" customHeight="1">
      <c r="A17" s="131" t="s">
        <v>24</v>
      </c>
      <c r="B17" s="132" t="s">
        <v>24</v>
      </c>
      <c r="C17" s="56"/>
      <c r="D17" s="57"/>
      <c r="E17" s="471"/>
      <c r="F17" s="472"/>
      <c r="G17" s="471"/>
      <c r="H17" s="472"/>
      <c r="I17" s="471">
        <f>SUMIF(F53:F91,A17,I53:I91)</f>
        <v>0</v>
      </c>
      <c r="J17" s="474"/>
    </row>
    <row r="18" spans="1:10" ht="23.25" customHeight="1">
      <c r="A18" s="131" t="s">
        <v>25</v>
      </c>
      <c r="B18" s="132" t="s">
        <v>25</v>
      </c>
      <c r="C18" s="56"/>
      <c r="D18" s="57"/>
      <c r="E18" s="471"/>
      <c r="F18" s="472"/>
      <c r="G18" s="471"/>
      <c r="H18" s="472"/>
      <c r="I18" s="471">
        <f>SUMIF(F53:F91,A18,I53:I91)</f>
        <v>0</v>
      </c>
      <c r="J18" s="474"/>
    </row>
    <row r="19" spans="1:10" ht="23.25" customHeight="1">
      <c r="A19" s="131" t="s">
        <v>110</v>
      </c>
      <c r="B19" s="132" t="s">
        <v>26</v>
      </c>
      <c r="C19" s="56"/>
      <c r="D19" s="57"/>
      <c r="E19" s="471"/>
      <c r="F19" s="472"/>
      <c r="G19" s="471"/>
      <c r="H19" s="472"/>
      <c r="I19" s="471">
        <f>'1b)VN+ON'!G8+'2a)VN+ON'!G8+'3a)VN+ON'!G8</f>
        <v>0</v>
      </c>
      <c r="J19" s="474"/>
    </row>
    <row r="20" spans="1:10" ht="23.25" customHeight="1">
      <c r="A20" s="131" t="s">
        <v>111</v>
      </c>
      <c r="B20" s="132" t="s">
        <v>27</v>
      </c>
      <c r="C20" s="56"/>
      <c r="D20" s="57"/>
      <c r="E20" s="471"/>
      <c r="F20" s="472"/>
      <c r="G20" s="471"/>
      <c r="H20" s="472"/>
      <c r="I20" s="471">
        <f>'1b)VN+ON'!G24+'2a)VN+ON'!G24+'3a)VN+ON'!G24</f>
        <v>0</v>
      </c>
      <c r="J20" s="474"/>
    </row>
    <row r="21" spans="1:10" ht="23.25" customHeight="1">
      <c r="A21" s="4"/>
      <c r="B21" s="72" t="s">
        <v>28</v>
      </c>
      <c r="C21" s="73"/>
      <c r="D21" s="74"/>
      <c r="E21" s="488"/>
      <c r="F21" s="489"/>
      <c r="G21" s="488"/>
      <c r="H21" s="489"/>
      <c r="I21" s="488">
        <f>SUM(I16:J20)</f>
        <v>0</v>
      </c>
      <c r="J21" s="493"/>
    </row>
    <row r="22" spans="1:10" ht="33" customHeight="1">
      <c r="A22" s="4"/>
      <c r="B22" s="63" t="s">
        <v>30</v>
      </c>
      <c r="C22" s="56"/>
      <c r="D22" s="57"/>
      <c r="E22" s="62"/>
      <c r="F22" s="59"/>
      <c r="G22" s="48"/>
      <c r="H22" s="48"/>
      <c r="I22" s="48"/>
      <c r="J22" s="60"/>
    </row>
    <row r="23" spans="1:10" ht="23.25" customHeight="1">
      <c r="A23" s="4"/>
      <c r="B23" s="55" t="s">
        <v>11</v>
      </c>
      <c r="C23" s="56"/>
      <c r="D23" s="57"/>
      <c r="E23" s="58">
        <v>15</v>
      </c>
      <c r="F23" s="59" t="s">
        <v>0</v>
      </c>
      <c r="G23" s="486">
        <v>0</v>
      </c>
      <c r="H23" s="487"/>
      <c r="I23" s="487"/>
      <c r="J23" s="60" t="str">
        <f t="shared" ref="J23:J28" si="0">Mena</f>
        <v>CZK</v>
      </c>
    </row>
    <row r="24" spans="1:10" ht="23.25" customHeight="1">
      <c r="A24" s="4"/>
      <c r="B24" s="55" t="s">
        <v>12</v>
      </c>
      <c r="C24" s="56"/>
      <c r="D24" s="57"/>
      <c r="E24" s="58">
        <f>SazbaDPH1</f>
        <v>15</v>
      </c>
      <c r="F24" s="59" t="s">
        <v>0</v>
      </c>
      <c r="G24" s="491">
        <f>ZakladDPHSni*SazbaDPH1/100</f>
        <v>0</v>
      </c>
      <c r="H24" s="492"/>
      <c r="I24" s="492"/>
      <c r="J24" s="60" t="str">
        <f t="shared" si="0"/>
        <v>CZK</v>
      </c>
    </row>
    <row r="25" spans="1:10" ht="23.25" customHeight="1">
      <c r="A25" s="4"/>
      <c r="B25" s="55" t="s">
        <v>13</v>
      </c>
      <c r="C25" s="56"/>
      <c r="D25" s="57"/>
      <c r="E25" s="58">
        <v>21</v>
      </c>
      <c r="F25" s="59" t="s">
        <v>0</v>
      </c>
      <c r="G25" s="486">
        <f>I21</f>
        <v>0</v>
      </c>
      <c r="H25" s="487"/>
      <c r="I25" s="487"/>
      <c r="J25" s="60" t="str">
        <f t="shared" si="0"/>
        <v>CZK</v>
      </c>
    </row>
    <row r="26" spans="1:10" ht="23.25" customHeight="1">
      <c r="A26" s="4"/>
      <c r="B26" s="47" t="s">
        <v>14</v>
      </c>
      <c r="C26" s="22"/>
      <c r="D26" s="18"/>
      <c r="E26" s="41">
        <f>SazbaDPH2</f>
        <v>21</v>
      </c>
      <c r="F26" s="42" t="s">
        <v>0</v>
      </c>
      <c r="G26" s="482">
        <f>ZakladDPHZakl*SazbaDPH2/100</f>
        <v>0</v>
      </c>
      <c r="H26" s="483"/>
      <c r="I26" s="483"/>
      <c r="J26" s="54" t="str">
        <f t="shared" si="0"/>
        <v>CZK</v>
      </c>
    </row>
    <row r="27" spans="1:10" ht="23.25" customHeight="1" thickBot="1">
      <c r="A27" s="4"/>
      <c r="B27" s="46" t="s">
        <v>4</v>
      </c>
      <c r="C27" s="20"/>
      <c r="D27" s="23"/>
      <c r="E27" s="20"/>
      <c r="F27" s="21"/>
      <c r="G27" s="484">
        <f>0</f>
        <v>0</v>
      </c>
      <c r="H27" s="484"/>
      <c r="I27" s="484"/>
      <c r="J27" s="61" t="str">
        <f t="shared" si="0"/>
        <v>CZK</v>
      </c>
    </row>
    <row r="28" spans="1:10" ht="27.75" hidden="1" customHeight="1" thickBot="1">
      <c r="A28" s="4"/>
      <c r="B28" s="106" t="s">
        <v>22</v>
      </c>
      <c r="C28" s="107"/>
      <c r="D28" s="107"/>
      <c r="E28" s="108"/>
      <c r="F28" s="109"/>
      <c r="G28" s="468">
        <f>ZakladDPHSniVypocet+ZakladDPHZaklVypocet</f>
        <v>0</v>
      </c>
      <c r="H28" s="468"/>
      <c r="I28" s="468"/>
      <c r="J28" s="110" t="str">
        <f t="shared" si="0"/>
        <v>CZK</v>
      </c>
    </row>
    <row r="29" spans="1:10" ht="27.75" customHeight="1" thickBot="1">
      <c r="A29" s="4"/>
      <c r="B29" s="106" t="s">
        <v>33</v>
      </c>
      <c r="C29" s="111"/>
      <c r="D29" s="111"/>
      <c r="E29" s="111"/>
      <c r="F29" s="111"/>
      <c r="G29" s="485">
        <f>ZakladDPHSni+DPHSni+ZakladDPHZakl+DPHZakl+Zaokrouhleni</f>
        <v>0</v>
      </c>
      <c r="H29" s="485"/>
      <c r="I29" s="485"/>
      <c r="J29" s="112" t="s">
        <v>41</v>
      </c>
    </row>
    <row r="30" spans="1:10" ht="12.75" customHeight="1">
      <c r="A30" s="4"/>
      <c r="B30" s="4"/>
      <c r="C30" s="5"/>
      <c r="D30" s="5"/>
      <c r="E30" s="5"/>
      <c r="F30" s="5"/>
      <c r="G30" s="43"/>
      <c r="H30" s="5"/>
      <c r="I30" s="43"/>
      <c r="J30" s="12"/>
    </row>
    <row r="31" spans="1:10" ht="30" customHeight="1">
      <c r="A31" s="4"/>
      <c r="B31" s="4"/>
      <c r="C31" s="5"/>
      <c r="D31" s="5"/>
      <c r="E31" s="5"/>
      <c r="F31" s="5"/>
      <c r="G31" s="43"/>
      <c r="H31" s="5"/>
      <c r="I31" s="43"/>
      <c r="J31" s="12"/>
    </row>
    <row r="32" spans="1:10" ht="18.75" customHeight="1">
      <c r="A32" s="4"/>
      <c r="B32" s="24"/>
      <c r="C32" s="19" t="s">
        <v>10</v>
      </c>
      <c r="D32" s="37"/>
      <c r="E32" s="37"/>
      <c r="F32" s="19" t="s">
        <v>9</v>
      </c>
      <c r="G32" s="37"/>
      <c r="H32" s="38">
        <f ca="1">TODAY()</f>
        <v>45154</v>
      </c>
      <c r="I32" s="37"/>
      <c r="J32" s="12"/>
    </row>
    <row r="33" spans="1:10" ht="47.25" customHeight="1">
      <c r="A33" s="4"/>
      <c r="B33" s="4"/>
      <c r="C33" s="5"/>
      <c r="D33" s="5"/>
      <c r="E33" s="5"/>
      <c r="F33" s="5"/>
      <c r="G33" s="43"/>
      <c r="H33" s="5"/>
      <c r="I33" s="43"/>
      <c r="J33" s="12"/>
    </row>
    <row r="34" spans="1:10" s="35" customFormat="1" ht="18.75" customHeight="1">
      <c r="A34" s="29"/>
      <c r="B34" s="29"/>
      <c r="C34" s="30"/>
      <c r="D34" s="478"/>
      <c r="E34" s="478"/>
      <c r="F34" s="30"/>
      <c r="G34" s="478"/>
      <c r="H34" s="478"/>
      <c r="I34" s="478"/>
      <c r="J34" s="36"/>
    </row>
    <row r="35" spans="1:10" ht="12.75" customHeight="1">
      <c r="A35" s="4"/>
      <c r="B35" s="4"/>
      <c r="C35" s="5"/>
      <c r="D35" s="473" t="s">
        <v>2</v>
      </c>
      <c r="E35" s="473"/>
      <c r="F35" s="5"/>
      <c r="G35" s="43"/>
      <c r="H35" s="13" t="s">
        <v>3</v>
      </c>
      <c r="I35" s="43"/>
      <c r="J35" s="12"/>
    </row>
    <row r="36" spans="1:10" ht="13.5" customHeight="1" thickBot="1">
      <c r="A36" s="14"/>
      <c r="B36" s="14"/>
      <c r="C36" s="15"/>
      <c r="D36" s="15"/>
      <c r="E36" s="15"/>
      <c r="F36" s="15"/>
      <c r="G36" s="16"/>
      <c r="H36" s="15"/>
      <c r="I36" s="16"/>
      <c r="J36" s="17"/>
    </row>
    <row r="37" spans="1:10" ht="27" customHeight="1">
      <c r="B37" s="75" t="s">
        <v>15</v>
      </c>
      <c r="C37" s="3"/>
      <c r="D37" s="3"/>
      <c r="E37" s="3"/>
      <c r="F37" s="98"/>
      <c r="G37" s="98"/>
      <c r="H37" s="98"/>
      <c r="I37" s="98"/>
      <c r="J37" s="3"/>
    </row>
    <row r="38" spans="1:10" ht="25.5" customHeight="1">
      <c r="A38" s="90" t="s">
        <v>35</v>
      </c>
      <c r="B38" s="92" t="s">
        <v>16</v>
      </c>
      <c r="C38" s="93" t="s">
        <v>5</v>
      </c>
      <c r="D38" s="94"/>
      <c r="E38" s="94"/>
      <c r="F38" s="99" t="str">
        <f>B23</f>
        <v>Základ pro sníženou DPH</v>
      </c>
      <c r="G38" s="99" t="str">
        <f>B25</f>
        <v>Základ pro základní DPH</v>
      </c>
      <c r="H38" s="100" t="s">
        <v>17</v>
      </c>
      <c r="I38" s="100" t="s">
        <v>1</v>
      </c>
      <c r="J38" s="95" t="s">
        <v>0</v>
      </c>
    </row>
    <row r="39" spans="1:10" ht="25.5" customHeight="1">
      <c r="A39" s="90">
        <v>1</v>
      </c>
      <c r="B39" s="96" t="s">
        <v>1483</v>
      </c>
      <c r="C39" s="446" t="s">
        <v>1486</v>
      </c>
      <c r="D39" s="447"/>
      <c r="E39" s="447"/>
      <c r="F39" s="101">
        <v>0</v>
      </c>
      <c r="G39" s="102">
        <f>'1)Přímé hlavní akt.'!G2032</f>
        <v>0</v>
      </c>
      <c r="H39" s="103">
        <f t="shared" ref="H39:H45" si="1">(F39*SazbaDPH1/100)+(G39*SazbaDPH2/100)</f>
        <v>0</v>
      </c>
      <c r="I39" s="103">
        <f t="shared" ref="I39:I45" si="2">F39+G39+H39</f>
        <v>0</v>
      </c>
      <c r="J39" s="97" t="str">
        <f>IF(CenaCelkemVypocet=0,"",I39/CenaCelkemVypocet*100)</f>
        <v/>
      </c>
    </row>
    <row r="40" spans="1:10" s="232" customFormat="1" ht="25.5" customHeight="1">
      <c r="A40" s="233"/>
      <c r="B40" s="96" t="s">
        <v>1489</v>
      </c>
      <c r="C40" s="446" t="s">
        <v>2554</v>
      </c>
      <c r="D40" s="447"/>
      <c r="E40" s="447"/>
      <c r="F40" s="101">
        <v>0</v>
      </c>
      <c r="G40" s="102">
        <f>'1a)Střecha'!G296</f>
        <v>0</v>
      </c>
      <c r="H40" s="103">
        <f t="shared" ref="H40" si="3">(F40*SazbaDPH1/100)+(G40*SazbaDPH2/100)</f>
        <v>0</v>
      </c>
      <c r="I40" s="103">
        <f t="shared" ref="I40" si="4">F40+G40+H40</f>
        <v>0</v>
      </c>
      <c r="J40" s="97" t="str">
        <f>IF(CenaCelkemVypocet=0,"",I40/CenaCelkemVypocet*100)</f>
        <v/>
      </c>
    </row>
    <row r="41" spans="1:10" s="232" customFormat="1" ht="25.5" customHeight="1">
      <c r="A41" s="233"/>
      <c r="B41" s="234" t="s">
        <v>2555</v>
      </c>
      <c r="C41" s="328" t="s">
        <v>1229</v>
      </c>
      <c r="D41" s="329"/>
      <c r="E41" s="329"/>
      <c r="F41" s="101">
        <v>0</v>
      </c>
      <c r="G41" s="102">
        <f>'1b)VN+ON'!G47</f>
        <v>0</v>
      </c>
      <c r="H41" s="103">
        <f t="shared" si="1"/>
        <v>0</v>
      </c>
      <c r="I41" s="103">
        <f t="shared" si="2"/>
        <v>0</v>
      </c>
      <c r="J41" s="97" t="str">
        <f>IF(CenaCelkemVypocet=0,"",I41/CenaCelkemVypocet*100)</f>
        <v/>
      </c>
    </row>
    <row r="42" spans="1:10" s="232" customFormat="1" ht="25.5" customHeight="1">
      <c r="A42" s="233"/>
      <c r="B42" s="234" t="s">
        <v>1484</v>
      </c>
      <c r="C42" s="328" t="s">
        <v>1487</v>
      </c>
      <c r="D42" s="329"/>
      <c r="E42" s="329"/>
      <c r="F42" s="230">
        <v>0</v>
      </c>
      <c r="G42" s="102">
        <f>'2)Přímé doprovodné akt.'!G326</f>
        <v>0</v>
      </c>
      <c r="H42" s="103">
        <f t="shared" si="1"/>
        <v>0</v>
      </c>
      <c r="I42" s="103">
        <f t="shared" si="2"/>
        <v>0</v>
      </c>
      <c r="J42" s="97" t="str">
        <f>IF(CenaCelkemVypocet=0,"",I42/CenaCelkemVypocet*100)</f>
        <v/>
      </c>
    </row>
    <row r="43" spans="1:10" s="232" customFormat="1" ht="25.5" customHeight="1">
      <c r="A43" s="233"/>
      <c r="B43" s="234" t="s">
        <v>1490</v>
      </c>
      <c r="C43" s="328" t="s">
        <v>1229</v>
      </c>
      <c r="D43" s="329"/>
      <c r="E43" s="329"/>
      <c r="F43" s="101">
        <v>0</v>
      </c>
      <c r="G43" s="102">
        <f>'2a)VN+ON'!G77</f>
        <v>0</v>
      </c>
      <c r="H43" s="103">
        <f t="shared" si="1"/>
        <v>0</v>
      </c>
      <c r="I43" s="103">
        <f t="shared" si="2"/>
        <v>0</v>
      </c>
      <c r="J43" s="97" t="str">
        <f>IF(CenaCelkemVypocet=0,"",I43/CenaCelkemVypocet*100)</f>
        <v/>
      </c>
    </row>
    <row r="44" spans="1:10" s="232" customFormat="1" ht="25.5" customHeight="1">
      <c r="A44" s="233"/>
      <c r="B44" s="234" t="s">
        <v>1485</v>
      </c>
      <c r="C44" s="328" t="s">
        <v>1488</v>
      </c>
      <c r="D44" s="329"/>
      <c r="E44" s="329"/>
      <c r="F44" s="230">
        <v>0</v>
      </c>
      <c r="G44" s="102">
        <f>'3)Nepřímé akt.'!G512</f>
        <v>0</v>
      </c>
      <c r="H44" s="103">
        <f t="shared" si="1"/>
        <v>0</v>
      </c>
      <c r="I44" s="103">
        <f t="shared" si="2"/>
        <v>0</v>
      </c>
      <c r="J44" s="97" t="str">
        <f>(IF(CenaCelkemVypocet=0,"",I44/CenaCelkemVypocet*100))</f>
        <v/>
      </c>
    </row>
    <row r="45" spans="1:10" s="232" customFormat="1" ht="25.5" customHeight="1">
      <c r="A45" s="233"/>
      <c r="B45" s="234" t="s">
        <v>1491</v>
      </c>
      <c r="C45" s="328" t="s">
        <v>1229</v>
      </c>
      <c r="D45" s="329"/>
      <c r="E45" s="329"/>
      <c r="F45" s="101">
        <v>0</v>
      </c>
      <c r="G45" s="102">
        <f>'3a)VN+ON'!G77</f>
        <v>0</v>
      </c>
      <c r="H45" s="103">
        <f t="shared" si="1"/>
        <v>0</v>
      </c>
      <c r="I45" s="103">
        <f t="shared" si="2"/>
        <v>0</v>
      </c>
      <c r="J45" s="97" t="str">
        <f>IF(CenaCelkemVypocet=0,"",I45/CenaCelkemVypocet*100)</f>
        <v/>
      </c>
    </row>
    <row r="46" spans="1:10" ht="25.5" customHeight="1">
      <c r="A46" s="90"/>
      <c r="B46" s="461" t="s">
        <v>40</v>
      </c>
      <c r="C46" s="462"/>
      <c r="D46" s="462"/>
      <c r="E46" s="463"/>
      <c r="F46" s="104">
        <f>SUMIF(A39:A45,"=1",F39:F45)</f>
        <v>0</v>
      </c>
      <c r="G46" s="105">
        <f>SUM(G39:G45)</f>
        <v>0</v>
      </c>
      <c r="H46" s="105">
        <f>SUM(H39:H45)</f>
        <v>0</v>
      </c>
      <c r="I46" s="105">
        <f>SUM(I39:I45)</f>
        <v>0</v>
      </c>
      <c r="J46" s="91">
        <f>SUM(J39:J45)</f>
        <v>0</v>
      </c>
    </row>
    <row r="50" spans="1:10" ht="15.75">
      <c r="B50" s="113" t="s">
        <v>42</v>
      </c>
    </row>
    <row r="52" spans="1:10" ht="25.5" customHeight="1">
      <c r="A52" s="114"/>
      <c r="B52" s="118" t="s">
        <v>16</v>
      </c>
      <c r="C52" s="118" t="s">
        <v>5</v>
      </c>
      <c r="D52" s="119"/>
      <c r="E52" s="119"/>
      <c r="F52" s="122" t="s">
        <v>43</v>
      </c>
      <c r="G52" s="122"/>
      <c r="H52" s="122"/>
      <c r="I52" s="464" t="s">
        <v>28</v>
      </c>
      <c r="J52" s="464"/>
    </row>
    <row r="53" spans="1:10" ht="25.5" customHeight="1">
      <c r="A53" s="115"/>
      <c r="B53" s="123" t="s">
        <v>44</v>
      </c>
      <c r="C53" s="466" t="s">
        <v>45</v>
      </c>
      <c r="D53" s="467"/>
      <c r="E53" s="467"/>
      <c r="F53" s="124" t="s">
        <v>23</v>
      </c>
      <c r="G53" s="125"/>
      <c r="H53" s="125"/>
      <c r="I53" s="465">
        <f>'1)Přímé hlavní akt.'!G8</f>
        <v>0</v>
      </c>
      <c r="J53" s="465"/>
    </row>
    <row r="54" spans="1:10" ht="25.5" customHeight="1">
      <c r="A54" s="115"/>
      <c r="B54" s="117" t="s">
        <v>46</v>
      </c>
      <c r="C54" s="444" t="s">
        <v>47</v>
      </c>
      <c r="D54" s="445"/>
      <c r="E54" s="445"/>
      <c r="F54" s="126" t="s">
        <v>23</v>
      </c>
      <c r="G54" s="127"/>
      <c r="H54" s="127"/>
      <c r="I54" s="443">
        <f>'1)Přímé hlavní akt.'!G18+'3)Nepřímé akt.'!G8</f>
        <v>0</v>
      </c>
      <c r="J54" s="443"/>
    </row>
    <row r="55" spans="1:10" ht="25.5" customHeight="1">
      <c r="A55" s="115"/>
      <c r="B55" s="117" t="s">
        <v>48</v>
      </c>
      <c r="C55" s="444" t="s">
        <v>49</v>
      </c>
      <c r="D55" s="445"/>
      <c r="E55" s="445"/>
      <c r="F55" s="126" t="s">
        <v>23</v>
      </c>
      <c r="G55" s="127"/>
      <c r="H55" s="127"/>
      <c r="I55" s="443">
        <f>'1)Přímé hlavní akt.'!G49+'3)Nepřímé akt.'!G36</f>
        <v>0</v>
      </c>
      <c r="J55" s="443"/>
    </row>
    <row r="56" spans="1:10" ht="25.5" customHeight="1">
      <c r="A56" s="115"/>
      <c r="B56" s="117" t="s">
        <v>50</v>
      </c>
      <c r="C56" s="444" t="s">
        <v>51</v>
      </c>
      <c r="D56" s="445"/>
      <c r="E56" s="445"/>
      <c r="F56" s="126" t="s">
        <v>23</v>
      </c>
      <c r="G56" s="127"/>
      <c r="H56" s="127"/>
      <c r="I56" s="443">
        <f>'1)Přímé hlavní akt.'!G115+'1a)Střecha'!G8</f>
        <v>0</v>
      </c>
      <c r="J56" s="443"/>
    </row>
    <row r="57" spans="1:10" ht="25.5" customHeight="1">
      <c r="A57" s="115"/>
      <c r="B57" s="117" t="s">
        <v>52</v>
      </c>
      <c r="C57" s="444" t="s">
        <v>53</v>
      </c>
      <c r="D57" s="445"/>
      <c r="E57" s="445"/>
      <c r="F57" s="126" t="s">
        <v>23</v>
      </c>
      <c r="G57" s="127"/>
      <c r="H57" s="127"/>
      <c r="I57" s="443">
        <f>'1)Přímé hlavní akt.'!G147+'1a)Střecha'!G11+'2)Přímé doprovodné akt.'!G8+'3)Nepřímé akt.'!G43</f>
        <v>0</v>
      </c>
      <c r="J57" s="443"/>
    </row>
    <row r="58" spans="1:10" ht="25.5" customHeight="1">
      <c r="A58" s="115"/>
      <c r="B58" s="117" t="s">
        <v>54</v>
      </c>
      <c r="C58" s="444" t="s">
        <v>55</v>
      </c>
      <c r="D58" s="445"/>
      <c r="E58" s="445"/>
      <c r="F58" s="126" t="s">
        <v>23</v>
      </c>
      <c r="G58" s="127"/>
      <c r="H58" s="127"/>
      <c r="I58" s="443">
        <f>'1)Přímé hlavní akt.'!G214+'1a)Střecha'!G27</f>
        <v>0</v>
      </c>
      <c r="J58" s="443"/>
    </row>
    <row r="59" spans="1:10" ht="25.5" customHeight="1">
      <c r="A59" s="115"/>
      <c r="B59" s="117" t="s">
        <v>56</v>
      </c>
      <c r="C59" s="444" t="s">
        <v>57</v>
      </c>
      <c r="D59" s="445"/>
      <c r="E59" s="445"/>
      <c r="F59" s="126" t="s">
        <v>23</v>
      </c>
      <c r="G59" s="127"/>
      <c r="H59" s="127"/>
      <c r="I59" s="443">
        <f>'1)Přímé hlavní akt.'!G227</f>
        <v>0</v>
      </c>
      <c r="J59" s="443"/>
    </row>
    <row r="60" spans="1:10" ht="25.5" customHeight="1">
      <c r="A60" s="115"/>
      <c r="B60" s="117" t="s">
        <v>58</v>
      </c>
      <c r="C60" s="444" t="s">
        <v>59</v>
      </c>
      <c r="D60" s="445"/>
      <c r="E60" s="445"/>
      <c r="F60" s="126" t="s">
        <v>23</v>
      </c>
      <c r="G60" s="127"/>
      <c r="H60" s="127"/>
      <c r="I60" s="443">
        <f>'1a)Střecha'!G82+'3)Nepřímé akt.'!G62</f>
        <v>0</v>
      </c>
      <c r="J60" s="443"/>
    </row>
    <row r="61" spans="1:10" ht="25.5" customHeight="1">
      <c r="A61" s="115"/>
      <c r="B61" s="117" t="s">
        <v>60</v>
      </c>
      <c r="C61" s="444" t="s">
        <v>61</v>
      </c>
      <c r="D61" s="445"/>
      <c r="E61" s="445"/>
      <c r="F61" s="126" t="s">
        <v>23</v>
      </c>
      <c r="G61" s="127"/>
      <c r="H61" s="127"/>
      <c r="I61" s="443">
        <f>'1)Přímé hlavní akt.'!G269+'2)Přímé doprovodné akt.'!G35+'3)Nepřímé akt.'!G108</f>
        <v>0</v>
      </c>
      <c r="J61" s="443"/>
    </row>
    <row r="62" spans="1:10" ht="25.5" customHeight="1">
      <c r="A62" s="115"/>
      <c r="B62" s="117" t="s">
        <v>62</v>
      </c>
      <c r="C62" s="444" t="s">
        <v>63</v>
      </c>
      <c r="D62" s="445"/>
      <c r="E62" s="445"/>
      <c r="F62" s="126" t="s">
        <v>23</v>
      </c>
      <c r="G62" s="127"/>
      <c r="H62" s="127"/>
      <c r="I62" s="443">
        <f>'1)Přímé hlavní akt.'!G332+'1a)Střecha'!G89</f>
        <v>0</v>
      </c>
      <c r="J62" s="443"/>
    </row>
    <row r="63" spans="1:10" ht="25.5" customHeight="1">
      <c r="A63" s="115"/>
      <c r="B63" s="117" t="s">
        <v>64</v>
      </c>
      <c r="C63" s="444" t="s">
        <v>65</v>
      </c>
      <c r="D63" s="445"/>
      <c r="E63" s="445"/>
      <c r="F63" s="126" t="s">
        <v>23</v>
      </c>
      <c r="G63" s="127"/>
      <c r="H63" s="127"/>
      <c r="I63" s="443">
        <f>'1)Přímé hlavní akt.'!G544+'2)Přímé doprovodné akt.'!G54+'3)Nepřímé akt.'!G125</f>
        <v>0</v>
      </c>
      <c r="J63" s="443"/>
    </row>
    <row r="64" spans="1:10" ht="25.5" customHeight="1">
      <c r="A64" s="115"/>
      <c r="B64" s="117" t="s">
        <v>66</v>
      </c>
      <c r="C64" s="444" t="s">
        <v>67</v>
      </c>
      <c r="D64" s="445"/>
      <c r="E64" s="445"/>
      <c r="F64" s="126" t="s">
        <v>23</v>
      </c>
      <c r="G64" s="127"/>
      <c r="H64" s="127"/>
      <c r="I64" s="443">
        <f>'1)Přímé hlavní akt.'!G609</f>
        <v>0</v>
      </c>
      <c r="J64" s="443"/>
    </row>
    <row r="65" spans="1:10" ht="25.5" customHeight="1">
      <c r="A65" s="115"/>
      <c r="B65" s="117" t="s">
        <v>68</v>
      </c>
      <c r="C65" s="444" t="s">
        <v>69</v>
      </c>
      <c r="D65" s="445"/>
      <c r="E65" s="445"/>
      <c r="F65" s="126" t="s">
        <v>23</v>
      </c>
      <c r="G65" s="127"/>
      <c r="H65" s="127"/>
      <c r="I65" s="443">
        <f>'1)Přímé hlavní akt.'!G615+'2)Přímé doprovodné akt.'!G75+'3)Nepřímé akt.'!G150</f>
        <v>0</v>
      </c>
      <c r="J65" s="443"/>
    </row>
    <row r="66" spans="1:10" ht="25.5" customHeight="1">
      <c r="A66" s="115"/>
      <c r="B66" s="117" t="s">
        <v>70</v>
      </c>
      <c r="C66" s="444" t="s">
        <v>71</v>
      </c>
      <c r="D66" s="445"/>
      <c r="E66" s="445"/>
      <c r="F66" s="126" t="s">
        <v>23</v>
      </c>
      <c r="G66" s="127"/>
      <c r="H66" s="127"/>
      <c r="I66" s="443">
        <f>'1)Přímé hlavní akt.'!G651+'2)Přímé doprovodné akt.'!G79+'3)Nepřímé akt.'!G154</f>
        <v>0</v>
      </c>
      <c r="J66" s="443"/>
    </row>
    <row r="67" spans="1:10" ht="25.5" customHeight="1">
      <c r="A67" s="115"/>
      <c r="B67" s="117" t="s">
        <v>72</v>
      </c>
      <c r="C67" s="444" t="s">
        <v>73</v>
      </c>
      <c r="D67" s="445"/>
      <c r="E67" s="445"/>
      <c r="F67" s="126" t="s">
        <v>23</v>
      </c>
      <c r="G67" s="127"/>
      <c r="H67" s="127"/>
      <c r="I67" s="443">
        <f>'1)Přímé hlavní akt.'!G664+'3)Nepřímé akt.'!G163</f>
        <v>0</v>
      </c>
      <c r="J67" s="443"/>
    </row>
    <row r="68" spans="1:10" ht="25.5" customHeight="1">
      <c r="A68" s="115"/>
      <c r="B68" s="117" t="s">
        <v>74</v>
      </c>
      <c r="C68" s="444" t="s">
        <v>75</v>
      </c>
      <c r="D68" s="445"/>
      <c r="E68" s="445"/>
      <c r="F68" s="126" t="s">
        <v>23</v>
      </c>
      <c r="G68" s="127"/>
      <c r="H68" s="127"/>
      <c r="I68" s="443">
        <f>'1)Přímé hlavní akt.'!G816+'1a)Střecha'!G104+'2)Přímé doprovodné akt.'!G88+'3)Nepřímé akt.'!G188</f>
        <v>0</v>
      </c>
      <c r="J68" s="443"/>
    </row>
    <row r="69" spans="1:10" ht="25.5" customHeight="1">
      <c r="A69" s="115"/>
      <c r="B69" s="117" t="s">
        <v>76</v>
      </c>
      <c r="C69" s="444" t="s">
        <v>77</v>
      </c>
      <c r="D69" s="445"/>
      <c r="E69" s="445"/>
      <c r="F69" s="126" t="s">
        <v>24</v>
      </c>
      <c r="G69" s="127"/>
      <c r="H69" s="127"/>
      <c r="I69" s="443">
        <f>'1)Přímé hlavní akt.'!G819+'2)Přímé doprovodné akt.'!G91</f>
        <v>0</v>
      </c>
      <c r="J69" s="443"/>
    </row>
    <row r="70" spans="1:10" ht="25.5" customHeight="1">
      <c r="A70" s="115"/>
      <c r="B70" s="117" t="s">
        <v>78</v>
      </c>
      <c r="C70" s="444" t="s">
        <v>79</v>
      </c>
      <c r="D70" s="445"/>
      <c r="E70" s="445"/>
      <c r="F70" s="126" t="s">
        <v>24</v>
      </c>
      <c r="G70" s="127"/>
      <c r="H70" s="127"/>
      <c r="I70" s="443">
        <f>'1a)Střecha'!G107</f>
        <v>0</v>
      </c>
      <c r="J70" s="443"/>
    </row>
    <row r="71" spans="1:10" ht="25.5" customHeight="1">
      <c r="A71" s="115"/>
      <c r="B71" s="117" t="s">
        <v>80</v>
      </c>
      <c r="C71" s="444" t="s">
        <v>81</v>
      </c>
      <c r="D71" s="445"/>
      <c r="E71" s="445"/>
      <c r="F71" s="126" t="s">
        <v>24</v>
      </c>
      <c r="G71" s="127"/>
      <c r="H71" s="127"/>
      <c r="I71" s="443">
        <f>'1)Přímé hlavní akt.'!G837+'1a)Střecha'!G185+'2)Přímé doprovodné akt.'!G101+'3)Nepřímé akt.'!G191</f>
        <v>0</v>
      </c>
      <c r="J71" s="443"/>
    </row>
    <row r="72" spans="1:10" ht="25.5" customHeight="1">
      <c r="A72" s="115"/>
      <c r="B72" s="117" t="s">
        <v>82</v>
      </c>
      <c r="C72" s="444" t="s">
        <v>83</v>
      </c>
      <c r="D72" s="445"/>
      <c r="E72" s="445"/>
      <c r="F72" s="126" t="s">
        <v>24</v>
      </c>
      <c r="G72" s="127"/>
      <c r="H72" s="127"/>
      <c r="I72" s="443">
        <f>'1)Přímé hlavní akt.'!G894</f>
        <v>0</v>
      </c>
      <c r="J72" s="443"/>
    </row>
    <row r="73" spans="1:10" s="232" customFormat="1" ht="25.5" customHeight="1">
      <c r="A73" s="115"/>
      <c r="B73" s="117" t="s">
        <v>2525</v>
      </c>
      <c r="C73" s="444" t="s">
        <v>1495</v>
      </c>
      <c r="D73" s="445"/>
      <c r="E73" s="445"/>
      <c r="F73" s="126" t="s">
        <v>24</v>
      </c>
      <c r="G73" s="330"/>
      <c r="H73" s="330"/>
      <c r="I73" s="443">
        <f>'1)Přímé hlavní akt.'!G900+'1a)Střecha'!G230+'2)Přímé doprovodné akt.'!G132+'3)Nepřímé akt.'!G231</f>
        <v>0</v>
      </c>
      <c r="J73" s="443"/>
    </row>
    <row r="74" spans="1:10" s="232" customFormat="1" ht="25.5" customHeight="1">
      <c r="A74" s="115"/>
      <c r="B74" s="117" t="s">
        <v>2526</v>
      </c>
      <c r="C74" s="444" t="s">
        <v>1717</v>
      </c>
      <c r="D74" s="445"/>
      <c r="E74" s="445"/>
      <c r="F74" s="126" t="s">
        <v>24</v>
      </c>
      <c r="G74" s="330"/>
      <c r="H74" s="330"/>
      <c r="I74" s="443">
        <f>'1)Přímé hlavní akt.'!G1093+'2)Přímé doprovodné akt.'!G195+'3)Nepřímé akt.'!G330</f>
        <v>0</v>
      </c>
      <c r="J74" s="443"/>
    </row>
    <row r="75" spans="1:10" ht="25.5" customHeight="1">
      <c r="A75" s="115"/>
      <c r="B75" s="117" t="s">
        <v>84</v>
      </c>
      <c r="C75" s="444" t="s">
        <v>85</v>
      </c>
      <c r="D75" s="445"/>
      <c r="E75" s="445"/>
      <c r="F75" s="126" t="s">
        <v>24</v>
      </c>
      <c r="G75" s="127"/>
      <c r="H75" s="127"/>
      <c r="I75" s="443">
        <f>'1a)Střecha'!G241</f>
        <v>0</v>
      </c>
      <c r="J75" s="443"/>
    </row>
    <row r="76" spans="1:10" ht="25.5" customHeight="1">
      <c r="A76" s="115"/>
      <c r="B76" s="117" t="s">
        <v>86</v>
      </c>
      <c r="C76" s="444" t="s">
        <v>87</v>
      </c>
      <c r="D76" s="445"/>
      <c r="E76" s="445"/>
      <c r="F76" s="126" t="s">
        <v>24</v>
      </c>
      <c r="G76" s="127"/>
      <c r="H76" s="127"/>
      <c r="I76" s="443">
        <f>'1)Přímé hlavní akt.'!G1172</f>
        <v>0</v>
      </c>
      <c r="J76" s="443"/>
    </row>
    <row r="77" spans="1:10" ht="25.5" customHeight="1">
      <c r="A77" s="115"/>
      <c r="B77" s="117" t="s">
        <v>88</v>
      </c>
      <c r="C77" s="444" t="s">
        <v>89</v>
      </c>
      <c r="D77" s="445"/>
      <c r="E77" s="445"/>
      <c r="F77" s="126" t="s">
        <v>24</v>
      </c>
      <c r="G77" s="127"/>
      <c r="H77" s="127"/>
      <c r="I77" s="443">
        <f>'1)Přímé hlavní akt.'!G1187+'1a)Střecha'!G255</f>
        <v>0</v>
      </c>
      <c r="J77" s="443"/>
    </row>
    <row r="78" spans="1:10" ht="25.5" customHeight="1">
      <c r="A78" s="115"/>
      <c r="B78" s="117" t="s">
        <v>90</v>
      </c>
      <c r="C78" s="444" t="s">
        <v>91</v>
      </c>
      <c r="D78" s="445"/>
      <c r="E78" s="445"/>
      <c r="F78" s="126" t="s">
        <v>24</v>
      </c>
      <c r="G78" s="127"/>
      <c r="H78" s="127"/>
      <c r="I78" s="443">
        <f>'1)Přímé hlavní akt.'!G1204+'2)Přímé doprovodné akt.'!G228+'3)Nepřímé akt.'!G364</f>
        <v>0</v>
      </c>
      <c r="J78" s="443"/>
    </row>
    <row r="79" spans="1:10" ht="25.5" customHeight="1">
      <c r="A79" s="115"/>
      <c r="B79" s="117" t="s">
        <v>92</v>
      </c>
      <c r="C79" s="444" t="s">
        <v>93</v>
      </c>
      <c r="D79" s="445"/>
      <c r="E79" s="445"/>
      <c r="F79" s="126" t="s">
        <v>24</v>
      </c>
      <c r="G79" s="127"/>
      <c r="H79" s="127"/>
      <c r="I79" s="443">
        <f>'1)Přímé hlavní akt.'!G1260+'1a)Střecha'!G266+'2)Přímé doprovodné akt.'!G232+'3)Nepřímé akt.'!G367</f>
        <v>0</v>
      </c>
      <c r="J79" s="443"/>
    </row>
    <row r="80" spans="1:10" ht="25.5" customHeight="1">
      <c r="A80" s="115"/>
      <c r="B80" s="117" t="s">
        <v>94</v>
      </c>
      <c r="C80" s="444" t="s">
        <v>95</v>
      </c>
      <c r="D80" s="445"/>
      <c r="E80" s="445"/>
      <c r="F80" s="126" t="s">
        <v>24</v>
      </c>
      <c r="G80" s="127"/>
      <c r="H80" s="127"/>
      <c r="I80" s="443">
        <f>'1)Přímé hlavní akt.'!G1307+'2)Přímé doprovodné akt.'!G237</f>
        <v>0</v>
      </c>
      <c r="J80" s="443"/>
    </row>
    <row r="81" spans="1:10" ht="25.5" customHeight="1">
      <c r="A81" s="115"/>
      <c r="B81" s="117" t="s">
        <v>96</v>
      </c>
      <c r="C81" s="444" t="s">
        <v>97</v>
      </c>
      <c r="D81" s="445"/>
      <c r="E81" s="445"/>
      <c r="F81" s="126" t="s">
        <v>24</v>
      </c>
      <c r="G81" s="127"/>
      <c r="H81" s="127"/>
      <c r="I81" s="443">
        <f>'1)Přímé hlavní akt.'!G1359+'3)Nepřímé akt.'!G370</f>
        <v>0</v>
      </c>
      <c r="J81" s="443"/>
    </row>
    <row r="82" spans="1:10" ht="25.5" customHeight="1">
      <c r="A82" s="115"/>
      <c r="B82" s="117" t="s">
        <v>98</v>
      </c>
      <c r="C82" s="444" t="s">
        <v>99</v>
      </c>
      <c r="D82" s="445"/>
      <c r="E82" s="445"/>
      <c r="F82" s="126" t="s">
        <v>24</v>
      </c>
      <c r="G82" s="127"/>
      <c r="H82" s="127"/>
      <c r="I82" s="443">
        <f>'1)Přímé hlavní akt.'!G1394+'2)Přímé doprovodné akt.'!G258</f>
        <v>0</v>
      </c>
      <c r="J82" s="443"/>
    </row>
    <row r="83" spans="1:10" ht="25.5" customHeight="1">
      <c r="A83" s="115"/>
      <c r="B83" s="117" t="s">
        <v>100</v>
      </c>
      <c r="C83" s="444" t="s">
        <v>101</v>
      </c>
      <c r="D83" s="445"/>
      <c r="E83" s="445"/>
      <c r="F83" s="126" t="s">
        <v>24</v>
      </c>
      <c r="G83" s="127"/>
      <c r="H83" s="127"/>
      <c r="I83" s="443">
        <f>'1)Přímé hlavní akt.'!G1416+'1a)Střecha'!G275</f>
        <v>0</v>
      </c>
      <c r="J83" s="443"/>
    </row>
    <row r="84" spans="1:10" ht="25.5" customHeight="1">
      <c r="A84" s="115"/>
      <c r="B84" s="117" t="s">
        <v>102</v>
      </c>
      <c r="C84" s="444" t="s">
        <v>103</v>
      </c>
      <c r="D84" s="445"/>
      <c r="E84" s="445"/>
      <c r="F84" s="126" t="s">
        <v>24</v>
      </c>
      <c r="G84" s="127"/>
      <c r="H84" s="127"/>
      <c r="I84" s="443">
        <f>'1)Přímé hlavní akt.'!G1439+'1a)Střecha'!G278+'2)Přímé doprovodné akt.'!G280+'3)Nepřímé akt.'!G394</f>
        <v>0</v>
      </c>
      <c r="J84" s="443"/>
    </row>
    <row r="85" spans="1:10" ht="25.5" customHeight="1">
      <c r="A85" s="115"/>
      <c r="B85" s="117" t="s">
        <v>104</v>
      </c>
      <c r="C85" s="444" t="s">
        <v>105</v>
      </c>
      <c r="D85" s="445"/>
      <c r="E85" s="445"/>
      <c r="F85" s="126" t="s">
        <v>24</v>
      </c>
      <c r="G85" s="127"/>
      <c r="H85" s="127"/>
      <c r="I85" s="443">
        <f>'1)Přímé hlavní akt.'!G1454</f>
        <v>0</v>
      </c>
      <c r="J85" s="443"/>
    </row>
    <row r="86" spans="1:10" s="232" customFormat="1" ht="25.5" customHeight="1">
      <c r="A86" s="115"/>
      <c r="B86" s="117" t="s">
        <v>1901</v>
      </c>
      <c r="C86" s="444" t="s">
        <v>1902</v>
      </c>
      <c r="D86" s="445"/>
      <c r="E86" s="445"/>
      <c r="F86" s="126" t="s">
        <v>25</v>
      </c>
      <c r="G86" s="330"/>
      <c r="H86" s="330"/>
      <c r="I86" s="443">
        <f>'1)Přímé hlavní akt.'!G1459+'2)Přímé doprovodné akt.'!G285+'3)Nepřímé akt.'!G401</f>
        <v>0</v>
      </c>
      <c r="J86" s="443"/>
    </row>
    <row r="87" spans="1:10" s="232" customFormat="1" ht="25.5" customHeight="1">
      <c r="A87" s="115"/>
      <c r="B87" s="117" t="s">
        <v>2109</v>
      </c>
      <c r="C87" s="444" t="s">
        <v>2110</v>
      </c>
      <c r="D87" s="445"/>
      <c r="E87" s="445"/>
      <c r="F87" s="126" t="s">
        <v>25</v>
      </c>
      <c r="G87" s="330"/>
      <c r="H87" s="330"/>
      <c r="I87" s="443">
        <f>'1)Přímé hlavní akt.'!G1586+'3)Nepřímé akt.'!G413</f>
        <v>0</v>
      </c>
      <c r="J87" s="443"/>
    </row>
    <row r="88" spans="1:10" s="232" customFormat="1" ht="25.5" customHeight="1">
      <c r="A88" s="115"/>
      <c r="B88" s="117" t="s">
        <v>2306</v>
      </c>
      <c r="C88" s="444" t="s">
        <v>2307</v>
      </c>
      <c r="D88" s="445"/>
      <c r="E88" s="445"/>
      <c r="F88" s="126" t="s">
        <v>25</v>
      </c>
      <c r="G88" s="330"/>
      <c r="H88" s="330"/>
      <c r="I88" s="443">
        <f>'1)Přímé hlavní akt.'!G1756+'2)Přímé doprovodné akt.'!G293+'3)Nepřímé akt.'!G459</f>
        <v>0</v>
      </c>
      <c r="J88" s="443"/>
    </row>
    <row r="89" spans="1:10" ht="25.5" customHeight="1">
      <c r="A89" s="115"/>
      <c r="B89" s="117" t="s">
        <v>106</v>
      </c>
      <c r="C89" s="444" t="s">
        <v>107</v>
      </c>
      <c r="D89" s="445"/>
      <c r="E89" s="445"/>
      <c r="F89" s="126" t="s">
        <v>25</v>
      </c>
      <c r="G89" s="127"/>
      <c r="H89" s="127"/>
      <c r="I89" s="443">
        <f>'1)Přímé hlavní akt.'!G1947+'1a)Střecha'!G283</f>
        <v>0</v>
      </c>
      <c r="J89" s="443"/>
    </row>
    <row r="90" spans="1:10" ht="25.5" customHeight="1">
      <c r="A90" s="115"/>
      <c r="B90" s="117" t="s">
        <v>108</v>
      </c>
      <c r="C90" s="444" t="s">
        <v>109</v>
      </c>
      <c r="D90" s="445"/>
      <c r="E90" s="445"/>
      <c r="F90" s="126" t="s">
        <v>25</v>
      </c>
      <c r="G90" s="127"/>
      <c r="H90" s="127"/>
      <c r="I90" s="443">
        <f>'1)Přímé hlavní akt.'!G1976+'1a)Střecha'!G291+'2)Přímé doprovodné akt.'!G320+'3)Nepřímé akt.'!G500</f>
        <v>0</v>
      </c>
      <c r="J90" s="443"/>
    </row>
    <row r="91" spans="1:10" ht="25.5" customHeight="1">
      <c r="A91" s="115"/>
      <c r="B91" s="135" t="s">
        <v>1228</v>
      </c>
      <c r="C91" s="450" t="s">
        <v>1229</v>
      </c>
      <c r="D91" s="451"/>
      <c r="E91" s="451"/>
      <c r="F91" s="133" t="s">
        <v>110</v>
      </c>
      <c r="G91" s="134"/>
      <c r="H91" s="134"/>
      <c r="I91" s="449">
        <f>'1b)VN+ON'!G47+'2a)VN+ON'!G77+'3a)VN+ON'!G77</f>
        <v>0</v>
      </c>
      <c r="J91" s="449"/>
    </row>
    <row r="92" spans="1:10" ht="25.5" customHeight="1">
      <c r="A92" s="116"/>
      <c r="B92" s="120" t="s">
        <v>1</v>
      </c>
      <c r="C92" s="120"/>
      <c r="D92" s="121"/>
      <c r="E92" s="121"/>
      <c r="F92" s="128"/>
      <c r="G92" s="129"/>
      <c r="H92" s="129"/>
      <c r="I92" s="448">
        <f>SUM(I53:I91)</f>
        <v>0</v>
      </c>
      <c r="J92" s="448"/>
    </row>
    <row r="93" spans="1:10">
      <c r="F93" s="130"/>
      <c r="G93" s="89"/>
      <c r="H93" s="130"/>
      <c r="I93" s="89"/>
      <c r="J93" s="89"/>
    </row>
    <row r="94" spans="1:10">
      <c r="F94" s="130"/>
      <c r="G94" s="89"/>
      <c r="H94" s="130"/>
      <c r="I94" s="89"/>
      <c r="J94" s="89"/>
    </row>
    <row r="95" spans="1:10">
      <c r="F95" s="130"/>
      <c r="G95" s="89"/>
      <c r="H95" s="130"/>
      <c r="I95" s="89"/>
      <c r="J95" s="89"/>
    </row>
    <row r="98" spans="9:9">
      <c r="I98" s="89"/>
    </row>
    <row r="99" spans="9:9">
      <c r="I99" s="89"/>
    </row>
  </sheetData>
  <sheetProtection password="CCE1" sheet="1" objects="1" scenarios="1"/>
  <protectedRanges>
    <protectedRange sqref="I11:I12 D11:G13 C13" name="Oblast1"/>
  </protectedRanges>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21">
    <mergeCell ref="D12:G12"/>
    <mergeCell ref="D13:G13"/>
    <mergeCell ref="D34:E34"/>
    <mergeCell ref="B1:J1"/>
    <mergeCell ref="G26:I26"/>
    <mergeCell ref="G27:I27"/>
    <mergeCell ref="G29:I29"/>
    <mergeCell ref="G25:I25"/>
    <mergeCell ref="I16:J16"/>
    <mergeCell ref="I19:J19"/>
    <mergeCell ref="E21:F21"/>
    <mergeCell ref="G21:H21"/>
    <mergeCell ref="D11:G11"/>
    <mergeCell ref="G24:I24"/>
    <mergeCell ref="G23:I23"/>
    <mergeCell ref="E19:F19"/>
    <mergeCell ref="E20:F20"/>
    <mergeCell ref="I20:J20"/>
    <mergeCell ref="I21:J21"/>
    <mergeCell ref="G19:H19"/>
    <mergeCell ref="G20:H20"/>
    <mergeCell ref="G34:I34"/>
    <mergeCell ref="E17:F17"/>
    <mergeCell ref="G16:H16"/>
    <mergeCell ref="C39:E39"/>
    <mergeCell ref="B46:E46"/>
    <mergeCell ref="I52:J52"/>
    <mergeCell ref="I53:J53"/>
    <mergeCell ref="C53:E53"/>
    <mergeCell ref="G28:I28"/>
    <mergeCell ref="G15:H15"/>
    <mergeCell ref="I15:J15"/>
    <mergeCell ref="E16:F16"/>
    <mergeCell ref="D35:E35"/>
    <mergeCell ref="G17:H17"/>
    <mergeCell ref="G18:H18"/>
    <mergeCell ref="I17:J17"/>
    <mergeCell ref="I18:J18"/>
    <mergeCell ref="E18:F18"/>
    <mergeCell ref="E15:F15"/>
    <mergeCell ref="I57:J57"/>
    <mergeCell ref="C57:E57"/>
    <mergeCell ref="I58:J58"/>
    <mergeCell ref="C58:E58"/>
    <mergeCell ref="I59:J59"/>
    <mergeCell ref="C59:E59"/>
    <mergeCell ref="I54:J54"/>
    <mergeCell ref="C54:E54"/>
    <mergeCell ref="I55:J55"/>
    <mergeCell ref="C55:E55"/>
    <mergeCell ref="I56:J56"/>
    <mergeCell ref="C56:E56"/>
    <mergeCell ref="I63:J63"/>
    <mergeCell ref="C63:E63"/>
    <mergeCell ref="I64:J64"/>
    <mergeCell ref="C64:E64"/>
    <mergeCell ref="I65:J65"/>
    <mergeCell ref="C65:E65"/>
    <mergeCell ref="I60:J60"/>
    <mergeCell ref="C60:E60"/>
    <mergeCell ref="I61:J61"/>
    <mergeCell ref="C61:E61"/>
    <mergeCell ref="I62:J62"/>
    <mergeCell ref="C62:E62"/>
    <mergeCell ref="C70:E70"/>
    <mergeCell ref="I71:J71"/>
    <mergeCell ref="C71:E71"/>
    <mergeCell ref="I66:J66"/>
    <mergeCell ref="C66:E66"/>
    <mergeCell ref="I67:J67"/>
    <mergeCell ref="C67:E67"/>
    <mergeCell ref="I68:J68"/>
    <mergeCell ref="C68:E68"/>
    <mergeCell ref="D2:J2"/>
    <mergeCell ref="D3:J3"/>
    <mergeCell ref="D4:J4"/>
    <mergeCell ref="I89:J89"/>
    <mergeCell ref="C89:E89"/>
    <mergeCell ref="I90:J90"/>
    <mergeCell ref="C90:E90"/>
    <mergeCell ref="I83:J83"/>
    <mergeCell ref="C83:E83"/>
    <mergeCell ref="I84:J84"/>
    <mergeCell ref="C84:E84"/>
    <mergeCell ref="I85:J85"/>
    <mergeCell ref="C85:E85"/>
    <mergeCell ref="I80:J80"/>
    <mergeCell ref="C80:E80"/>
    <mergeCell ref="I81:J81"/>
    <mergeCell ref="C81:E81"/>
    <mergeCell ref="I82:J82"/>
    <mergeCell ref="C82:E82"/>
    <mergeCell ref="I77:J77"/>
    <mergeCell ref="C77:E77"/>
    <mergeCell ref="I78:J78"/>
    <mergeCell ref="C78:E78"/>
    <mergeCell ref="I79:J79"/>
    <mergeCell ref="I86:J86"/>
    <mergeCell ref="I87:J87"/>
    <mergeCell ref="I88:J88"/>
    <mergeCell ref="C86:E86"/>
    <mergeCell ref="C87:E87"/>
    <mergeCell ref="C88:E88"/>
    <mergeCell ref="C40:E40"/>
    <mergeCell ref="I92:J92"/>
    <mergeCell ref="I91:J91"/>
    <mergeCell ref="C91:E91"/>
    <mergeCell ref="C79:E79"/>
    <mergeCell ref="I72:J72"/>
    <mergeCell ref="C72:E72"/>
    <mergeCell ref="I75:J75"/>
    <mergeCell ref="C75:E75"/>
    <mergeCell ref="I76:J76"/>
    <mergeCell ref="C76:E76"/>
    <mergeCell ref="I73:J73"/>
    <mergeCell ref="I74:J74"/>
    <mergeCell ref="C73:E73"/>
    <mergeCell ref="C74:E74"/>
    <mergeCell ref="I69:J69"/>
    <mergeCell ref="C69:E69"/>
    <mergeCell ref="I70:J70"/>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Stránka &amp;P z &amp;N</oddFooter>
  </headerFooter>
  <rowBreaks count="1" manualBreakCount="1">
    <brk id="36" max="9" man="1"/>
  </rowBreaks>
  <legacyDrawing r:id="rId3"/>
</worksheet>
</file>

<file path=xl/worksheets/sheet2.xml><?xml version="1.0" encoding="utf-8"?>
<worksheet xmlns="http://schemas.openxmlformats.org/spreadsheetml/2006/main" xmlns:r="http://schemas.openxmlformats.org/officeDocument/2006/relationships">
  <sheetPr codeName="List4">
    <tabColor rgb="FFFF9966"/>
  </sheetPr>
  <dimension ref="A1:G5"/>
  <sheetViews>
    <sheetView workbookViewId="0">
      <selection activeCell="A5" sqref="A5:IV5"/>
    </sheetView>
  </sheetViews>
  <sheetFormatPr defaultRowHeight="12.75"/>
  <cols>
    <col min="1" max="1" width="4.28515625" style="6" customWidth="1"/>
    <col min="2" max="2" width="14.42578125" style="6" customWidth="1"/>
    <col min="3" max="3" width="38.28515625" style="10" customWidth="1"/>
    <col min="4" max="4" width="4.5703125" style="6" customWidth="1"/>
    <col min="5" max="5" width="10.5703125" style="6" customWidth="1"/>
    <col min="6" max="6" width="9.85546875" style="6" customWidth="1"/>
    <col min="7" max="7" width="12.7109375" style="6" customWidth="1"/>
    <col min="8" max="16384" width="9.140625" style="6"/>
  </cols>
  <sheetData>
    <row r="1" spans="1:7" ht="15.75">
      <c r="A1" s="494" t="s">
        <v>6</v>
      </c>
      <c r="B1" s="494"/>
      <c r="C1" s="495"/>
      <c r="D1" s="494"/>
      <c r="E1" s="494"/>
      <c r="F1" s="494"/>
      <c r="G1" s="494"/>
    </row>
    <row r="2" spans="1:7" ht="24.95" customHeight="1">
      <c r="A2" s="77" t="s">
        <v>37</v>
      </c>
      <c r="B2" s="76"/>
      <c r="C2" s="496"/>
      <c r="D2" s="496"/>
      <c r="E2" s="496"/>
      <c r="F2" s="496"/>
      <c r="G2" s="497"/>
    </row>
    <row r="3" spans="1:7" ht="24.95" hidden="1" customHeight="1">
      <c r="A3" s="77" t="s">
        <v>7</v>
      </c>
      <c r="B3" s="76"/>
      <c r="C3" s="496"/>
      <c r="D3" s="496"/>
      <c r="E3" s="496"/>
      <c r="F3" s="496"/>
      <c r="G3" s="497"/>
    </row>
    <row r="4" spans="1:7" ht="24.95" hidden="1" customHeight="1">
      <c r="A4" s="77" t="s">
        <v>8</v>
      </c>
      <c r="B4" s="76"/>
      <c r="C4" s="496"/>
      <c r="D4" s="496"/>
      <c r="E4" s="496"/>
      <c r="F4" s="496"/>
      <c r="G4" s="497"/>
    </row>
    <row r="5" spans="1:7" hidden="1">
      <c r="B5" s="7"/>
      <c r="C5" s="8"/>
      <c r="D5" s="9"/>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CE,Tučné"RTS Stavitel +,  © RTS, a.s.&amp;R&amp;"Arial,Obyčejné"Strana &amp;P z &amp;N</oddFooter>
  </headerFooter>
</worksheet>
</file>

<file path=xl/worksheets/sheet3.xml><?xml version="1.0" encoding="utf-8"?>
<worksheet xmlns="http://schemas.openxmlformats.org/spreadsheetml/2006/main" xmlns:r="http://schemas.openxmlformats.org/officeDocument/2006/relationships">
  <sheetPr>
    <outlinePr summaryBelow="0"/>
  </sheetPr>
  <dimension ref="A1:AP2041"/>
  <sheetViews>
    <sheetView showZeros="0" tabSelected="1" view="pageBreakPreview" topLeftCell="A1191" zoomScale="85" zoomScaleNormal="100" zoomScaleSheetLayoutView="85" workbookViewId="0">
      <selection activeCell="G1208" sqref="G1208"/>
    </sheetView>
  </sheetViews>
  <sheetFormatPr defaultRowHeight="12.75" outlineLevelRow="1"/>
  <cols>
    <col min="1" max="1" width="4.28515625" style="337" customWidth="1"/>
    <col min="2" max="2" width="14.42578125" style="379" customWidth="1"/>
    <col min="3" max="3" width="50.7109375" style="379" customWidth="1"/>
    <col min="4" max="4" width="4.5703125" style="337" customWidth="1"/>
    <col min="5" max="5" width="10.5703125" style="381" customWidth="1"/>
    <col min="6" max="6" width="9.85546875" style="378" customWidth="1"/>
    <col min="7" max="7" width="12.7109375" style="378" customWidth="1"/>
    <col min="8" max="8" width="9.140625" style="337" customWidth="1"/>
    <col min="9" max="9" width="9.140625" style="136"/>
    <col min="10" max="10" width="10.28515625" style="136" bestFit="1" customWidth="1"/>
    <col min="11" max="21" width="0" style="136" hidden="1" customWidth="1"/>
    <col min="22" max="22" width="10.28515625" style="136" bestFit="1" customWidth="1"/>
    <col min="23" max="16384" width="9.140625" style="136"/>
  </cols>
  <sheetData>
    <row r="1" spans="1:42" ht="15.75" customHeight="1">
      <c r="A1" s="498" t="s">
        <v>2644</v>
      </c>
      <c r="B1" s="498"/>
      <c r="C1" s="498"/>
      <c r="D1" s="498"/>
      <c r="E1" s="498"/>
      <c r="F1" s="498"/>
      <c r="G1" s="498"/>
      <c r="M1" s="136" t="s">
        <v>113</v>
      </c>
    </row>
    <row r="2" spans="1:42" ht="24.95" customHeight="1">
      <c r="A2" s="391" t="s">
        <v>112</v>
      </c>
      <c r="B2" s="341"/>
      <c r="C2" s="499" t="s">
        <v>1231</v>
      </c>
      <c r="D2" s="500"/>
      <c r="E2" s="500"/>
      <c r="F2" s="500"/>
      <c r="G2" s="501"/>
      <c r="M2" s="136" t="s">
        <v>114</v>
      </c>
    </row>
    <row r="3" spans="1:42" ht="24.95" customHeight="1">
      <c r="A3" s="392" t="s">
        <v>7</v>
      </c>
      <c r="B3" s="342"/>
      <c r="C3" s="499" t="s">
        <v>1232</v>
      </c>
      <c r="D3" s="500"/>
      <c r="E3" s="500"/>
      <c r="F3" s="500"/>
      <c r="G3" s="501"/>
      <c r="M3" s="136" t="s">
        <v>115</v>
      </c>
    </row>
    <row r="4" spans="1:42" ht="24.95" customHeight="1">
      <c r="A4" s="392" t="s">
        <v>8</v>
      </c>
      <c r="B4" s="342"/>
      <c r="C4" s="499" t="s">
        <v>2649</v>
      </c>
      <c r="D4" s="500"/>
      <c r="E4" s="500"/>
      <c r="F4" s="500"/>
      <c r="G4" s="501"/>
      <c r="M4" s="136" t="s">
        <v>116</v>
      </c>
    </row>
    <row r="5" spans="1:42">
      <c r="A5" s="393" t="s">
        <v>117</v>
      </c>
      <c r="B5" s="343"/>
      <c r="C5" s="343"/>
      <c r="D5" s="344"/>
      <c r="E5" s="345"/>
      <c r="F5" s="346"/>
      <c r="G5" s="347"/>
      <c r="M5" s="136" t="s">
        <v>118</v>
      </c>
    </row>
    <row r="7" spans="1:42" ht="25.5">
      <c r="A7" s="349" t="s">
        <v>119</v>
      </c>
      <c r="B7" s="348" t="s">
        <v>120</v>
      </c>
      <c r="C7" s="348" t="s">
        <v>121</v>
      </c>
      <c r="D7" s="349" t="s">
        <v>122</v>
      </c>
      <c r="E7" s="350" t="s">
        <v>123</v>
      </c>
      <c r="F7" s="351" t="s">
        <v>124</v>
      </c>
      <c r="G7" s="352" t="s">
        <v>28</v>
      </c>
      <c r="H7" s="353" t="s">
        <v>125</v>
      </c>
    </row>
    <row r="8" spans="1:42">
      <c r="A8" s="394" t="s">
        <v>126</v>
      </c>
      <c r="B8" s="355" t="s">
        <v>44</v>
      </c>
      <c r="C8" s="356" t="s">
        <v>45</v>
      </c>
      <c r="D8" s="357"/>
      <c r="E8" s="358"/>
      <c r="F8" s="358"/>
      <c r="G8" s="358">
        <f>SUMIF(M9:M17,"&lt;&gt;NOR",G9:G17)</f>
        <v>0</v>
      </c>
      <c r="H8" s="359"/>
      <c r="M8" s="136" t="s">
        <v>127</v>
      </c>
    </row>
    <row r="9" spans="1:42" ht="22.5" outlineLevel="1">
      <c r="A9" s="395">
        <v>1</v>
      </c>
      <c r="B9" s="269" t="s">
        <v>128</v>
      </c>
      <c r="C9" s="270" t="s">
        <v>129</v>
      </c>
      <c r="D9" s="333" t="s">
        <v>130</v>
      </c>
      <c r="E9" s="334">
        <v>200</v>
      </c>
      <c r="F9" s="334"/>
      <c r="G9" s="334">
        <f>ROUND(E9*F9,2)</f>
        <v>0</v>
      </c>
      <c r="H9" s="271" t="s">
        <v>1233</v>
      </c>
      <c r="I9" s="137"/>
      <c r="J9" s="137"/>
      <c r="K9" s="137"/>
      <c r="L9" s="137"/>
      <c r="M9" s="137" t="s">
        <v>131</v>
      </c>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row>
    <row r="10" spans="1:42" outlineLevel="1">
      <c r="A10" s="395"/>
      <c r="B10" s="269"/>
      <c r="C10" s="360" t="s">
        <v>132</v>
      </c>
      <c r="D10" s="361"/>
      <c r="E10" s="362">
        <v>90</v>
      </c>
      <c r="F10" s="334"/>
      <c r="G10" s="334"/>
      <c r="H10" s="271"/>
      <c r="I10" s="137"/>
      <c r="J10" s="137"/>
      <c r="K10" s="137"/>
      <c r="L10" s="137"/>
      <c r="M10" s="137" t="s">
        <v>133</v>
      </c>
      <c r="N10" s="137">
        <v>0</v>
      </c>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row>
    <row r="11" spans="1:42" outlineLevel="1">
      <c r="A11" s="395"/>
      <c r="B11" s="269"/>
      <c r="C11" s="360" t="s">
        <v>134</v>
      </c>
      <c r="D11" s="361"/>
      <c r="E11" s="362">
        <v>90</v>
      </c>
      <c r="F11" s="334"/>
      <c r="G11" s="334"/>
      <c r="H11" s="271"/>
      <c r="I11" s="137"/>
      <c r="J11" s="137"/>
      <c r="K11" s="137"/>
      <c r="L11" s="137"/>
      <c r="M11" s="137" t="s">
        <v>133</v>
      </c>
      <c r="N11" s="137">
        <v>0</v>
      </c>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row>
    <row r="12" spans="1:42" outlineLevel="1">
      <c r="A12" s="395"/>
      <c r="B12" s="269"/>
      <c r="C12" s="360" t="s">
        <v>135</v>
      </c>
      <c r="D12" s="361"/>
      <c r="E12" s="362">
        <v>20</v>
      </c>
      <c r="F12" s="334"/>
      <c r="G12" s="334"/>
      <c r="H12" s="271"/>
      <c r="I12" s="137"/>
      <c r="J12" s="137"/>
      <c r="K12" s="137"/>
      <c r="L12" s="137"/>
      <c r="M12" s="137" t="s">
        <v>133</v>
      </c>
      <c r="N12" s="137">
        <v>0</v>
      </c>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row>
    <row r="13" spans="1:42" ht="22.5" outlineLevel="1">
      <c r="A13" s="395">
        <v>2</v>
      </c>
      <c r="B13" s="269" t="s">
        <v>136</v>
      </c>
      <c r="C13" s="270" t="s">
        <v>137</v>
      </c>
      <c r="D13" s="333" t="s">
        <v>130</v>
      </c>
      <c r="E13" s="334">
        <v>31.5</v>
      </c>
      <c r="F13" s="334"/>
      <c r="G13" s="334">
        <f>ROUND(E13*F13,2)</f>
        <v>0</v>
      </c>
      <c r="H13" s="271" t="s">
        <v>1233</v>
      </c>
      <c r="I13" s="137"/>
      <c r="J13" s="137"/>
      <c r="K13" s="137"/>
      <c r="L13" s="137"/>
      <c r="M13" s="137" t="s">
        <v>131</v>
      </c>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row>
    <row r="14" spans="1:42" outlineLevel="1">
      <c r="A14" s="395"/>
      <c r="B14" s="269"/>
      <c r="C14" s="360" t="s">
        <v>138</v>
      </c>
      <c r="D14" s="361"/>
      <c r="E14" s="362">
        <v>12.6</v>
      </c>
      <c r="F14" s="334"/>
      <c r="G14" s="334"/>
      <c r="H14" s="271"/>
      <c r="I14" s="137"/>
      <c r="J14" s="137"/>
      <c r="K14" s="137"/>
      <c r="L14" s="137"/>
      <c r="M14" s="137" t="s">
        <v>133</v>
      </c>
      <c r="N14" s="137">
        <v>0</v>
      </c>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row>
    <row r="15" spans="1:42" outlineLevel="1">
      <c r="A15" s="395"/>
      <c r="B15" s="269"/>
      <c r="C15" s="360" t="s">
        <v>139</v>
      </c>
      <c r="D15" s="361"/>
      <c r="E15" s="362">
        <v>18.899999999999999</v>
      </c>
      <c r="F15" s="334"/>
      <c r="G15" s="334"/>
      <c r="H15" s="271"/>
      <c r="I15" s="137"/>
      <c r="J15" s="137"/>
      <c r="K15" s="137"/>
      <c r="L15" s="137"/>
      <c r="M15" s="137" t="s">
        <v>133</v>
      </c>
      <c r="N15" s="137">
        <v>0</v>
      </c>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row>
    <row r="16" spans="1:42" outlineLevel="1">
      <c r="A16" s="395">
        <v>3</v>
      </c>
      <c r="B16" s="269" t="s">
        <v>140</v>
      </c>
      <c r="C16" s="270" t="s">
        <v>141</v>
      </c>
      <c r="D16" s="333" t="s">
        <v>142</v>
      </c>
      <c r="E16" s="334">
        <v>1</v>
      </c>
      <c r="F16" s="334"/>
      <c r="G16" s="334">
        <f>ROUND(E16*F16,2)</f>
        <v>0</v>
      </c>
      <c r="H16" s="271" t="s">
        <v>1233</v>
      </c>
      <c r="I16" s="137"/>
      <c r="J16" s="137"/>
      <c r="K16" s="137"/>
      <c r="L16" s="137"/>
      <c r="M16" s="137" t="s">
        <v>131</v>
      </c>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row>
    <row r="17" spans="1:42" outlineLevel="1">
      <c r="A17" s="395"/>
      <c r="B17" s="269"/>
      <c r="C17" s="360" t="s">
        <v>143</v>
      </c>
      <c r="D17" s="361"/>
      <c r="E17" s="362">
        <v>1</v>
      </c>
      <c r="F17" s="334"/>
      <c r="G17" s="334"/>
      <c r="H17" s="271"/>
      <c r="I17" s="137"/>
      <c r="J17" s="137"/>
      <c r="K17" s="137"/>
      <c r="L17" s="137"/>
      <c r="M17" s="137" t="s">
        <v>133</v>
      </c>
      <c r="N17" s="137">
        <v>0</v>
      </c>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row>
    <row r="18" spans="1:42">
      <c r="A18" s="396" t="s">
        <v>126</v>
      </c>
      <c r="B18" s="363" t="s">
        <v>46</v>
      </c>
      <c r="C18" s="364" t="s">
        <v>47</v>
      </c>
      <c r="D18" s="365"/>
      <c r="E18" s="366"/>
      <c r="F18" s="366"/>
      <c r="G18" s="366">
        <f>SUMIF(M19:M48,"&lt;&gt;NOR",G19:G48)</f>
        <v>0</v>
      </c>
      <c r="H18" s="339"/>
      <c r="M18" s="136" t="s">
        <v>127</v>
      </c>
    </row>
    <row r="19" spans="1:42" outlineLevel="1">
      <c r="A19" s="395">
        <v>4</v>
      </c>
      <c r="B19" s="269" t="s">
        <v>144</v>
      </c>
      <c r="C19" s="270" t="s">
        <v>145</v>
      </c>
      <c r="D19" s="333" t="s">
        <v>146</v>
      </c>
      <c r="E19" s="334">
        <v>7</v>
      </c>
      <c r="F19" s="334"/>
      <c r="G19" s="334">
        <f>ROUND(E19*F19,2)</f>
        <v>0</v>
      </c>
      <c r="H19" s="271" t="s">
        <v>1269</v>
      </c>
      <c r="I19" s="137"/>
      <c r="J19" s="137"/>
      <c r="K19" s="137"/>
      <c r="L19" s="137"/>
      <c r="M19" s="137" t="s">
        <v>131</v>
      </c>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row>
    <row r="20" spans="1:42" outlineLevel="1">
      <c r="A20" s="395"/>
      <c r="B20" s="269"/>
      <c r="C20" s="360" t="s">
        <v>147</v>
      </c>
      <c r="D20" s="361"/>
      <c r="E20" s="362">
        <v>7</v>
      </c>
      <c r="F20" s="334"/>
      <c r="G20" s="334"/>
      <c r="H20" s="271"/>
      <c r="I20" s="137"/>
      <c r="J20" s="137"/>
      <c r="K20" s="137"/>
      <c r="L20" s="137"/>
      <c r="M20" s="137" t="s">
        <v>133</v>
      </c>
      <c r="N20" s="137">
        <v>0</v>
      </c>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row>
    <row r="21" spans="1:42" outlineLevel="1">
      <c r="A21" s="395">
        <v>5</v>
      </c>
      <c r="B21" s="269" t="s">
        <v>148</v>
      </c>
      <c r="C21" s="270" t="s">
        <v>149</v>
      </c>
      <c r="D21" s="333" t="s">
        <v>146</v>
      </c>
      <c r="E21" s="334">
        <v>75.775999999999996</v>
      </c>
      <c r="F21" s="334"/>
      <c r="G21" s="334">
        <f>ROUND(E21*F21,2)</f>
        <v>0</v>
      </c>
      <c r="H21" s="271" t="s">
        <v>1269</v>
      </c>
      <c r="I21" s="137"/>
      <c r="J21" s="137"/>
      <c r="K21" s="137"/>
      <c r="L21" s="137"/>
      <c r="M21" s="137" t="s">
        <v>131</v>
      </c>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row>
    <row r="22" spans="1:42" outlineLevel="1">
      <c r="A22" s="395"/>
      <c r="B22" s="269"/>
      <c r="C22" s="360" t="s">
        <v>150</v>
      </c>
      <c r="D22" s="361"/>
      <c r="E22" s="362">
        <v>41.3</v>
      </c>
      <c r="F22" s="334"/>
      <c r="G22" s="334"/>
      <c r="H22" s="271">
        <v>0</v>
      </c>
      <c r="I22" s="137"/>
      <c r="J22" s="137"/>
      <c r="K22" s="137"/>
      <c r="L22" s="137"/>
      <c r="M22" s="137" t="s">
        <v>133</v>
      </c>
      <c r="N22" s="137">
        <v>0</v>
      </c>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row>
    <row r="23" spans="1:42" outlineLevel="1">
      <c r="A23" s="395"/>
      <c r="B23" s="269"/>
      <c r="C23" s="360" t="s">
        <v>151</v>
      </c>
      <c r="D23" s="361"/>
      <c r="E23" s="362">
        <v>34.475999999999999</v>
      </c>
      <c r="F23" s="334"/>
      <c r="G23" s="334"/>
      <c r="H23" s="271">
        <v>0</v>
      </c>
      <c r="I23" s="137"/>
      <c r="J23" s="137"/>
      <c r="K23" s="137"/>
      <c r="L23" s="137"/>
      <c r="M23" s="137" t="s">
        <v>133</v>
      </c>
      <c r="N23" s="137">
        <v>0</v>
      </c>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row>
    <row r="24" spans="1:42" outlineLevel="1">
      <c r="A24" s="395">
        <v>6</v>
      </c>
      <c r="B24" s="269" t="s">
        <v>157</v>
      </c>
      <c r="C24" s="270" t="s">
        <v>158</v>
      </c>
      <c r="D24" s="333" t="s">
        <v>146</v>
      </c>
      <c r="E24" s="334">
        <v>75.775999999999996</v>
      </c>
      <c r="F24" s="334"/>
      <c r="G24" s="334">
        <f>ROUND(E24*F24,2)</f>
        <v>0</v>
      </c>
      <c r="H24" s="271" t="s">
        <v>1269</v>
      </c>
      <c r="I24" s="137"/>
      <c r="J24" s="137"/>
      <c r="K24" s="137"/>
      <c r="L24" s="137"/>
      <c r="M24" s="137" t="s">
        <v>131</v>
      </c>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row>
    <row r="25" spans="1:42" outlineLevel="1">
      <c r="A25" s="395"/>
      <c r="B25" s="269"/>
      <c r="C25" s="360" t="s">
        <v>150</v>
      </c>
      <c r="D25" s="361"/>
      <c r="E25" s="362">
        <v>41.3</v>
      </c>
      <c r="F25" s="334"/>
      <c r="G25" s="334"/>
      <c r="H25" s="271">
        <v>0</v>
      </c>
      <c r="I25" s="137"/>
      <c r="J25" s="137"/>
      <c r="K25" s="137"/>
      <c r="L25" s="137"/>
      <c r="M25" s="137" t="s">
        <v>133</v>
      </c>
      <c r="N25" s="137">
        <v>0</v>
      </c>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row>
    <row r="26" spans="1:42" outlineLevel="1">
      <c r="A26" s="395"/>
      <c r="B26" s="269"/>
      <c r="C26" s="360" t="s">
        <v>151</v>
      </c>
      <c r="D26" s="361"/>
      <c r="E26" s="362">
        <v>34.475999999999999</v>
      </c>
      <c r="F26" s="334"/>
      <c r="G26" s="334"/>
      <c r="H26" s="271">
        <v>0</v>
      </c>
      <c r="I26" s="137"/>
      <c r="J26" s="137"/>
      <c r="K26" s="137"/>
      <c r="L26" s="137"/>
      <c r="M26" s="137" t="s">
        <v>133</v>
      </c>
      <c r="N26" s="137">
        <v>0</v>
      </c>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row>
    <row r="27" spans="1:42" outlineLevel="1">
      <c r="A27" s="395">
        <v>7</v>
      </c>
      <c r="B27" s="269" t="s">
        <v>159</v>
      </c>
      <c r="C27" s="270" t="s">
        <v>160</v>
      </c>
      <c r="D27" s="333" t="s">
        <v>146</v>
      </c>
      <c r="E27" s="334">
        <v>75.775999999999996</v>
      </c>
      <c r="F27" s="334"/>
      <c r="G27" s="334">
        <f>ROUND(E27*F27,2)</f>
        <v>0</v>
      </c>
      <c r="H27" s="271" t="s">
        <v>1269</v>
      </c>
      <c r="I27" s="137"/>
      <c r="J27" s="137"/>
      <c r="K27" s="137"/>
      <c r="L27" s="137"/>
      <c r="M27" s="137" t="s">
        <v>131</v>
      </c>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row>
    <row r="28" spans="1:42" outlineLevel="1">
      <c r="A28" s="395"/>
      <c r="B28" s="269"/>
      <c r="C28" s="360" t="s">
        <v>150</v>
      </c>
      <c r="D28" s="361"/>
      <c r="E28" s="362">
        <v>41.3</v>
      </c>
      <c r="F28" s="334"/>
      <c r="G28" s="334"/>
      <c r="H28" s="271">
        <v>0</v>
      </c>
      <c r="I28" s="137"/>
      <c r="J28" s="137"/>
      <c r="K28" s="137"/>
      <c r="L28" s="137"/>
      <c r="M28" s="137" t="s">
        <v>133</v>
      </c>
      <c r="N28" s="137">
        <v>0</v>
      </c>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row>
    <row r="29" spans="1:42" outlineLevel="1">
      <c r="A29" s="395"/>
      <c r="B29" s="269"/>
      <c r="C29" s="360" t="s">
        <v>151</v>
      </c>
      <c r="D29" s="361"/>
      <c r="E29" s="362">
        <v>34.475999999999999</v>
      </c>
      <c r="F29" s="334"/>
      <c r="G29" s="334"/>
      <c r="H29" s="271">
        <v>0</v>
      </c>
      <c r="I29" s="137"/>
      <c r="J29" s="137"/>
      <c r="K29" s="137"/>
      <c r="L29" s="137"/>
      <c r="M29" s="137" t="s">
        <v>133</v>
      </c>
      <c r="N29" s="137">
        <v>0</v>
      </c>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row>
    <row r="30" spans="1:42" outlineLevel="1">
      <c r="A30" s="395">
        <v>8</v>
      </c>
      <c r="B30" s="269" t="s">
        <v>161</v>
      </c>
      <c r="C30" s="270" t="s">
        <v>162</v>
      </c>
      <c r="D30" s="333" t="s">
        <v>146</v>
      </c>
      <c r="E30" s="334">
        <v>49.595999999999997</v>
      </c>
      <c r="F30" s="334"/>
      <c r="G30" s="334">
        <f>ROUND(E30*F30,2)</f>
        <v>0</v>
      </c>
      <c r="H30" s="271" t="s">
        <v>1269</v>
      </c>
      <c r="I30" s="137"/>
      <c r="J30" s="137"/>
      <c r="K30" s="137"/>
      <c r="L30" s="137"/>
      <c r="M30" s="137" t="s">
        <v>131</v>
      </c>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row>
    <row r="31" spans="1:42" outlineLevel="1">
      <c r="A31" s="395"/>
      <c r="B31" s="269"/>
      <c r="C31" s="360" t="s">
        <v>163</v>
      </c>
      <c r="D31" s="361"/>
      <c r="E31" s="362">
        <v>23.94</v>
      </c>
      <c r="F31" s="334"/>
      <c r="G31" s="334"/>
      <c r="H31" s="271">
        <v>0</v>
      </c>
      <c r="I31" s="137"/>
      <c r="J31" s="137"/>
      <c r="K31" s="137"/>
      <c r="L31" s="137"/>
      <c r="M31" s="137" t="s">
        <v>133</v>
      </c>
      <c r="N31" s="137">
        <v>0</v>
      </c>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row>
    <row r="32" spans="1:42" outlineLevel="1">
      <c r="A32" s="395"/>
      <c r="B32" s="269"/>
      <c r="C32" s="360" t="s">
        <v>164</v>
      </c>
      <c r="D32" s="361"/>
      <c r="E32" s="362">
        <v>14.82</v>
      </c>
      <c r="F32" s="334"/>
      <c r="G32" s="334"/>
      <c r="H32" s="271">
        <v>0</v>
      </c>
      <c r="I32" s="137"/>
      <c r="J32" s="137"/>
      <c r="K32" s="137"/>
      <c r="L32" s="137"/>
      <c r="M32" s="137" t="s">
        <v>133</v>
      </c>
      <c r="N32" s="137">
        <v>0</v>
      </c>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row>
    <row r="33" spans="1:42" outlineLevel="1">
      <c r="A33" s="395"/>
      <c r="B33" s="269"/>
      <c r="C33" s="360" t="s">
        <v>165</v>
      </c>
      <c r="D33" s="361"/>
      <c r="E33" s="362">
        <v>10.836</v>
      </c>
      <c r="F33" s="334"/>
      <c r="G33" s="334"/>
      <c r="H33" s="271">
        <v>0</v>
      </c>
      <c r="I33" s="137"/>
      <c r="J33" s="137"/>
      <c r="K33" s="137"/>
      <c r="L33" s="137"/>
      <c r="M33" s="137" t="s">
        <v>133</v>
      </c>
      <c r="N33" s="137">
        <v>0</v>
      </c>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row>
    <row r="34" spans="1:42" outlineLevel="1">
      <c r="A34" s="395">
        <v>9</v>
      </c>
      <c r="B34" s="269" t="s">
        <v>166</v>
      </c>
      <c r="C34" s="270" t="s">
        <v>167</v>
      </c>
      <c r="D34" s="333" t="s">
        <v>146</v>
      </c>
      <c r="E34" s="334">
        <v>82.775999999999996</v>
      </c>
      <c r="F34" s="334"/>
      <c r="G34" s="334">
        <f>ROUND(E34*F34,2)</f>
        <v>0</v>
      </c>
      <c r="H34" s="271" t="s">
        <v>1269</v>
      </c>
      <c r="I34" s="137"/>
      <c r="J34" s="137"/>
      <c r="K34" s="137"/>
      <c r="L34" s="137"/>
      <c r="M34" s="137" t="s">
        <v>131</v>
      </c>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row>
    <row r="35" spans="1:42" outlineLevel="1">
      <c r="A35" s="395"/>
      <c r="B35" s="269"/>
      <c r="C35" s="360" t="s">
        <v>1431</v>
      </c>
      <c r="D35" s="361"/>
      <c r="E35" s="362">
        <v>75.775999999999996</v>
      </c>
      <c r="F35" s="334"/>
      <c r="G35" s="334"/>
      <c r="H35" s="271">
        <v>0</v>
      </c>
      <c r="I35" s="137"/>
      <c r="J35" s="137"/>
      <c r="K35" s="137"/>
      <c r="L35" s="137"/>
      <c r="M35" s="137" t="s">
        <v>133</v>
      </c>
      <c r="N35" s="137">
        <v>0</v>
      </c>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row>
    <row r="36" spans="1:42" outlineLevel="1">
      <c r="A36" s="395"/>
      <c r="B36" s="269"/>
      <c r="C36" s="360" t="s">
        <v>168</v>
      </c>
      <c r="D36" s="361"/>
      <c r="E36" s="362">
        <v>7</v>
      </c>
      <c r="F36" s="334"/>
      <c r="G36" s="334"/>
      <c r="H36" s="271">
        <v>0</v>
      </c>
      <c r="I36" s="137"/>
      <c r="J36" s="137"/>
      <c r="K36" s="137"/>
      <c r="L36" s="137"/>
      <c r="M36" s="137" t="s">
        <v>133</v>
      </c>
      <c r="N36" s="137">
        <v>0</v>
      </c>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row>
    <row r="37" spans="1:42" outlineLevel="1">
      <c r="A37" s="395">
        <v>10</v>
      </c>
      <c r="B37" s="269" t="s">
        <v>169</v>
      </c>
      <c r="C37" s="270" t="s">
        <v>170</v>
      </c>
      <c r="D37" s="333" t="s">
        <v>146</v>
      </c>
      <c r="E37" s="334">
        <v>75.775999999999996</v>
      </c>
      <c r="F37" s="334"/>
      <c r="G37" s="334">
        <f>ROUND(E37*F37,2)</f>
        <v>0</v>
      </c>
      <c r="H37" s="271" t="s">
        <v>1269</v>
      </c>
      <c r="I37" s="137"/>
      <c r="J37" s="137"/>
      <c r="K37" s="137"/>
      <c r="L37" s="137"/>
      <c r="M37" s="137" t="s">
        <v>131</v>
      </c>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row>
    <row r="38" spans="1:42" outlineLevel="1">
      <c r="A38" s="395"/>
      <c r="B38" s="269"/>
      <c r="C38" s="360" t="s">
        <v>171</v>
      </c>
      <c r="D38" s="361"/>
      <c r="E38" s="362">
        <v>49.595999999999997</v>
      </c>
      <c r="F38" s="334"/>
      <c r="G38" s="334"/>
      <c r="H38" s="271">
        <v>0</v>
      </c>
      <c r="I38" s="137"/>
      <c r="J38" s="137"/>
      <c r="K38" s="137"/>
      <c r="L38" s="137"/>
      <c r="M38" s="137" t="s">
        <v>133</v>
      </c>
      <c r="N38" s="137">
        <v>0</v>
      </c>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row>
    <row r="39" spans="1:42" outlineLevel="1">
      <c r="A39" s="395"/>
      <c r="B39" s="269"/>
      <c r="C39" s="360" t="s">
        <v>1432</v>
      </c>
      <c r="D39" s="361"/>
      <c r="E39" s="362">
        <v>26.18</v>
      </c>
      <c r="F39" s="334"/>
      <c r="G39" s="334"/>
      <c r="H39" s="271">
        <v>0</v>
      </c>
      <c r="I39" s="137"/>
      <c r="J39" s="137"/>
      <c r="K39" s="137"/>
      <c r="L39" s="137"/>
      <c r="M39" s="137" t="s">
        <v>133</v>
      </c>
      <c r="N39" s="137">
        <v>0</v>
      </c>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row>
    <row r="40" spans="1:42" outlineLevel="1">
      <c r="A40" s="395">
        <v>11</v>
      </c>
      <c r="B40" s="269" t="s">
        <v>172</v>
      </c>
      <c r="C40" s="270" t="s">
        <v>173</v>
      </c>
      <c r="D40" s="333" t="s">
        <v>146</v>
      </c>
      <c r="E40" s="334">
        <v>125.372</v>
      </c>
      <c r="F40" s="334"/>
      <c r="G40" s="334">
        <f>ROUND(E40*F40,2)</f>
        <v>0</v>
      </c>
      <c r="H40" s="271" t="s">
        <v>1269</v>
      </c>
      <c r="I40" s="137"/>
      <c r="J40" s="137"/>
      <c r="K40" s="137"/>
      <c r="L40" s="137"/>
      <c r="M40" s="137" t="s">
        <v>131</v>
      </c>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row>
    <row r="41" spans="1:42" outlineLevel="1">
      <c r="A41" s="395"/>
      <c r="B41" s="269"/>
      <c r="C41" s="360" t="s">
        <v>1431</v>
      </c>
      <c r="D41" s="361"/>
      <c r="E41" s="362">
        <v>75.775999999999996</v>
      </c>
      <c r="F41" s="334"/>
      <c r="G41" s="334"/>
      <c r="H41" s="271">
        <v>0</v>
      </c>
      <c r="I41" s="137"/>
      <c r="J41" s="137"/>
      <c r="K41" s="137"/>
      <c r="L41" s="137"/>
      <c r="M41" s="137" t="s">
        <v>133</v>
      </c>
      <c r="N41" s="137">
        <v>0</v>
      </c>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row>
    <row r="42" spans="1:42" outlineLevel="1">
      <c r="A42" s="395"/>
      <c r="B42" s="269"/>
      <c r="C42" s="360" t="s">
        <v>171</v>
      </c>
      <c r="D42" s="361"/>
      <c r="E42" s="362">
        <v>49.595999999999997</v>
      </c>
      <c r="F42" s="334"/>
      <c r="G42" s="334"/>
      <c r="H42" s="271">
        <v>0</v>
      </c>
      <c r="I42" s="137"/>
      <c r="J42" s="137"/>
      <c r="K42" s="137"/>
      <c r="L42" s="137"/>
      <c r="M42" s="137" t="s">
        <v>133</v>
      </c>
      <c r="N42" s="137">
        <v>0</v>
      </c>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row>
    <row r="43" spans="1:42" outlineLevel="1">
      <c r="A43" s="395">
        <v>12</v>
      </c>
      <c r="B43" s="269" t="s">
        <v>174</v>
      </c>
      <c r="C43" s="270" t="s">
        <v>175</v>
      </c>
      <c r="D43" s="333" t="s">
        <v>146</v>
      </c>
      <c r="E43" s="334">
        <v>26.18</v>
      </c>
      <c r="F43" s="334"/>
      <c r="G43" s="334">
        <f>ROUND(E43*F43,2)</f>
        <v>0</v>
      </c>
      <c r="H43" s="271" t="s">
        <v>1269</v>
      </c>
      <c r="I43" s="137"/>
      <c r="J43" s="137"/>
      <c r="K43" s="137"/>
      <c r="L43" s="137"/>
      <c r="M43" s="137" t="s">
        <v>131</v>
      </c>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row>
    <row r="44" spans="1:42" outlineLevel="1">
      <c r="A44" s="395"/>
      <c r="B44" s="269"/>
      <c r="C44" s="360" t="s">
        <v>1432</v>
      </c>
      <c r="D44" s="361"/>
      <c r="E44" s="362">
        <v>26.18</v>
      </c>
      <c r="F44" s="334"/>
      <c r="G44" s="334"/>
      <c r="H44" s="271">
        <v>0</v>
      </c>
      <c r="I44" s="137"/>
      <c r="J44" s="137"/>
      <c r="K44" s="137"/>
      <c r="L44" s="137"/>
      <c r="M44" s="137" t="s">
        <v>133</v>
      </c>
      <c r="N44" s="137">
        <v>0</v>
      </c>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row>
    <row r="45" spans="1:42" outlineLevel="1">
      <c r="A45" s="395">
        <v>13</v>
      </c>
      <c r="B45" s="269" t="s">
        <v>176</v>
      </c>
      <c r="C45" s="270" t="s">
        <v>177</v>
      </c>
      <c r="D45" s="333" t="s">
        <v>146</v>
      </c>
      <c r="E45" s="334">
        <v>942.48</v>
      </c>
      <c r="F45" s="334"/>
      <c r="G45" s="334">
        <f>ROUND(E45*F45,2)</f>
        <v>0</v>
      </c>
      <c r="H45" s="271" t="s">
        <v>1269</v>
      </c>
      <c r="I45" s="137"/>
      <c r="J45" s="137"/>
      <c r="K45" s="137"/>
      <c r="L45" s="137"/>
      <c r="M45" s="137" t="s">
        <v>131</v>
      </c>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row>
    <row r="46" spans="1:42" outlineLevel="1">
      <c r="A46" s="395"/>
      <c r="B46" s="269"/>
      <c r="C46" s="360" t="s">
        <v>1433</v>
      </c>
      <c r="D46" s="361"/>
      <c r="E46" s="362">
        <v>942.48</v>
      </c>
      <c r="F46" s="334"/>
      <c r="G46" s="334"/>
      <c r="H46" s="271">
        <v>0</v>
      </c>
      <c r="I46" s="137"/>
      <c r="J46" s="137"/>
      <c r="K46" s="137"/>
      <c r="L46" s="137"/>
      <c r="M46" s="137" t="s">
        <v>133</v>
      </c>
      <c r="N46" s="137">
        <v>0</v>
      </c>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row>
    <row r="47" spans="1:42" outlineLevel="1">
      <c r="A47" s="395">
        <v>14</v>
      </c>
      <c r="B47" s="269" t="s">
        <v>178</v>
      </c>
      <c r="C47" s="270" t="s">
        <v>179</v>
      </c>
      <c r="D47" s="333" t="s">
        <v>146</v>
      </c>
      <c r="E47" s="334">
        <v>26.18</v>
      </c>
      <c r="F47" s="334"/>
      <c r="G47" s="334">
        <f>ROUND(E47*F47,2)</f>
        <v>0</v>
      </c>
      <c r="H47" s="271" t="s">
        <v>1269</v>
      </c>
      <c r="I47" s="137"/>
      <c r="J47" s="137"/>
      <c r="K47" s="137"/>
      <c r="L47" s="137"/>
      <c r="M47" s="137" t="s">
        <v>131</v>
      </c>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row>
    <row r="48" spans="1:42" outlineLevel="1">
      <c r="A48" s="395"/>
      <c r="B48" s="269"/>
      <c r="C48" s="360" t="s">
        <v>1432</v>
      </c>
      <c r="D48" s="361"/>
      <c r="E48" s="362">
        <v>26.18</v>
      </c>
      <c r="F48" s="334"/>
      <c r="G48" s="334"/>
      <c r="H48" s="271">
        <v>0</v>
      </c>
      <c r="I48" s="137"/>
      <c r="J48" s="137"/>
      <c r="K48" s="137"/>
      <c r="L48" s="137"/>
      <c r="M48" s="137" t="s">
        <v>133</v>
      </c>
      <c r="N48" s="137">
        <v>0</v>
      </c>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row>
    <row r="49" spans="1:42">
      <c r="A49" s="396" t="s">
        <v>126</v>
      </c>
      <c r="B49" s="363" t="s">
        <v>48</v>
      </c>
      <c r="C49" s="364" t="s">
        <v>49</v>
      </c>
      <c r="D49" s="365"/>
      <c r="E49" s="366"/>
      <c r="F49" s="366"/>
      <c r="G49" s="366">
        <f>SUMIF(M50:M114,"&lt;&gt;NOR",G50:G114)</f>
        <v>0</v>
      </c>
      <c r="H49" s="339"/>
      <c r="M49" s="136" t="s">
        <v>127</v>
      </c>
    </row>
    <row r="50" spans="1:42" outlineLevel="1">
      <c r="A50" s="395">
        <v>15</v>
      </c>
      <c r="B50" s="269" t="s">
        <v>180</v>
      </c>
      <c r="C50" s="270" t="s">
        <v>181</v>
      </c>
      <c r="D50" s="333" t="s">
        <v>130</v>
      </c>
      <c r="E50" s="334">
        <v>31.28</v>
      </c>
      <c r="F50" s="334"/>
      <c r="G50" s="334">
        <f>ROUND(E50*F50,2)</f>
        <v>0</v>
      </c>
      <c r="H50" s="271" t="s">
        <v>1269</v>
      </c>
      <c r="I50" s="137"/>
      <c r="J50" s="137"/>
      <c r="K50" s="137"/>
      <c r="L50" s="137"/>
      <c r="M50" s="137" t="s">
        <v>131</v>
      </c>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row>
    <row r="51" spans="1:42" outlineLevel="1">
      <c r="A51" s="395"/>
      <c r="B51" s="269"/>
      <c r="C51" s="360" t="s">
        <v>182</v>
      </c>
      <c r="D51" s="361"/>
      <c r="E51" s="362">
        <v>17.2</v>
      </c>
      <c r="F51" s="334"/>
      <c r="G51" s="334"/>
      <c r="H51" s="271">
        <v>0</v>
      </c>
      <c r="I51" s="137"/>
      <c r="J51" s="137"/>
      <c r="K51" s="137"/>
      <c r="L51" s="137"/>
      <c r="M51" s="137" t="s">
        <v>133</v>
      </c>
      <c r="N51" s="137">
        <v>0</v>
      </c>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row>
    <row r="52" spans="1:42" outlineLevel="1">
      <c r="A52" s="395"/>
      <c r="B52" s="269"/>
      <c r="C52" s="360" t="s">
        <v>183</v>
      </c>
      <c r="D52" s="361"/>
      <c r="E52" s="362">
        <v>14.08</v>
      </c>
      <c r="F52" s="334"/>
      <c r="G52" s="334"/>
      <c r="H52" s="271">
        <v>0</v>
      </c>
      <c r="I52" s="137"/>
      <c r="J52" s="137"/>
      <c r="K52" s="137"/>
      <c r="L52" s="137"/>
      <c r="M52" s="137" t="s">
        <v>133</v>
      </c>
      <c r="N52" s="137">
        <v>0</v>
      </c>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row>
    <row r="53" spans="1:42" outlineLevel="1">
      <c r="A53" s="395">
        <v>16</v>
      </c>
      <c r="B53" s="269" t="s">
        <v>187</v>
      </c>
      <c r="C53" s="270" t="s">
        <v>188</v>
      </c>
      <c r="D53" s="333" t="s">
        <v>146</v>
      </c>
      <c r="E53" s="334">
        <v>6.2560000000000002</v>
      </c>
      <c r="F53" s="334"/>
      <c r="G53" s="334">
        <f>ROUND(E53*F53,2)</f>
        <v>0</v>
      </c>
      <c r="H53" s="271" t="s">
        <v>1269</v>
      </c>
      <c r="I53" s="137"/>
      <c r="J53" s="137"/>
      <c r="K53" s="137"/>
      <c r="L53" s="137"/>
      <c r="M53" s="137" t="s">
        <v>131</v>
      </c>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row>
    <row r="54" spans="1:42" outlineLevel="1">
      <c r="A54" s="395"/>
      <c r="B54" s="269"/>
      <c r="C54" s="360" t="s">
        <v>189</v>
      </c>
      <c r="D54" s="361"/>
      <c r="E54" s="362">
        <v>3.44</v>
      </c>
      <c r="F54" s="334"/>
      <c r="G54" s="334"/>
      <c r="H54" s="271">
        <v>0</v>
      </c>
      <c r="I54" s="137"/>
      <c r="J54" s="137"/>
      <c r="K54" s="137"/>
      <c r="L54" s="137"/>
      <c r="M54" s="137" t="s">
        <v>133</v>
      </c>
      <c r="N54" s="137">
        <v>0</v>
      </c>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row>
    <row r="55" spans="1:42" outlineLevel="1">
      <c r="A55" s="395"/>
      <c r="B55" s="269"/>
      <c r="C55" s="360" t="s">
        <v>190</v>
      </c>
      <c r="D55" s="361"/>
      <c r="E55" s="362">
        <v>2.8159999999999998</v>
      </c>
      <c r="F55" s="334"/>
      <c r="G55" s="334"/>
      <c r="H55" s="271">
        <v>0</v>
      </c>
      <c r="I55" s="137"/>
      <c r="J55" s="137"/>
      <c r="K55" s="137"/>
      <c r="L55" s="137"/>
      <c r="M55" s="137" t="s">
        <v>133</v>
      </c>
      <c r="N55" s="137">
        <v>0</v>
      </c>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row>
    <row r="56" spans="1:42" ht="22.5" outlineLevel="1">
      <c r="A56" s="395">
        <v>17</v>
      </c>
      <c r="B56" s="269" t="s">
        <v>191</v>
      </c>
      <c r="C56" s="270" t="s">
        <v>192</v>
      </c>
      <c r="D56" s="333" t="s">
        <v>130</v>
      </c>
      <c r="E56" s="334">
        <v>11</v>
      </c>
      <c r="F56" s="334"/>
      <c r="G56" s="334">
        <f>ROUND(E56*F56,2)</f>
        <v>0</v>
      </c>
      <c r="H56" s="271" t="s">
        <v>1269</v>
      </c>
      <c r="I56" s="137"/>
      <c r="J56" s="137"/>
      <c r="K56" s="137"/>
      <c r="L56" s="137"/>
      <c r="M56" s="137" t="s">
        <v>131</v>
      </c>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row>
    <row r="57" spans="1:42" outlineLevel="1">
      <c r="A57" s="395"/>
      <c r="B57" s="269"/>
      <c r="C57" s="360" t="s">
        <v>193</v>
      </c>
      <c r="D57" s="361"/>
      <c r="E57" s="362"/>
      <c r="F57" s="334"/>
      <c r="G57" s="334"/>
      <c r="H57" s="271">
        <v>0</v>
      </c>
      <c r="I57" s="137"/>
      <c r="J57" s="137"/>
      <c r="K57" s="137"/>
      <c r="L57" s="137"/>
      <c r="M57" s="137" t="s">
        <v>133</v>
      </c>
      <c r="N57" s="137">
        <v>0</v>
      </c>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row>
    <row r="58" spans="1:42" outlineLevel="1">
      <c r="A58" s="395"/>
      <c r="B58" s="269"/>
      <c r="C58" s="360" t="s">
        <v>194</v>
      </c>
      <c r="D58" s="361"/>
      <c r="E58" s="362">
        <v>11</v>
      </c>
      <c r="F58" s="334"/>
      <c r="G58" s="334"/>
      <c r="H58" s="271">
        <v>0</v>
      </c>
      <c r="I58" s="137"/>
      <c r="J58" s="137"/>
      <c r="K58" s="137"/>
      <c r="L58" s="137"/>
      <c r="M58" s="137" t="s">
        <v>133</v>
      </c>
      <c r="N58" s="137">
        <v>0</v>
      </c>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row>
    <row r="59" spans="1:42" outlineLevel="1">
      <c r="A59" s="395">
        <v>18</v>
      </c>
      <c r="B59" s="269" t="s">
        <v>195</v>
      </c>
      <c r="C59" s="270" t="s">
        <v>196</v>
      </c>
      <c r="D59" s="333" t="s">
        <v>197</v>
      </c>
      <c r="E59" s="334">
        <v>0.35749999999999998</v>
      </c>
      <c r="F59" s="334"/>
      <c r="G59" s="334">
        <f>ROUND(E59*F59,2)</f>
        <v>0</v>
      </c>
      <c r="H59" s="271" t="s">
        <v>1269</v>
      </c>
      <c r="I59" s="137"/>
      <c r="J59" s="137"/>
      <c r="K59" s="137"/>
      <c r="L59" s="137"/>
      <c r="M59" s="137" t="s">
        <v>131</v>
      </c>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row>
    <row r="60" spans="1:42" outlineLevel="1">
      <c r="A60" s="395"/>
      <c r="B60" s="269"/>
      <c r="C60" s="360" t="s">
        <v>193</v>
      </c>
      <c r="D60" s="361"/>
      <c r="E60" s="362"/>
      <c r="F60" s="334"/>
      <c r="G60" s="334"/>
      <c r="H60" s="271">
        <v>0</v>
      </c>
      <c r="I60" s="137"/>
      <c r="J60" s="137"/>
      <c r="K60" s="137"/>
      <c r="L60" s="137"/>
      <c r="M60" s="137" t="s">
        <v>133</v>
      </c>
      <c r="N60" s="137">
        <v>0</v>
      </c>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row>
    <row r="61" spans="1:42" outlineLevel="1">
      <c r="A61" s="395"/>
      <c r="B61" s="269"/>
      <c r="C61" s="360" t="s">
        <v>198</v>
      </c>
      <c r="D61" s="361"/>
      <c r="E61" s="362">
        <v>0.35749999999999998</v>
      </c>
      <c r="F61" s="334"/>
      <c r="G61" s="334"/>
      <c r="H61" s="271">
        <v>0</v>
      </c>
      <c r="I61" s="137"/>
      <c r="J61" s="137"/>
      <c r="K61" s="137"/>
      <c r="L61" s="137"/>
      <c r="M61" s="137" t="s">
        <v>133</v>
      </c>
      <c r="N61" s="137">
        <v>0</v>
      </c>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row>
    <row r="62" spans="1:42" outlineLevel="1">
      <c r="A62" s="395">
        <v>19</v>
      </c>
      <c r="B62" s="269" t="s">
        <v>199</v>
      </c>
      <c r="C62" s="270" t="s">
        <v>200</v>
      </c>
      <c r="D62" s="333" t="s">
        <v>146</v>
      </c>
      <c r="E62" s="334">
        <v>2.16</v>
      </c>
      <c r="F62" s="334"/>
      <c r="G62" s="334">
        <f>ROUND(E62*F62,2)</f>
        <v>0</v>
      </c>
      <c r="H62" s="271" t="s">
        <v>1233</v>
      </c>
      <c r="I62" s="137"/>
      <c r="J62" s="137"/>
      <c r="K62" s="137"/>
      <c r="L62" s="137"/>
      <c r="M62" s="137" t="s">
        <v>131</v>
      </c>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row>
    <row r="63" spans="1:42" outlineLevel="1">
      <c r="A63" s="395"/>
      <c r="B63" s="269"/>
      <c r="C63" s="360" t="s">
        <v>193</v>
      </c>
      <c r="D63" s="361"/>
      <c r="E63" s="362"/>
      <c r="F63" s="334"/>
      <c r="G63" s="334"/>
      <c r="H63" s="271">
        <v>0</v>
      </c>
      <c r="I63" s="137"/>
      <c r="J63" s="137"/>
      <c r="K63" s="137"/>
      <c r="L63" s="137"/>
      <c r="M63" s="137" t="s">
        <v>133</v>
      </c>
      <c r="N63" s="137">
        <v>0</v>
      </c>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row>
    <row r="64" spans="1:42" outlineLevel="1">
      <c r="A64" s="395"/>
      <c r="B64" s="269"/>
      <c r="C64" s="360" t="s">
        <v>201</v>
      </c>
      <c r="D64" s="361"/>
      <c r="E64" s="362">
        <v>2.16</v>
      </c>
      <c r="F64" s="334"/>
      <c r="G64" s="334"/>
      <c r="H64" s="271">
        <v>0</v>
      </c>
      <c r="I64" s="137"/>
      <c r="J64" s="137"/>
      <c r="K64" s="137"/>
      <c r="L64" s="137"/>
      <c r="M64" s="137" t="s">
        <v>133</v>
      </c>
      <c r="N64" s="137">
        <v>0</v>
      </c>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row>
    <row r="65" spans="1:42" outlineLevel="1">
      <c r="A65" s="395">
        <v>20</v>
      </c>
      <c r="B65" s="269" t="s">
        <v>202</v>
      </c>
      <c r="C65" s="270" t="s">
        <v>203</v>
      </c>
      <c r="D65" s="333" t="s">
        <v>146</v>
      </c>
      <c r="E65" s="334">
        <v>1.5878000000000001</v>
      </c>
      <c r="F65" s="334"/>
      <c r="G65" s="334">
        <f>ROUND(E65*F65,2)</f>
        <v>0</v>
      </c>
      <c r="H65" s="271" t="s">
        <v>1233</v>
      </c>
      <c r="I65" s="137"/>
      <c r="J65" s="137"/>
      <c r="K65" s="137"/>
      <c r="L65" s="137"/>
      <c r="M65" s="137" t="s">
        <v>131</v>
      </c>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row>
    <row r="66" spans="1:42" outlineLevel="1">
      <c r="A66" s="395"/>
      <c r="B66" s="269"/>
      <c r="C66" s="360" t="s">
        <v>193</v>
      </c>
      <c r="D66" s="361"/>
      <c r="E66" s="362"/>
      <c r="F66" s="334"/>
      <c r="G66" s="334"/>
      <c r="H66" s="271">
        <v>0</v>
      </c>
      <c r="I66" s="137"/>
      <c r="J66" s="137"/>
      <c r="K66" s="137"/>
      <c r="L66" s="137"/>
      <c r="M66" s="137" t="s">
        <v>133</v>
      </c>
      <c r="N66" s="137">
        <v>0</v>
      </c>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row>
    <row r="67" spans="1:42" outlineLevel="1">
      <c r="A67" s="395"/>
      <c r="B67" s="269"/>
      <c r="C67" s="360" t="s">
        <v>204</v>
      </c>
      <c r="D67" s="361"/>
      <c r="E67" s="362">
        <v>1.5878000000000001</v>
      </c>
      <c r="F67" s="334"/>
      <c r="G67" s="334"/>
      <c r="H67" s="271">
        <v>0</v>
      </c>
      <c r="I67" s="137"/>
      <c r="J67" s="137"/>
      <c r="K67" s="137"/>
      <c r="L67" s="137"/>
      <c r="M67" s="137" t="s">
        <v>133</v>
      </c>
      <c r="N67" s="137">
        <v>0</v>
      </c>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row>
    <row r="68" spans="1:42" outlineLevel="1">
      <c r="A68" s="395">
        <v>21</v>
      </c>
      <c r="B68" s="269" t="s">
        <v>205</v>
      </c>
      <c r="C68" s="270" t="s">
        <v>206</v>
      </c>
      <c r="D68" s="333" t="s">
        <v>130</v>
      </c>
      <c r="E68" s="334">
        <v>13.727</v>
      </c>
      <c r="F68" s="334"/>
      <c r="G68" s="334">
        <f>ROUND(E68*F68,2)</f>
        <v>0</v>
      </c>
      <c r="H68" s="271" t="s">
        <v>1269</v>
      </c>
      <c r="I68" s="137"/>
      <c r="J68" s="137"/>
      <c r="K68" s="137"/>
      <c r="L68" s="137"/>
      <c r="M68" s="137" t="s">
        <v>131</v>
      </c>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row>
    <row r="69" spans="1:42" outlineLevel="1">
      <c r="A69" s="395"/>
      <c r="B69" s="269"/>
      <c r="C69" s="360" t="s">
        <v>193</v>
      </c>
      <c r="D69" s="361"/>
      <c r="E69" s="362"/>
      <c r="F69" s="334"/>
      <c r="G69" s="334"/>
      <c r="H69" s="271">
        <v>0</v>
      </c>
      <c r="I69" s="137"/>
      <c r="J69" s="137"/>
      <c r="K69" s="137"/>
      <c r="L69" s="137"/>
      <c r="M69" s="137" t="s">
        <v>133</v>
      </c>
      <c r="N69" s="137">
        <v>0</v>
      </c>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row>
    <row r="70" spans="1:42" outlineLevel="1">
      <c r="A70" s="395"/>
      <c r="B70" s="269"/>
      <c r="C70" s="360" t="s">
        <v>207</v>
      </c>
      <c r="D70" s="361"/>
      <c r="E70" s="362">
        <v>3.24</v>
      </c>
      <c r="F70" s="334"/>
      <c r="G70" s="334"/>
      <c r="H70" s="271">
        <v>0</v>
      </c>
      <c r="I70" s="137"/>
      <c r="J70" s="137"/>
      <c r="K70" s="137"/>
      <c r="L70" s="137"/>
      <c r="M70" s="137" t="s">
        <v>133</v>
      </c>
      <c r="N70" s="137">
        <v>0</v>
      </c>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row>
    <row r="71" spans="1:42" outlineLevel="1">
      <c r="A71" s="395"/>
      <c r="B71" s="269"/>
      <c r="C71" s="360" t="s">
        <v>208</v>
      </c>
      <c r="D71" s="361"/>
      <c r="E71" s="362">
        <v>10.487</v>
      </c>
      <c r="F71" s="334"/>
      <c r="G71" s="334"/>
      <c r="H71" s="271">
        <v>0</v>
      </c>
      <c r="I71" s="137"/>
      <c r="J71" s="137"/>
      <c r="K71" s="137"/>
      <c r="L71" s="137"/>
      <c r="M71" s="137" t="s">
        <v>133</v>
      </c>
      <c r="N71" s="137">
        <v>0</v>
      </c>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row>
    <row r="72" spans="1:42" outlineLevel="1">
      <c r="A72" s="395">
        <v>22</v>
      </c>
      <c r="B72" s="269" t="s">
        <v>209</v>
      </c>
      <c r="C72" s="270" t="s">
        <v>210</v>
      </c>
      <c r="D72" s="333" t="s">
        <v>130</v>
      </c>
      <c r="E72" s="334">
        <v>13.727</v>
      </c>
      <c r="F72" s="334"/>
      <c r="G72" s="334">
        <f>ROUND(E72*F72,2)</f>
        <v>0</v>
      </c>
      <c r="H72" s="271" t="s">
        <v>1269</v>
      </c>
      <c r="I72" s="137"/>
      <c r="J72" s="137"/>
      <c r="K72" s="137"/>
      <c r="L72" s="137"/>
      <c r="M72" s="137" t="s">
        <v>131</v>
      </c>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row>
    <row r="73" spans="1:42" outlineLevel="1">
      <c r="A73" s="395"/>
      <c r="B73" s="269"/>
      <c r="C73" s="360" t="s">
        <v>193</v>
      </c>
      <c r="D73" s="361"/>
      <c r="E73" s="362"/>
      <c r="F73" s="334"/>
      <c r="G73" s="334"/>
      <c r="H73" s="271">
        <v>0</v>
      </c>
      <c r="I73" s="137"/>
      <c r="J73" s="137"/>
      <c r="K73" s="137"/>
      <c r="L73" s="137"/>
      <c r="M73" s="137" t="s">
        <v>133</v>
      </c>
      <c r="N73" s="137">
        <v>0</v>
      </c>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row>
    <row r="74" spans="1:42" outlineLevel="1">
      <c r="A74" s="395"/>
      <c r="B74" s="269"/>
      <c r="C74" s="360" t="s">
        <v>207</v>
      </c>
      <c r="D74" s="361"/>
      <c r="E74" s="362">
        <v>3.24</v>
      </c>
      <c r="F74" s="334"/>
      <c r="G74" s="334"/>
      <c r="H74" s="271">
        <v>0</v>
      </c>
      <c r="I74" s="137"/>
      <c r="J74" s="137"/>
      <c r="K74" s="137"/>
      <c r="L74" s="137"/>
      <c r="M74" s="137" t="s">
        <v>133</v>
      </c>
      <c r="N74" s="137">
        <v>0</v>
      </c>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row>
    <row r="75" spans="1:42" outlineLevel="1">
      <c r="A75" s="395"/>
      <c r="B75" s="269"/>
      <c r="C75" s="360" t="s">
        <v>208</v>
      </c>
      <c r="D75" s="361"/>
      <c r="E75" s="362">
        <v>10.487</v>
      </c>
      <c r="F75" s="334"/>
      <c r="G75" s="334"/>
      <c r="H75" s="271">
        <v>0</v>
      </c>
      <c r="I75" s="137"/>
      <c r="J75" s="137"/>
      <c r="K75" s="137"/>
      <c r="L75" s="137"/>
      <c r="M75" s="137" t="s">
        <v>133</v>
      </c>
      <c r="N75" s="137">
        <v>0</v>
      </c>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row>
    <row r="76" spans="1:42" outlineLevel="1">
      <c r="A76" s="395">
        <v>23</v>
      </c>
      <c r="B76" s="269" t="s">
        <v>211</v>
      </c>
      <c r="C76" s="270" t="s">
        <v>212</v>
      </c>
      <c r="D76" s="333" t="s">
        <v>130</v>
      </c>
      <c r="E76" s="334">
        <v>7.9390000000000001</v>
      </c>
      <c r="F76" s="334"/>
      <c r="G76" s="334">
        <f>ROUND(E76*F76,2)</f>
        <v>0</v>
      </c>
      <c r="H76" s="271" t="s">
        <v>1233</v>
      </c>
      <c r="I76" s="137"/>
      <c r="J76" s="137"/>
      <c r="K76" s="137"/>
      <c r="L76" s="137"/>
      <c r="M76" s="137" t="s">
        <v>131</v>
      </c>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row>
    <row r="77" spans="1:42" outlineLevel="1">
      <c r="A77" s="395"/>
      <c r="B77" s="269"/>
      <c r="C77" s="360" t="s">
        <v>193</v>
      </c>
      <c r="D77" s="361"/>
      <c r="E77" s="362"/>
      <c r="F77" s="334"/>
      <c r="G77" s="334"/>
      <c r="H77" s="271">
        <v>0</v>
      </c>
      <c r="I77" s="137"/>
      <c r="J77" s="137"/>
      <c r="K77" s="137"/>
      <c r="L77" s="137"/>
      <c r="M77" s="137" t="s">
        <v>133</v>
      </c>
      <c r="N77" s="137">
        <v>0</v>
      </c>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row>
    <row r="78" spans="1:42" outlineLevel="1">
      <c r="A78" s="395"/>
      <c r="B78" s="269"/>
      <c r="C78" s="360" t="s">
        <v>213</v>
      </c>
      <c r="D78" s="361"/>
      <c r="E78" s="362">
        <v>7.9390000000000001</v>
      </c>
      <c r="F78" s="334"/>
      <c r="G78" s="334"/>
      <c r="H78" s="271">
        <v>0</v>
      </c>
      <c r="I78" s="137"/>
      <c r="J78" s="137"/>
      <c r="K78" s="137"/>
      <c r="L78" s="137"/>
      <c r="M78" s="137" t="s">
        <v>133</v>
      </c>
      <c r="N78" s="137">
        <v>0</v>
      </c>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row>
    <row r="79" spans="1:42" outlineLevel="1">
      <c r="A79" s="395">
        <v>24</v>
      </c>
      <c r="B79" s="269" t="s">
        <v>214</v>
      </c>
      <c r="C79" s="270" t="s">
        <v>215</v>
      </c>
      <c r="D79" s="333" t="s">
        <v>130</v>
      </c>
      <c r="E79" s="334">
        <v>7.9390000000000001</v>
      </c>
      <c r="F79" s="334"/>
      <c r="G79" s="334">
        <f>ROUND(E79*F79,2)</f>
        <v>0</v>
      </c>
      <c r="H79" s="271" t="s">
        <v>1233</v>
      </c>
      <c r="I79" s="137"/>
      <c r="J79" s="137"/>
      <c r="K79" s="137"/>
      <c r="L79" s="137"/>
      <c r="M79" s="137" t="s">
        <v>131</v>
      </c>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row>
    <row r="80" spans="1:42" outlineLevel="1">
      <c r="A80" s="395"/>
      <c r="B80" s="269"/>
      <c r="C80" s="360" t="s">
        <v>193</v>
      </c>
      <c r="D80" s="361"/>
      <c r="E80" s="362"/>
      <c r="F80" s="334"/>
      <c r="G80" s="334"/>
      <c r="H80" s="271">
        <v>0</v>
      </c>
      <c r="I80" s="137"/>
      <c r="J80" s="137"/>
      <c r="K80" s="137"/>
      <c r="L80" s="137"/>
      <c r="M80" s="137" t="s">
        <v>133</v>
      </c>
      <c r="N80" s="137">
        <v>0</v>
      </c>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row>
    <row r="81" spans="1:42" outlineLevel="1">
      <c r="A81" s="395"/>
      <c r="B81" s="269"/>
      <c r="C81" s="360" t="s">
        <v>213</v>
      </c>
      <c r="D81" s="361"/>
      <c r="E81" s="362">
        <v>7.9390000000000001</v>
      </c>
      <c r="F81" s="334"/>
      <c r="G81" s="334"/>
      <c r="H81" s="271">
        <v>0</v>
      </c>
      <c r="I81" s="137"/>
      <c r="J81" s="137"/>
      <c r="K81" s="137"/>
      <c r="L81" s="137"/>
      <c r="M81" s="137" t="s">
        <v>133</v>
      </c>
      <c r="N81" s="137">
        <v>0</v>
      </c>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row>
    <row r="82" spans="1:42" outlineLevel="1">
      <c r="A82" s="395">
        <v>25</v>
      </c>
      <c r="B82" s="269" t="s">
        <v>216</v>
      </c>
      <c r="C82" s="270" t="s">
        <v>217</v>
      </c>
      <c r="D82" s="333" t="s">
        <v>197</v>
      </c>
      <c r="E82" s="334">
        <v>0.62761400000000001</v>
      </c>
      <c r="F82" s="334"/>
      <c r="G82" s="334">
        <f>ROUND(E82*F82,2)</f>
        <v>0</v>
      </c>
      <c r="H82" s="271" t="s">
        <v>1269</v>
      </c>
      <c r="I82" s="137"/>
      <c r="J82" s="137"/>
      <c r="K82" s="137"/>
      <c r="L82" s="137"/>
      <c r="M82" s="137" t="s">
        <v>131</v>
      </c>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row>
    <row r="83" spans="1:42" outlineLevel="1">
      <c r="A83" s="395"/>
      <c r="B83" s="269"/>
      <c r="C83" s="360" t="s">
        <v>193</v>
      </c>
      <c r="D83" s="361"/>
      <c r="E83" s="362"/>
      <c r="F83" s="334"/>
      <c r="G83" s="334"/>
      <c r="H83" s="271">
        <v>0</v>
      </c>
      <c r="I83" s="137"/>
      <c r="J83" s="137"/>
      <c r="K83" s="137"/>
      <c r="L83" s="137"/>
      <c r="M83" s="137" t="s">
        <v>133</v>
      </c>
      <c r="N83" s="137">
        <v>0</v>
      </c>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row>
    <row r="84" spans="1:42" outlineLevel="1">
      <c r="A84" s="395"/>
      <c r="B84" s="269"/>
      <c r="C84" s="360" t="s">
        <v>218</v>
      </c>
      <c r="D84" s="361"/>
      <c r="E84" s="362">
        <v>0.42120000000000002</v>
      </c>
      <c r="F84" s="334"/>
      <c r="G84" s="334"/>
      <c r="H84" s="271">
        <v>0</v>
      </c>
      <c r="I84" s="137"/>
      <c r="J84" s="137"/>
      <c r="K84" s="137"/>
      <c r="L84" s="137"/>
      <c r="M84" s="137" t="s">
        <v>133</v>
      </c>
      <c r="N84" s="137">
        <v>0</v>
      </c>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row>
    <row r="85" spans="1:42" outlineLevel="1">
      <c r="A85" s="395"/>
      <c r="B85" s="269"/>
      <c r="C85" s="360" t="s">
        <v>219</v>
      </c>
      <c r="D85" s="361"/>
      <c r="E85" s="362">
        <v>0.20641399999999999</v>
      </c>
      <c r="F85" s="334"/>
      <c r="G85" s="334"/>
      <c r="H85" s="271">
        <v>0</v>
      </c>
      <c r="I85" s="137"/>
      <c r="J85" s="137"/>
      <c r="K85" s="137"/>
      <c r="L85" s="137"/>
      <c r="M85" s="137" t="s">
        <v>133</v>
      </c>
      <c r="N85" s="137">
        <v>0</v>
      </c>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row>
    <row r="86" spans="1:42" outlineLevel="1">
      <c r="A86" s="395">
        <v>26</v>
      </c>
      <c r="B86" s="269" t="s">
        <v>220</v>
      </c>
      <c r="C86" s="270" t="s">
        <v>221</v>
      </c>
      <c r="D86" s="333" t="s">
        <v>146</v>
      </c>
      <c r="E86" s="334">
        <v>3.4020000000000001</v>
      </c>
      <c r="F86" s="334"/>
      <c r="G86" s="334">
        <f>ROUND(E86*F86,2)</f>
        <v>0</v>
      </c>
      <c r="H86" s="271" t="s">
        <v>1233</v>
      </c>
      <c r="I86" s="137"/>
      <c r="J86" s="137"/>
      <c r="K86" s="137"/>
      <c r="L86" s="137"/>
      <c r="M86" s="137" t="s">
        <v>131</v>
      </c>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row>
    <row r="87" spans="1:42" outlineLevel="1">
      <c r="A87" s="395"/>
      <c r="B87" s="269"/>
      <c r="C87" s="360" t="s">
        <v>193</v>
      </c>
      <c r="D87" s="361"/>
      <c r="E87" s="362"/>
      <c r="F87" s="334"/>
      <c r="G87" s="334"/>
      <c r="H87" s="271">
        <v>0</v>
      </c>
      <c r="I87" s="137"/>
      <c r="J87" s="137"/>
      <c r="K87" s="137"/>
      <c r="L87" s="137"/>
      <c r="M87" s="137" t="s">
        <v>133</v>
      </c>
      <c r="N87" s="137">
        <v>0</v>
      </c>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row>
    <row r="88" spans="1:42" outlineLevel="1">
      <c r="A88" s="395"/>
      <c r="B88" s="269"/>
      <c r="C88" s="360" t="s">
        <v>222</v>
      </c>
      <c r="D88" s="361"/>
      <c r="E88" s="362">
        <v>3.4020000000000001</v>
      </c>
      <c r="F88" s="334"/>
      <c r="G88" s="334"/>
      <c r="H88" s="271">
        <v>0</v>
      </c>
      <c r="I88" s="137"/>
      <c r="J88" s="137"/>
      <c r="K88" s="137"/>
      <c r="L88" s="137"/>
      <c r="M88" s="137" t="s">
        <v>133</v>
      </c>
      <c r="N88" s="137">
        <v>0</v>
      </c>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row>
    <row r="89" spans="1:42" outlineLevel="1">
      <c r="A89" s="395">
        <v>27</v>
      </c>
      <c r="B89" s="269" t="s">
        <v>223</v>
      </c>
      <c r="C89" s="270" t="s">
        <v>224</v>
      </c>
      <c r="D89" s="333" t="s">
        <v>130</v>
      </c>
      <c r="E89" s="334">
        <v>22.68</v>
      </c>
      <c r="F89" s="334"/>
      <c r="G89" s="334">
        <f>ROUND(E89*F89,2)</f>
        <v>0</v>
      </c>
      <c r="H89" s="271" t="s">
        <v>1269</v>
      </c>
      <c r="I89" s="137"/>
      <c r="J89" s="137"/>
      <c r="K89" s="137"/>
      <c r="L89" s="137"/>
      <c r="M89" s="137" t="s">
        <v>131</v>
      </c>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row>
    <row r="90" spans="1:42" outlineLevel="1">
      <c r="A90" s="395"/>
      <c r="B90" s="269"/>
      <c r="C90" s="360" t="s">
        <v>193</v>
      </c>
      <c r="D90" s="361"/>
      <c r="E90" s="362"/>
      <c r="F90" s="334"/>
      <c r="G90" s="334"/>
      <c r="H90" s="271">
        <v>0</v>
      </c>
      <c r="I90" s="137"/>
      <c r="J90" s="137"/>
      <c r="K90" s="137"/>
      <c r="L90" s="137"/>
      <c r="M90" s="137" t="s">
        <v>133</v>
      </c>
      <c r="N90" s="137">
        <v>0</v>
      </c>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row>
    <row r="91" spans="1:42" outlineLevel="1">
      <c r="A91" s="395"/>
      <c r="B91" s="269"/>
      <c r="C91" s="360" t="s">
        <v>225</v>
      </c>
      <c r="D91" s="361"/>
      <c r="E91" s="362">
        <v>22.68</v>
      </c>
      <c r="F91" s="334"/>
      <c r="G91" s="334"/>
      <c r="H91" s="271">
        <v>0</v>
      </c>
      <c r="I91" s="137"/>
      <c r="J91" s="137"/>
      <c r="K91" s="137"/>
      <c r="L91" s="137"/>
      <c r="M91" s="137" t="s">
        <v>133</v>
      </c>
      <c r="N91" s="137">
        <v>0</v>
      </c>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row>
    <row r="92" spans="1:42" outlineLevel="1">
      <c r="A92" s="395">
        <v>28</v>
      </c>
      <c r="B92" s="269" t="s">
        <v>226</v>
      </c>
      <c r="C92" s="270" t="s">
        <v>227</v>
      </c>
      <c r="D92" s="333" t="s">
        <v>130</v>
      </c>
      <c r="E92" s="334">
        <v>22.68</v>
      </c>
      <c r="F92" s="334"/>
      <c r="G92" s="334">
        <f>ROUND(E92*F92,2)</f>
        <v>0</v>
      </c>
      <c r="H92" s="271" t="s">
        <v>1269</v>
      </c>
      <c r="I92" s="137"/>
      <c r="J92" s="137"/>
      <c r="K92" s="137"/>
      <c r="L92" s="137"/>
      <c r="M92" s="137" t="s">
        <v>131</v>
      </c>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row>
    <row r="93" spans="1:42" outlineLevel="1">
      <c r="A93" s="395"/>
      <c r="B93" s="269"/>
      <c r="C93" s="360" t="s">
        <v>193</v>
      </c>
      <c r="D93" s="361"/>
      <c r="E93" s="362"/>
      <c r="F93" s="334"/>
      <c r="G93" s="334"/>
      <c r="H93" s="271">
        <v>0</v>
      </c>
      <c r="I93" s="137"/>
      <c r="J93" s="137"/>
      <c r="K93" s="137"/>
      <c r="L93" s="137"/>
      <c r="M93" s="137" t="s">
        <v>133</v>
      </c>
      <c r="N93" s="137">
        <v>0</v>
      </c>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row>
    <row r="94" spans="1:42" outlineLevel="1">
      <c r="A94" s="395"/>
      <c r="B94" s="269"/>
      <c r="C94" s="360" t="s">
        <v>225</v>
      </c>
      <c r="D94" s="361"/>
      <c r="E94" s="362">
        <v>22.68</v>
      </c>
      <c r="F94" s="334"/>
      <c r="G94" s="334"/>
      <c r="H94" s="271">
        <v>0</v>
      </c>
      <c r="I94" s="137"/>
      <c r="J94" s="137"/>
      <c r="K94" s="137"/>
      <c r="L94" s="137"/>
      <c r="M94" s="137" t="s">
        <v>133</v>
      </c>
      <c r="N94" s="137">
        <v>0</v>
      </c>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row>
    <row r="95" spans="1:42" outlineLevel="1">
      <c r="A95" s="395">
        <v>29</v>
      </c>
      <c r="B95" s="269" t="s">
        <v>228</v>
      </c>
      <c r="C95" s="270" t="s">
        <v>229</v>
      </c>
      <c r="D95" s="333" t="s">
        <v>197</v>
      </c>
      <c r="E95" s="334">
        <v>0.44225999999999999</v>
      </c>
      <c r="F95" s="334"/>
      <c r="G95" s="334">
        <f>ROUND(E95*F95,2)</f>
        <v>0</v>
      </c>
      <c r="H95" s="271" t="s">
        <v>1269</v>
      </c>
      <c r="I95" s="137"/>
      <c r="J95" s="137"/>
      <c r="K95" s="137"/>
      <c r="L95" s="137"/>
      <c r="M95" s="137" t="s">
        <v>131</v>
      </c>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row>
    <row r="96" spans="1:42" outlineLevel="1">
      <c r="A96" s="395"/>
      <c r="B96" s="269"/>
      <c r="C96" s="360" t="s">
        <v>193</v>
      </c>
      <c r="D96" s="361"/>
      <c r="E96" s="362"/>
      <c r="F96" s="334"/>
      <c r="G96" s="334"/>
      <c r="H96" s="271">
        <v>0</v>
      </c>
      <c r="I96" s="137"/>
      <c r="J96" s="137"/>
      <c r="K96" s="137"/>
      <c r="L96" s="137"/>
      <c r="M96" s="137" t="s">
        <v>133</v>
      </c>
      <c r="N96" s="137">
        <v>0</v>
      </c>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row>
    <row r="97" spans="1:42" outlineLevel="1">
      <c r="A97" s="395"/>
      <c r="B97" s="269"/>
      <c r="C97" s="360" t="s">
        <v>230</v>
      </c>
      <c r="D97" s="361"/>
      <c r="E97" s="362">
        <v>0.44225999999999999</v>
      </c>
      <c r="F97" s="334"/>
      <c r="G97" s="334"/>
      <c r="H97" s="271">
        <v>0</v>
      </c>
      <c r="I97" s="137"/>
      <c r="J97" s="137"/>
      <c r="K97" s="137"/>
      <c r="L97" s="137"/>
      <c r="M97" s="137" t="s">
        <v>133</v>
      </c>
      <c r="N97" s="137">
        <v>0</v>
      </c>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row>
    <row r="98" spans="1:42" outlineLevel="1">
      <c r="A98" s="395">
        <v>30</v>
      </c>
      <c r="B98" s="269" t="s">
        <v>231</v>
      </c>
      <c r="C98" s="270" t="s">
        <v>232</v>
      </c>
      <c r="D98" s="333" t="s">
        <v>146</v>
      </c>
      <c r="E98" s="334">
        <v>6.3</v>
      </c>
      <c r="F98" s="334"/>
      <c r="G98" s="334">
        <f>ROUND(E98*F98,2)</f>
        <v>0</v>
      </c>
      <c r="H98" s="271" t="s">
        <v>1269</v>
      </c>
      <c r="I98" s="137"/>
      <c r="J98" s="137"/>
      <c r="K98" s="137"/>
      <c r="L98" s="137"/>
      <c r="M98" s="137" t="s">
        <v>131</v>
      </c>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row>
    <row r="99" spans="1:42" outlineLevel="1">
      <c r="A99" s="395"/>
      <c r="B99" s="269"/>
      <c r="C99" s="360" t="s">
        <v>193</v>
      </c>
      <c r="D99" s="361"/>
      <c r="E99" s="362"/>
      <c r="F99" s="334"/>
      <c r="G99" s="334"/>
      <c r="H99" s="271">
        <v>0</v>
      </c>
      <c r="I99" s="137"/>
      <c r="J99" s="137"/>
      <c r="K99" s="137"/>
      <c r="L99" s="137"/>
      <c r="M99" s="137" t="s">
        <v>133</v>
      </c>
      <c r="N99" s="137">
        <v>0</v>
      </c>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row>
    <row r="100" spans="1:42" outlineLevel="1">
      <c r="A100" s="395"/>
      <c r="B100" s="269"/>
      <c r="C100" s="360" t="s">
        <v>233</v>
      </c>
      <c r="D100" s="361"/>
      <c r="E100" s="362">
        <v>6.3</v>
      </c>
      <c r="F100" s="334"/>
      <c r="G100" s="334"/>
      <c r="H100" s="271">
        <v>0</v>
      </c>
      <c r="I100" s="137"/>
      <c r="J100" s="137"/>
      <c r="K100" s="137"/>
      <c r="L100" s="137"/>
      <c r="M100" s="137" t="s">
        <v>133</v>
      </c>
      <c r="N100" s="137">
        <v>0</v>
      </c>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row>
    <row r="101" spans="1:42" outlineLevel="1">
      <c r="A101" s="395">
        <v>31</v>
      </c>
      <c r="B101" s="269" t="s">
        <v>234</v>
      </c>
      <c r="C101" s="270" t="s">
        <v>235</v>
      </c>
      <c r="D101" s="333" t="s">
        <v>130</v>
      </c>
      <c r="E101" s="334">
        <v>7.2</v>
      </c>
      <c r="F101" s="334"/>
      <c r="G101" s="334">
        <f>ROUND(E101*F101,2)</f>
        <v>0</v>
      </c>
      <c r="H101" s="271" t="s">
        <v>1269</v>
      </c>
      <c r="I101" s="137"/>
      <c r="J101" s="137"/>
      <c r="K101" s="137"/>
      <c r="L101" s="137"/>
      <c r="M101" s="137" t="s">
        <v>131</v>
      </c>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row>
    <row r="102" spans="1:42" outlineLevel="1">
      <c r="A102" s="395"/>
      <c r="B102" s="269"/>
      <c r="C102" s="360" t="s">
        <v>193</v>
      </c>
      <c r="D102" s="361"/>
      <c r="E102" s="362"/>
      <c r="F102" s="334"/>
      <c r="G102" s="334"/>
      <c r="H102" s="271">
        <v>0</v>
      </c>
      <c r="I102" s="137"/>
      <c r="J102" s="137"/>
      <c r="K102" s="137"/>
      <c r="L102" s="137"/>
      <c r="M102" s="137" t="s">
        <v>133</v>
      </c>
      <c r="N102" s="137">
        <v>0</v>
      </c>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row>
    <row r="103" spans="1:42" outlineLevel="1">
      <c r="A103" s="395"/>
      <c r="B103" s="269"/>
      <c r="C103" s="360" t="s">
        <v>236</v>
      </c>
      <c r="D103" s="361"/>
      <c r="E103" s="362">
        <v>7.2</v>
      </c>
      <c r="F103" s="334"/>
      <c r="G103" s="334"/>
      <c r="H103" s="271">
        <v>0</v>
      </c>
      <c r="I103" s="137"/>
      <c r="J103" s="137"/>
      <c r="K103" s="137"/>
      <c r="L103" s="137"/>
      <c r="M103" s="137" t="s">
        <v>133</v>
      </c>
      <c r="N103" s="137">
        <v>0</v>
      </c>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row>
    <row r="104" spans="1:42" outlineLevel="1">
      <c r="A104" s="395">
        <v>32</v>
      </c>
      <c r="B104" s="269" t="s">
        <v>237</v>
      </c>
      <c r="C104" s="270" t="s">
        <v>238</v>
      </c>
      <c r="D104" s="333" t="s">
        <v>130</v>
      </c>
      <c r="E104" s="334">
        <v>7.2</v>
      </c>
      <c r="F104" s="334"/>
      <c r="G104" s="334">
        <f>ROUND(E104*F104,2)</f>
        <v>0</v>
      </c>
      <c r="H104" s="271" t="s">
        <v>1269</v>
      </c>
      <c r="I104" s="137"/>
      <c r="J104" s="137"/>
      <c r="K104" s="137"/>
      <c r="L104" s="137"/>
      <c r="M104" s="137" t="s">
        <v>131</v>
      </c>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row>
    <row r="105" spans="1:42" outlineLevel="1">
      <c r="A105" s="395"/>
      <c r="B105" s="269"/>
      <c r="C105" s="360" t="s">
        <v>193</v>
      </c>
      <c r="D105" s="361"/>
      <c r="E105" s="362"/>
      <c r="F105" s="334"/>
      <c r="G105" s="334"/>
      <c r="H105" s="271">
        <v>0</v>
      </c>
      <c r="I105" s="137"/>
      <c r="J105" s="137"/>
      <c r="K105" s="137"/>
      <c r="L105" s="137"/>
      <c r="M105" s="137" t="s">
        <v>133</v>
      </c>
      <c r="N105" s="137">
        <v>0</v>
      </c>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row>
    <row r="106" spans="1:42" outlineLevel="1">
      <c r="A106" s="395"/>
      <c r="B106" s="269"/>
      <c r="C106" s="360" t="s">
        <v>236</v>
      </c>
      <c r="D106" s="361"/>
      <c r="E106" s="362">
        <v>7.2</v>
      </c>
      <c r="F106" s="334"/>
      <c r="G106" s="334"/>
      <c r="H106" s="271">
        <v>0</v>
      </c>
      <c r="I106" s="137"/>
      <c r="J106" s="137"/>
      <c r="K106" s="137"/>
      <c r="L106" s="137"/>
      <c r="M106" s="137" t="s">
        <v>133</v>
      </c>
      <c r="N106" s="137">
        <v>0</v>
      </c>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row>
    <row r="107" spans="1:42" outlineLevel="1">
      <c r="A107" s="395">
        <v>33</v>
      </c>
      <c r="B107" s="269" t="s">
        <v>239</v>
      </c>
      <c r="C107" s="270" t="s">
        <v>240</v>
      </c>
      <c r="D107" s="333" t="s">
        <v>197</v>
      </c>
      <c r="E107" s="334">
        <v>0.81899999999999995</v>
      </c>
      <c r="F107" s="334"/>
      <c r="G107" s="334">
        <f>ROUND(E107*F107,2)</f>
        <v>0</v>
      </c>
      <c r="H107" s="271" t="s">
        <v>1269</v>
      </c>
      <c r="I107" s="137"/>
      <c r="J107" s="137"/>
      <c r="K107" s="137"/>
      <c r="L107" s="137"/>
      <c r="M107" s="137" t="s">
        <v>131</v>
      </c>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row>
    <row r="108" spans="1:42" outlineLevel="1">
      <c r="A108" s="395"/>
      <c r="B108" s="269"/>
      <c r="C108" s="360" t="s">
        <v>193</v>
      </c>
      <c r="D108" s="361"/>
      <c r="E108" s="362"/>
      <c r="F108" s="334"/>
      <c r="G108" s="334"/>
      <c r="H108" s="271">
        <v>0</v>
      </c>
      <c r="I108" s="137"/>
      <c r="J108" s="137"/>
      <c r="K108" s="137"/>
      <c r="L108" s="137"/>
      <c r="M108" s="137" t="s">
        <v>133</v>
      </c>
      <c r="N108" s="137">
        <v>0</v>
      </c>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row>
    <row r="109" spans="1:42" outlineLevel="1">
      <c r="A109" s="395"/>
      <c r="B109" s="269"/>
      <c r="C109" s="360" t="s">
        <v>241</v>
      </c>
      <c r="D109" s="361"/>
      <c r="E109" s="362">
        <v>0.81899999999999995</v>
      </c>
      <c r="F109" s="334"/>
      <c r="G109" s="334"/>
      <c r="H109" s="271">
        <v>0</v>
      </c>
      <c r="I109" s="137"/>
      <c r="J109" s="137"/>
      <c r="K109" s="137"/>
      <c r="L109" s="137"/>
      <c r="M109" s="137" t="s">
        <v>133</v>
      </c>
      <c r="N109" s="137">
        <v>0</v>
      </c>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row>
    <row r="110" spans="1:42" ht="22.5" outlineLevel="1">
      <c r="A110" s="395">
        <v>34</v>
      </c>
      <c r="B110" s="269" t="s">
        <v>242</v>
      </c>
      <c r="C110" s="270" t="s">
        <v>243</v>
      </c>
      <c r="D110" s="333" t="s">
        <v>142</v>
      </c>
      <c r="E110" s="334">
        <v>4</v>
      </c>
      <c r="F110" s="334"/>
      <c r="G110" s="334">
        <f>ROUND(E110*F110,2)</f>
        <v>0</v>
      </c>
      <c r="H110" s="271" t="s">
        <v>1233</v>
      </c>
      <c r="I110" s="137"/>
      <c r="J110" s="137"/>
      <c r="K110" s="137"/>
      <c r="L110" s="137"/>
      <c r="M110" s="137" t="s">
        <v>131</v>
      </c>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row>
    <row r="111" spans="1:42" outlineLevel="1">
      <c r="A111" s="395"/>
      <c r="B111" s="269"/>
      <c r="C111" s="360" t="s">
        <v>244</v>
      </c>
      <c r="D111" s="361"/>
      <c r="E111" s="362">
        <v>4</v>
      </c>
      <c r="F111" s="334"/>
      <c r="G111" s="334"/>
      <c r="H111" s="271">
        <v>0</v>
      </c>
      <c r="I111" s="137"/>
      <c r="J111" s="137"/>
      <c r="K111" s="137"/>
      <c r="L111" s="137"/>
      <c r="M111" s="137" t="s">
        <v>133</v>
      </c>
      <c r="N111" s="137">
        <v>0</v>
      </c>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row>
    <row r="112" spans="1:42" ht="22.5" outlineLevel="1">
      <c r="A112" s="395">
        <v>35</v>
      </c>
      <c r="B112" s="269" t="s">
        <v>245</v>
      </c>
      <c r="C112" s="270" t="s">
        <v>246</v>
      </c>
      <c r="D112" s="333" t="s">
        <v>247</v>
      </c>
      <c r="E112" s="334">
        <v>11</v>
      </c>
      <c r="F112" s="334"/>
      <c r="G112" s="334">
        <f>ROUND(E112*F112,2)</f>
        <v>0</v>
      </c>
      <c r="H112" s="271" t="s">
        <v>1233</v>
      </c>
      <c r="I112" s="137"/>
      <c r="J112" s="137"/>
      <c r="K112" s="137"/>
      <c r="L112" s="137"/>
      <c r="M112" s="137" t="s">
        <v>131</v>
      </c>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row>
    <row r="113" spans="1:42" outlineLevel="1">
      <c r="A113" s="395"/>
      <c r="B113" s="269"/>
      <c r="C113" s="360" t="s">
        <v>193</v>
      </c>
      <c r="D113" s="361"/>
      <c r="E113" s="362"/>
      <c r="F113" s="334"/>
      <c r="G113" s="334"/>
      <c r="H113" s="271">
        <v>0</v>
      </c>
      <c r="I113" s="137"/>
      <c r="J113" s="137"/>
      <c r="K113" s="137"/>
      <c r="L113" s="137"/>
      <c r="M113" s="137" t="s">
        <v>133</v>
      </c>
      <c r="N113" s="137">
        <v>0</v>
      </c>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row>
    <row r="114" spans="1:42" outlineLevel="1">
      <c r="A114" s="395"/>
      <c r="B114" s="269"/>
      <c r="C114" s="360" t="s">
        <v>248</v>
      </c>
      <c r="D114" s="361"/>
      <c r="E114" s="362">
        <v>11</v>
      </c>
      <c r="F114" s="334"/>
      <c r="G114" s="334"/>
      <c r="H114" s="271">
        <v>0</v>
      </c>
      <c r="I114" s="137"/>
      <c r="J114" s="137"/>
      <c r="K114" s="137"/>
      <c r="L114" s="137"/>
      <c r="M114" s="137" t="s">
        <v>133</v>
      </c>
      <c r="N114" s="137">
        <v>0</v>
      </c>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row>
    <row r="115" spans="1:42">
      <c r="A115" s="396" t="s">
        <v>126</v>
      </c>
      <c r="B115" s="363" t="s">
        <v>50</v>
      </c>
      <c r="C115" s="364" t="s">
        <v>51</v>
      </c>
      <c r="D115" s="365"/>
      <c r="E115" s="366"/>
      <c r="F115" s="366"/>
      <c r="G115" s="366">
        <f>SUMIF(M116:M146,"&lt;&gt;NOR",G116:G146)</f>
        <v>0</v>
      </c>
      <c r="H115" s="339"/>
      <c r="M115" s="136" t="s">
        <v>127</v>
      </c>
    </row>
    <row r="116" spans="1:42" outlineLevel="1">
      <c r="A116" s="395">
        <v>36</v>
      </c>
      <c r="B116" s="269" t="s">
        <v>249</v>
      </c>
      <c r="C116" s="270" t="s">
        <v>250</v>
      </c>
      <c r="D116" s="333" t="s">
        <v>130</v>
      </c>
      <c r="E116" s="334">
        <v>500.05700000000002</v>
      </c>
      <c r="F116" s="334"/>
      <c r="G116" s="334">
        <f>ROUND(E116*F116,2)</f>
        <v>0</v>
      </c>
      <c r="H116" s="271" t="s">
        <v>1269</v>
      </c>
      <c r="I116" s="137"/>
      <c r="J116" s="137"/>
      <c r="K116" s="137"/>
      <c r="L116" s="137"/>
      <c r="M116" s="137" t="s">
        <v>131</v>
      </c>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row>
    <row r="117" spans="1:42" outlineLevel="1">
      <c r="A117" s="395"/>
      <c r="B117" s="269"/>
      <c r="C117" s="360" t="s">
        <v>251</v>
      </c>
      <c r="D117" s="361"/>
      <c r="E117" s="362"/>
      <c r="F117" s="334"/>
      <c r="G117" s="334"/>
      <c r="H117" s="271">
        <v>0</v>
      </c>
      <c r="I117" s="137"/>
      <c r="J117" s="137"/>
      <c r="K117" s="137"/>
      <c r="L117" s="137"/>
      <c r="M117" s="137" t="s">
        <v>133</v>
      </c>
      <c r="N117" s="137">
        <v>0</v>
      </c>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row>
    <row r="118" spans="1:42" outlineLevel="1">
      <c r="A118" s="395"/>
      <c r="B118" s="269"/>
      <c r="C118" s="360" t="s">
        <v>252</v>
      </c>
      <c r="D118" s="361"/>
      <c r="E118" s="362">
        <v>25.367999999999999</v>
      </c>
      <c r="F118" s="334"/>
      <c r="G118" s="334"/>
      <c r="H118" s="271">
        <v>0</v>
      </c>
      <c r="I118" s="137"/>
      <c r="J118" s="137"/>
      <c r="K118" s="137"/>
      <c r="L118" s="137"/>
      <c r="M118" s="137" t="s">
        <v>133</v>
      </c>
      <c r="N118" s="137">
        <v>0</v>
      </c>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row>
    <row r="119" spans="1:42" outlineLevel="1">
      <c r="A119" s="395"/>
      <c r="B119" s="269"/>
      <c r="C119" s="360" t="s">
        <v>253</v>
      </c>
      <c r="D119" s="361"/>
      <c r="E119" s="362">
        <v>25.367999999999999</v>
      </c>
      <c r="F119" s="334"/>
      <c r="G119" s="334"/>
      <c r="H119" s="271">
        <v>0</v>
      </c>
      <c r="I119" s="137"/>
      <c r="J119" s="137"/>
      <c r="K119" s="137"/>
      <c r="L119" s="137"/>
      <c r="M119" s="137" t="s">
        <v>133</v>
      </c>
      <c r="N119" s="137">
        <v>0</v>
      </c>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row>
    <row r="120" spans="1:42" outlineLevel="1">
      <c r="A120" s="395"/>
      <c r="B120" s="269"/>
      <c r="C120" s="360" t="s">
        <v>254</v>
      </c>
      <c r="D120" s="361"/>
      <c r="E120" s="362">
        <v>608</v>
      </c>
      <c r="F120" s="334"/>
      <c r="G120" s="334"/>
      <c r="H120" s="271">
        <v>0</v>
      </c>
      <c r="I120" s="137"/>
      <c r="J120" s="137"/>
      <c r="K120" s="137"/>
      <c r="L120" s="137"/>
      <c r="M120" s="137" t="s">
        <v>133</v>
      </c>
      <c r="N120" s="137">
        <v>0</v>
      </c>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row>
    <row r="121" spans="1:42" ht="22.5" outlineLevel="1">
      <c r="A121" s="395"/>
      <c r="B121" s="269"/>
      <c r="C121" s="360" t="s">
        <v>255</v>
      </c>
      <c r="D121" s="361"/>
      <c r="E121" s="362">
        <v>-224.26400000000001</v>
      </c>
      <c r="F121" s="334"/>
      <c r="G121" s="334"/>
      <c r="H121" s="271">
        <v>0</v>
      </c>
      <c r="I121" s="137"/>
      <c r="J121" s="137"/>
      <c r="K121" s="137"/>
      <c r="L121" s="137"/>
      <c r="M121" s="137" t="s">
        <v>133</v>
      </c>
      <c r="N121" s="137">
        <v>0</v>
      </c>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row>
    <row r="122" spans="1:42" outlineLevel="1">
      <c r="A122" s="395"/>
      <c r="B122" s="269"/>
      <c r="C122" s="360" t="s">
        <v>256</v>
      </c>
      <c r="D122" s="361"/>
      <c r="E122" s="362">
        <v>-2.64</v>
      </c>
      <c r="F122" s="334"/>
      <c r="G122" s="334"/>
      <c r="H122" s="271">
        <v>0</v>
      </c>
      <c r="I122" s="137"/>
      <c r="J122" s="137"/>
      <c r="K122" s="137"/>
      <c r="L122" s="137"/>
      <c r="M122" s="137" t="s">
        <v>133</v>
      </c>
      <c r="N122" s="137">
        <v>0</v>
      </c>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row>
    <row r="123" spans="1:42" outlineLevel="1">
      <c r="A123" s="395"/>
      <c r="B123" s="269"/>
      <c r="C123" s="360" t="s">
        <v>152</v>
      </c>
      <c r="D123" s="361"/>
      <c r="E123" s="362"/>
      <c r="F123" s="334"/>
      <c r="G123" s="334"/>
      <c r="H123" s="271">
        <v>0</v>
      </c>
      <c r="I123" s="137"/>
      <c r="J123" s="137"/>
      <c r="K123" s="137"/>
      <c r="L123" s="137"/>
      <c r="M123" s="137" t="s">
        <v>133</v>
      </c>
      <c r="N123" s="137">
        <v>0</v>
      </c>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row>
    <row r="124" spans="1:42" outlineLevel="1">
      <c r="A124" s="395"/>
      <c r="B124" s="269"/>
      <c r="C124" s="360" t="s">
        <v>257</v>
      </c>
      <c r="D124" s="361"/>
      <c r="E124" s="362"/>
      <c r="F124" s="334"/>
      <c r="G124" s="334"/>
      <c r="H124" s="271">
        <v>0</v>
      </c>
      <c r="I124" s="137"/>
      <c r="J124" s="137"/>
      <c r="K124" s="137"/>
      <c r="L124" s="137"/>
      <c r="M124" s="137" t="s">
        <v>133</v>
      </c>
      <c r="N124" s="137">
        <v>0</v>
      </c>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row>
    <row r="125" spans="1:42" outlineLevel="1">
      <c r="A125" s="395"/>
      <c r="B125" s="269"/>
      <c r="C125" s="360" t="s">
        <v>258</v>
      </c>
      <c r="D125" s="361"/>
      <c r="E125" s="362">
        <v>5.4649999999999999</v>
      </c>
      <c r="F125" s="334"/>
      <c r="G125" s="334"/>
      <c r="H125" s="271">
        <v>0</v>
      </c>
      <c r="I125" s="137"/>
      <c r="J125" s="137"/>
      <c r="K125" s="137"/>
      <c r="L125" s="137"/>
      <c r="M125" s="137" t="s">
        <v>133</v>
      </c>
      <c r="N125" s="137">
        <v>0</v>
      </c>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row>
    <row r="126" spans="1:42" outlineLevel="1">
      <c r="A126" s="395"/>
      <c r="B126" s="269"/>
      <c r="C126" s="360" t="s">
        <v>259</v>
      </c>
      <c r="D126" s="361"/>
      <c r="E126" s="362">
        <v>62.76</v>
      </c>
      <c r="F126" s="334"/>
      <c r="G126" s="334"/>
      <c r="H126" s="271">
        <v>0</v>
      </c>
      <c r="I126" s="137"/>
      <c r="J126" s="137"/>
      <c r="K126" s="137"/>
      <c r="L126" s="137"/>
      <c r="M126" s="137" t="s">
        <v>133</v>
      </c>
      <c r="N126" s="137">
        <v>0</v>
      </c>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row>
    <row r="127" spans="1:42" ht="22.5" outlineLevel="1">
      <c r="A127" s="395">
        <v>37</v>
      </c>
      <c r="B127" s="269" t="s">
        <v>263</v>
      </c>
      <c r="C127" s="270" t="s">
        <v>264</v>
      </c>
      <c r="D127" s="333" t="s">
        <v>142</v>
      </c>
      <c r="E127" s="334">
        <v>3</v>
      </c>
      <c r="F127" s="334"/>
      <c r="G127" s="334">
        <f>ROUND(E127*F127,2)</f>
        <v>0</v>
      </c>
      <c r="H127" s="271" t="s">
        <v>1269</v>
      </c>
      <c r="I127" s="137"/>
      <c r="J127" s="137"/>
      <c r="K127" s="137"/>
      <c r="L127" s="137"/>
      <c r="M127" s="137" t="s">
        <v>131</v>
      </c>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row>
    <row r="128" spans="1:42" outlineLevel="1">
      <c r="A128" s="395"/>
      <c r="B128" s="269"/>
      <c r="C128" s="360" t="s">
        <v>265</v>
      </c>
      <c r="D128" s="361"/>
      <c r="E128" s="362">
        <v>1</v>
      </c>
      <c r="F128" s="334"/>
      <c r="G128" s="334"/>
      <c r="H128" s="271">
        <v>0</v>
      </c>
      <c r="I128" s="137"/>
      <c r="J128" s="137"/>
      <c r="K128" s="137"/>
      <c r="L128" s="137"/>
      <c r="M128" s="137" t="s">
        <v>133</v>
      </c>
      <c r="N128" s="137">
        <v>0</v>
      </c>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row>
    <row r="129" spans="1:42" outlineLevel="1">
      <c r="A129" s="395"/>
      <c r="B129" s="269"/>
      <c r="C129" s="360" t="s">
        <v>266</v>
      </c>
      <c r="D129" s="361"/>
      <c r="E129" s="362">
        <v>1</v>
      </c>
      <c r="F129" s="334"/>
      <c r="G129" s="334"/>
      <c r="H129" s="271">
        <v>0</v>
      </c>
      <c r="I129" s="137"/>
      <c r="J129" s="137"/>
      <c r="K129" s="137"/>
      <c r="L129" s="137"/>
      <c r="M129" s="137" t="s">
        <v>133</v>
      </c>
      <c r="N129" s="137">
        <v>0</v>
      </c>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row>
    <row r="130" spans="1:42" outlineLevel="1">
      <c r="A130" s="395"/>
      <c r="B130" s="269"/>
      <c r="C130" s="360" t="s">
        <v>267</v>
      </c>
      <c r="D130" s="361"/>
      <c r="E130" s="362">
        <v>1</v>
      </c>
      <c r="F130" s="334"/>
      <c r="G130" s="334"/>
      <c r="H130" s="271">
        <v>0</v>
      </c>
      <c r="I130" s="137"/>
      <c r="J130" s="137"/>
      <c r="K130" s="137"/>
      <c r="L130" s="137"/>
      <c r="M130" s="137" t="s">
        <v>133</v>
      </c>
      <c r="N130" s="137">
        <v>0</v>
      </c>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row>
    <row r="131" spans="1:42" ht="22.5" outlineLevel="1">
      <c r="A131" s="395">
        <v>38</v>
      </c>
      <c r="B131" s="269" t="s">
        <v>268</v>
      </c>
      <c r="C131" s="270" t="s">
        <v>269</v>
      </c>
      <c r="D131" s="333" t="s">
        <v>142</v>
      </c>
      <c r="E131" s="334">
        <v>2</v>
      </c>
      <c r="F131" s="334"/>
      <c r="G131" s="334">
        <f>ROUND(E131*F131,2)</f>
        <v>0</v>
      </c>
      <c r="H131" s="271" t="s">
        <v>1269</v>
      </c>
      <c r="I131" s="137"/>
      <c r="J131" s="137"/>
      <c r="K131" s="137"/>
      <c r="L131" s="137"/>
      <c r="M131" s="137" t="s">
        <v>131</v>
      </c>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row>
    <row r="132" spans="1:42" outlineLevel="1">
      <c r="A132" s="395"/>
      <c r="B132" s="269"/>
      <c r="C132" s="360" t="s">
        <v>270</v>
      </c>
      <c r="D132" s="361"/>
      <c r="E132" s="362"/>
      <c r="F132" s="334"/>
      <c r="G132" s="334"/>
      <c r="H132" s="271">
        <v>0</v>
      </c>
      <c r="I132" s="137"/>
      <c r="J132" s="137"/>
      <c r="K132" s="137"/>
      <c r="L132" s="137"/>
      <c r="M132" s="137" t="s">
        <v>133</v>
      </c>
      <c r="N132" s="137">
        <v>0</v>
      </c>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row>
    <row r="133" spans="1:42" outlineLevel="1">
      <c r="A133" s="395"/>
      <c r="B133" s="269"/>
      <c r="C133" s="360" t="s">
        <v>266</v>
      </c>
      <c r="D133" s="361"/>
      <c r="E133" s="362">
        <v>1</v>
      </c>
      <c r="F133" s="334"/>
      <c r="G133" s="334"/>
      <c r="H133" s="271">
        <v>0</v>
      </c>
      <c r="I133" s="137"/>
      <c r="J133" s="137"/>
      <c r="K133" s="137"/>
      <c r="L133" s="137"/>
      <c r="M133" s="137" t="s">
        <v>133</v>
      </c>
      <c r="N133" s="137">
        <v>0</v>
      </c>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row>
    <row r="134" spans="1:42" outlineLevel="1">
      <c r="A134" s="395"/>
      <c r="B134" s="269"/>
      <c r="C134" s="360" t="s">
        <v>267</v>
      </c>
      <c r="D134" s="361"/>
      <c r="E134" s="362">
        <v>1</v>
      </c>
      <c r="F134" s="334"/>
      <c r="G134" s="334"/>
      <c r="H134" s="271">
        <v>0</v>
      </c>
      <c r="I134" s="137"/>
      <c r="J134" s="137"/>
      <c r="K134" s="137"/>
      <c r="L134" s="137"/>
      <c r="M134" s="137" t="s">
        <v>133</v>
      </c>
      <c r="N134" s="137">
        <v>0</v>
      </c>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row>
    <row r="135" spans="1:42" outlineLevel="1">
      <c r="A135" s="395">
        <v>39</v>
      </c>
      <c r="B135" s="269" t="s">
        <v>271</v>
      </c>
      <c r="C135" s="270" t="s">
        <v>272</v>
      </c>
      <c r="D135" s="333" t="s">
        <v>146</v>
      </c>
      <c r="E135" s="334">
        <v>20.563199999999998</v>
      </c>
      <c r="F135" s="334"/>
      <c r="G135" s="334">
        <f>ROUND(E135*F135,2)</f>
        <v>0</v>
      </c>
      <c r="H135" s="271" t="s">
        <v>1269</v>
      </c>
      <c r="I135" s="137"/>
      <c r="J135" s="137"/>
      <c r="K135" s="137"/>
      <c r="L135" s="137"/>
      <c r="M135" s="137" t="s">
        <v>131</v>
      </c>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row>
    <row r="136" spans="1:42" outlineLevel="1">
      <c r="A136" s="395"/>
      <c r="B136" s="269"/>
      <c r="C136" s="360" t="s">
        <v>193</v>
      </c>
      <c r="D136" s="361"/>
      <c r="E136" s="362"/>
      <c r="F136" s="334"/>
      <c r="G136" s="334"/>
      <c r="H136" s="271">
        <v>0</v>
      </c>
      <c r="I136" s="137"/>
      <c r="J136" s="137"/>
      <c r="K136" s="137"/>
      <c r="L136" s="137"/>
      <c r="M136" s="137" t="s">
        <v>133</v>
      </c>
      <c r="N136" s="137">
        <v>0</v>
      </c>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row>
    <row r="137" spans="1:42" outlineLevel="1">
      <c r="A137" s="395"/>
      <c r="B137" s="269"/>
      <c r="C137" s="360" t="s">
        <v>273</v>
      </c>
      <c r="D137" s="361"/>
      <c r="E137" s="362">
        <v>20.563199999999998</v>
      </c>
      <c r="F137" s="334"/>
      <c r="G137" s="334"/>
      <c r="H137" s="271">
        <v>0</v>
      </c>
      <c r="I137" s="137"/>
      <c r="J137" s="137"/>
      <c r="K137" s="137"/>
      <c r="L137" s="137"/>
      <c r="M137" s="137" t="s">
        <v>133</v>
      </c>
      <c r="N137" s="137">
        <v>0</v>
      </c>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row>
    <row r="138" spans="1:42" outlineLevel="1">
      <c r="A138" s="395">
        <v>40</v>
      </c>
      <c r="B138" s="269" t="s">
        <v>274</v>
      </c>
      <c r="C138" s="270" t="s">
        <v>275</v>
      </c>
      <c r="D138" s="333" t="s">
        <v>130</v>
      </c>
      <c r="E138" s="334">
        <v>205.63200000000001</v>
      </c>
      <c r="F138" s="334"/>
      <c r="G138" s="334">
        <f>ROUND(E138*F138,2)</f>
        <v>0</v>
      </c>
      <c r="H138" s="271" t="s">
        <v>1269</v>
      </c>
      <c r="I138" s="137"/>
      <c r="J138" s="137"/>
      <c r="K138" s="137"/>
      <c r="L138" s="137"/>
      <c r="M138" s="137" t="s">
        <v>131</v>
      </c>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row>
    <row r="139" spans="1:42" outlineLevel="1">
      <c r="A139" s="395"/>
      <c r="B139" s="269"/>
      <c r="C139" s="360" t="s">
        <v>193</v>
      </c>
      <c r="D139" s="361"/>
      <c r="E139" s="362"/>
      <c r="F139" s="334"/>
      <c r="G139" s="334"/>
      <c r="H139" s="271">
        <v>0</v>
      </c>
      <c r="I139" s="137"/>
      <c r="J139" s="137"/>
      <c r="K139" s="137"/>
      <c r="L139" s="137"/>
      <c r="M139" s="137" t="s">
        <v>133</v>
      </c>
      <c r="N139" s="137">
        <v>0</v>
      </c>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row>
    <row r="140" spans="1:42" outlineLevel="1">
      <c r="A140" s="395"/>
      <c r="B140" s="269"/>
      <c r="C140" s="360" t="s">
        <v>276</v>
      </c>
      <c r="D140" s="361"/>
      <c r="E140" s="362">
        <v>205.63200000000001</v>
      </c>
      <c r="F140" s="334"/>
      <c r="G140" s="334"/>
      <c r="H140" s="271">
        <v>0</v>
      </c>
      <c r="I140" s="137"/>
      <c r="J140" s="137"/>
      <c r="K140" s="137"/>
      <c r="L140" s="137"/>
      <c r="M140" s="137" t="s">
        <v>133</v>
      </c>
      <c r="N140" s="137">
        <v>0</v>
      </c>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row>
    <row r="141" spans="1:42" outlineLevel="1">
      <c r="A141" s="395">
        <v>41</v>
      </c>
      <c r="B141" s="269" t="s">
        <v>277</v>
      </c>
      <c r="C141" s="270" t="s">
        <v>278</v>
      </c>
      <c r="D141" s="333" t="s">
        <v>130</v>
      </c>
      <c r="E141" s="334">
        <v>205.63200000000001</v>
      </c>
      <c r="F141" s="334"/>
      <c r="G141" s="334">
        <f>ROUND(E141*F141,2)</f>
        <v>0</v>
      </c>
      <c r="H141" s="271" t="s">
        <v>1269</v>
      </c>
      <c r="I141" s="137"/>
      <c r="J141" s="137"/>
      <c r="K141" s="137"/>
      <c r="L141" s="137"/>
      <c r="M141" s="137" t="s">
        <v>131</v>
      </c>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row>
    <row r="142" spans="1:42" outlineLevel="1">
      <c r="A142" s="395"/>
      <c r="B142" s="269"/>
      <c r="C142" s="360" t="s">
        <v>193</v>
      </c>
      <c r="D142" s="361"/>
      <c r="E142" s="362"/>
      <c r="F142" s="334"/>
      <c r="G142" s="334"/>
      <c r="H142" s="271">
        <v>0</v>
      </c>
      <c r="I142" s="137"/>
      <c r="J142" s="137"/>
      <c r="K142" s="137"/>
      <c r="L142" s="137"/>
      <c r="M142" s="137" t="s">
        <v>133</v>
      </c>
      <c r="N142" s="137">
        <v>0</v>
      </c>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row>
    <row r="143" spans="1:42" outlineLevel="1">
      <c r="A143" s="395"/>
      <c r="B143" s="269"/>
      <c r="C143" s="360" t="s">
        <v>276</v>
      </c>
      <c r="D143" s="361"/>
      <c r="E143" s="362">
        <v>205.63200000000001</v>
      </c>
      <c r="F143" s="334"/>
      <c r="G143" s="334"/>
      <c r="H143" s="271">
        <v>0</v>
      </c>
      <c r="I143" s="137"/>
      <c r="J143" s="137"/>
      <c r="K143" s="137"/>
      <c r="L143" s="137"/>
      <c r="M143" s="137" t="s">
        <v>133</v>
      </c>
      <c r="N143" s="137">
        <v>0</v>
      </c>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row>
    <row r="144" spans="1:42" outlineLevel="1">
      <c r="A144" s="395">
        <v>42</v>
      </c>
      <c r="B144" s="269" t="s">
        <v>279</v>
      </c>
      <c r="C144" s="270" t="s">
        <v>280</v>
      </c>
      <c r="D144" s="333" t="s">
        <v>197</v>
      </c>
      <c r="E144" s="334">
        <v>3.2901120000000001</v>
      </c>
      <c r="F144" s="334"/>
      <c r="G144" s="334">
        <f>ROUND(E144*F144,2)</f>
        <v>0</v>
      </c>
      <c r="H144" s="271" t="s">
        <v>1269</v>
      </c>
      <c r="I144" s="137"/>
      <c r="J144" s="137"/>
      <c r="K144" s="137"/>
      <c r="L144" s="137"/>
      <c r="M144" s="137" t="s">
        <v>131</v>
      </c>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row>
    <row r="145" spans="1:42" outlineLevel="1">
      <c r="A145" s="395"/>
      <c r="B145" s="269"/>
      <c r="C145" s="360" t="s">
        <v>193</v>
      </c>
      <c r="D145" s="361"/>
      <c r="E145" s="362"/>
      <c r="F145" s="334"/>
      <c r="G145" s="334"/>
      <c r="H145" s="271">
        <v>0</v>
      </c>
      <c r="I145" s="137"/>
      <c r="J145" s="137"/>
      <c r="K145" s="137"/>
      <c r="L145" s="137"/>
      <c r="M145" s="137" t="s">
        <v>133</v>
      </c>
      <c r="N145" s="137">
        <v>0</v>
      </c>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row>
    <row r="146" spans="1:42" outlineLevel="1">
      <c r="A146" s="395"/>
      <c r="B146" s="269"/>
      <c r="C146" s="360" t="s">
        <v>281</v>
      </c>
      <c r="D146" s="361"/>
      <c r="E146" s="362">
        <v>3.2901120000000001</v>
      </c>
      <c r="F146" s="334"/>
      <c r="G146" s="334"/>
      <c r="H146" s="271">
        <v>0</v>
      </c>
      <c r="I146" s="137"/>
      <c r="J146" s="137"/>
      <c r="K146" s="137"/>
      <c r="L146" s="137"/>
      <c r="M146" s="137" t="s">
        <v>133</v>
      </c>
      <c r="N146" s="137">
        <v>0</v>
      </c>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row>
    <row r="147" spans="1:42">
      <c r="A147" s="396" t="s">
        <v>126</v>
      </c>
      <c r="B147" s="363" t="s">
        <v>52</v>
      </c>
      <c r="C147" s="364" t="s">
        <v>53</v>
      </c>
      <c r="D147" s="365"/>
      <c r="E147" s="366"/>
      <c r="F147" s="366"/>
      <c r="G147" s="366">
        <f>SUMIF(M148:M213,"&lt;&gt;NOR",G148:G213)</f>
        <v>0</v>
      </c>
      <c r="H147" s="339"/>
      <c r="M147" s="136" t="s">
        <v>127</v>
      </c>
    </row>
    <row r="148" spans="1:42" ht="22.5" outlineLevel="1">
      <c r="A148" s="395">
        <v>43</v>
      </c>
      <c r="B148" s="269" t="s">
        <v>291</v>
      </c>
      <c r="C148" s="270" t="s">
        <v>292</v>
      </c>
      <c r="D148" s="333" t="s">
        <v>130</v>
      </c>
      <c r="E148" s="334">
        <v>8.36</v>
      </c>
      <c r="F148" s="334"/>
      <c r="G148" s="334">
        <f>ROUND(E148*F148,2)</f>
        <v>0</v>
      </c>
      <c r="H148" s="271" t="s">
        <v>1269</v>
      </c>
      <c r="I148" s="137"/>
      <c r="J148" s="137"/>
      <c r="K148" s="137"/>
      <c r="L148" s="137"/>
      <c r="M148" s="137" t="s">
        <v>131</v>
      </c>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row>
    <row r="149" spans="1:42" outlineLevel="1">
      <c r="A149" s="395"/>
      <c r="B149" s="269"/>
      <c r="C149" s="360" t="s">
        <v>154</v>
      </c>
      <c r="D149" s="361"/>
      <c r="E149" s="362"/>
      <c r="F149" s="334"/>
      <c r="G149" s="334"/>
      <c r="H149" s="271">
        <v>0</v>
      </c>
      <c r="I149" s="137"/>
      <c r="J149" s="137"/>
      <c r="K149" s="137"/>
      <c r="L149" s="137"/>
      <c r="M149" s="137" t="s">
        <v>133</v>
      </c>
      <c r="N149" s="137">
        <v>0</v>
      </c>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row>
    <row r="150" spans="1:42" outlineLevel="1">
      <c r="A150" s="395"/>
      <c r="B150" s="269"/>
      <c r="C150" s="360" t="s">
        <v>284</v>
      </c>
      <c r="D150" s="361"/>
      <c r="E150" s="362"/>
      <c r="F150" s="334"/>
      <c r="G150" s="334"/>
      <c r="H150" s="271">
        <v>0</v>
      </c>
      <c r="I150" s="137"/>
      <c r="J150" s="137"/>
      <c r="K150" s="137"/>
      <c r="L150" s="137"/>
      <c r="M150" s="137" t="s">
        <v>133</v>
      </c>
      <c r="N150" s="137">
        <v>0</v>
      </c>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row>
    <row r="151" spans="1:42" outlineLevel="1">
      <c r="A151" s="395"/>
      <c r="B151" s="269"/>
      <c r="C151" s="360" t="s">
        <v>293</v>
      </c>
      <c r="D151" s="361"/>
      <c r="E151" s="362">
        <v>8.36</v>
      </c>
      <c r="F151" s="334"/>
      <c r="G151" s="334"/>
      <c r="H151" s="271">
        <v>0</v>
      </c>
      <c r="I151" s="137"/>
      <c r="J151" s="137"/>
      <c r="K151" s="137"/>
      <c r="L151" s="137"/>
      <c r="M151" s="137" t="s">
        <v>133</v>
      </c>
      <c r="N151" s="137">
        <v>0</v>
      </c>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row>
    <row r="152" spans="1:42" ht="22.5" outlineLevel="1">
      <c r="A152" s="395">
        <v>44</v>
      </c>
      <c r="B152" s="269" t="s">
        <v>294</v>
      </c>
      <c r="C152" s="270" t="s">
        <v>295</v>
      </c>
      <c r="D152" s="333" t="s">
        <v>130</v>
      </c>
      <c r="E152" s="334">
        <v>275.55</v>
      </c>
      <c r="F152" s="334"/>
      <c r="G152" s="334">
        <f>ROUND(E152*F152,2)</f>
        <v>0</v>
      </c>
      <c r="H152" s="271" t="s">
        <v>1269</v>
      </c>
      <c r="I152" s="137"/>
      <c r="J152" s="137"/>
      <c r="K152" s="137"/>
      <c r="L152" s="137"/>
      <c r="M152" s="137" t="s">
        <v>131</v>
      </c>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row>
    <row r="153" spans="1:42" outlineLevel="1">
      <c r="A153" s="395"/>
      <c r="B153" s="269"/>
      <c r="C153" s="360" t="s">
        <v>154</v>
      </c>
      <c r="D153" s="361"/>
      <c r="E153" s="362"/>
      <c r="F153" s="334"/>
      <c r="G153" s="334"/>
      <c r="H153" s="271">
        <v>0</v>
      </c>
      <c r="I153" s="137"/>
      <c r="J153" s="137"/>
      <c r="K153" s="137"/>
      <c r="L153" s="137"/>
      <c r="M153" s="137" t="s">
        <v>133</v>
      </c>
      <c r="N153" s="137">
        <v>0</v>
      </c>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row>
    <row r="154" spans="1:42" outlineLevel="1">
      <c r="A154" s="395"/>
      <c r="B154" s="269"/>
      <c r="C154" s="360" t="s">
        <v>284</v>
      </c>
      <c r="D154" s="361"/>
      <c r="E154" s="362"/>
      <c r="F154" s="334"/>
      <c r="G154" s="334"/>
      <c r="H154" s="271">
        <v>0</v>
      </c>
      <c r="I154" s="137"/>
      <c r="J154" s="137"/>
      <c r="K154" s="137"/>
      <c r="L154" s="137"/>
      <c r="M154" s="137" t="s">
        <v>133</v>
      </c>
      <c r="N154" s="137">
        <v>0</v>
      </c>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row>
    <row r="155" spans="1:42" ht="22.5" outlineLevel="1">
      <c r="A155" s="395"/>
      <c r="B155" s="269"/>
      <c r="C155" s="360" t="s">
        <v>1438</v>
      </c>
      <c r="D155" s="361"/>
      <c r="E155" s="362">
        <v>275.55</v>
      </c>
      <c r="F155" s="334"/>
      <c r="G155" s="334"/>
      <c r="H155" s="271">
        <v>0</v>
      </c>
      <c r="I155" s="137"/>
      <c r="J155" s="137"/>
      <c r="K155" s="137"/>
      <c r="L155" s="137"/>
      <c r="M155" s="137" t="s">
        <v>133</v>
      </c>
      <c r="N155" s="137">
        <v>0</v>
      </c>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row>
    <row r="156" spans="1:42" ht="22.5" outlineLevel="1">
      <c r="A156" s="395">
        <v>45</v>
      </c>
      <c r="B156" s="269" t="s">
        <v>296</v>
      </c>
      <c r="C156" s="270" t="s">
        <v>297</v>
      </c>
      <c r="D156" s="333" t="s">
        <v>130</v>
      </c>
      <c r="E156" s="334">
        <v>124.599</v>
      </c>
      <c r="F156" s="334"/>
      <c r="G156" s="334">
        <f>ROUND(E156*F156,2)</f>
        <v>0</v>
      </c>
      <c r="H156" s="271" t="s">
        <v>1269</v>
      </c>
      <c r="I156" s="137"/>
      <c r="J156" s="137"/>
      <c r="K156" s="137"/>
      <c r="L156" s="137"/>
      <c r="M156" s="137" t="s">
        <v>131</v>
      </c>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row>
    <row r="157" spans="1:42" outlineLevel="1">
      <c r="A157" s="395"/>
      <c r="B157" s="269"/>
      <c r="C157" s="360" t="s">
        <v>154</v>
      </c>
      <c r="D157" s="361"/>
      <c r="E157" s="362"/>
      <c r="F157" s="334"/>
      <c r="G157" s="334"/>
      <c r="H157" s="271">
        <v>0</v>
      </c>
      <c r="I157" s="137"/>
      <c r="J157" s="137"/>
      <c r="K157" s="137"/>
      <c r="L157" s="137"/>
      <c r="M157" s="137" t="s">
        <v>133</v>
      </c>
      <c r="N157" s="137">
        <v>0</v>
      </c>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row>
    <row r="158" spans="1:42" outlineLevel="1">
      <c r="A158" s="395"/>
      <c r="B158" s="269"/>
      <c r="C158" s="360" t="s">
        <v>284</v>
      </c>
      <c r="D158" s="361"/>
      <c r="E158" s="362"/>
      <c r="F158" s="334"/>
      <c r="G158" s="334"/>
      <c r="H158" s="271">
        <v>0</v>
      </c>
      <c r="I158" s="137"/>
      <c r="J158" s="137"/>
      <c r="K158" s="137"/>
      <c r="L158" s="137"/>
      <c r="M158" s="137" t="s">
        <v>133</v>
      </c>
      <c r="N158" s="137">
        <v>0</v>
      </c>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row>
    <row r="159" spans="1:42" outlineLevel="1">
      <c r="A159" s="395"/>
      <c r="B159" s="269"/>
      <c r="C159" s="360" t="s">
        <v>1439</v>
      </c>
      <c r="D159" s="361"/>
      <c r="E159" s="362">
        <v>124.599</v>
      </c>
      <c r="F159" s="334"/>
      <c r="G159" s="334"/>
      <c r="H159" s="271">
        <v>0</v>
      </c>
      <c r="I159" s="137"/>
      <c r="J159" s="137"/>
      <c r="K159" s="137"/>
      <c r="L159" s="137"/>
      <c r="M159" s="137" t="s">
        <v>133</v>
      </c>
      <c r="N159" s="137">
        <v>0</v>
      </c>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row>
    <row r="160" spans="1:42" ht="22.5" outlineLevel="1">
      <c r="A160" s="395">
        <v>46</v>
      </c>
      <c r="B160" s="269" t="s">
        <v>298</v>
      </c>
      <c r="C160" s="270" t="s">
        <v>299</v>
      </c>
      <c r="D160" s="333" t="s">
        <v>130</v>
      </c>
      <c r="E160" s="334">
        <v>5.32</v>
      </c>
      <c r="F160" s="334"/>
      <c r="G160" s="334">
        <f>ROUND(E160*F160,2)</f>
        <v>0</v>
      </c>
      <c r="H160" s="271" t="s">
        <v>1269</v>
      </c>
      <c r="I160" s="137"/>
      <c r="J160" s="137"/>
      <c r="K160" s="137"/>
      <c r="L160" s="137"/>
      <c r="M160" s="137" t="s">
        <v>131</v>
      </c>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row>
    <row r="161" spans="1:42" outlineLevel="1">
      <c r="A161" s="395"/>
      <c r="B161" s="269"/>
      <c r="C161" s="360" t="s">
        <v>154</v>
      </c>
      <c r="D161" s="361"/>
      <c r="E161" s="362"/>
      <c r="F161" s="334"/>
      <c r="G161" s="334"/>
      <c r="H161" s="271">
        <v>0</v>
      </c>
      <c r="I161" s="137"/>
      <c r="J161" s="137"/>
      <c r="K161" s="137"/>
      <c r="L161" s="137"/>
      <c r="M161" s="137" t="s">
        <v>133</v>
      </c>
      <c r="N161" s="137">
        <v>0</v>
      </c>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row>
    <row r="162" spans="1:42" outlineLevel="1">
      <c r="A162" s="395"/>
      <c r="B162" s="269"/>
      <c r="C162" s="360" t="s">
        <v>284</v>
      </c>
      <c r="D162" s="361"/>
      <c r="E162" s="362"/>
      <c r="F162" s="334"/>
      <c r="G162" s="334"/>
      <c r="H162" s="271">
        <v>0</v>
      </c>
      <c r="I162" s="137"/>
      <c r="J162" s="137"/>
      <c r="K162" s="137"/>
      <c r="L162" s="137"/>
      <c r="M162" s="137" t="s">
        <v>133</v>
      </c>
      <c r="N162" s="137">
        <v>0</v>
      </c>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row>
    <row r="163" spans="1:42" outlineLevel="1">
      <c r="A163" s="395"/>
      <c r="B163" s="269"/>
      <c r="C163" s="360" t="s">
        <v>300</v>
      </c>
      <c r="D163" s="361"/>
      <c r="E163" s="362">
        <v>5.32</v>
      </c>
      <c r="F163" s="334"/>
      <c r="G163" s="334"/>
      <c r="H163" s="271">
        <v>0</v>
      </c>
      <c r="I163" s="137"/>
      <c r="J163" s="137"/>
      <c r="K163" s="137"/>
      <c r="L163" s="137"/>
      <c r="M163" s="137" t="s">
        <v>133</v>
      </c>
      <c r="N163" s="137">
        <v>0</v>
      </c>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row>
    <row r="164" spans="1:42" ht="22.5" outlineLevel="1">
      <c r="A164" s="395">
        <v>47</v>
      </c>
      <c r="B164" s="269" t="s">
        <v>301</v>
      </c>
      <c r="C164" s="270" t="s">
        <v>302</v>
      </c>
      <c r="D164" s="333" t="s">
        <v>130</v>
      </c>
      <c r="E164" s="334">
        <v>58.212000000000003</v>
      </c>
      <c r="F164" s="334"/>
      <c r="G164" s="334">
        <f>ROUND(E164*F164,2)</f>
        <v>0</v>
      </c>
      <c r="H164" s="271" t="s">
        <v>1269</v>
      </c>
      <c r="I164" s="137"/>
      <c r="J164" s="137"/>
      <c r="K164" s="137"/>
      <c r="L164" s="137"/>
      <c r="M164" s="137" t="s">
        <v>131</v>
      </c>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row>
    <row r="165" spans="1:42" outlineLevel="1">
      <c r="A165" s="395"/>
      <c r="B165" s="269"/>
      <c r="C165" s="360" t="s">
        <v>154</v>
      </c>
      <c r="D165" s="361"/>
      <c r="E165" s="362"/>
      <c r="F165" s="334"/>
      <c r="G165" s="334"/>
      <c r="H165" s="271">
        <v>0</v>
      </c>
      <c r="I165" s="137"/>
      <c r="J165" s="137"/>
      <c r="K165" s="137"/>
      <c r="L165" s="137"/>
      <c r="M165" s="137" t="s">
        <v>133</v>
      </c>
      <c r="N165" s="137">
        <v>0</v>
      </c>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row>
    <row r="166" spans="1:42" outlineLevel="1">
      <c r="A166" s="395"/>
      <c r="B166" s="269"/>
      <c r="C166" s="360" t="s">
        <v>284</v>
      </c>
      <c r="D166" s="361"/>
      <c r="E166" s="362"/>
      <c r="F166" s="334"/>
      <c r="G166" s="334"/>
      <c r="H166" s="271">
        <v>0</v>
      </c>
      <c r="I166" s="137"/>
      <c r="J166" s="137"/>
      <c r="K166" s="137"/>
      <c r="L166" s="137"/>
      <c r="M166" s="137" t="s">
        <v>133</v>
      </c>
      <c r="N166" s="137">
        <v>0</v>
      </c>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row>
    <row r="167" spans="1:42" ht="22.5" outlineLevel="1">
      <c r="A167" s="395"/>
      <c r="B167" s="269"/>
      <c r="C167" s="360" t="s">
        <v>1440</v>
      </c>
      <c r="D167" s="361"/>
      <c r="E167" s="362">
        <v>58.212000000000003</v>
      </c>
      <c r="F167" s="334"/>
      <c r="G167" s="334"/>
      <c r="H167" s="271">
        <v>0</v>
      </c>
      <c r="I167" s="137"/>
      <c r="J167" s="137"/>
      <c r="K167" s="137"/>
      <c r="L167" s="137"/>
      <c r="M167" s="137" t="s">
        <v>133</v>
      </c>
      <c r="N167" s="137">
        <v>0</v>
      </c>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row>
    <row r="168" spans="1:42" outlineLevel="1">
      <c r="A168" s="395">
        <v>48</v>
      </c>
      <c r="B168" s="269" t="s">
        <v>303</v>
      </c>
      <c r="C168" s="270" t="s">
        <v>304</v>
      </c>
      <c r="D168" s="333" t="s">
        <v>130</v>
      </c>
      <c r="E168" s="334">
        <v>63.531999999999996</v>
      </c>
      <c r="F168" s="334"/>
      <c r="G168" s="334">
        <f>ROUND(E168*F168,2)</f>
        <v>0</v>
      </c>
      <c r="H168" s="271" t="s">
        <v>1269</v>
      </c>
      <c r="I168" s="137"/>
      <c r="J168" s="137"/>
      <c r="K168" s="137"/>
      <c r="L168" s="137"/>
      <c r="M168" s="137" t="s">
        <v>131</v>
      </c>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row>
    <row r="169" spans="1:42" outlineLevel="1">
      <c r="A169" s="395"/>
      <c r="B169" s="269"/>
      <c r="C169" s="360" t="s">
        <v>154</v>
      </c>
      <c r="D169" s="361"/>
      <c r="E169" s="362"/>
      <c r="F169" s="334"/>
      <c r="G169" s="334"/>
      <c r="H169" s="271">
        <v>0</v>
      </c>
      <c r="I169" s="137"/>
      <c r="J169" s="137"/>
      <c r="K169" s="137"/>
      <c r="L169" s="137"/>
      <c r="M169" s="137" t="s">
        <v>133</v>
      </c>
      <c r="N169" s="137">
        <v>0</v>
      </c>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row>
    <row r="170" spans="1:42" outlineLevel="1">
      <c r="A170" s="395"/>
      <c r="B170" s="269"/>
      <c r="C170" s="360" t="s">
        <v>284</v>
      </c>
      <c r="D170" s="361"/>
      <c r="E170" s="362"/>
      <c r="F170" s="334"/>
      <c r="G170" s="334"/>
      <c r="H170" s="271">
        <v>0</v>
      </c>
      <c r="I170" s="137"/>
      <c r="J170" s="137"/>
      <c r="K170" s="137"/>
      <c r="L170" s="137"/>
      <c r="M170" s="137" t="s">
        <v>133</v>
      </c>
      <c r="N170" s="137">
        <v>0</v>
      </c>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row>
    <row r="171" spans="1:42" outlineLevel="1">
      <c r="A171" s="395"/>
      <c r="B171" s="269"/>
      <c r="C171" s="360" t="s">
        <v>305</v>
      </c>
      <c r="D171" s="361"/>
      <c r="E171" s="362">
        <v>5.32</v>
      </c>
      <c r="F171" s="334"/>
      <c r="G171" s="334"/>
      <c r="H171" s="271">
        <v>0</v>
      </c>
      <c r="I171" s="137"/>
      <c r="J171" s="137"/>
      <c r="K171" s="137"/>
      <c r="L171" s="137"/>
      <c r="M171" s="137" t="s">
        <v>133</v>
      </c>
      <c r="N171" s="137">
        <v>0</v>
      </c>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row>
    <row r="172" spans="1:42" ht="33.75" outlineLevel="1">
      <c r="A172" s="395"/>
      <c r="B172" s="269"/>
      <c r="C172" s="360" t="s">
        <v>1441</v>
      </c>
      <c r="D172" s="361"/>
      <c r="E172" s="362">
        <v>58.212000000000003</v>
      </c>
      <c r="F172" s="334"/>
      <c r="G172" s="334"/>
      <c r="H172" s="271">
        <v>0</v>
      </c>
      <c r="I172" s="137"/>
      <c r="J172" s="137"/>
      <c r="K172" s="137"/>
      <c r="L172" s="137"/>
      <c r="M172" s="137" t="s">
        <v>133</v>
      </c>
      <c r="N172" s="137">
        <v>0</v>
      </c>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row>
    <row r="173" spans="1:42" outlineLevel="1">
      <c r="A173" s="395">
        <v>49</v>
      </c>
      <c r="B173" s="269" t="s">
        <v>306</v>
      </c>
      <c r="C173" s="270" t="s">
        <v>307</v>
      </c>
      <c r="D173" s="333" t="s">
        <v>130</v>
      </c>
      <c r="E173" s="334">
        <v>400.149</v>
      </c>
      <c r="F173" s="334"/>
      <c r="G173" s="334">
        <f>ROUND(E173*F173,2)</f>
        <v>0</v>
      </c>
      <c r="H173" s="271" t="s">
        <v>1269</v>
      </c>
      <c r="I173" s="137"/>
      <c r="J173" s="137"/>
      <c r="K173" s="137"/>
      <c r="L173" s="137"/>
      <c r="M173" s="137" t="s">
        <v>131</v>
      </c>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row>
    <row r="174" spans="1:42" outlineLevel="1">
      <c r="A174" s="395"/>
      <c r="B174" s="269"/>
      <c r="C174" s="360" t="s">
        <v>154</v>
      </c>
      <c r="D174" s="361"/>
      <c r="E174" s="362"/>
      <c r="F174" s="334"/>
      <c r="G174" s="334"/>
      <c r="H174" s="271">
        <v>0</v>
      </c>
      <c r="I174" s="137"/>
      <c r="J174" s="137"/>
      <c r="K174" s="137"/>
      <c r="L174" s="137"/>
      <c r="M174" s="137" t="s">
        <v>133</v>
      </c>
      <c r="N174" s="137">
        <v>0</v>
      </c>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row>
    <row r="175" spans="1:42" outlineLevel="1">
      <c r="A175" s="395"/>
      <c r="B175" s="269"/>
      <c r="C175" s="360" t="s">
        <v>284</v>
      </c>
      <c r="D175" s="361"/>
      <c r="E175" s="362"/>
      <c r="F175" s="334"/>
      <c r="G175" s="334"/>
      <c r="H175" s="271">
        <v>0</v>
      </c>
      <c r="I175" s="137"/>
      <c r="J175" s="137"/>
      <c r="K175" s="137"/>
      <c r="L175" s="137"/>
      <c r="M175" s="137" t="s">
        <v>133</v>
      </c>
      <c r="N175" s="137">
        <v>0</v>
      </c>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row>
    <row r="176" spans="1:42" ht="33.75" outlineLevel="1">
      <c r="A176" s="395"/>
      <c r="B176" s="269"/>
      <c r="C176" s="360" t="s">
        <v>1442</v>
      </c>
      <c r="D176" s="361"/>
      <c r="E176" s="362">
        <v>275.55</v>
      </c>
      <c r="F176" s="334"/>
      <c r="G176" s="334"/>
      <c r="H176" s="271">
        <v>0</v>
      </c>
      <c r="I176" s="137"/>
      <c r="J176" s="137"/>
      <c r="K176" s="137"/>
      <c r="L176" s="137"/>
      <c r="M176" s="137" t="s">
        <v>133</v>
      </c>
      <c r="N176" s="137">
        <v>0</v>
      </c>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row>
    <row r="177" spans="1:42" ht="22.5" outlineLevel="1">
      <c r="A177" s="395"/>
      <c r="B177" s="269"/>
      <c r="C177" s="360" t="s">
        <v>1443</v>
      </c>
      <c r="D177" s="361"/>
      <c r="E177" s="362">
        <v>124.599</v>
      </c>
      <c r="F177" s="334"/>
      <c r="G177" s="334"/>
      <c r="H177" s="271">
        <v>0</v>
      </c>
      <c r="I177" s="137"/>
      <c r="J177" s="137"/>
      <c r="K177" s="137"/>
      <c r="L177" s="137"/>
      <c r="M177" s="137" t="s">
        <v>133</v>
      </c>
      <c r="N177" s="137">
        <v>0</v>
      </c>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row>
    <row r="178" spans="1:42" outlineLevel="1">
      <c r="A178" s="395">
        <v>50</v>
      </c>
      <c r="B178" s="269" t="s">
        <v>308</v>
      </c>
      <c r="C178" s="270" t="s">
        <v>309</v>
      </c>
      <c r="D178" s="333" t="s">
        <v>130</v>
      </c>
      <c r="E178" s="334">
        <v>7.0759999999999996</v>
      </c>
      <c r="F178" s="334"/>
      <c r="G178" s="334">
        <f>ROUND(E178*F178,2)</f>
        <v>0</v>
      </c>
      <c r="H178" s="271" t="s">
        <v>1233</v>
      </c>
      <c r="I178" s="137"/>
      <c r="J178" s="137"/>
      <c r="K178" s="137"/>
      <c r="L178" s="137"/>
      <c r="M178" s="137" t="s">
        <v>131</v>
      </c>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row>
    <row r="179" spans="1:42" outlineLevel="1">
      <c r="A179" s="395"/>
      <c r="B179" s="269"/>
      <c r="C179" s="360" t="s">
        <v>154</v>
      </c>
      <c r="D179" s="361"/>
      <c r="E179" s="362"/>
      <c r="F179" s="334"/>
      <c r="G179" s="334"/>
      <c r="H179" s="271">
        <v>0</v>
      </c>
      <c r="I179" s="137"/>
      <c r="J179" s="137"/>
      <c r="K179" s="137"/>
      <c r="L179" s="137"/>
      <c r="M179" s="137" t="s">
        <v>133</v>
      </c>
      <c r="N179" s="137">
        <v>0</v>
      </c>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row>
    <row r="180" spans="1:42" outlineLevel="1">
      <c r="A180" s="395"/>
      <c r="B180" s="269"/>
      <c r="C180" s="360" t="s">
        <v>284</v>
      </c>
      <c r="D180" s="361"/>
      <c r="E180" s="362"/>
      <c r="F180" s="334"/>
      <c r="G180" s="334"/>
      <c r="H180" s="271">
        <v>0</v>
      </c>
      <c r="I180" s="137"/>
      <c r="J180" s="137"/>
      <c r="K180" s="137"/>
      <c r="L180" s="137"/>
      <c r="M180" s="137" t="s">
        <v>133</v>
      </c>
      <c r="N180" s="137">
        <v>0</v>
      </c>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row>
    <row r="181" spans="1:42" outlineLevel="1">
      <c r="A181" s="395"/>
      <c r="B181" s="269"/>
      <c r="C181" s="360" t="s">
        <v>310</v>
      </c>
      <c r="D181" s="361"/>
      <c r="E181" s="362"/>
      <c r="F181" s="334"/>
      <c r="G181" s="334"/>
      <c r="H181" s="271">
        <v>0</v>
      </c>
      <c r="I181" s="137"/>
      <c r="J181" s="137"/>
      <c r="K181" s="137"/>
      <c r="L181" s="137"/>
      <c r="M181" s="137" t="s">
        <v>133</v>
      </c>
      <c r="N181" s="137">
        <v>0</v>
      </c>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row>
    <row r="182" spans="1:42" outlineLevel="1">
      <c r="A182" s="395"/>
      <c r="B182" s="269"/>
      <c r="C182" s="360" t="s">
        <v>311</v>
      </c>
      <c r="D182" s="361"/>
      <c r="E182" s="362">
        <v>2.0299999999999998</v>
      </c>
      <c r="F182" s="334"/>
      <c r="G182" s="334"/>
      <c r="H182" s="271">
        <v>0</v>
      </c>
      <c r="I182" s="137"/>
      <c r="J182" s="137"/>
      <c r="K182" s="137"/>
      <c r="L182" s="137"/>
      <c r="M182" s="137" t="s">
        <v>133</v>
      </c>
      <c r="N182" s="137">
        <v>0</v>
      </c>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row>
    <row r="183" spans="1:42" outlineLevel="1">
      <c r="A183" s="395"/>
      <c r="B183" s="269"/>
      <c r="C183" s="360" t="s">
        <v>312</v>
      </c>
      <c r="D183" s="361"/>
      <c r="E183" s="362">
        <v>2.0299999999999998</v>
      </c>
      <c r="F183" s="334"/>
      <c r="G183" s="334"/>
      <c r="H183" s="271">
        <v>0</v>
      </c>
      <c r="I183" s="137"/>
      <c r="J183" s="137"/>
      <c r="K183" s="137"/>
      <c r="L183" s="137"/>
      <c r="M183" s="137" t="s">
        <v>133</v>
      </c>
      <c r="N183" s="137">
        <v>0</v>
      </c>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row>
    <row r="184" spans="1:42" outlineLevel="1">
      <c r="A184" s="395"/>
      <c r="B184" s="269"/>
      <c r="C184" s="360" t="s">
        <v>313</v>
      </c>
      <c r="D184" s="361"/>
      <c r="E184" s="362">
        <v>3.016</v>
      </c>
      <c r="F184" s="334"/>
      <c r="G184" s="334"/>
      <c r="H184" s="271">
        <v>0</v>
      </c>
      <c r="I184" s="137"/>
      <c r="J184" s="137"/>
      <c r="K184" s="137"/>
      <c r="L184" s="137"/>
      <c r="M184" s="137" t="s">
        <v>133</v>
      </c>
      <c r="N184" s="137">
        <v>0</v>
      </c>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row>
    <row r="185" spans="1:42" outlineLevel="1">
      <c r="A185" s="395">
        <v>51</v>
      </c>
      <c r="B185" s="269" t="s">
        <v>314</v>
      </c>
      <c r="C185" s="270" t="s">
        <v>315</v>
      </c>
      <c r="D185" s="333" t="s">
        <v>130</v>
      </c>
      <c r="E185" s="334">
        <v>14.06</v>
      </c>
      <c r="F185" s="334"/>
      <c r="G185" s="334">
        <f>ROUND(E185*F185,2)</f>
        <v>0</v>
      </c>
      <c r="H185" s="271" t="s">
        <v>1233</v>
      </c>
      <c r="I185" s="137"/>
      <c r="J185" s="137"/>
      <c r="K185" s="137"/>
      <c r="L185" s="137"/>
      <c r="M185" s="137" t="s">
        <v>131</v>
      </c>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row>
    <row r="186" spans="1:42" outlineLevel="1">
      <c r="A186" s="395"/>
      <c r="B186" s="269"/>
      <c r="C186" s="360" t="s">
        <v>154</v>
      </c>
      <c r="D186" s="361"/>
      <c r="E186" s="362"/>
      <c r="F186" s="334"/>
      <c r="G186" s="334"/>
      <c r="H186" s="271">
        <v>0</v>
      </c>
      <c r="I186" s="137"/>
      <c r="J186" s="137"/>
      <c r="K186" s="137"/>
      <c r="L186" s="137"/>
      <c r="M186" s="137" t="s">
        <v>133</v>
      </c>
      <c r="N186" s="137">
        <v>0</v>
      </c>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row>
    <row r="187" spans="1:42" outlineLevel="1">
      <c r="A187" s="395"/>
      <c r="B187" s="269"/>
      <c r="C187" s="360" t="s">
        <v>284</v>
      </c>
      <c r="D187" s="361"/>
      <c r="E187" s="362"/>
      <c r="F187" s="334"/>
      <c r="G187" s="334"/>
      <c r="H187" s="271">
        <v>0</v>
      </c>
      <c r="I187" s="137"/>
      <c r="J187" s="137"/>
      <c r="K187" s="137"/>
      <c r="L187" s="137"/>
      <c r="M187" s="137" t="s">
        <v>133</v>
      </c>
      <c r="N187" s="137">
        <v>0</v>
      </c>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row>
    <row r="188" spans="1:42" outlineLevel="1">
      <c r="A188" s="395"/>
      <c r="B188" s="269"/>
      <c r="C188" s="360" t="s">
        <v>316</v>
      </c>
      <c r="D188" s="361"/>
      <c r="E188" s="362">
        <v>14.06</v>
      </c>
      <c r="F188" s="334"/>
      <c r="G188" s="334"/>
      <c r="H188" s="271">
        <v>0</v>
      </c>
      <c r="I188" s="137"/>
      <c r="J188" s="137"/>
      <c r="K188" s="137"/>
      <c r="L188" s="137"/>
      <c r="M188" s="137" t="s">
        <v>133</v>
      </c>
      <c r="N188" s="137">
        <v>0</v>
      </c>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row>
    <row r="189" spans="1:42" outlineLevel="1">
      <c r="A189" s="395">
        <v>52</v>
      </c>
      <c r="B189" s="269" t="s">
        <v>317</v>
      </c>
      <c r="C189" s="270" t="s">
        <v>318</v>
      </c>
      <c r="D189" s="333" t="s">
        <v>130</v>
      </c>
      <c r="E189" s="334">
        <v>29.26</v>
      </c>
      <c r="F189" s="334"/>
      <c r="G189" s="334">
        <f>ROUND(E189*F189,2)</f>
        <v>0</v>
      </c>
      <c r="H189" s="271" t="s">
        <v>1269</v>
      </c>
      <c r="I189" s="137"/>
      <c r="J189" s="137"/>
      <c r="K189" s="137"/>
      <c r="L189" s="137"/>
      <c r="M189" s="137" t="s">
        <v>131</v>
      </c>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row>
    <row r="190" spans="1:42" outlineLevel="1">
      <c r="A190" s="395"/>
      <c r="B190" s="269"/>
      <c r="C190" s="360" t="s">
        <v>154</v>
      </c>
      <c r="D190" s="361"/>
      <c r="E190" s="362"/>
      <c r="F190" s="334"/>
      <c r="G190" s="334"/>
      <c r="H190" s="271">
        <v>0</v>
      </c>
      <c r="I190" s="137"/>
      <c r="J190" s="137"/>
      <c r="K190" s="137"/>
      <c r="L190" s="137"/>
      <c r="M190" s="137" t="s">
        <v>133</v>
      </c>
      <c r="N190" s="137">
        <v>0</v>
      </c>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row>
    <row r="191" spans="1:42" outlineLevel="1">
      <c r="A191" s="395"/>
      <c r="B191" s="269"/>
      <c r="C191" s="360" t="s">
        <v>284</v>
      </c>
      <c r="D191" s="361"/>
      <c r="E191" s="362"/>
      <c r="F191" s="334"/>
      <c r="G191" s="334"/>
      <c r="H191" s="271">
        <v>0</v>
      </c>
      <c r="I191" s="137"/>
      <c r="J191" s="137"/>
      <c r="K191" s="137"/>
      <c r="L191" s="137"/>
      <c r="M191" s="137" t="s">
        <v>133</v>
      </c>
      <c r="N191" s="137">
        <v>0</v>
      </c>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row>
    <row r="192" spans="1:42" outlineLevel="1">
      <c r="A192" s="395"/>
      <c r="B192" s="269"/>
      <c r="C192" s="360" t="s">
        <v>319</v>
      </c>
      <c r="D192" s="361"/>
      <c r="E192" s="362">
        <v>29.26</v>
      </c>
      <c r="F192" s="334"/>
      <c r="G192" s="334"/>
      <c r="H192" s="271">
        <v>0</v>
      </c>
      <c r="I192" s="137"/>
      <c r="J192" s="137"/>
      <c r="K192" s="137"/>
      <c r="L192" s="137"/>
      <c r="M192" s="137" t="s">
        <v>133</v>
      </c>
      <c r="N192" s="137">
        <v>0</v>
      </c>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row>
    <row r="193" spans="1:42" outlineLevel="1">
      <c r="A193" s="395">
        <v>53</v>
      </c>
      <c r="B193" s="269" t="s">
        <v>314</v>
      </c>
      <c r="C193" s="270" t="s">
        <v>320</v>
      </c>
      <c r="D193" s="333" t="s">
        <v>130</v>
      </c>
      <c r="E193" s="334">
        <v>2.66</v>
      </c>
      <c r="F193" s="334"/>
      <c r="G193" s="334">
        <f>ROUND(E193*F193,2)</f>
        <v>0</v>
      </c>
      <c r="H193" s="271" t="s">
        <v>1233</v>
      </c>
      <c r="I193" s="137"/>
      <c r="J193" s="137"/>
      <c r="K193" s="137"/>
      <c r="L193" s="137"/>
      <c r="M193" s="137" t="s">
        <v>131</v>
      </c>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row>
    <row r="194" spans="1:42" outlineLevel="1">
      <c r="A194" s="395"/>
      <c r="B194" s="269"/>
      <c r="C194" s="360" t="s">
        <v>154</v>
      </c>
      <c r="D194" s="361"/>
      <c r="E194" s="362"/>
      <c r="F194" s="334"/>
      <c r="G194" s="334"/>
      <c r="H194" s="271">
        <v>0</v>
      </c>
      <c r="I194" s="137"/>
      <c r="J194" s="137"/>
      <c r="K194" s="137"/>
      <c r="L194" s="137"/>
      <c r="M194" s="137" t="s">
        <v>133</v>
      </c>
      <c r="N194" s="137">
        <v>0</v>
      </c>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row>
    <row r="195" spans="1:42" outlineLevel="1">
      <c r="A195" s="395"/>
      <c r="B195" s="269"/>
      <c r="C195" s="360" t="s">
        <v>284</v>
      </c>
      <c r="D195" s="361"/>
      <c r="E195" s="362"/>
      <c r="F195" s="334"/>
      <c r="G195" s="334"/>
      <c r="H195" s="271">
        <v>0</v>
      </c>
      <c r="I195" s="137"/>
      <c r="J195" s="137"/>
      <c r="K195" s="137"/>
      <c r="L195" s="137"/>
      <c r="M195" s="137" t="s">
        <v>133</v>
      </c>
      <c r="N195" s="137">
        <v>0</v>
      </c>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row>
    <row r="196" spans="1:42" outlineLevel="1">
      <c r="A196" s="395"/>
      <c r="B196" s="269"/>
      <c r="C196" s="360" t="s">
        <v>321</v>
      </c>
      <c r="D196" s="361"/>
      <c r="E196" s="362">
        <v>2.66</v>
      </c>
      <c r="F196" s="334"/>
      <c r="G196" s="334"/>
      <c r="H196" s="271">
        <v>0</v>
      </c>
      <c r="I196" s="137"/>
      <c r="J196" s="137"/>
      <c r="K196" s="137"/>
      <c r="L196" s="137"/>
      <c r="M196" s="137" t="s">
        <v>133</v>
      </c>
      <c r="N196" s="137">
        <v>0</v>
      </c>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row>
    <row r="197" spans="1:42" outlineLevel="1">
      <c r="A197" s="395">
        <v>54</v>
      </c>
      <c r="B197" s="269" t="s">
        <v>322</v>
      </c>
      <c r="C197" s="270" t="s">
        <v>323</v>
      </c>
      <c r="D197" s="333" t="s">
        <v>130</v>
      </c>
      <c r="E197" s="334">
        <v>4.5599999999999996</v>
      </c>
      <c r="F197" s="334"/>
      <c r="G197" s="334">
        <f>ROUND(E197*F197,2)</f>
        <v>0</v>
      </c>
      <c r="H197" s="271" t="s">
        <v>1233</v>
      </c>
      <c r="I197" s="137"/>
      <c r="J197" s="137"/>
      <c r="K197" s="137"/>
      <c r="L197" s="137"/>
      <c r="M197" s="137" t="s">
        <v>131</v>
      </c>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row>
    <row r="198" spans="1:42" outlineLevel="1">
      <c r="A198" s="395"/>
      <c r="B198" s="269"/>
      <c r="C198" s="360" t="s">
        <v>154</v>
      </c>
      <c r="D198" s="361"/>
      <c r="E198" s="362"/>
      <c r="F198" s="334"/>
      <c r="G198" s="334"/>
      <c r="H198" s="271">
        <v>0</v>
      </c>
      <c r="I198" s="137"/>
      <c r="J198" s="137"/>
      <c r="K198" s="137"/>
      <c r="L198" s="137"/>
      <c r="M198" s="137" t="s">
        <v>133</v>
      </c>
      <c r="N198" s="137">
        <v>0</v>
      </c>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row>
    <row r="199" spans="1:42" outlineLevel="1">
      <c r="A199" s="395"/>
      <c r="B199" s="269"/>
      <c r="C199" s="360" t="s">
        <v>284</v>
      </c>
      <c r="D199" s="361"/>
      <c r="E199" s="362"/>
      <c r="F199" s="334"/>
      <c r="G199" s="334"/>
      <c r="H199" s="271">
        <v>0</v>
      </c>
      <c r="I199" s="137"/>
      <c r="J199" s="137"/>
      <c r="K199" s="137"/>
      <c r="L199" s="137"/>
      <c r="M199" s="137" t="s">
        <v>133</v>
      </c>
      <c r="N199" s="137">
        <v>0</v>
      </c>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row>
    <row r="200" spans="1:42" outlineLevel="1">
      <c r="A200" s="395"/>
      <c r="B200" s="269"/>
      <c r="C200" s="360" t="s">
        <v>324</v>
      </c>
      <c r="D200" s="361"/>
      <c r="E200" s="362">
        <v>4.5599999999999996</v>
      </c>
      <c r="F200" s="334"/>
      <c r="G200" s="334"/>
      <c r="H200" s="271">
        <v>0</v>
      </c>
      <c r="I200" s="137"/>
      <c r="J200" s="137"/>
      <c r="K200" s="137"/>
      <c r="L200" s="137"/>
      <c r="M200" s="137" t="s">
        <v>133</v>
      </c>
      <c r="N200" s="137">
        <v>0</v>
      </c>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row>
    <row r="201" spans="1:42" outlineLevel="1">
      <c r="A201" s="395">
        <v>55</v>
      </c>
      <c r="B201" s="269" t="s">
        <v>325</v>
      </c>
      <c r="C201" s="270" t="s">
        <v>326</v>
      </c>
      <c r="D201" s="333" t="s">
        <v>142</v>
      </c>
      <c r="E201" s="334">
        <v>12</v>
      </c>
      <c r="F201" s="334"/>
      <c r="G201" s="334">
        <f>ROUND(E201*F201,2)</f>
        <v>0</v>
      </c>
      <c r="H201" s="271" t="s">
        <v>1269</v>
      </c>
      <c r="I201" s="137"/>
      <c r="J201" s="137"/>
      <c r="K201" s="137"/>
      <c r="L201" s="137"/>
      <c r="M201" s="137" t="s">
        <v>131</v>
      </c>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row>
    <row r="202" spans="1:42" outlineLevel="1">
      <c r="A202" s="395"/>
      <c r="B202" s="269"/>
      <c r="C202" s="360" t="s">
        <v>1444</v>
      </c>
      <c r="D202" s="361"/>
      <c r="E202" s="362">
        <v>12</v>
      </c>
      <c r="F202" s="334"/>
      <c r="G202" s="334"/>
      <c r="H202" s="271">
        <v>0</v>
      </c>
      <c r="I202" s="137"/>
      <c r="J202" s="137"/>
      <c r="K202" s="137"/>
      <c r="L202" s="137"/>
      <c r="M202" s="137" t="s">
        <v>133</v>
      </c>
      <c r="N202" s="137">
        <v>0</v>
      </c>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row>
    <row r="203" spans="1:42" outlineLevel="1">
      <c r="A203" s="395">
        <v>56</v>
      </c>
      <c r="B203" s="269" t="s">
        <v>327</v>
      </c>
      <c r="C203" s="270" t="s">
        <v>328</v>
      </c>
      <c r="D203" s="333" t="s">
        <v>142</v>
      </c>
      <c r="E203" s="334">
        <v>7</v>
      </c>
      <c r="F203" s="334"/>
      <c r="G203" s="334">
        <f>ROUND(E203*F203,2)</f>
        <v>0</v>
      </c>
      <c r="H203" s="271" t="s">
        <v>1233</v>
      </c>
      <c r="I203" s="137"/>
      <c r="J203" s="137"/>
      <c r="K203" s="137"/>
      <c r="L203" s="137"/>
      <c r="M203" s="137" t="s">
        <v>131</v>
      </c>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row>
    <row r="204" spans="1:42" outlineLevel="1">
      <c r="A204" s="395"/>
      <c r="B204" s="269"/>
      <c r="C204" s="360" t="s">
        <v>1445</v>
      </c>
      <c r="D204" s="361"/>
      <c r="E204" s="362">
        <v>7</v>
      </c>
      <c r="F204" s="334"/>
      <c r="G204" s="334"/>
      <c r="H204" s="271">
        <v>0</v>
      </c>
      <c r="I204" s="137"/>
      <c r="J204" s="137"/>
      <c r="K204" s="137"/>
      <c r="L204" s="137"/>
      <c r="M204" s="137" t="s">
        <v>133</v>
      </c>
      <c r="N204" s="137">
        <v>0</v>
      </c>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row>
    <row r="205" spans="1:42" outlineLevel="1">
      <c r="A205" s="395">
        <v>57</v>
      </c>
      <c r="B205" s="269" t="s">
        <v>329</v>
      </c>
      <c r="C205" s="270" t="s">
        <v>330</v>
      </c>
      <c r="D205" s="333" t="s">
        <v>142</v>
      </c>
      <c r="E205" s="334">
        <v>3</v>
      </c>
      <c r="F205" s="334"/>
      <c r="G205" s="334">
        <f>ROUND(E205*F205,2)</f>
        <v>0</v>
      </c>
      <c r="H205" s="271" t="s">
        <v>1233</v>
      </c>
      <c r="I205" s="137"/>
      <c r="J205" s="137"/>
      <c r="K205" s="137"/>
      <c r="L205" s="137"/>
      <c r="M205" s="137" t="s">
        <v>131</v>
      </c>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row>
    <row r="206" spans="1:42" outlineLevel="1">
      <c r="A206" s="395"/>
      <c r="B206" s="269"/>
      <c r="C206" s="360" t="s">
        <v>331</v>
      </c>
      <c r="D206" s="361"/>
      <c r="E206" s="362">
        <v>3</v>
      </c>
      <c r="F206" s="334"/>
      <c r="G206" s="334"/>
      <c r="H206" s="271">
        <v>0</v>
      </c>
      <c r="I206" s="137"/>
      <c r="J206" s="137"/>
      <c r="K206" s="137"/>
      <c r="L206" s="137"/>
      <c r="M206" s="137" t="s">
        <v>133</v>
      </c>
      <c r="N206" s="137">
        <v>0</v>
      </c>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row>
    <row r="207" spans="1:42" ht="22.5" outlineLevel="1">
      <c r="A207" s="395">
        <v>58</v>
      </c>
      <c r="B207" s="269" t="s">
        <v>332</v>
      </c>
      <c r="C207" s="270" t="s">
        <v>333</v>
      </c>
      <c r="D207" s="333" t="s">
        <v>247</v>
      </c>
      <c r="E207" s="334">
        <v>3.25</v>
      </c>
      <c r="F207" s="334"/>
      <c r="G207" s="334">
        <f>ROUND(E207*F207,2)</f>
        <v>0</v>
      </c>
      <c r="H207" s="271" t="s">
        <v>1269</v>
      </c>
      <c r="I207" s="137"/>
      <c r="J207" s="137"/>
      <c r="K207" s="137"/>
      <c r="L207" s="137"/>
      <c r="M207" s="137" t="s">
        <v>131</v>
      </c>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row>
    <row r="208" spans="1:42" outlineLevel="1">
      <c r="A208" s="395"/>
      <c r="B208" s="269"/>
      <c r="C208" s="360" t="s">
        <v>334</v>
      </c>
      <c r="D208" s="361"/>
      <c r="E208" s="362">
        <v>3.25</v>
      </c>
      <c r="F208" s="334"/>
      <c r="G208" s="334"/>
      <c r="H208" s="271">
        <v>0</v>
      </c>
      <c r="I208" s="137"/>
      <c r="J208" s="137"/>
      <c r="K208" s="137"/>
      <c r="L208" s="137"/>
      <c r="M208" s="137" t="s">
        <v>133</v>
      </c>
      <c r="N208" s="137">
        <v>0</v>
      </c>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row>
    <row r="209" spans="1:42" outlineLevel="1">
      <c r="A209" s="395"/>
      <c r="B209" s="269"/>
      <c r="C209" s="360" t="s">
        <v>335</v>
      </c>
      <c r="D209" s="361"/>
      <c r="E209" s="362"/>
      <c r="F209" s="334"/>
      <c r="G209" s="334"/>
      <c r="H209" s="271">
        <v>0</v>
      </c>
      <c r="I209" s="137"/>
      <c r="J209" s="137"/>
      <c r="K209" s="137"/>
      <c r="L209" s="137"/>
      <c r="M209" s="137" t="s">
        <v>133</v>
      </c>
      <c r="N209" s="137">
        <v>0</v>
      </c>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row>
    <row r="210" spans="1:42" ht="22.5" outlineLevel="1">
      <c r="A210" s="395">
        <v>59</v>
      </c>
      <c r="B210" s="269" t="s">
        <v>336</v>
      </c>
      <c r="C210" s="270" t="s">
        <v>337</v>
      </c>
      <c r="D210" s="333" t="s">
        <v>247</v>
      </c>
      <c r="E210" s="334">
        <v>31</v>
      </c>
      <c r="F210" s="334"/>
      <c r="G210" s="334">
        <f>ROUND(E210*F210,2)</f>
        <v>0</v>
      </c>
      <c r="H210" s="271" t="s">
        <v>1269</v>
      </c>
      <c r="I210" s="137"/>
      <c r="J210" s="137"/>
      <c r="K210" s="137"/>
      <c r="L210" s="137"/>
      <c r="M210" s="137" t="s">
        <v>131</v>
      </c>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row>
    <row r="211" spans="1:42" outlineLevel="1">
      <c r="A211" s="395"/>
      <c r="B211" s="269"/>
      <c r="C211" s="360" t="s">
        <v>338</v>
      </c>
      <c r="D211" s="361"/>
      <c r="E211" s="362">
        <v>27.2</v>
      </c>
      <c r="F211" s="334"/>
      <c r="G211" s="334"/>
      <c r="H211" s="271">
        <v>0</v>
      </c>
      <c r="I211" s="137"/>
      <c r="J211" s="137"/>
      <c r="K211" s="137"/>
      <c r="L211" s="137"/>
      <c r="M211" s="137" t="s">
        <v>133</v>
      </c>
      <c r="N211" s="137">
        <v>0</v>
      </c>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row>
    <row r="212" spans="1:42" outlineLevel="1">
      <c r="A212" s="395"/>
      <c r="B212" s="269"/>
      <c r="C212" s="360" t="s">
        <v>335</v>
      </c>
      <c r="D212" s="361"/>
      <c r="E212" s="362"/>
      <c r="F212" s="334"/>
      <c r="G212" s="334"/>
      <c r="H212" s="271">
        <v>0</v>
      </c>
      <c r="I212" s="137"/>
      <c r="J212" s="137"/>
      <c r="K212" s="137"/>
      <c r="L212" s="137"/>
      <c r="M212" s="137" t="s">
        <v>133</v>
      </c>
      <c r="N212" s="137">
        <v>0</v>
      </c>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row>
    <row r="213" spans="1:42" outlineLevel="1">
      <c r="A213" s="395"/>
      <c r="B213" s="269"/>
      <c r="C213" s="360" t="s">
        <v>339</v>
      </c>
      <c r="D213" s="361"/>
      <c r="E213" s="362">
        <v>3.8</v>
      </c>
      <c r="F213" s="334"/>
      <c r="G213" s="334"/>
      <c r="H213" s="271">
        <v>0</v>
      </c>
      <c r="I213" s="137"/>
      <c r="J213" s="137"/>
      <c r="K213" s="137"/>
      <c r="L213" s="137"/>
      <c r="M213" s="137" t="s">
        <v>133</v>
      </c>
      <c r="N213" s="137">
        <v>0</v>
      </c>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row>
    <row r="214" spans="1:42">
      <c r="A214" s="396" t="s">
        <v>126</v>
      </c>
      <c r="B214" s="363" t="s">
        <v>54</v>
      </c>
      <c r="C214" s="364" t="s">
        <v>55</v>
      </c>
      <c r="D214" s="365"/>
      <c r="E214" s="366"/>
      <c r="F214" s="366"/>
      <c r="G214" s="366">
        <f>SUMIF(M215:M226,"&lt;&gt;NOR",G215:G226)</f>
        <v>0</v>
      </c>
      <c r="H214" s="339"/>
      <c r="J214" s="130"/>
      <c r="M214" s="136" t="s">
        <v>127</v>
      </c>
    </row>
    <row r="215" spans="1:42" outlineLevel="1">
      <c r="A215" s="395">
        <v>60</v>
      </c>
      <c r="B215" s="269" t="s">
        <v>343</v>
      </c>
      <c r="C215" s="270" t="s">
        <v>344</v>
      </c>
      <c r="D215" s="333" t="s">
        <v>130</v>
      </c>
      <c r="E215" s="334">
        <v>50</v>
      </c>
      <c r="F215" s="334"/>
      <c r="G215" s="334">
        <f>ROUND(E215*F215,2)</f>
        <v>0</v>
      </c>
      <c r="H215" s="271" t="s">
        <v>1269</v>
      </c>
      <c r="I215" s="137"/>
      <c r="J215" s="137"/>
      <c r="K215" s="137"/>
      <c r="L215" s="137"/>
      <c r="M215" s="137" t="s">
        <v>131</v>
      </c>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row>
    <row r="216" spans="1:42" outlineLevel="1">
      <c r="A216" s="395"/>
      <c r="B216" s="269"/>
      <c r="C216" s="360" t="s">
        <v>346</v>
      </c>
      <c r="D216" s="361"/>
      <c r="E216" s="362">
        <v>50</v>
      </c>
      <c r="F216" s="334"/>
      <c r="G216" s="334"/>
      <c r="H216" s="271">
        <v>0</v>
      </c>
      <c r="I216" s="137"/>
      <c r="J216" s="137"/>
      <c r="K216" s="137"/>
      <c r="L216" s="137"/>
      <c r="M216" s="137" t="s">
        <v>133</v>
      </c>
      <c r="N216" s="137">
        <v>0</v>
      </c>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row>
    <row r="217" spans="1:42" outlineLevel="1">
      <c r="A217" s="395">
        <v>61</v>
      </c>
      <c r="B217" s="269" t="s">
        <v>347</v>
      </c>
      <c r="C217" s="270" t="s">
        <v>348</v>
      </c>
      <c r="D217" s="333" t="s">
        <v>130</v>
      </c>
      <c r="E217" s="334">
        <v>50</v>
      </c>
      <c r="F217" s="334"/>
      <c r="G217" s="334">
        <f>ROUND(E217*F217,2)</f>
        <v>0</v>
      </c>
      <c r="H217" s="271" t="s">
        <v>1269</v>
      </c>
      <c r="I217" s="137"/>
      <c r="J217" s="137"/>
      <c r="K217" s="137"/>
      <c r="L217" s="137"/>
      <c r="M217" s="137" t="s">
        <v>131</v>
      </c>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row>
    <row r="218" spans="1:42" outlineLevel="1">
      <c r="A218" s="395"/>
      <c r="B218" s="269"/>
      <c r="C218" s="360" t="s">
        <v>346</v>
      </c>
      <c r="D218" s="361"/>
      <c r="E218" s="362">
        <v>50</v>
      </c>
      <c r="F218" s="334"/>
      <c r="G218" s="334"/>
      <c r="H218" s="271">
        <v>0</v>
      </c>
      <c r="I218" s="137"/>
      <c r="J218" s="137"/>
      <c r="K218" s="137"/>
      <c r="L218" s="137"/>
      <c r="M218" s="137" t="s">
        <v>133</v>
      </c>
      <c r="N218" s="137">
        <v>0</v>
      </c>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row>
    <row r="219" spans="1:42" s="232" customFormat="1" outlineLevel="1">
      <c r="A219" s="423" t="s">
        <v>2610</v>
      </c>
      <c r="B219" s="418" t="s">
        <v>355</v>
      </c>
      <c r="C219" s="419" t="s">
        <v>2605</v>
      </c>
      <c r="D219" s="420" t="s">
        <v>146</v>
      </c>
      <c r="E219" s="421">
        <v>1.5509999999999999</v>
      </c>
      <c r="F219" s="421"/>
      <c r="G219" s="428">
        <f>ROUND(E219*F219,2)</f>
        <v>0</v>
      </c>
      <c r="H219" s="429" t="s">
        <v>1269</v>
      </c>
      <c r="I219" s="235"/>
      <c r="J219" s="235"/>
      <c r="K219" s="235"/>
      <c r="L219" s="235"/>
      <c r="M219" s="235"/>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row>
    <row r="220" spans="1:42" s="232" customFormat="1" outlineLevel="1">
      <c r="A220" s="423"/>
      <c r="B220" s="418"/>
      <c r="C220" s="435" t="s">
        <v>2606</v>
      </c>
      <c r="D220" s="436"/>
      <c r="E220" s="437">
        <v>1.5509999999999999</v>
      </c>
      <c r="F220" s="421"/>
      <c r="G220" s="428"/>
      <c r="H220" s="429"/>
      <c r="I220" s="235"/>
      <c r="J220" s="235"/>
      <c r="K220" s="235"/>
      <c r="L220" s="235"/>
      <c r="M220" s="235"/>
      <c r="N220" s="235"/>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c r="AJ220" s="235"/>
      <c r="AK220" s="235"/>
      <c r="AL220" s="235"/>
      <c r="AM220" s="235"/>
      <c r="AN220" s="235"/>
      <c r="AO220" s="235"/>
      <c r="AP220" s="235"/>
    </row>
    <row r="221" spans="1:42" s="232" customFormat="1" outlineLevel="1">
      <c r="A221" s="423" t="s">
        <v>2611</v>
      </c>
      <c r="B221" s="418" t="s">
        <v>360</v>
      </c>
      <c r="C221" s="419" t="s">
        <v>361</v>
      </c>
      <c r="D221" s="420" t="s">
        <v>130</v>
      </c>
      <c r="E221" s="421">
        <v>14.1</v>
      </c>
      <c r="F221" s="421"/>
      <c r="G221" s="428">
        <f>ROUND(E221*F221,2)</f>
        <v>0</v>
      </c>
      <c r="H221" s="429" t="s">
        <v>1269</v>
      </c>
      <c r="I221" s="235"/>
      <c r="J221" s="235"/>
      <c r="K221" s="235"/>
      <c r="L221" s="235"/>
      <c r="M221" s="235"/>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row>
    <row r="222" spans="1:42" s="232" customFormat="1" outlineLevel="1">
      <c r="A222" s="423"/>
      <c r="B222" s="418"/>
      <c r="C222" s="435" t="s">
        <v>2607</v>
      </c>
      <c r="D222" s="436"/>
      <c r="E222" s="437">
        <v>14.1</v>
      </c>
      <c r="F222" s="421"/>
      <c r="G222" s="428"/>
      <c r="H222" s="429"/>
      <c r="I222" s="235"/>
      <c r="J222" s="235"/>
      <c r="K222" s="235"/>
      <c r="L222" s="235"/>
      <c r="M222" s="235"/>
      <c r="N222" s="235"/>
      <c r="O222" s="235"/>
      <c r="P222" s="235"/>
      <c r="Q222" s="235"/>
      <c r="R222" s="235"/>
      <c r="S222" s="235"/>
      <c r="T222" s="235"/>
      <c r="U222" s="235"/>
      <c r="V222" s="235"/>
      <c r="W222" s="235"/>
      <c r="X222" s="235"/>
      <c r="Y222" s="235"/>
      <c r="Z222" s="235"/>
      <c r="AA222" s="235"/>
      <c r="AB222" s="235"/>
      <c r="AC222" s="235"/>
      <c r="AD222" s="235"/>
      <c r="AE222" s="235"/>
      <c r="AF222" s="235"/>
      <c r="AG222" s="235"/>
      <c r="AH222" s="235"/>
      <c r="AI222" s="235"/>
      <c r="AJ222" s="235"/>
      <c r="AK222" s="235"/>
      <c r="AL222" s="235"/>
      <c r="AM222" s="235"/>
      <c r="AN222" s="235"/>
      <c r="AO222" s="235"/>
      <c r="AP222" s="235"/>
    </row>
    <row r="223" spans="1:42" s="232" customFormat="1" outlineLevel="1">
      <c r="A223" s="423" t="s">
        <v>2612</v>
      </c>
      <c r="B223" s="418" t="s">
        <v>365</v>
      </c>
      <c r="C223" s="419" t="s">
        <v>366</v>
      </c>
      <c r="D223" s="420" t="s">
        <v>130</v>
      </c>
      <c r="E223" s="421">
        <v>14.1</v>
      </c>
      <c r="F223" s="421"/>
      <c r="G223" s="428">
        <f>ROUND(E223*F223,2)</f>
        <v>0</v>
      </c>
      <c r="H223" s="429" t="s">
        <v>1269</v>
      </c>
      <c r="I223" s="235"/>
      <c r="J223" s="235"/>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row>
    <row r="224" spans="1:42" s="232" customFormat="1" outlineLevel="1">
      <c r="A224" s="423"/>
      <c r="B224" s="418"/>
      <c r="C224" s="435" t="s">
        <v>2607</v>
      </c>
      <c r="D224" s="436"/>
      <c r="E224" s="437">
        <v>14.1</v>
      </c>
      <c r="F224" s="421"/>
      <c r="G224" s="428"/>
      <c r="H224" s="429"/>
      <c r="I224" s="235"/>
      <c r="J224" s="235"/>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row>
    <row r="225" spans="1:42" s="232" customFormat="1" outlineLevel="1">
      <c r="A225" s="423" t="s">
        <v>2613</v>
      </c>
      <c r="B225" s="418" t="s">
        <v>367</v>
      </c>
      <c r="C225" s="419" t="s">
        <v>2608</v>
      </c>
      <c r="D225" s="420" t="s">
        <v>197</v>
      </c>
      <c r="E225" s="421">
        <v>0.15510000000000002</v>
      </c>
      <c r="F225" s="421"/>
      <c r="G225" s="428">
        <f>ROUND(E225*F225,2)</f>
        <v>0</v>
      </c>
      <c r="H225" s="429" t="s">
        <v>1269</v>
      </c>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row>
    <row r="226" spans="1:42" s="232" customFormat="1" outlineLevel="1">
      <c r="A226" s="423"/>
      <c r="B226" s="418"/>
      <c r="C226" s="435" t="s">
        <v>2609</v>
      </c>
      <c r="D226" s="436"/>
      <c r="E226" s="437">
        <v>0.15509999999999999</v>
      </c>
      <c r="F226" s="421"/>
      <c r="G226" s="428"/>
      <c r="H226" s="429"/>
      <c r="I226" s="235"/>
      <c r="J226" s="235"/>
      <c r="K226" s="235"/>
      <c r="L226" s="235"/>
      <c r="M226" s="235"/>
      <c r="N226" s="235"/>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35"/>
      <c r="AJ226" s="235"/>
      <c r="AK226" s="235"/>
      <c r="AL226" s="235"/>
      <c r="AM226" s="235"/>
      <c r="AN226" s="235"/>
      <c r="AO226" s="235"/>
      <c r="AP226" s="235"/>
    </row>
    <row r="227" spans="1:42">
      <c r="A227" s="396" t="s">
        <v>126</v>
      </c>
      <c r="B227" s="363" t="s">
        <v>56</v>
      </c>
      <c r="C227" s="364" t="s">
        <v>57</v>
      </c>
      <c r="D227" s="365"/>
      <c r="E227" s="366"/>
      <c r="F227" s="366"/>
      <c r="G227" s="366">
        <f>SUMIF(M228:M268,"&lt;&gt;NOR",G228:G268)</f>
        <v>0</v>
      </c>
      <c r="H227" s="339"/>
      <c r="M227" s="136" t="s">
        <v>127</v>
      </c>
    </row>
    <row r="228" spans="1:42" outlineLevel="1">
      <c r="A228" s="395">
        <v>62</v>
      </c>
      <c r="B228" s="269" t="s">
        <v>386</v>
      </c>
      <c r="C228" s="270" t="s">
        <v>387</v>
      </c>
      <c r="D228" s="333" t="s">
        <v>146</v>
      </c>
      <c r="E228" s="334">
        <v>6.7904999999999998</v>
      </c>
      <c r="F228" s="334"/>
      <c r="G228" s="334">
        <f>ROUND(E228*F228,2)</f>
        <v>0</v>
      </c>
      <c r="H228" s="271" t="s">
        <v>1269</v>
      </c>
      <c r="I228" s="137"/>
      <c r="J228" s="137"/>
      <c r="K228" s="137"/>
      <c r="L228" s="137"/>
      <c r="M228" s="137" t="s">
        <v>131</v>
      </c>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row>
    <row r="229" spans="1:42" outlineLevel="1">
      <c r="A229" s="395"/>
      <c r="B229" s="269"/>
      <c r="C229" s="360" t="s">
        <v>193</v>
      </c>
      <c r="D229" s="361"/>
      <c r="E229" s="362"/>
      <c r="F229" s="334"/>
      <c r="G229" s="334"/>
      <c r="H229" s="271">
        <v>0</v>
      </c>
      <c r="I229" s="137"/>
      <c r="J229" s="137"/>
      <c r="K229" s="137"/>
      <c r="L229" s="137"/>
      <c r="M229" s="137" t="s">
        <v>133</v>
      </c>
      <c r="N229" s="137">
        <v>0</v>
      </c>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row>
    <row r="230" spans="1:42" outlineLevel="1">
      <c r="A230" s="395"/>
      <c r="B230" s="269"/>
      <c r="C230" s="360" t="s">
        <v>388</v>
      </c>
      <c r="D230" s="361"/>
      <c r="E230" s="362">
        <v>4.5</v>
      </c>
      <c r="F230" s="334"/>
      <c r="G230" s="334"/>
      <c r="H230" s="271">
        <v>0</v>
      </c>
      <c r="I230" s="137"/>
      <c r="J230" s="137"/>
      <c r="K230" s="137"/>
      <c r="L230" s="137"/>
      <c r="M230" s="137" t="s">
        <v>133</v>
      </c>
      <c r="N230" s="137">
        <v>0</v>
      </c>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row>
    <row r="231" spans="1:42" outlineLevel="1">
      <c r="A231" s="395"/>
      <c r="B231" s="269"/>
      <c r="C231" s="360" t="s">
        <v>389</v>
      </c>
      <c r="D231" s="361"/>
      <c r="E231" s="362">
        <v>2.2905000000000002</v>
      </c>
      <c r="F231" s="334"/>
      <c r="G231" s="334"/>
      <c r="H231" s="271">
        <v>0</v>
      </c>
      <c r="I231" s="137"/>
      <c r="J231" s="137"/>
      <c r="K231" s="137"/>
      <c r="L231" s="137"/>
      <c r="M231" s="137" t="s">
        <v>133</v>
      </c>
      <c r="N231" s="137">
        <v>0</v>
      </c>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row>
    <row r="232" spans="1:42" outlineLevel="1">
      <c r="A232" s="395">
        <v>63</v>
      </c>
      <c r="B232" s="269" t="s">
        <v>390</v>
      </c>
      <c r="C232" s="270" t="s">
        <v>391</v>
      </c>
      <c r="D232" s="333" t="s">
        <v>130</v>
      </c>
      <c r="E232" s="334">
        <v>21.3064</v>
      </c>
      <c r="F232" s="334"/>
      <c r="G232" s="334">
        <f>ROUND(E232*F232,2)</f>
        <v>0</v>
      </c>
      <c r="H232" s="271" t="s">
        <v>1269</v>
      </c>
      <c r="I232" s="137"/>
      <c r="J232" s="137"/>
      <c r="K232" s="137"/>
      <c r="L232" s="137"/>
      <c r="M232" s="137" t="s">
        <v>131</v>
      </c>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row>
    <row r="233" spans="1:42" outlineLevel="1">
      <c r="A233" s="395"/>
      <c r="B233" s="269"/>
      <c r="C233" s="360" t="s">
        <v>193</v>
      </c>
      <c r="D233" s="361"/>
      <c r="E233" s="362"/>
      <c r="F233" s="334"/>
      <c r="G233" s="334"/>
      <c r="H233" s="271">
        <v>0</v>
      </c>
      <c r="I233" s="137"/>
      <c r="J233" s="137"/>
      <c r="K233" s="137"/>
      <c r="L233" s="137"/>
      <c r="M233" s="137" t="s">
        <v>133</v>
      </c>
      <c r="N233" s="137">
        <v>0</v>
      </c>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row>
    <row r="234" spans="1:42" outlineLevel="1">
      <c r="A234" s="395"/>
      <c r="B234" s="269"/>
      <c r="C234" s="360" t="s">
        <v>392</v>
      </c>
      <c r="D234" s="361"/>
      <c r="E234" s="362">
        <v>7.1063999999999998</v>
      </c>
      <c r="F234" s="334"/>
      <c r="G234" s="334"/>
      <c r="H234" s="271">
        <v>0</v>
      </c>
      <c r="I234" s="137"/>
      <c r="J234" s="137"/>
      <c r="K234" s="137"/>
      <c r="L234" s="137"/>
      <c r="M234" s="137" t="s">
        <v>133</v>
      </c>
      <c r="N234" s="137">
        <v>0</v>
      </c>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row>
    <row r="235" spans="1:42" outlineLevel="1">
      <c r="A235" s="395"/>
      <c r="B235" s="269"/>
      <c r="C235" s="360" t="s">
        <v>393</v>
      </c>
      <c r="D235" s="361"/>
      <c r="E235" s="362">
        <v>9.1999999999999993</v>
      </c>
      <c r="F235" s="334"/>
      <c r="G235" s="334"/>
      <c r="H235" s="271">
        <v>0</v>
      </c>
      <c r="I235" s="137"/>
      <c r="J235" s="137"/>
      <c r="K235" s="137"/>
      <c r="L235" s="137"/>
      <c r="M235" s="137" t="s">
        <v>133</v>
      </c>
      <c r="N235" s="137">
        <v>0</v>
      </c>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row>
    <row r="236" spans="1:42" outlineLevel="1">
      <c r="A236" s="395"/>
      <c r="B236" s="269"/>
      <c r="C236" s="360" t="s">
        <v>394</v>
      </c>
      <c r="D236" s="361"/>
      <c r="E236" s="362">
        <v>5</v>
      </c>
      <c r="F236" s="334"/>
      <c r="G236" s="334"/>
      <c r="H236" s="271">
        <v>0</v>
      </c>
      <c r="I236" s="137"/>
      <c r="J236" s="137"/>
      <c r="K236" s="137"/>
      <c r="L236" s="137"/>
      <c r="M236" s="137" t="s">
        <v>133</v>
      </c>
      <c r="N236" s="137">
        <v>0</v>
      </c>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row>
    <row r="237" spans="1:42" outlineLevel="1">
      <c r="A237" s="395">
        <v>64</v>
      </c>
      <c r="B237" s="269" t="s">
        <v>395</v>
      </c>
      <c r="C237" s="270" t="s">
        <v>396</v>
      </c>
      <c r="D237" s="333" t="s">
        <v>130</v>
      </c>
      <c r="E237" s="334">
        <v>21.3064</v>
      </c>
      <c r="F237" s="334"/>
      <c r="G237" s="334">
        <f>ROUND(E237*F237,2)</f>
        <v>0</v>
      </c>
      <c r="H237" s="271" t="s">
        <v>1269</v>
      </c>
      <c r="I237" s="137"/>
      <c r="J237" s="137"/>
      <c r="K237" s="137"/>
      <c r="L237" s="137"/>
      <c r="M237" s="137" t="s">
        <v>131</v>
      </c>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row>
    <row r="238" spans="1:42" outlineLevel="1">
      <c r="A238" s="395"/>
      <c r="B238" s="269"/>
      <c r="C238" s="360" t="s">
        <v>193</v>
      </c>
      <c r="D238" s="361"/>
      <c r="E238" s="362"/>
      <c r="F238" s="334"/>
      <c r="G238" s="334"/>
      <c r="H238" s="271">
        <v>0</v>
      </c>
      <c r="I238" s="137"/>
      <c r="J238" s="137"/>
      <c r="K238" s="137"/>
      <c r="L238" s="137"/>
      <c r="M238" s="137" t="s">
        <v>133</v>
      </c>
      <c r="N238" s="137">
        <v>0</v>
      </c>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row>
    <row r="239" spans="1:42" outlineLevel="1">
      <c r="A239" s="395"/>
      <c r="B239" s="269"/>
      <c r="C239" s="360" t="s">
        <v>392</v>
      </c>
      <c r="D239" s="361"/>
      <c r="E239" s="362">
        <v>7.1063999999999998</v>
      </c>
      <c r="F239" s="334"/>
      <c r="G239" s="334"/>
      <c r="H239" s="271">
        <v>0</v>
      </c>
      <c r="I239" s="137"/>
      <c r="J239" s="137"/>
      <c r="K239" s="137"/>
      <c r="L239" s="137"/>
      <c r="M239" s="137" t="s">
        <v>133</v>
      </c>
      <c r="N239" s="137">
        <v>0</v>
      </c>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row>
    <row r="240" spans="1:42" outlineLevel="1">
      <c r="A240" s="395"/>
      <c r="B240" s="269"/>
      <c r="C240" s="360" t="s">
        <v>393</v>
      </c>
      <c r="D240" s="361"/>
      <c r="E240" s="362">
        <v>9.1999999999999993</v>
      </c>
      <c r="F240" s="334"/>
      <c r="G240" s="334"/>
      <c r="H240" s="271">
        <v>0</v>
      </c>
      <c r="I240" s="137"/>
      <c r="J240" s="137"/>
      <c r="K240" s="137"/>
      <c r="L240" s="137"/>
      <c r="M240" s="137" t="s">
        <v>133</v>
      </c>
      <c r="N240" s="137">
        <v>0</v>
      </c>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row>
    <row r="241" spans="1:42" outlineLevel="1">
      <c r="A241" s="395"/>
      <c r="B241" s="269"/>
      <c r="C241" s="360" t="s">
        <v>394</v>
      </c>
      <c r="D241" s="361"/>
      <c r="E241" s="362">
        <v>5</v>
      </c>
      <c r="F241" s="334"/>
      <c r="G241" s="334"/>
      <c r="H241" s="271">
        <v>0</v>
      </c>
      <c r="I241" s="137"/>
      <c r="J241" s="137"/>
      <c r="K241" s="137"/>
      <c r="L241" s="137"/>
      <c r="M241" s="137" t="s">
        <v>133</v>
      </c>
      <c r="N241" s="137">
        <v>0</v>
      </c>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row>
    <row r="242" spans="1:42" outlineLevel="1">
      <c r="A242" s="395">
        <v>65</v>
      </c>
      <c r="B242" s="269" t="s">
        <v>397</v>
      </c>
      <c r="C242" s="270" t="s">
        <v>398</v>
      </c>
      <c r="D242" s="333" t="s">
        <v>130</v>
      </c>
      <c r="E242" s="334">
        <v>15.12</v>
      </c>
      <c r="F242" s="334"/>
      <c r="G242" s="334">
        <f>ROUND(E242*F242,2)</f>
        <v>0</v>
      </c>
      <c r="H242" s="271" t="s">
        <v>1269</v>
      </c>
      <c r="I242" s="137"/>
      <c r="J242" s="137"/>
      <c r="K242" s="137"/>
      <c r="L242" s="137"/>
      <c r="M242" s="137" t="s">
        <v>131</v>
      </c>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row>
    <row r="243" spans="1:42" outlineLevel="1">
      <c r="A243" s="395"/>
      <c r="B243" s="269"/>
      <c r="C243" s="360" t="s">
        <v>193</v>
      </c>
      <c r="D243" s="361"/>
      <c r="E243" s="362"/>
      <c r="F243" s="334"/>
      <c r="G243" s="334"/>
      <c r="H243" s="271">
        <v>0</v>
      </c>
      <c r="I243" s="137"/>
      <c r="J243" s="137"/>
      <c r="K243" s="137"/>
      <c r="L243" s="137"/>
      <c r="M243" s="137" t="s">
        <v>133</v>
      </c>
      <c r="N243" s="137">
        <v>0</v>
      </c>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row>
    <row r="244" spans="1:42" outlineLevel="1">
      <c r="A244" s="395"/>
      <c r="B244" s="269"/>
      <c r="C244" s="360" t="s">
        <v>399</v>
      </c>
      <c r="D244" s="361"/>
      <c r="E244" s="362">
        <v>15.12</v>
      </c>
      <c r="F244" s="334"/>
      <c r="G244" s="334"/>
      <c r="H244" s="271">
        <v>0</v>
      </c>
      <c r="I244" s="137"/>
      <c r="J244" s="137"/>
      <c r="K244" s="137"/>
      <c r="L244" s="137"/>
      <c r="M244" s="137" t="s">
        <v>133</v>
      </c>
      <c r="N244" s="137">
        <v>0</v>
      </c>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row>
    <row r="245" spans="1:42" outlineLevel="1">
      <c r="A245" s="395">
        <v>66</v>
      </c>
      <c r="B245" s="269" t="s">
        <v>400</v>
      </c>
      <c r="C245" s="270" t="s">
        <v>401</v>
      </c>
      <c r="D245" s="333" t="s">
        <v>130</v>
      </c>
      <c r="E245" s="334">
        <v>15.12</v>
      </c>
      <c r="F245" s="334"/>
      <c r="G245" s="334">
        <f>ROUND(E245*F245,2)</f>
        <v>0</v>
      </c>
      <c r="H245" s="271" t="s">
        <v>1269</v>
      </c>
      <c r="I245" s="137"/>
      <c r="J245" s="137"/>
      <c r="K245" s="137"/>
      <c r="L245" s="137"/>
      <c r="M245" s="137" t="s">
        <v>131</v>
      </c>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row>
    <row r="246" spans="1:42" outlineLevel="1">
      <c r="A246" s="395"/>
      <c r="B246" s="269"/>
      <c r="C246" s="360" t="s">
        <v>193</v>
      </c>
      <c r="D246" s="361"/>
      <c r="E246" s="362"/>
      <c r="F246" s="334"/>
      <c r="G246" s="334"/>
      <c r="H246" s="271">
        <v>0</v>
      </c>
      <c r="I246" s="137"/>
      <c r="J246" s="137"/>
      <c r="K246" s="137"/>
      <c r="L246" s="137"/>
      <c r="M246" s="137" t="s">
        <v>133</v>
      </c>
      <c r="N246" s="137">
        <v>0</v>
      </c>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row>
    <row r="247" spans="1:42" outlineLevel="1">
      <c r="A247" s="395"/>
      <c r="B247" s="269"/>
      <c r="C247" s="360" t="s">
        <v>399</v>
      </c>
      <c r="D247" s="361"/>
      <c r="E247" s="362">
        <v>15.12</v>
      </c>
      <c r="F247" s="334"/>
      <c r="G247" s="334"/>
      <c r="H247" s="271">
        <v>0</v>
      </c>
      <c r="I247" s="137"/>
      <c r="J247" s="137"/>
      <c r="K247" s="137"/>
      <c r="L247" s="137"/>
      <c r="M247" s="137" t="s">
        <v>133</v>
      </c>
      <c r="N247" s="137">
        <v>0</v>
      </c>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row>
    <row r="248" spans="1:42" outlineLevel="1">
      <c r="A248" s="395">
        <v>67</v>
      </c>
      <c r="B248" s="269" t="s">
        <v>402</v>
      </c>
      <c r="C248" s="270" t="s">
        <v>403</v>
      </c>
      <c r="D248" s="333" t="s">
        <v>130</v>
      </c>
      <c r="E248" s="334">
        <v>25.76</v>
      </c>
      <c r="F248" s="334"/>
      <c r="G248" s="334">
        <f>ROUND(E248*F248,2)</f>
        <v>0</v>
      </c>
      <c r="H248" s="271" t="s">
        <v>1269</v>
      </c>
      <c r="I248" s="137"/>
      <c r="J248" s="137"/>
      <c r="K248" s="137"/>
      <c r="L248" s="137"/>
      <c r="M248" s="137" t="s">
        <v>131</v>
      </c>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row>
    <row r="249" spans="1:42" outlineLevel="1">
      <c r="A249" s="395"/>
      <c r="B249" s="269"/>
      <c r="C249" s="360" t="s">
        <v>193</v>
      </c>
      <c r="D249" s="361"/>
      <c r="E249" s="362"/>
      <c r="F249" s="334"/>
      <c r="G249" s="334"/>
      <c r="H249" s="271">
        <v>0</v>
      </c>
      <c r="I249" s="137"/>
      <c r="J249" s="137"/>
      <c r="K249" s="137"/>
      <c r="L249" s="137"/>
      <c r="M249" s="137" t="s">
        <v>133</v>
      </c>
      <c r="N249" s="137">
        <v>0</v>
      </c>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row>
    <row r="250" spans="1:42" outlineLevel="1">
      <c r="A250" s="395"/>
      <c r="B250" s="269"/>
      <c r="C250" s="360" t="s">
        <v>404</v>
      </c>
      <c r="D250" s="361"/>
      <c r="E250" s="362">
        <v>16.559999999999999</v>
      </c>
      <c r="F250" s="334"/>
      <c r="G250" s="334"/>
      <c r="H250" s="271">
        <v>0</v>
      </c>
      <c r="I250" s="137"/>
      <c r="J250" s="137"/>
      <c r="K250" s="137"/>
      <c r="L250" s="137"/>
      <c r="M250" s="137" t="s">
        <v>133</v>
      </c>
      <c r="N250" s="137">
        <v>0</v>
      </c>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row>
    <row r="251" spans="1:42" outlineLevel="1">
      <c r="A251" s="395"/>
      <c r="B251" s="269"/>
      <c r="C251" s="360" t="s">
        <v>405</v>
      </c>
      <c r="D251" s="361"/>
      <c r="E251" s="362">
        <v>9.1999999999999993</v>
      </c>
      <c r="F251" s="334"/>
      <c r="G251" s="334"/>
      <c r="H251" s="271">
        <v>0</v>
      </c>
      <c r="I251" s="137"/>
      <c r="J251" s="137"/>
      <c r="K251" s="137"/>
      <c r="L251" s="137"/>
      <c r="M251" s="137" t="s">
        <v>133</v>
      </c>
      <c r="N251" s="137">
        <v>0</v>
      </c>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row>
    <row r="252" spans="1:42" outlineLevel="1">
      <c r="A252" s="395">
        <v>68</v>
      </c>
      <c r="B252" s="269" t="s">
        <v>406</v>
      </c>
      <c r="C252" s="270" t="s">
        <v>407</v>
      </c>
      <c r="D252" s="333" t="s">
        <v>130</v>
      </c>
      <c r="E252" s="334">
        <v>25.76</v>
      </c>
      <c r="F252" s="334"/>
      <c r="G252" s="334">
        <f>ROUND(E252*F252,2)</f>
        <v>0</v>
      </c>
      <c r="H252" s="271" t="s">
        <v>1269</v>
      </c>
      <c r="I252" s="137"/>
      <c r="J252" s="137"/>
      <c r="K252" s="137"/>
      <c r="L252" s="137"/>
      <c r="M252" s="137" t="s">
        <v>131</v>
      </c>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row>
    <row r="253" spans="1:42" outlineLevel="1">
      <c r="A253" s="395"/>
      <c r="B253" s="269"/>
      <c r="C253" s="360" t="s">
        <v>193</v>
      </c>
      <c r="D253" s="361"/>
      <c r="E253" s="362"/>
      <c r="F253" s="334"/>
      <c r="G253" s="334"/>
      <c r="H253" s="271">
        <v>0</v>
      </c>
      <c r="I253" s="137"/>
      <c r="J253" s="137"/>
      <c r="K253" s="137"/>
      <c r="L253" s="137"/>
      <c r="M253" s="137" t="s">
        <v>133</v>
      </c>
      <c r="N253" s="137">
        <v>0</v>
      </c>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row>
    <row r="254" spans="1:42" outlineLevel="1">
      <c r="A254" s="395"/>
      <c r="B254" s="269"/>
      <c r="C254" s="360" t="s">
        <v>404</v>
      </c>
      <c r="D254" s="361"/>
      <c r="E254" s="362">
        <v>16.559999999999999</v>
      </c>
      <c r="F254" s="334"/>
      <c r="G254" s="334"/>
      <c r="H254" s="271">
        <v>0</v>
      </c>
      <c r="I254" s="137"/>
      <c r="J254" s="137"/>
      <c r="K254" s="137"/>
      <c r="L254" s="137"/>
      <c r="M254" s="137" t="s">
        <v>133</v>
      </c>
      <c r="N254" s="137">
        <v>0</v>
      </c>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row>
    <row r="255" spans="1:42" outlineLevel="1">
      <c r="A255" s="395"/>
      <c r="B255" s="269"/>
      <c r="C255" s="360" t="s">
        <v>405</v>
      </c>
      <c r="D255" s="361"/>
      <c r="E255" s="362">
        <v>9.1999999999999993</v>
      </c>
      <c r="F255" s="334"/>
      <c r="G255" s="334"/>
      <c r="H255" s="271">
        <v>0</v>
      </c>
      <c r="I255" s="137"/>
      <c r="J255" s="137"/>
      <c r="K255" s="137"/>
      <c r="L255" s="137"/>
      <c r="M255" s="137" t="s">
        <v>133</v>
      </c>
      <c r="N255" s="137">
        <v>0</v>
      </c>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row>
    <row r="256" spans="1:42" outlineLevel="1">
      <c r="A256" s="395">
        <v>69</v>
      </c>
      <c r="B256" s="269" t="s">
        <v>408</v>
      </c>
      <c r="C256" s="270" t="s">
        <v>409</v>
      </c>
      <c r="D256" s="333" t="s">
        <v>197</v>
      </c>
      <c r="E256" s="334">
        <v>0.95067000000000002</v>
      </c>
      <c r="F256" s="334"/>
      <c r="G256" s="334">
        <f>ROUND(E256*F256,2)</f>
        <v>0</v>
      </c>
      <c r="H256" s="271" t="s">
        <v>1269</v>
      </c>
      <c r="I256" s="137"/>
      <c r="J256" s="137"/>
      <c r="K256" s="137"/>
      <c r="L256" s="137"/>
      <c r="M256" s="137" t="s">
        <v>131</v>
      </c>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row>
    <row r="257" spans="1:42" outlineLevel="1">
      <c r="A257" s="395"/>
      <c r="B257" s="269"/>
      <c r="C257" s="360" t="s">
        <v>193</v>
      </c>
      <c r="D257" s="361"/>
      <c r="E257" s="362"/>
      <c r="F257" s="334"/>
      <c r="G257" s="334"/>
      <c r="H257" s="271">
        <v>0</v>
      </c>
      <c r="I257" s="137"/>
      <c r="J257" s="137"/>
      <c r="K257" s="137"/>
      <c r="L257" s="137"/>
      <c r="M257" s="137" t="s">
        <v>133</v>
      </c>
      <c r="N257" s="137">
        <v>0</v>
      </c>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row>
    <row r="258" spans="1:42" outlineLevel="1">
      <c r="A258" s="395"/>
      <c r="B258" s="269"/>
      <c r="C258" s="367" t="s">
        <v>369</v>
      </c>
      <c r="D258" s="368"/>
      <c r="E258" s="369"/>
      <c r="F258" s="334"/>
      <c r="G258" s="334"/>
      <c r="H258" s="271">
        <v>0</v>
      </c>
      <c r="I258" s="137"/>
      <c r="J258" s="137"/>
      <c r="K258" s="137"/>
      <c r="L258" s="137"/>
      <c r="M258" s="137" t="s">
        <v>133</v>
      </c>
      <c r="N258" s="137">
        <v>2</v>
      </c>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row>
    <row r="259" spans="1:42" outlineLevel="1">
      <c r="A259" s="395"/>
      <c r="B259" s="269"/>
      <c r="C259" s="370" t="s">
        <v>410</v>
      </c>
      <c r="D259" s="368"/>
      <c r="E259" s="369">
        <v>4.5</v>
      </c>
      <c r="F259" s="334"/>
      <c r="G259" s="334"/>
      <c r="H259" s="271">
        <v>0</v>
      </c>
      <c r="I259" s="137"/>
      <c r="J259" s="137"/>
      <c r="K259" s="137"/>
      <c r="L259" s="137"/>
      <c r="M259" s="137" t="s">
        <v>133</v>
      </c>
      <c r="N259" s="137">
        <v>2</v>
      </c>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row>
    <row r="260" spans="1:42" outlineLevel="1">
      <c r="A260" s="395"/>
      <c r="B260" s="269"/>
      <c r="C260" s="370" t="s">
        <v>411</v>
      </c>
      <c r="D260" s="368"/>
      <c r="E260" s="369">
        <v>2.2905000000000002</v>
      </c>
      <c r="F260" s="334"/>
      <c r="G260" s="334"/>
      <c r="H260" s="271">
        <v>0</v>
      </c>
      <c r="I260" s="137"/>
      <c r="J260" s="137"/>
      <c r="K260" s="137"/>
      <c r="L260" s="137"/>
      <c r="M260" s="137" t="s">
        <v>133</v>
      </c>
      <c r="N260" s="137">
        <v>2</v>
      </c>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row>
    <row r="261" spans="1:42" outlineLevel="1">
      <c r="A261" s="395"/>
      <c r="B261" s="269"/>
      <c r="C261" s="367" t="s">
        <v>373</v>
      </c>
      <c r="D261" s="368"/>
      <c r="E261" s="369"/>
      <c r="F261" s="334"/>
      <c r="G261" s="334"/>
      <c r="H261" s="271">
        <v>0</v>
      </c>
      <c r="I261" s="137"/>
      <c r="J261" s="137"/>
      <c r="K261" s="137"/>
      <c r="L261" s="137"/>
      <c r="M261" s="137" t="s">
        <v>133</v>
      </c>
      <c r="N261" s="137">
        <v>0</v>
      </c>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row>
    <row r="262" spans="1:42" outlineLevel="1">
      <c r="A262" s="395"/>
      <c r="B262" s="269"/>
      <c r="C262" s="360" t="s">
        <v>412</v>
      </c>
      <c r="D262" s="361"/>
      <c r="E262" s="362">
        <v>0.95067000000000002</v>
      </c>
      <c r="F262" s="334"/>
      <c r="G262" s="334"/>
      <c r="H262" s="271">
        <v>0</v>
      </c>
      <c r="I262" s="137"/>
      <c r="J262" s="137"/>
      <c r="K262" s="137"/>
      <c r="L262" s="137"/>
      <c r="M262" s="137" t="s">
        <v>133</v>
      </c>
      <c r="N262" s="137">
        <v>0</v>
      </c>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row>
    <row r="263" spans="1:42" ht="22.5" outlineLevel="1">
      <c r="A263" s="395">
        <v>70</v>
      </c>
      <c r="B263" s="269" t="s">
        <v>413</v>
      </c>
      <c r="C263" s="270" t="s">
        <v>414</v>
      </c>
      <c r="D263" s="333" t="s">
        <v>415</v>
      </c>
      <c r="E263" s="334">
        <v>11.8</v>
      </c>
      <c r="F263" s="334"/>
      <c r="G263" s="334">
        <f>ROUND(E263*F263,2)</f>
        <v>0</v>
      </c>
      <c r="H263" s="271" t="s">
        <v>1233</v>
      </c>
      <c r="I263" s="137"/>
      <c r="J263" s="137"/>
      <c r="K263" s="137"/>
      <c r="L263" s="137"/>
      <c r="M263" s="137" t="s">
        <v>131</v>
      </c>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row>
    <row r="264" spans="1:42" outlineLevel="1">
      <c r="A264" s="395"/>
      <c r="B264" s="269"/>
      <c r="C264" s="360" t="s">
        <v>416</v>
      </c>
      <c r="D264" s="361"/>
      <c r="E264" s="362">
        <v>11.8</v>
      </c>
      <c r="F264" s="334"/>
      <c r="G264" s="334"/>
      <c r="H264" s="271">
        <v>0</v>
      </c>
      <c r="I264" s="137"/>
      <c r="J264" s="137"/>
      <c r="K264" s="137"/>
      <c r="L264" s="137"/>
      <c r="M264" s="137" t="s">
        <v>133</v>
      </c>
      <c r="N264" s="137">
        <v>0</v>
      </c>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row>
    <row r="265" spans="1:42" ht="22.5" outlineLevel="1">
      <c r="A265" s="395">
        <v>71</v>
      </c>
      <c r="B265" s="269" t="s">
        <v>417</v>
      </c>
      <c r="C265" s="270" t="s">
        <v>418</v>
      </c>
      <c r="D265" s="333" t="s">
        <v>142</v>
      </c>
      <c r="E265" s="334">
        <v>26</v>
      </c>
      <c r="F265" s="334"/>
      <c r="G265" s="334">
        <f>ROUND(E265*F265,2)</f>
        <v>0</v>
      </c>
      <c r="H265" s="271" t="s">
        <v>1233</v>
      </c>
      <c r="I265" s="137"/>
      <c r="J265" s="137"/>
      <c r="K265" s="137"/>
      <c r="L265" s="137"/>
      <c r="M265" s="137" t="s">
        <v>131</v>
      </c>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row>
    <row r="266" spans="1:42" outlineLevel="1">
      <c r="A266" s="395"/>
      <c r="B266" s="269"/>
      <c r="C266" s="360" t="s">
        <v>419</v>
      </c>
      <c r="D266" s="361"/>
      <c r="E266" s="362">
        <v>26</v>
      </c>
      <c r="F266" s="334"/>
      <c r="G266" s="334"/>
      <c r="H266" s="271">
        <v>0</v>
      </c>
      <c r="I266" s="137"/>
      <c r="J266" s="137"/>
      <c r="K266" s="137"/>
      <c r="L266" s="137"/>
      <c r="M266" s="137" t="s">
        <v>133</v>
      </c>
      <c r="N266" s="137">
        <v>0</v>
      </c>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row>
    <row r="267" spans="1:42" ht="22.5" outlineLevel="1">
      <c r="A267" s="395">
        <v>72</v>
      </c>
      <c r="B267" s="269" t="s">
        <v>420</v>
      </c>
      <c r="C267" s="270" t="s">
        <v>421</v>
      </c>
      <c r="D267" s="333" t="s">
        <v>142</v>
      </c>
      <c r="E267" s="334">
        <v>1</v>
      </c>
      <c r="F267" s="334"/>
      <c r="G267" s="334">
        <f>ROUND(E267*F267,2)</f>
        <v>0</v>
      </c>
      <c r="H267" s="271" t="s">
        <v>1233</v>
      </c>
      <c r="I267" s="137"/>
      <c r="J267" s="137"/>
      <c r="K267" s="137"/>
      <c r="L267" s="137"/>
      <c r="M267" s="137" t="s">
        <v>131</v>
      </c>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row>
    <row r="268" spans="1:42" outlineLevel="1">
      <c r="A268" s="395"/>
      <c r="B268" s="269"/>
      <c r="C268" s="360" t="s">
        <v>422</v>
      </c>
      <c r="D268" s="361"/>
      <c r="E268" s="362">
        <v>1</v>
      </c>
      <c r="F268" s="334"/>
      <c r="G268" s="334"/>
      <c r="H268" s="271">
        <v>0</v>
      </c>
      <c r="I268" s="137"/>
      <c r="J268" s="137"/>
      <c r="K268" s="137"/>
      <c r="L268" s="137"/>
      <c r="M268" s="137" t="s">
        <v>133</v>
      </c>
      <c r="N268" s="137">
        <v>0</v>
      </c>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row>
    <row r="269" spans="1:42">
      <c r="A269" s="396" t="s">
        <v>126</v>
      </c>
      <c r="B269" s="363" t="s">
        <v>60</v>
      </c>
      <c r="C269" s="364" t="s">
        <v>61</v>
      </c>
      <c r="D269" s="365"/>
      <c r="E269" s="366"/>
      <c r="F269" s="366"/>
      <c r="G269" s="366">
        <f>SUMIF(M270:M331,"&lt;&gt;NOR",G270:G331)</f>
        <v>0</v>
      </c>
      <c r="H269" s="339"/>
      <c r="M269" s="136" t="s">
        <v>127</v>
      </c>
    </row>
    <row r="270" spans="1:42" outlineLevel="1">
      <c r="A270" s="395">
        <v>73</v>
      </c>
      <c r="B270" s="269" t="s">
        <v>451</v>
      </c>
      <c r="C270" s="270" t="s">
        <v>452</v>
      </c>
      <c r="D270" s="333" t="s">
        <v>130</v>
      </c>
      <c r="E270" s="334">
        <v>245.494</v>
      </c>
      <c r="F270" s="334"/>
      <c r="G270" s="334">
        <f>ROUND(E270*F270,2)</f>
        <v>0</v>
      </c>
      <c r="H270" s="271" t="s">
        <v>1269</v>
      </c>
      <c r="I270" s="137"/>
      <c r="J270" s="137"/>
      <c r="K270" s="137"/>
      <c r="L270" s="137"/>
      <c r="M270" s="137" t="s">
        <v>131</v>
      </c>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row>
    <row r="271" spans="1:42" outlineLevel="1">
      <c r="A271" s="395"/>
      <c r="B271" s="269"/>
      <c r="C271" s="360" t="s">
        <v>270</v>
      </c>
      <c r="D271" s="361"/>
      <c r="E271" s="362"/>
      <c r="F271" s="334"/>
      <c r="G271" s="334"/>
      <c r="H271" s="271">
        <v>0</v>
      </c>
      <c r="I271" s="137"/>
      <c r="J271" s="137"/>
      <c r="K271" s="137"/>
      <c r="L271" s="137"/>
      <c r="M271" s="137" t="s">
        <v>133</v>
      </c>
      <c r="N271" s="137">
        <v>0</v>
      </c>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row>
    <row r="272" spans="1:42" outlineLevel="1">
      <c r="A272" s="395"/>
      <c r="B272" s="269"/>
      <c r="C272" s="360" t="s">
        <v>453</v>
      </c>
      <c r="D272" s="361"/>
      <c r="E272" s="362">
        <v>5.89</v>
      </c>
      <c r="F272" s="334"/>
      <c r="G272" s="334"/>
      <c r="H272" s="271">
        <v>0</v>
      </c>
      <c r="I272" s="137"/>
      <c r="J272" s="137"/>
      <c r="K272" s="137"/>
      <c r="L272" s="137"/>
      <c r="M272" s="137" t="s">
        <v>133</v>
      </c>
      <c r="N272" s="137">
        <v>0</v>
      </c>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row>
    <row r="273" spans="1:42" outlineLevel="1">
      <c r="A273" s="395"/>
      <c r="B273" s="269"/>
      <c r="C273" s="360" t="s">
        <v>454</v>
      </c>
      <c r="D273" s="361"/>
      <c r="E273" s="362">
        <v>8.5920000000000005</v>
      </c>
      <c r="F273" s="334"/>
      <c r="G273" s="334"/>
      <c r="H273" s="271">
        <v>0</v>
      </c>
      <c r="I273" s="137"/>
      <c r="J273" s="137"/>
      <c r="K273" s="137"/>
      <c r="L273" s="137"/>
      <c r="M273" s="137" t="s">
        <v>133</v>
      </c>
      <c r="N273" s="137">
        <v>0</v>
      </c>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row>
    <row r="274" spans="1:42" outlineLevel="1">
      <c r="A274" s="395"/>
      <c r="B274" s="269"/>
      <c r="C274" s="360" t="s">
        <v>335</v>
      </c>
      <c r="D274" s="361"/>
      <c r="E274" s="362"/>
      <c r="F274" s="334"/>
      <c r="G274" s="334"/>
      <c r="H274" s="271">
        <v>0</v>
      </c>
      <c r="I274" s="137"/>
      <c r="J274" s="137"/>
      <c r="K274" s="137"/>
      <c r="L274" s="137"/>
      <c r="M274" s="137" t="s">
        <v>133</v>
      </c>
      <c r="N274" s="137">
        <v>0</v>
      </c>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row>
    <row r="275" spans="1:42" outlineLevel="1">
      <c r="A275" s="395"/>
      <c r="B275" s="269"/>
      <c r="C275" s="360" t="s">
        <v>453</v>
      </c>
      <c r="D275" s="361"/>
      <c r="E275" s="362">
        <v>5.89</v>
      </c>
      <c r="F275" s="334"/>
      <c r="G275" s="334"/>
      <c r="H275" s="271">
        <v>0</v>
      </c>
      <c r="I275" s="137"/>
      <c r="J275" s="137"/>
      <c r="K275" s="137"/>
      <c r="L275" s="137"/>
      <c r="M275" s="137" t="s">
        <v>133</v>
      </c>
      <c r="N275" s="137">
        <v>0</v>
      </c>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row>
    <row r="276" spans="1:42" outlineLevel="1">
      <c r="A276" s="395"/>
      <c r="B276" s="269"/>
      <c r="C276" s="360" t="s">
        <v>454</v>
      </c>
      <c r="D276" s="361"/>
      <c r="E276" s="362">
        <v>8.5920000000000005</v>
      </c>
      <c r="F276" s="334"/>
      <c r="G276" s="334"/>
      <c r="H276" s="271">
        <v>0</v>
      </c>
      <c r="I276" s="137"/>
      <c r="J276" s="137"/>
      <c r="K276" s="137"/>
      <c r="L276" s="137"/>
      <c r="M276" s="137" t="s">
        <v>133</v>
      </c>
      <c r="N276" s="137">
        <v>0</v>
      </c>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row>
    <row r="277" spans="1:42" outlineLevel="1">
      <c r="A277" s="395"/>
      <c r="B277" s="269"/>
      <c r="C277" s="360" t="s">
        <v>455</v>
      </c>
      <c r="D277" s="361"/>
      <c r="E277" s="362">
        <v>12.992000000000001</v>
      </c>
      <c r="F277" s="334"/>
      <c r="G277" s="334"/>
      <c r="H277" s="271">
        <v>0</v>
      </c>
      <c r="I277" s="137"/>
      <c r="J277" s="137"/>
      <c r="K277" s="137"/>
      <c r="L277" s="137"/>
      <c r="M277" s="137" t="s">
        <v>133</v>
      </c>
      <c r="N277" s="137">
        <v>0</v>
      </c>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row>
    <row r="278" spans="1:42" outlineLevel="1">
      <c r="A278" s="395"/>
      <c r="B278" s="269"/>
      <c r="C278" s="360" t="s">
        <v>456</v>
      </c>
      <c r="D278" s="361"/>
      <c r="E278" s="362"/>
      <c r="F278" s="334"/>
      <c r="G278" s="334"/>
      <c r="H278" s="271">
        <v>0</v>
      </c>
      <c r="I278" s="137"/>
      <c r="J278" s="137"/>
      <c r="K278" s="137"/>
      <c r="L278" s="137"/>
      <c r="M278" s="137" t="s">
        <v>133</v>
      </c>
      <c r="N278" s="137">
        <v>0</v>
      </c>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row>
    <row r="279" spans="1:42" outlineLevel="1">
      <c r="A279" s="395"/>
      <c r="B279" s="269"/>
      <c r="C279" s="360" t="s">
        <v>457</v>
      </c>
      <c r="D279" s="361"/>
      <c r="E279" s="362">
        <v>5.6079999999999997</v>
      </c>
      <c r="F279" s="334"/>
      <c r="G279" s="334"/>
      <c r="H279" s="271">
        <v>0</v>
      </c>
      <c r="I279" s="137"/>
      <c r="J279" s="137"/>
      <c r="K279" s="137"/>
      <c r="L279" s="137"/>
      <c r="M279" s="137" t="s">
        <v>133</v>
      </c>
      <c r="N279" s="137">
        <v>0</v>
      </c>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row>
    <row r="280" spans="1:42" ht="22.5" outlineLevel="1">
      <c r="A280" s="395"/>
      <c r="B280" s="269"/>
      <c r="C280" s="360" t="s">
        <v>1446</v>
      </c>
      <c r="D280" s="361"/>
      <c r="E280" s="362">
        <v>184.49</v>
      </c>
      <c r="F280" s="334"/>
      <c r="G280" s="334"/>
      <c r="H280" s="271">
        <v>0</v>
      </c>
      <c r="I280" s="137"/>
      <c r="J280" s="137"/>
      <c r="K280" s="137"/>
      <c r="L280" s="137"/>
      <c r="M280" s="137" t="s">
        <v>133</v>
      </c>
      <c r="N280" s="137">
        <v>0</v>
      </c>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row>
    <row r="281" spans="1:42" outlineLevel="1">
      <c r="A281" s="395"/>
      <c r="B281" s="269"/>
      <c r="C281" s="360" t="s">
        <v>459</v>
      </c>
      <c r="D281" s="361"/>
      <c r="E281" s="362">
        <v>13.44</v>
      </c>
      <c r="F281" s="334"/>
      <c r="G281" s="334"/>
      <c r="H281" s="271">
        <v>0</v>
      </c>
      <c r="I281" s="137"/>
      <c r="J281" s="137"/>
      <c r="K281" s="137"/>
      <c r="L281" s="137"/>
      <c r="M281" s="137" t="s">
        <v>133</v>
      </c>
      <c r="N281" s="137">
        <v>0</v>
      </c>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row>
    <row r="282" spans="1:42" outlineLevel="1">
      <c r="A282" s="395">
        <v>74</v>
      </c>
      <c r="B282" s="269" t="s">
        <v>460</v>
      </c>
      <c r="C282" s="270" t="s">
        <v>461</v>
      </c>
      <c r="D282" s="333" t="s">
        <v>130</v>
      </c>
      <c r="E282" s="334">
        <v>70</v>
      </c>
      <c r="F282" s="334"/>
      <c r="G282" s="334">
        <f>ROUND(E282*F282,2)</f>
        <v>0</v>
      </c>
      <c r="H282" s="271" t="s">
        <v>1269</v>
      </c>
      <c r="I282" s="137"/>
      <c r="J282" s="137"/>
      <c r="K282" s="137"/>
      <c r="L282" s="137"/>
      <c r="M282" s="137" t="s">
        <v>131</v>
      </c>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row>
    <row r="283" spans="1:42" outlineLevel="1">
      <c r="A283" s="395"/>
      <c r="B283" s="269"/>
      <c r="C283" s="360" t="s">
        <v>462</v>
      </c>
      <c r="D283" s="361"/>
      <c r="E283" s="362">
        <v>50</v>
      </c>
      <c r="F283" s="334"/>
      <c r="G283" s="334"/>
      <c r="H283" s="271">
        <v>0</v>
      </c>
      <c r="I283" s="137"/>
      <c r="J283" s="137"/>
      <c r="K283" s="137"/>
      <c r="L283" s="137"/>
      <c r="M283" s="137" t="s">
        <v>133</v>
      </c>
      <c r="N283" s="137">
        <v>0</v>
      </c>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row>
    <row r="284" spans="1:42" outlineLevel="1">
      <c r="A284" s="395"/>
      <c r="B284" s="269"/>
      <c r="C284" s="360" t="s">
        <v>463</v>
      </c>
      <c r="D284" s="361"/>
      <c r="E284" s="362">
        <v>20</v>
      </c>
      <c r="F284" s="334"/>
      <c r="G284" s="334"/>
      <c r="H284" s="271">
        <v>0</v>
      </c>
      <c r="I284" s="137"/>
      <c r="J284" s="137"/>
      <c r="K284" s="137"/>
      <c r="L284" s="137"/>
      <c r="M284" s="137" t="s">
        <v>133</v>
      </c>
      <c r="N284" s="137">
        <v>0</v>
      </c>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row>
    <row r="285" spans="1:42" outlineLevel="1">
      <c r="A285" s="395">
        <v>75</v>
      </c>
      <c r="B285" s="269" t="s">
        <v>464</v>
      </c>
      <c r="C285" s="270" t="s">
        <v>465</v>
      </c>
      <c r="D285" s="333" t="s">
        <v>130</v>
      </c>
      <c r="E285" s="334">
        <v>807.72400000000005</v>
      </c>
      <c r="F285" s="334"/>
      <c r="G285" s="334">
        <f>ROUND(E285*F285,2)</f>
        <v>0</v>
      </c>
      <c r="H285" s="271" t="s">
        <v>1269</v>
      </c>
      <c r="I285" s="137"/>
      <c r="J285" s="137"/>
      <c r="K285" s="137"/>
      <c r="L285" s="137"/>
      <c r="M285" s="137" t="s">
        <v>131</v>
      </c>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c r="AO285" s="137"/>
      <c r="AP285" s="137"/>
    </row>
    <row r="286" spans="1:42" outlineLevel="1">
      <c r="A286" s="395"/>
      <c r="B286" s="269"/>
      <c r="C286" s="360" t="s">
        <v>466</v>
      </c>
      <c r="D286" s="361"/>
      <c r="E286" s="362">
        <v>60</v>
      </c>
      <c r="F286" s="334"/>
      <c r="G286" s="334"/>
      <c r="H286" s="271">
        <v>0</v>
      </c>
      <c r="I286" s="137"/>
      <c r="J286" s="137"/>
      <c r="K286" s="137"/>
      <c r="L286" s="137"/>
      <c r="M286" s="137" t="s">
        <v>133</v>
      </c>
      <c r="N286" s="137">
        <v>0</v>
      </c>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37"/>
      <c r="AP286" s="137"/>
    </row>
    <row r="287" spans="1:42" outlineLevel="1">
      <c r="A287" s="395"/>
      <c r="B287" s="269"/>
      <c r="C287" s="360" t="s">
        <v>463</v>
      </c>
      <c r="D287" s="361"/>
      <c r="E287" s="362">
        <v>20</v>
      </c>
      <c r="F287" s="334"/>
      <c r="G287" s="334"/>
      <c r="H287" s="271">
        <v>0</v>
      </c>
      <c r="I287" s="137"/>
      <c r="J287" s="137"/>
      <c r="K287" s="137"/>
      <c r="L287" s="137"/>
      <c r="M287" s="137" t="s">
        <v>133</v>
      </c>
      <c r="N287" s="137">
        <v>0</v>
      </c>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row>
    <row r="288" spans="1:42" outlineLevel="1">
      <c r="A288" s="395"/>
      <c r="B288" s="269"/>
      <c r="C288" s="360" t="s">
        <v>1447</v>
      </c>
      <c r="D288" s="361"/>
      <c r="E288" s="362">
        <v>522.09199999999998</v>
      </c>
      <c r="F288" s="334"/>
      <c r="G288" s="334"/>
      <c r="H288" s="271">
        <v>0</v>
      </c>
      <c r="I288" s="137"/>
      <c r="J288" s="137"/>
      <c r="K288" s="137"/>
      <c r="L288" s="137"/>
      <c r="M288" s="137" t="s">
        <v>133</v>
      </c>
      <c r="N288" s="137">
        <v>0</v>
      </c>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row>
    <row r="289" spans="1:42" outlineLevel="1">
      <c r="A289" s="395"/>
      <c r="B289" s="269"/>
      <c r="C289" s="360" t="s">
        <v>467</v>
      </c>
      <c r="D289" s="361"/>
      <c r="E289" s="362">
        <v>205.63200000000001</v>
      </c>
      <c r="F289" s="334"/>
      <c r="G289" s="334"/>
      <c r="H289" s="271">
        <v>0</v>
      </c>
      <c r="I289" s="137"/>
      <c r="J289" s="137"/>
      <c r="K289" s="137"/>
      <c r="L289" s="137"/>
      <c r="M289" s="137" t="s">
        <v>133</v>
      </c>
      <c r="N289" s="137">
        <v>0</v>
      </c>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row>
    <row r="290" spans="1:42" outlineLevel="1">
      <c r="A290" s="395">
        <v>76</v>
      </c>
      <c r="B290" s="269" t="s">
        <v>468</v>
      </c>
      <c r="C290" s="270" t="s">
        <v>469</v>
      </c>
      <c r="D290" s="333" t="s">
        <v>247</v>
      </c>
      <c r="E290" s="334">
        <v>374.34</v>
      </c>
      <c r="F290" s="334"/>
      <c r="G290" s="334">
        <f>ROUND(E290*F290,2)</f>
        <v>0</v>
      </c>
      <c r="H290" s="271" t="s">
        <v>1269</v>
      </c>
      <c r="I290" s="137"/>
      <c r="J290" s="137"/>
      <c r="K290" s="137"/>
      <c r="L290" s="137"/>
      <c r="M290" s="137" t="s">
        <v>131</v>
      </c>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row>
    <row r="291" spans="1:42" outlineLevel="1">
      <c r="A291" s="395"/>
      <c r="B291" s="269"/>
      <c r="C291" s="360" t="s">
        <v>270</v>
      </c>
      <c r="D291" s="361"/>
      <c r="E291" s="362"/>
      <c r="F291" s="334"/>
      <c r="G291" s="334"/>
      <c r="H291" s="271">
        <v>0</v>
      </c>
      <c r="I291" s="137"/>
      <c r="J291" s="137"/>
      <c r="K291" s="137"/>
      <c r="L291" s="137"/>
      <c r="M291" s="137" t="s">
        <v>133</v>
      </c>
      <c r="N291" s="137">
        <v>0</v>
      </c>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row>
    <row r="292" spans="1:42" outlineLevel="1">
      <c r="A292" s="395"/>
      <c r="B292" s="269"/>
      <c r="C292" s="360" t="s">
        <v>470</v>
      </c>
      <c r="D292" s="361"/>
      <c r="E292" s="362">
        <v>13.1</v>
      </c>
      <c r="F292" s="334"/>
      <c r="G292" s="334"/>
      <c r="H292" s="271">
        <v>0</v>
      </c>
      <c r="I292" s="137"/>
      <c r="J292" s="137"/>
      <c r="K292" s="137"/>
      <c r="L292" s="137"/>
      <c r="M292" s="137" t="s">
        <v>133</v>
      </c>
      <c r="N292" s="137">
        <v>0</v>
      </c>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37"/>
      <c r="AP292" s="137"/>
    </row>
    <row r="293" spans="1:42" outlineLevel="1">
      <c r="A293" s="395"/>
      <c r="B293" s="269"/>
      <c r="C293" s="360" t="s">
        <v>471</v>
      </c>
      <c r="D293" s="361"/>
      <c r="E293" s="362">
        <v>16.760000000000002</v>
      </c>
      <c r="F293" s="334"/>
      <c r="G293" s="334"/>
      <c r="H293" s="271">
        <v>0</v>
      </c>
      <c r="I293" s="137"/>
      <c r="J293" s="137"/>
      <c r="K293" s="137"/>
      <c r="L293" s="137"/>
      <c r="M293" s="137" t="s">
        <v>133</v>
      </c>
      <c r="N293" s="137">
        <v>0</v>
      </c>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37"/>
      <c r="AP293" s="137"/>
    </row>
    <row r="294" spans="1:42" outlineLevel="1">
      <c r="A294" s="395"/>
      <c r="B294" s="269"/>
      <c r="C294" s="360" t="s">
        <v>335</v>
      </c>
      <c r="D294" s="361"/>
      <c r="E294" s="362"/>
      <c r="F294" s="334"/>
      <c r="G294" s="334"/>
      <c r="H294" s="271">
        <v>0</v>
      </c>
      <c r="I294" s="137"/>
      <c r="J294" s="137"/>
      <c r="K294" s="137"/>
      <c r="L294" s="137"/>
      <c r="M294" s="137" t="s">
        <v>133</v>
      </c>
      <c r="N294" s="137">
        <v>0</v>
      </c>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37"/>
      <c r="AP294" s="137"/>
    </row>
    <row r="295" spans="1:42" outlineLevel="1">
      <c r="A295" s="395"/>
      <c r="B295" s="269"/>
      <c r="C295" s="360" t="s">
        <v>470</v>
      </c>
      <c r="D295" s="361"/>
      <c r="E295" s="362">
        <v>13.1</v>
      </c>
      <c r="F295" s="334"/>
      <c r="G295" s="334"/>
      <c r="H295" s="271">
        <v>0</v>
      </c>
      <c r="I295" s="137"/>
      <c r="J295" s="137"/>
      <c r="K295" s="137"/>
      <c r="L295" s="137"/>
      <c r="M295" s="137" t="s">
        <v>133</v>
      </c>
      <c r="N295" s="137">
        <v>0</v>
      </c>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37"/>
      <c r="AP295" s="137"/>
    </row>
    <row r="296" spans="1:42" outlineLevel="1">
      <c r="A296" s="395"/>
      <c r="B296" s="269"/>
      <c r="C296" s="360" t="s">
        <v>471</v>
      </c>
      <c r="D296" s="361"/>
      <c r="E296" s="362">
        <v>16.760000000000002</v>
      </c>
      <c r="F296" s="334"/>
      <c r="G296" s="334"/>
      <c r="H296" s="271">
        <v>0</v>
      </c>
      <c r="I296" s="137"/>
      <c r="J296" s="137"/>
      <c r="K296" s="137"/>
      <c r="L296" s="137"/>
      <c r="M296" s="137" t="s">
        <v>133</v>
      </c>
      <c r="N296" s="137">
        <v>0</v>
      </c>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row>
    <row r="297" spans="1:42" outlineLevel="1">
      <c r="A297" s="395"/>
      <c r="B297" s="269"/>
      <c r="C297" s="360" t="s">
        <v>472</v>
      </c>
      <c r="D297" s="361"/>
      <c r="E297" s="362">
        <v>10.28</v>
      </c>
      <c r="F297" s="334"/>
      <c r="G297" s="334"/>
      <c r="H297" s="271">
        <v>0</v>
      </c>
      <c r="I297" s="137"/>
      <c r="J297" s="137"/>
      <c r="K297" s="137"/>
      <c r="L297" s="137"/>
      <c r="M297" s="137" t="s">
        <v>133</v>
      </c>
      <c r="N297" s="137">
        <v>0</v>
      </c>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row>
    <row r="298" spans="1:42" outlineLevel="1">
      <c r="A298" s="395"/>
      <c r="B298" s="269"/>
      <c r="C298" s="360" t="s">
        <v>456</v>
      </c>
      <c r="D298" s="361"/>
      <c r="E298" s="362"/>
      <c r="F298" s="334"/>
      <c r="G298" s="334"/>
      <c r="H298" s="271">
        <v>0</v>
      </c>
      <c r="I298" s="137"/>
      <c r="J298" s="137"/>
      <c r="K298" s="137"/>
      <c r="L298" s="137"/>
      <c r="M298" s="137" t="s">
        <v>133</v>
      </c>
      <c r="N298" s="137">
        <v>0</v>
      </c>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row>
    <row r="299" spans="1:42" outlineLevel="1">
      <c r="A299" s="395"/>
      <c r="B299" s="269"/>
      <c r="C299" s="360" t="s">
        <v>473</v>
      </c>
      <c r="D299" s="361"/>
      <c r="E299" s="362">
        <v>12.26</v>
      </c>
      <c r="F299" s="334"/>
      <c r="G299" s="334"/>
      <c r="H299" s="271">
        <v>0</v>
      </c>
      <c r="I299" s="137"/>
      <c r="J299" s="137"/>
      <c r="K299" s="137"/>
      <c r="L299" s="137"/>
      <c r="M299" s="137" t="s">
        <v>133</v>
      </c>
      <c r="N299" s="137">
        <v>0</v>
      </c>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row>
    <row r="300" spans="1:42" ht="22.5" outlineLevel="1">
      <c r="A300" s="395"/>
      <c r="B300" s="269"/>
      <c r="C300" s="360" t="s">
        <v>1448</v>
      </c>
      <c r="D300" s="361"/>
      <c r="E300" s="362">
        <v>281.60000000000002</v>
      </c>
      <c r="F300" s="334"/>
      <c r="G300" s="334"/>
      <c r="H300" s="271">
        <v>0</v>
      </c>
      <c r="I300" s="137"/>
      <c r="J300" s="137"/>
      <c r="K300" s="137"/>
      <c r="L300" s="137"/>
      <c r="M300" s="137" t="s">
        <v>133</v>
      </c>
      <c r="N300" s="137">
        <v>0</v>
      </c>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row>
    <row r="301" spans="1:42" outlineLevel="1">
      <c r="A301" s="395"/>
      <c r="B301" s="269"/>
      <c r="C301" s="360" t="s">
        <v>475</v>
      </c>
      <c r="D301" s="361"/>
      <c r="E301" s="362">
        <v>10.48</v>
      </c>
      <c r="F301" s="334"/>
      <c r="G301" s="334"/>
      <c r="H301" s="271">
        <v>0</v>
      </c>
      <c r="I301" s="137"/>
      <c r="J301" s="137"/>
      <c r="K301" s="137"/>
      <c r="L301" s="137"/>
      <c r="M301" s="137" t="s">
        <v>133</v>
      </c>
      <c r="N301" s="137">
        <v>0</v>
      </c>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37"/>
    </row>
    <row r="302" spans="1:42" ht="22.5" outlineLevel="1">
      <c r="A302" s="395">
        <v>77</v>
      </c>
      <c r="B302" s="269" t="s">
        <v>476</v>
      </c>
      <c r="C302" s="270" t="s">
        <v>477</v>
      </c>
      <c r="D302" s="333" t="s">
        <v>130</v>
      </c>
      <c r="E302" s="334">
        <v>602.09199999999998</v>
      </c>
      <c r="F302" s="334"/>
      <c r="G302" s="334">
        <f>ROUND(E302*F302,2)</f>
        <v>0</v>
      </c>
      <c r="H302" s="271" t="s">
        <v>1269</v>
      </c>
      <c r="I302" s="137"/>
      <c r="J302" s="137"/>
      <c r="K302" s="137"/>
      <c r="L302" s="137"/>
      <c r="M302" s="137" t="s">
        <v>131</v>
      </c>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37"/>
    </row>
    <row r="303" spans="1:42" outlineLevel="1">
      <c r="A303" s="395"/>
      <c r="B303" s="269"/>
      <c r="C303" s="360" t="s">
        <v>466</v>
      </c>
      <c r="D303" s="361"/>
      <c r="E303" s="362">
        <v>60</v>
      </c>
      <c r="F303" s="334"/>
      <c r="G303" s="334"/>
      <c r="H303" s="271">
        <v>0</v>
      </c>
      <c r="I303" s="137"/>
      <c r="J303" s="137"/>
      <c r="K303" s="137"/>
      <c r="L303" s="137"/>
      <c r="M303" s="137" t="s">
        <v>133</v>
      </c>
      <c r="N303" s="137">
        <v>0</v>
      </c>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c r="AO303" s="137"/>
      <c r="AP303" s="137"/>
    </row>
    <row r="304" spans="1:42" outlineLevel="1">
      <c r="A304" s="395"/>
      <c r="B304" s="269"/>
      <c r="C304" s="360" t="s">
        <v>463</v>
      </c>
      <c r="D304" s="361"/>
      <c r="E304" s="362">
        <v>20</v>
      </c>
      <c r="F304" s="334"/>
      <c r="G304" s="334"/>
      <c r="H304" s="271">
        <v>0</v>
      </c>
      <c r="I304" s="137"/>
      <c r="J304" s="137"/>
      <c r="K304" s="137"/>
      <c r="L304" s="137"/>
      <c r="M304" s="137" t="s">
        <v>133</v>
      </c>
      <c r="N304" s="137">
        <v>0</v>
      </c>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c r="AO304" s="137"/>
      <c r="AP304" s="137"/>
    </row>
    <row r="305" spans="1:42" outlineLevel="1">
      <c r="A305" s="395"/>
      <c r="B305" s="269"/>
      <c r="C305" s="360" t="s">
        <v>1449</v>
      </c>
      <c r="D305" s="361"/>
      <c r="E305" s="362">
        <v>522.09199999999998</v>
      </c>
      <c r="F305" s="334"/>
      <c r="G305" s="334"/>
      <c r="H305" s="271">
        <v>0</v>
      </c>
      <c r="I305" s="137"/>
      <c r="J305" s="137"/>
      <c r="K305" s="137"/>
      <c r="L305" s="137"/>
      <c r="M305" s="137" t="s">
        <v>133</v>
      </c>
      <c r="N305" s="137">
        <v>0</v>
      </c>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c r="AO305" s="137"/>
      <c r="AP305" s="137"/>
    </row>
    <row r="306" spans="1:42" outlineLevel="1">
      <c r="A306" s="395">
        <v>78</v>
      </c>
      <c r="B306" s="269" t="s">
        <v>478</v>
      </c>
      <c r="C306" s="270" t="s">
        <v>479</v>
      </c>
      <c r="D306" s="333" t="s">
        <v>130</v>
      </c>
      <c r="E306" s="334">
        <v>22.08</v>
      </c>
      <c r="F306" s="334"/>
      <c r="G306" s="334">
        <f>ROUND(E306*F306,2)</f>
        <v>0</v>
      </c>
      <c r="H306" s="271" t="s">
        <v>1269</v>
      </c>
      <c r="I306" s="137"/>
      <c r="J306" s="137"/>
      <c r="K306" s="137"/>
      <c r="L306" s="137"/>
      <c r="M306" s="137" t="s">
        <v>131</v>
      </c>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row>
    <row r="307" spans="1:42" outlineLevel="1">
      <c r="A307" s="395"/>
      <c r="B307" s="269"/>
      <c r="C307" s="360" t="s">
        <v>480</v>
      </c>
      <c r="D307" s="361"/>
      <c r="E307" s="362"/>
      <c r="F307" s="334"/>
      <c r="G307" s="334"/>
      <c r="H307" s="271">
        <v>0</v>
      </c>
      <c r="I307" s="137"/>
      <c r="J307" s="137"/>
      <c r="K307" s="137"/>
      <c r="L307" s="137"/>
      <c r="M307" s="137" t="s">
        <v>133</v>
      </c>
      <c r="N307" s="137">
        <v>0</v>
      </c>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row>
    <row r="308" spans="1:42" outlineLevel="1">
      <c r="A308" s="395"/>
      <c r="B308" s="269"/>
      <c r="C308" s="360" t="s">
        <v>1450</v>
      </c>
      <c r="D308" s="361"/>
      <c r="E308" s="362">
        <v>22.08</v>
      </c>
      <c r="F308" s="334"/>
      <c r="G308" s="334"/>
      <c r="H308" s="271">
        <v>0</v>
      </c>
      <c r="I308" s="137"/>
      <c r="J308" s="137"/>
      <c r="K308" s="137"/>
      <c r="L308" s="137"/>
      <c r="M308" s="137" t="s">
        <v>133</v>
      </c>
      <c r="N308" s="137">
        <v>0</v>
      </c>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row>
    <row r="309" spans="1:42" outlineLevel="1">
      <c r="A309" s="395">
        <v>79</v>
      </c>
      <c r="B309" s="269" t="s">
        <v>481</v>
      </c>
      <c r="C309" s="270" t="s">
        <v>482</v>
      </c>
      <c r="D309" s="333" t="s">
        <v>130</v>
      </c>
      <c r="E309" s="334">
        <v>580.01199999999994</v>
      </c>
      <c r="F309" s="334"/>
      <c r="G309" s="334">
        <f>ROUND(E309*F309,2)</f>
        <v>0</v>
      </c>
      <c r="H309" s="271" t="s">
        <v>1269</v>
      </c>
      <c r="I309" s="137"/>
      <c r="J309" s="137"/>
      <c r="K309" s="137"/>
      <c r="L309" s="137"/>
      <c r="M309" s="137" t="s">
        <v>131</v>
      </c>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row>
    <row r="310" spans="1:42" outlineLevel="1">
      <c r="A310" s="395"/>
      <c r="B310" s="269"/>
      <c r="C310" s="360" t="s">
        <v>466</v>
      </c>
      <c r="D310" s="361"/>
      <c r="E310" s="362">
        <v>60</v>
      </c>
      <c r="F310" s="334"/>
      <c r="G310" s="334"/>
      <c r="H310" s="271">
        <v>0</v>
      </c>
      <c r="I310" s="137"/>
      <c r="J310" s="137"/>
      <c r="K310" s="137"/>
      <c r="L310" s="137"/>
      <c r="M310" s="137" t="s">
        <v>133</v>
      </c>
      <c r="N310" s="137">
        <v>0</v>
      </c>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37"/>
      <c r="AP310" s="137"/>
    </row>
    <row r="311" spans="1:42" outlineLevel="1">
      <c r="A311" s="395"/>
      <c r="B311" s="269"/>
      <c r="C311" s="360" t="s">
        <v>463</v>
      </c>
      <c r="D311" s="361"/>
      <c r="E311" s="362">
        <v>20</v>
      </c>
      <c r="F311" s="334"/>
      <c r="G311" s="334"/>
      <c r="H311" s="271">
        <v>0</v>
      </c>
      <c r="I311" s="137"/>
      <c r="J311" s="137"/>
      <c r="K311" s="137"/>
      <c r="L311" s="137"/>
      <c r="M311" s="137" t="s">
        <v>133</v>
      </c>
      <c r="N311" s="137">
        <v>0</v>
      </c>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37"/>
      <c r="AP311" s="137"/>
    </row>
    <row r="312" spans="1:42" outlineLevel="1">
      <c r="A312" s="395"/>
      <c r="B312" s="269"/>
      <c r="C312" s="360" t="s">
        <v>1451</v>
      </c>
      <c r="D312" s="361"/>
      <c r="E312" s="362">
        <v>528.00199999999995</v>
      </c>
      <c r="F312" s="334"/>
      <c r="G312" s="334"/>
      <c r="H312" s="271">
        <v>0</v>
      </c>
      <c r="I312" s="137"/>
      <c r="J312" s="137"/>
      <c r="K312" s="137"/>
      <c r="L312" s="137"/>
      <c r="M312" s="137" t="s">
        <v>133</v>
      </c>
      <c r="N312" s="137">
        <v>0</v>
      </c>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37"/>
      <c r="AP312" s="137"/>
    </row>
    <row r="313" spans="1:42" outlineLevel="1">
      <c r="A313" s="395"/>
      <c r="B313" s="269"/>
      <c r="C313" s="360" t="s">
        <v>483</v>
      </c>
      <c r="D313" s="361"/>
      <c r="E313" s="362">
        <v>-27.99</v>
      </c>
      <c r="F313" s="334"/>
      <c r="G313" s="334"/>
      <c r="H313" s="271">
        <v>0</v>
      </c>
      <c r="I313" s="137"/>
      <c r="J313" s="137"/>
      <c r="K313" s="137"/>
      <c r="L313" s="137"/>
      <c r="M313" s="137" t="s">
        <v>133</v>
      </c>
      <c r="N313" s="137">
        <v>0</v>
      </c>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37"/>
    </row>
    <row r="314" spans="1:42" outlineLevel="1">
      <c r="A314" s="395">
        <v>80</v>
      </c>
      <c r="B314" s="269" t="s">
        <v>484</v>
      </c>
      <c r="C314" s="270" t="s">
        <v>485</v>
      </c>
      <c r="D314" s="333" t="s">
        <v>130</v>
      </c>
      <c r="E314" s="334">
        <v>205.63200000000001</v>
      </c>
      <c r="F314" s="334"/>
      <c r="G314" s="334">
        <f>ROUND(E314*F314,2)</f>
        <v>0</v>
      </c>
      <c r="H314" s="271" t="s">
        <v>1269</v>
      </c>
      <c r="I314" s="137"/>
      <c r="J314" s="137"/>
      <c r="K314" s="137"/>
      <c r="L314" s="137"/>
      <c r="M314" s="137" t="s">
        <v>131</v>
      </c>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row>
    <row r="315" spans="1:42" outlineLevel="1">
      <c r="A315" s="395"/>
      <c r="B315" s="269"/>
      <c r="C315" s="360" t="s">
        <v>467</v>
      </c>
      <c r="D315" s="361"/>
      <c r="E315" s="362">
        <v>205.63200000000001</v>
      </c>
      <c r="F315" s="334"/>
      <c r="G315" s="334"/>
      <c r="H315" s="271">
        <v>0</v>
      </c>
      <c r="I315" s="137"/>
      <c r="J315" s="137"/>
      <c r="K315" s="137"/>
      <c r="L315" s="137"/>
      <c r="M315" s="137" t="s">
        <v>133</v>
      </c>
      <c r="N315" s="137">
        <v>0</v>
      </c>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c r="AP315" s="137"/>
    </row>
    <row r="316" spans="1:42" outlineLevel="1">
      <c r="A316" s="395">
        <v>81</v>
      </c>
      <c r="B316" s="269" t="s">
        <v>486</v>
      </c>
      <c r="C316" s="270" t="s">
        <v>487</v>
      </c>
      <c r="D316" s="333" t="s">
        <v>130</v>
      </c>
      <c r="E316" s="334">
        <v>70</v>
      </c>
      <c r="F316" s="334"/>
      <c r="G316" s="334">
        <f>ROUND(E316*F316,2)</f>
        <v>0</v>
      </c>
      <c r="H316" s="271" t="s">
        <v>1269</v>
      </c>
      <c r="I316" s="137"/>
      <c r="J316" s="137"/>
      <c r="K316" s="137"/>
      <c r="L316" s="137"/>
      <c r="M316" s="137" t="s">
        <v>131</v>
      </c>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37"/>
      <c r="AP316" s="137"/>
    </row>
    <row r="317" spans="1:42" outlineLevel="1">
      <c r="A317" s="395"/>
      <c r="B317" s="269"/>
      <c r="C317" s="360" t="s">
        <v>462</v>
      </c>
      <c r="D317" s="361"/>
      <c r="E317" s="362">
        <v>50</v>
      </c>
      <c r="F317" s="334"/>
      <c r="G317" s="334"/>
      <c r="H317" s="271">
        <v>0</v>
      </c>
      <c r="I317" s="137"/>
      <c r="J317" s="137"/>
      <c r="K317" s="137"/>
      <c r="L317" s="137"/>
      <c r="M317" s="137" t="s">
        <v>133</v>
      </c>
      <c r="N317" s="137">
        <v>0</v>
      </c>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37"/>
      <c r="AP317" s="137"/>
    </row>
    <row r="318" spans="1:42" outlineLevel="1">
      <c r="A318" s="395"/>
      <c r="B318" s="269"/>
      <c r="C318" s="360" t="s">
        <v>463</v>
      </c>
      <c r="D318" s="361"/>
      <c r="E318" s="362">
        <v>20</v>
      </c>
      <c r="F318" s="334"/>
      <c r="G318" s="334"/>
      <c r="H318" s="271">
        <v>0</v>
      </c>
      <c r="I318" s="137"/>
      <c r="J318" s="137"/>
      <c r="K318" s="137"/>
      <c r="L318" s="137"/>
      <c r="M318" s="137" t="s">
        <v>133</v>
      </c>
      <c r="N318" s="137">
        <v>0</v>
      </c>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37"/>
    </row>
    <row r="319" spans="1:42" outlineLevel="1">
      <c r="A319" s="395">
        <v>82</v>
      </c>
      <c r="B319" s="269" t="s">
        <v>488</v>
      </c>
      <c r="C319" s="270" t="s">
        <v>489</v>
      </c>
      <c r="D319" s="333" t="s">
        <v>130</v>
      </c>
      <c r="E319" s="334">
        <v>807.72400000000005</v>
      </c>
      <c r="F319" s="334"/>
      <c r="G319" s="334">
        <f>ROUND(E319*F319,2)</f>
        <v>0</v>
      </c>
      <c r="H319" s="271" t="s">
        <v>1269</v>
      </c>
      <c r="I319" s="137"/>
      <c r="J319" s="137"/>
      <c r="K319" s="137"/>
      <c r="L319" s="137"/>
      <c r="M319" s="137" t="s">
        <v>131</v>
      </c>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37"/>
      <c r="AP319" s="137"/>
    </row>
    <row r="320" spans="1:42" outlineLevel="1">
      <c r="A320" s="395"/>
      <c r="B320" s="269"/>
      <c r="C320" s="360" t="s">
        <v>466</v>
      </c>
      <c r="D320" s="361"/>
      <c r="E320" s="362">
        <v>60</v>
      </c>
      <c r="F320" s="334"/>
      <c r="G320" s="334"/>
      <c r="H320" s="271">
        <v>0</v>
      </c>
      <c r="I320" s="137"/>
      <c r="J320" s="137"/>
      <c r="K320" s="137"/>
      <c r="L320" s="137"/>
      <c r="M320" s="137" t="s">
        <v>133</v>
      </c>
      <c r="N320" s="137">
        <v>0</v>
      </c>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37"/>
      <c r="AP320" s="137"/>
    </row>
    <row r="321" spans="1:42" outlineLevel="1">
      <c r="A321" s="395"/>
      <c r="B321" s="269"/>
      <c r="C321" s="360" t="s">
        <v>463</v>
      </c>
      <c r="D321" s="361"/>
      <c r="E321" s="362">
        <v>20</v>
      </c>
      <c r="F321" s="334"/>
      <c r="G321" s="334"/>
      <c r="H321" s="271">
        <v>0</v>
      </c>
      <c r="I321" s="137"/>
      <c r="J321" s="137"/>
      <c r="K321" s="137"/>
      <c r="L321" s="137"/>
      <c r="M321" s="137" t="s">
        <v>133</v>
      </c>
      <c r="N321" s="137">
        <v>0</v>
      </c>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row>
    <row r="322" spans="1:42" outlineLevel="1">
      <c r="A322" s="395"/>
      <c r="B322" s="269"/>
      <c r="C322" s="360" t="s">
        <v>1447</v>
      </c>
      <c r="D322" s="361"/>
      <c r="E322" s="362">
        <v>522.09199999999998</v>
      </c>
      <c r="F322" s="334"/>
      <c r="G322" s="334"/>
      <c r="H322" s="271">
        <v>0</v>
      </c>
      <c r="I322" s="137"/>
      <c r="J322" s="137"/>
      <c r="K322" s="137"/>
      <c r="L322" s="137"/>
      <c r="M322" s="137" t="s">
        <v>133</v>
      </c>
      <c r="N322" s="137">
        <v>0</v>
      </c>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row>
    <row r="323" spans="1:42" outlineLevel="1">
      <c r="A323" s="395"/>
      <c r="B323" s="269"/>
      <c r="C323" s="360" t="s">
        <v>467</v>
      </c>
      <c r="D323" s="361"/>
      <c r="E323" s="362">
        <v>205.63200000000001</v>
      </c>
      <c r="F323" s="334"/>
      <c r="G323" s="334"/>
      <c r="H323" s="271">
        <v>0</v>
      </c>
      <c r="I323" s="137"/>
      <c r="J323" s="137"/>
      <c r="K323" s="137"/>
      <c r="L323" s="137"/>
      <c r="M323" s="137" t="s">
        <v>133</v>
      </c>
      <c r="N323" s="137">
        <v>0</v>
      </c>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row>
    <row r="324" spans="1:42" outlineLevel="1">
      <c r="A324" s="395">
        <v>83</v>
      </c>
      <c r="B324" s="269" t="s">
        <v>490</v>
      </c>
      <c r="C324" s="270" t="s">
        <v>491</v>
      </c>
      <c r="D324" s="333" t="s">
        <v>247</v>
      </c>
      <c r="E324" s="334">
        <v>248.3</v>
      </c>
      <c r="F324" s="334"/>
      <c r="G324" s="334">
        <f>ROUND(E324*F324,2)</f>
        <v>0</v>
      </c>
      <c r="H324" s="271" t="s">
        <v>1269</v>
      </c>
      <c r="I324" s="137"/>
      <c r="J324" s="137"/>
      <c r="K324" s="137"/>
      <c r="L324" s="137"/>
      <c r="M324" s="137" t="s">
        <v>131</v>
      </c>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37"/>
    </row>
    <row r="325" spans="1:42" outlineLevel="1">
      <c r="A325" s="395"/>
      <c r="B325" s="269"/>
      <c r="C325" s="360" t="s">
        <v>1452</v>
      </c>
      <c r="D325" s="361"/>
      <c r="E325" s="362">
        <v>248.3</v>
      </c>
      <c r="F325" s="334"/>
      <c r="G325" s="334"/>
      <c r="H325" s="271">
        <v>0</v>
      </c>
      <c r="I325" s="137"/>
      <c r="J325" s="137"/>
      <c r="K325" s="137"/>
      <c r="L325" s="137"/>
      <c r="M325" s="137" t="s">
        <v>133</v>
      </c>
      <c r="N325" s="137">
        <v>0</v>
      </c>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row>
    <row r="326" spans="1:42" outlineLevel="1">
      <c r="A326" s="395">
        <v>84</v>
      </c>
      <c r="B326" s="269" t="s">
        <v>492</v>
      </c>
      <c r="C326" s="270" t="s">
        <v>493</v>
      </c>
      <c r="D326" s="333" t="s">
        <v>247</v>
      </c>
      <c r="E326" s="334">
        <v>190</v>
      </c>
      <c r="F326" s="334"/>
      <c r="G326" s="334">
        <f>ROUND(E326*F326,2)</f>
        <v>0</v>
      </c>
      <c r="H326" s="271" t="s">
        <v>1269</v>
      </c>
      <c r="I326" s="137"/>
      <c r="J326" s="137"/>
      <c r="K326" s="137"/>
      <c r="L326" s="137"/>
      <c r="M326" s="137" t="s">
        <v>131</v>
      </c>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37"/>
      <c r="AP326" s="137"/>
    </row>
    <row r="327" spans="1:42" outlineLevel="1">
      <c r="A327" s="395"/>
      <c r="B327" s="269"/>
      <c r="C327" s="360" t="s">
        <v>494</v>
      </c>
      <c r="D327" s="361"/>
      <c r="E327" s="362">
        <v>190</v>
      </c>
      <c r="F327" s="334"/>
      <c r="G327" s="334"/>
      <c r="H327" s="271">
        <v>0</v>
      </c>
      <c r="I327" s="137"/>
      <c r="J327" s="137"/>
      <c r="K327" s="137"/>
      <c r="L327" s="137"/>
      <c r="M327" s="137" t="s">
        <v>133</v>
      </c>
      <c r="N327" s="137">
        <v>0</v>
      </c>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37"/>
      <c r="AP327" s="137"/>
    </row>
    <row r="328" spans="1:42" outlineLevel="1">
      <c r="A328" s="395">
        <v>85</v>
      </c>
      <c r="B328" s="269" t="s">
        <v>495</v>
      </c>
      <c r="C328" s="270" t="s">
        <v>496</v>
      </c>
      <c r="D328" s="333" t="s">
        <v>247</v>
      </c>
      <c r="E328" s="334">
        <v>90</v>
      </c>
      <c r="F328" s="334"/>
      <c r="G328" s="334">
        <f>ROUND(E328*F328,2)</f>
        <v>0</v>
      </c>
      <c r="H328" s="271" t="s">
        <v>1269</v>
      </c>
      <c r="I328" s="137"/>
      <c r="J328" s="137"/>
      <c r="K328" s="137"/>
      <c r="L328" s="137"/>
      <c r="M328" s="137" t="s">
        <v>131</v>
      </c>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row>
    <row r="329" spans="1:42" outlineLevel="1">
      <c r="A329" s="395"/>
      <c r="B329" s="269"/>
      <c r="C329" s="360" t="s">
        <v>497</v>
      </c>
      <c r="D329" s="361"/>
      <c r="E329" s="362">
        <v>90</v>
      </c>
      <c r="F329" s="334"/>
      <c r="G329" s="334"/>
      <c r="H329" s="271">
        <v>0</v>
      </c>
      <c r="I329" s="137"/>
      <c r="J329" s="137"/>
      <c r="K329" s="137"/>
      <c r="L329" s="137"/>
      <c r="M329" s="137" t="s">
        <v>133</v>
      </c>
      <c r="N329" s="137">
        <v>0</v>
      </c>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c r="AO329" s="137"/>
      <c r="AP329" s="137"/>
    </row>
    <row r="330" spans="1:42" outlineLevel="1">
      <c r="A330" s="395">
        <v>86</v>
      </c>
      <c r="B330" s="269" t="s">
        <v>498</v>
      </c>
      <c r="C330" s="270" t="s">
        <v>499</v>
      </c>
      <c r="D330" s="333" t="s">
        <v>247</v>
      </c>
      <c r="E330" s="334">
        <v>40</v>
      </c>
      <c r="F330" s="334"/>
      <c r="G330" s="334">
        <f>ROUND(E330*F330,2)</f>
        <v>0</v>
      </c>
      <c r="H330" s="271" t="s">
        <v>1269</v>
      </c>
      <c r="I330" s="137"/>
      <c r="J330" s="137"/>
      <c r="K330" s="137"/>
      <c r="L330" s="137"/>
      <c r="M330" s="137" t="s">
        <v>131</v>
      </c>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row>
    <row r="331" spans="1:42" outlineLevel="1">
      <c r="A331" s="395"/>
      <c r="B331" s="269"/>
      <c r="C331" s="360" t="s">
        <v>500</v>
      </c>
      <c r="D331" s="361"/>
      <c r="E331" s="362">
        <v>40</v>
      </c>
      <c r="F331" s="334"/>
      <c r="G331" s="334"/>
      <c r="H331" s="271">
        <v>0</v>
      </c>
      <c r="I331" s="137"/>
      <c r="J331" s="137"/>
      <c r="K331" s="137"/>
      <c r="L331" s="137"/>
      <c r="M331" s="137" t="s">
        <v>133</v>
      </c>
      <c r="N331" s="137">
        <v>0</v>
      </c>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c r="AO331" s="137"/>
      <c r="AP331" s="137"/>
    </row>
    <row r="332" spans="1:42">
      <c r="A332" s="396" t="s">
        <v>126</v>
      </c>
      <c r="B332" s="363" t="s">
        <v>62</v>
      </c>
      <c r="C332" s="364" t="s">
        <v>63</v>
      </c>
      <c r="D332" s="365"/>
      <c r="E332" s="366"/>
      <c r="F332" s="366"/>
      <c r="G332" s="366">
        <f>SUMIF(M333:M543,"&lt;&gt;NOR",G333:G543)</f>
        <v>0</v>
      </c>
      <c r="H332" s="339"/>
      <c r="M332" s="136" t="s">
        <v>127</v>
      </c>
    </row>
    <row r="333" spans="1:42" outlineLevel="1">
      <c r="A333" s="395">
        <v>87</v>
      </c>
      <c r="B333" s="269" t="s">
        <v>501</v>
      </c>
      <c r="C333" s="270" t="s">
        <v>502</v>
      </c>
      <c r="D333" s="333" t="s">
        <v>130</v>
      </c>
      <c r="E333" s="334">
        <v>810.79160000000002</v>
      </c>
      <c r="F333" s="334"/>
      <c r="G333" s="334">
        <f>ROUND(E333*F333,2)</f>
        <v>0</v>
      </c>
      <c r="H333" s="271" t="s">
        <v>1269</v>
      </c>
      <c r="I333" s="137"/>
      <c r="J333" s="137"/>
      <c r="K333" s="137"/>
      <c r="L333" s="137"/>
      <c r="M333" s="137" t="s">
        <v>131</v>
      </c>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c r="AO333" s="137"/>
      <c r="AP333" s="137"/>
    </row>
    <row r="334" spans="1:42" outlineLevel="1">
      <c r="A334" s="395"/>
      <c r="B334" s="269"/>
      <c r="C334" s="360" t="s">
        <v>503</v>
      </c>
      <c r="D334" s="361"/>
      <c r="E334" s="362"/>
      <c r="F334" s="334"/>
      <c r="G334" s="334"/>
      <c r="H334" s="271">
        <v>0</v>
      </c>
      <c r="I334" s="137"/>
      <c r="J334" s="137"/>
      <c r="K334" s="137"/>
      <c r="L334" s="137"/>
      <c r="M334" s="137" t="s">
        <v>133</v>
      </c>
      <c r="N334" s="137">
        <v>0</v>
      </c>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c r="AO334" s="137"/>
      <c r="AP334" s="137"/>
    </row>
    <row r="335" spans="1:42" outlineLevel="1">
      <c r="A335" s="395"/>
      <c r="B335" s="269"/>
      <c r="C335" s="360" t="s">
        <v>504</v>
      </c>
      <c r="D335" s="361"/>
      <c r="E335" s="362">
        <v>9.7200000000000006</v>
      </c>
      <c r="F335" s="334"/>
      <c r="G335" s="334"/>
      <c r="H335" s="271">
        <v>0</v>
      </c>
      <c r="I335" s="137"/>
      <c r="J335" s="137"/>
      <c r="K335" s="137"/>
      <c r="L335" s="137"/>
      <c r="M335" s="137" t="s">
        <v>133</v>
      </c>
      <c r="N335" s="137">
        <v>0</v>
      </c>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c r="AO335" s="137"/>
      <c r="AP335" s="137"/>
    </row>
    <row r="336" spans="1:42" outlineLevel="1">
      <c r="A336" s="395"/>
      <c r="B336" s="269"/>
      <c r="C336" s="360" t="s">
        <v>505</v>
      </c>
      <c r="D336" s="361"/>
      <c r="E336" s="362">
        <v>518.4</v>
      </c>
      <c r="F336" s="334"/>
      <c r="G336" s="334"/>
      <c r="H336" s="271">
        <v>0</v>
      </c>
      <c r="I336" s="137"/>
      <c r="J336" s="137"/>
      <c r="K336" s="137"/>
      <c r="L336" s="137"/>
      <c r="M336" s="137" t="s">
        <v>133</v>
      </c>
      <c r="N336" s="137">
        <v>0</v>
      </c>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37"/>
      <c r="AP336" s="137"/>
    </row>
    <row r="337" spans="1:42" outlineLevel="1">
      <c r="A337" s="395"/>
      <c r="B337" s="269"/>
      <c r="C337" s="360" t="s">
        <v>506</v>
      </c>
      <c r="D337" s="361"/>
      <c r="E337" s="362">
        <v>12.8576</v>
      </c>
      <c r="F337" s="334"/>
      <c r="G337" s="334"/>
      <c r="H337" s="271">
        <v>0</v>
      </c>
      <c r="I337" s="137"/>
      <c r="J337" s="137"/>
      <c r="K337" s="137"/>
      <c r="L337" s="137"/>
      <c r="M337" s="137" t="s">
        <v>133</v>
      </c>
      <c r="N337" s="137">
        <v>0</v>
      </c>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row>
    <row r="338" spans="1:42" outlineLevel="1">
      <c r="A338" s="395"/>
      <c r="B338" s="269"/>
      <c r="C338" s="360" t="s">
        <v>152</v>
      </c>
      <c r="D338" s="361"/>
      <c r="E338" s="362"/>
      <c r="F338" s="334"/>
      <c r="G338" s="334"/>
      <c r="H338" s="271">
        <v>0</v>
      </c>
      <c r="I338" s="137"/>
      <c r="J338" s="137"/>
      <c r="K338" s="137"/>
      <c r="L338" s="137"/>
      <c r="M338" s="137" t="s">
        <v>133</v>
      </c>
      <c r="N338" s="137">
        <v>0</v>
      </c>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37"/>
      <c r="AP338" s="137"/>
    </row>
    <row r="339" spans="1:42" outlineLevel="1">
      <c r="A339" s="395"/>
      <c r="B339" s="269"/>
      <c r="C339" s="360" t="s">
        <v>507</v>
      </c>
      <c r="D339" s="361"/>
      <c r="E339" s="362"/>
      <c r="F339" s="334"/>
      <c r="G339" s="334"/>
      <c r="H339" s="271">
        <v>0</v>
      </c>
      <c r="I339" s="137"/>
      <c r="J339" s="137"/>
      <c r="K339" s="137"/>
      <c r="L339" s="137"/>
      <c r="M339" s="137" t="s">
        <v>133</v>
      </c>
      <c r="N339" s="137">
        <v>0</v>
      </c>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37"/>
      <c r="AP339" s="137"/>
    </row>
    <row r="340" spans="1:42" outlineLevel="1">
      <c r="A340" s="395"/>
      <c r="B340" s="269"/>
      <c r="C340" s="360" t="s">
        <v>270</v>
      </c>
      <c r="D340" s="361"/>
      <c r="E340" s="362"/>
      <c r="F340" s="334"/>
      <c r="G340" s="334"/>
      <c r="H340" s="271">
        <v>0</v>
      </c>
      <c r="I340" s="137"/>
      <c r="J340" s="137"/>
      <c r="K340" s="137"/>
      <c r="L340" s="137"/>
      <c r="M340" s="137" t="s">
        <v>133</v>
      </c>
      <c r="N340" s="137">
        <v>0</v>
      </c>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row>
    <row r="341" spans="1:42" outlineLevel="1">
      <c r="A341" s="395"/>
      <c r="B341" s="269"/>
      <c r="C341" s="360" t="s">
        <v>453</v>
      </c>
      <c r="D341" s="361"/>
      <c r="E341" s="362">
        <v>5.89</v>
      </c>
      <c r="F341" s="334"/>
      <c r="G341" s="334"/>
      <c r="H341" s="271">
        <v>0</v>
      </c>
      <c r="I341" s="137"/>
      <c r="J341" s="137"/>
      <c r="K341" s="137"/>
      <c r="L341" s="137"/>
      <c r="M341" s="137" t="s">
        <v>133</v>
      </c>
      <c r="N341" s="137">
        <v>0</v>
      </c>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37"/>
      <c r="AP341" s="137"/>
    </row>
    <row r="342" spans="1:42" outlineLevel="1">
      <c r="A342" s="395"/>
      <c r="B342" s="269"/>
      <c r="C342" s="360" t="s">
        <v>454</v>
      </c>
      <c r="D342" s="361"/>
      <c r="E342" s="362">
        <v>8.5920000000000005</v>
      </c>
      <c r="F342" s="334"/>
      <c r="G342" s="334"/>
      <c r="H342" s="271">
        <v>0</v>
      </c>
      <c r="I342" s="137"/>
      <c r="J342" s="137"/>
      <c r="K342" s="137"/>
      <c r="L342" s="137"/>
      <c r="M342" s="137" t="s">
        <v>133</v>
      </c>
      <c r="N342" s="137">
        <v>0</v>
      </c>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37"/>
      <c r="AP342" s="137"/>
    </row>
    <row r="343" spans="1:42" outlineLevel="1">
      <c r="A343" s="395"/>
      <c r="B343" s="269"/>
      <c r="C343" s="360" t="s">
        <v>335</v>
      </c>
      <c r="D343" s="361"/>
      <c r="E343" s="362"/>
      <c r="F343" s="334"/>
      <c r="G343" s="334"/>
      <c r="H343" s="271">
        <v>0</v>
      </c>
      <c r="I343" s="137"/>
      <c r="J343" s="137"/>
      <c r="K343" s="137"/>
      <c r="L343" s="137"/>
      <c r="M343" s="137" t="s">
        <v>133</v>
      </c>
      <c r="N343" s="137">
        <v>0</v>
      </c>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row>
    <row r="344" spans="1:42" outlineLevel="1">
      <c r="A344" s="395"/>
      <c r="B344" s="269"/>
      <c r="C344" s="360" t="s">
        <v>453</v>
      </c>
      <c r="D344" s="361"/>
      <c r="E344" s="362">
        <v>5.89</v>
      </c>
      <c r="F344" s="334"/>
      <c r="G344" s="334"/>
      <c r="H344" s="271">
        <v>0</v>
      </c>
      <c r="I344" s="137"/>
      <c r="J344" s="137"/>
      <c r="K344" s="137"/>
      <c r="L344" s="137"/>
      <c r="M344" s="137" t="s">
        <v>133</v>
      </c>
      <c r="N344" s="137">
        <v>0</v>
      </c>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row>
    <row r="345" spans="1:42" outlineLevel="1">
      <c r="A345" s="395"/>
      <c r="B345" s="269"/>
      <c r="C345" s="360" t="s">
        <v>454</v>
      </c>
      <c r="D345" s="361"/>
      <c r="E345" s="362">
        <v>8.5920000000000005</v>
      </c>
      <c r="F345" s="334"/>
      <c r="G345" s="334"/>
      <c r="H345" s="271">
        <v>0</v>
      </c>
      <c r="I345" s="137"/>
      <c r="J345" s="137"/>
      <c r="K345" s="137"/>
      <c r="L345" s="137"/>
      <c r="M345" s="137" t="s">
        <v>133</v>
      </c>
      <c r="N345" s="137">
        <v>0</v>
      </c>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row>
    <row r="346" spans="1:42" outlineLevel="1">
      <c r="A346" s="395"/>
      <c r="B346" s="269"/>
      <c r="C346" s="360" t="s">
        <v>455</v>
      </c>
      <c r="D346" s="361"/>
      <c r="E346" s="362">
        <v>12.992000000000001</v>
      </c>
      <c r="F346" s="334"/>
      <c r="G346" s="334"/>
      <c r="H346" s="271">
        <v>0</v>
      </c>
      <c r="I346" s="137"/>
      <c r="J346" s="137"/>
      <c r="K346" s="137"/>
      <c r="L346" s="137"/>
      <c r="M346" s="137" t="s">
        <v>133</v>
      </c>
      <c r="N346" s="137">
        <v>0</v>
      </c>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row>
    <row r="347" spans="1:42" outlineLevel="1">
      <c r="A347" s="395"/>
      <c r="B347" s="269"/>
      <c r="C347" s="360" t="s">
        <v>456</v>
      </c>
      <c r="D347" s="361"/>
      <c r="E347" s="362"/>
      <c r="F347" s="334"/>
      <c r="G347" s="334"/>
      <c r="H347" s="271">
        <v>0</v>
      </c>
      <c r="I347" s="137"/>
      <c r="J347" s="137"/>
      <c r="K347" s="137"/>
      <c r="L347" s="137"/>
      <c r="M347" s="137" t="s">
        <v>133</v>
      </c>
      <c r="N347" s="137">
        <v>0</v>
      </c>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row>
    <row r="348" spans="1:42" outlineLevel="1">
      <c r="A348" s="395"/>
      <c r="B348" s="269"/>
      <c r="C348" s="360" t="s">
        <v>457</v>
      </c>
      <c r="D348" s="361"/>
      <c r="E348" s="362">
        <v>5.6079999999999997</v>
      </c>
      <c r="F348" s="334"/>
      <c r="G348" s="334"/>
      <c r="H348" s="271">
        <v>0</v>
      </c>
      <c r="I348" s="137"/>
      <c r="J348" s="137"/>
      <c r="K348" s="137"/>
      <c r="L348" s="137"/>
      <c r="M348" s="137" t="s">
        <v>133</v>
      </c>
      <c r="N348" s="137">
        <v>0</v>
      </c>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row>
    <row r="349" spans="1:42" outlineLevel="1">
      <c r="A349" s="395"/>
      <c r="B349" s="269"/>
      <c r="C349" s="360" t="s">
        <v>458</v>
      </c>
      <c r="D349" s="361"/>
      <c r="E349" s="362">
        <v>208.81</v>
      </c>
      <c r="F349" s="334"/>
      <c r="G349" s="334"/>
      <c r="H349" s="271">
        <v>0</v>
      </c>
      <c r="I349" s="137"/>
      <c r="J349" s="137"/>
      <c r="K349" s="137"/>
      <c r="L349" s="137"/>
      <c r="M349" s="137" t="s">
        <v>133</v>
      </c>
      <c r="N349" s="137">
        <v>0</v>
      </c>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row>
    <row r="350" spans="1:42" outlineLevel="1">
      <c r="A350" s="395"/>
      <c r="B350" s="269"/>
      <c r="C350" s="360" t="s">
        <v>459</v>
      </c>
      <c r="D350" s="361"/>
      <c r="E350" s="362">
        <v>13.44</v>
      </c>
      <c r="F350" s="334"/>
      <c r="G350" s="334"/>
      <c r="H350" s="271">
        <v>0</v>
      </c>
      <c r="I350" s="137"/>
      <c r="J350" s="137"/>
      <c r="K350" s="137"/>
      <c r="L350" s="137"/>
      <c r="M350" s="137" t="s">
        <v>133</v>
      </c>
      <c r="N350" s="137">
        <v>0</v>
      </c>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row>
    <row r="351" spans="1:42" outlineLevel="1">
      <c r="A351" s="395">
        <v>88</v>
      </c>
      <c r="B351" s="269" t="s">
        <v>508</v>
      </c>
      <c r="C351" s="270" t="s">
        <v>509</v>
      </c>
      <c r="D351" s="333" t="s">
        <v>130</v>
      </c>
      <c r="E351" s="334">
        <v>1498.47</v>
      </c>
      <c r="F351" s="334"/>
      <c r="G351" s="334">
        <f>ROUND(E351*F351,2)</f>
        <v>0</v>
      </c>
      <c r="H351" s="271" t="s">
        <v>1269</v>
      </c>
      <c r="I351" s="137"/>
      <c r="J351" s="137"/>
      <c r="K351" s="137"/>
      <c r="L351" s="137"/>
      <c r="M351" s="137" t="s">
        <v>131</v>
      </c>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row>
    <row r="352" spans="1:42" outlineLevel="1">
      <c r="A352" s="395"/>
      <c r="B352" s="269"/>
      <c r="C352" s="360" t="s">
        <v>510</v>
      </c>
      <c r="D352" s="361"/>
      <c r="E352" s="362"/>
      <c r="F352" s="334"/>
      <c r="G352" s="334"/>
      <c r="H352" s="271">
        <v>0</v>
      </c>
      <c r="I352" s="137"/>
      <c r="J352" s="137"/>
      <c r="K352" s="137"/>
      <c r="L352" s="137"/>
      <c r="M352" s="137" t="s">
        <v>133</v>
      </c>
      <c r="N352" s="137">
        <v>0</v>
      </c>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row>
    <row r="353" spans="1:42" outlineLevel="1">
      <c r="A353" s="395"/>
      <c r="B353" s="269"/>
      <c r="C353" s="360" t="s">
        <v>154</v>
      </c>
      <c r="D353" s="361"/>
      <c r="E353" s="362"/>
      <c r="F353" s="334"/>
      <c r="G353" s="334"/>
      <c r="H353" s="271">
        <v>0</v>
      </c>
      <c r="I353" s="137"/>
      <c r="J353" s="137"/>
      <c r="K353" s="137"/>
      <c r="L353" s="137"/>
      <c r="M353" s="137" t="s">
        <v>133</v>
      </c>
      <c r="N353" s="137">
        <v>0</v>
      </c>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37"/>
      <c r="AP353" s="137"/>
    </row>
    <row r="354" spans="1:42" outlineLevel="1">
      <c r="A354" s="395"/>
      <c r="B354" s="269"/>
      <c r="C354" s="360" t="s">
        <v>511</v>
      </c>
      <c r="D354" s="361"/>
      <c r="E354" s="362">
        <v>677.46</v>
      </c>
      <c r="F354" s="334"/>
      <c r="G354" s="334"/>
      <c r="H354" s="271">
        <v>0</v>
      </c>
      <c r="I354" s="137"/>
      <c r="J354" s="137"/>
      <c r="K354" s="137"/>
      <c r="L354" s="137"/>
      <c r="M354" s="137" t="s">
        <v>133</v>
      </c>
      <c r="N354" s="137">
        <v>0</v>
      </c>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row>
    <row r="355" spans="1:42" outlineLevel="1">
      <c r="A355" s="395"/>
      <c r="B355" s="269"/>
      <c r="C355" s="360" t="s">
        <v>512</v>
      </c>
      <c r="D355" s="361"/>
      <c r="E355" s="362"/>
      <c r="F355" s="334"/>
      <c r="G355" s="334"/>
      <c r="H355" s="271">
        <v>0</v>
      </c>
      <c r="I355" s="137"/>
      <c r="J355" s="137"/>
      <c r="K355" s="137"/>
      <c r="L355" s="137"/>
      <c r="M355" s="137" t="s">
        <v>133</v>
      </c>
      <c r="N355" s="137">
        <v>0</v>
      </c>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37"/>
      <c r="AP355" s="137"/>
    </row>
    <row r="356" spans="1:42" outlineLevel="1">
      <c r="A356" s="395"/>
      <c r="B356" s="269"/>
      <c r="C356" s="360" t="s">
        <v>513</v>
      </c>
      <c r="D356" s="361"/>
      <c r="E356" s="362">
        <v>-5.6079999999999997</v>
      </c>
      <c r="F356" s="334"/>
      <c r="G356" s="334"/>
      <c r="H356" s="271">
        <v>0</v>
      </c>
      <c r="I356" s="137"/>
      <c r="J356" s="137"/>
      <c r="K356" s="137"/>
      <c r="L356" s="137"/>
      <c r="M356" s="137" t="s">
        <v>133</v>
      </c>
      <c r="N356" s="137">
        <v>0</v>
      </c>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37"/>
    </row>
    <row r="357" spans="1:42" outlineLevel="1">
      <c r="A357" s="395"/>
      <c r="B357" s="269"/>
      <c r="C357" s="360" t="s">
        <v>514</v>
      </c>
      <c r="D357" s="361"/>
      <c r="E357" s="362">
        <v>-208.81</v>
      </c>
      <c r="F357" s="334"/>
      <c r="G357" s="334"/>
      <c r="H357" s="271">
        <v>0</v>
      </c>
      <c r="I357" s="137"/>
      <c r="J357" s="137"/>
      <c r="K357" s="137"/>
      <c r="L357" s="137"/>
      <c r="M357" s="137" t="s">
        <v>133</v>
      </c>
      <c r="N357" s="137">
        <v>0</v>
      </c>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37"/>
      <c r="AP357" s="137"/>
    </row>
    <row r="358" spans="1:42" outlineLevel="1">
      <c r="A358" s="395"/>
      <c r="B358" s="269"/>
      <c r="C358" s="360" t="s">
        <v>515</v>
      </c>
      <c r="D358" s="361"/>
      <c r="E358" s="362">
        <v>-13.44</v>
      </c>
      <c r="F358" s="334"/>
      <c r="G358" s="334"/>
      <c r="H358" s="271">
        <v>0</v>
      </c>
      <c r="I358" s="137"/>
      <c r="J358" s="137"/>
      <c r="K358" s="137"/>
      <c r="L358" s="137"/>
      <c r="M358" s="137" t="s">
        <v>133</v>
      </c>
      <c r="N358" s="137">
        <v>0</v>
      </c>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row>
    <row r="359" spans="1:42" outlineLevel="1">
      <c r="A359" s="395"/>
      <c r="B359" s="269"/>
      <c r="C359" s="360" t="s">
        <v>516</v>
      </c>
      <c r="D359" s="361"/>
      <c r="E359" s="362"/>
      <c r="F359" s="334"/>
      <c r="G359" s="334"/>
      <c r="H359" s="271">
        <v>0</v>
      </c>
      <c r="I359" s="137"/>
      <c r="J359" s="137"/>
      <c r="K359" s="137"/>
      <c r="L359" s="137"/>
      <c r="M359" s="137" t="s">
        <v>133</v>
      </c>
      <c r="N359" s="137">
        <v>0</v>
      </c>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c r="AO359" s="137"/>
      <c r="AP359" s="137"/>
    </row>
    <row r="360" spans="1:42" outlineLevel="1">
      <c r="A360" s="395"/>
      <c r="B360" s="269"/>
      <c r="C360" s="360" t="s">
        <v>517</v>
      </c>
      <c r="D360" s="361"/>
      <c r="E360" s="362">
        <v>2.2926199999999999</v>
      </c>
      <c r="F360" s="334"/>
      <c r="G360" s="334"/>
      <c r="H360" s="271">
        <v>0</v>
      </c>
      <c r="I360" s="137"/>
      <c r="J360" s="137"/>
      <c r="K360" s="137"/>
      <c r="L360" s="137"/>
      <c r="M360" s="137" t="s">
        <v>133</v>
      </c>
      <c r="N360" s="137">
        <v>0</v>
      </c>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row>
    <row r="361" spans="1:42" ht="22.5" outlineLevel="1">
      <c r="A361" s="395"/>
      <c r="B361" s="269"/>
      <c r="C361" s="360" t="s">
        <v>518</v>
      </c>
      <c r="D361" s="361"/>
      <c r="E361" s="362">
        <v>60.999400000000001</v>
      </c>
      <c r="F361" s="334"/>
      <c r="G361" s="334"/>
      <c r="H361" s="271">
        <v>0</v>
      </c>
      <c r="I361" s="137"/>
      <c r="J361" s="137"/>
      <c r="K361" s="137"/>
      <c r="L361" s="137"/>
      <c r="M361" s="137" t="s">
        <v>133</v>
      </c>
      <c r="N361" s="137">
        <v>0</v>
      </c>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c r="AO361" s="137"/>
      <c r="AP361" s="137"/>
    </row>
    <row r="362" spans="1:42" outlineLevel="1">
      <c r="A362" s="395"/>
      <c r="B362" s="269"/>
      <c r="C362" s="360" t="s">
        <v>519</v>
      </c>
      <c r="D362" s="361"/>
      <c r="E362" s="362">
        <v>1.9597599999999999</v>
      </c>
      <c r="F362" s="334"/>
      <c r="G362" s="334"/>
      <c r="H362" s="271">
        <v>0</v>
      </c>
      <c r="I362" s="137"/>
      <c r="J362" s="137"/>
      <c r="K362" s="137"/>
      <c r="L362" s="137"/>
      <c r="M362" s="137" t="s">
        <v>133</v>
      </c>
      <c r="N362" s="137">
        <v>0</v>
      </c>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37"/>
      <c r="AP362" s="137"/>
    </row>
    <row r="363" spans="1:42" outlineLevel="1">
      <c r="A363" s="395"/>
      <c r="B363" s="269"/>
      <c r="C363" s="360" t="s">
        <v>521</v>
      </c>
      <c r="D363" s="361"/>
      <c r="E363" s="362">
        <v>94.14</v>
      </c>
      <c r="F363" s="334"/>
      <c r="G363" s="334"/>
      <c r="H363" s="271">
        <v>0</v>
      </c>
      <c r="I363" s="137"/>
      <c r="J363" s="137"/>
      <c r="K363" s="137"/>
      <c r="L363" s="137"/>
      <c r="M363" s="137" t="s">
        <v>133</v>
      </c>
      <c r="N363" s="137">
        <v>0</v>
      </c>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c r="AO363" s="137"/>
      <c r="AP363" s="137"/>
    </row>
    <row r="364" spans="1:42" outlineLevel="1">
      <c r="A364" s="395"/>
      <c r="B364" s="269"/>
      <c r="C364" s="360" t="s">
        <v>522</v>
      </c>
      <c r="D364" s="361"/>
      <c r="E364" s="362">
        <v>0.78400000000000003</v>
      </c>
      <c r="F364" s="334"/>
      <c r="G364" s="334"/>
      <c r="H364" s="271">
        <v>0</v>
      </c>
      <c r="I364" s="137"/>
      <c r="J364" s="137"/>
      <c r="K364" s="137"/>
      <c r="L364" s="137"/>
      <c r="M364" s="137" t="s">
        <v>133</v>
      </c>
      <c r="N364" s="137">
        <v>0</v>
      </c>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c r="AO364" s="137"/>
      <c r="AP364" s="137"/>
    </row>
    <row r="365" spans="1:42" outlineLevel="1">
      <c r="A365" s="395"/>
      <c r="B365" s="269"/>
      <c r="C365" s="360" t="s">
        <v>523</v>
      </c>
      <c r="D365" s="361"/>
      <c r="E365" s="362">
        <v>39.6</v>
      </c>
      <c r="F365" s="334"/>
      <c r="G365" s="334"/>
      <c r="H365" s="271">
        <v>0</v>
      </c>
      <c r="I365" s="137"/>
      <c r="J365" s="137"/>
      <c r="K365" s="137"/>
      <c r="L365" s="137"/>
      <c r="M365" s="137" t="s">
        <v>133</v>
      </c>
      <c r="N365" s="137">
        <v>0</v>
      </c>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37"/>
    </row>
    <row r="366" spans="1:42" outlineLevel="1">
      <c r="A366" s="395"/>
      <c r="B366" s="269"/>
      <c r="C366" s="360" t="s">
        <v>512</v>
      </c>
      <c r="D366" s="361"/>
      <c r="E366" s="362"/>
      <c r="F366" s="334"/>
      <c r="G366" s="334"/>
      <c r="H366" s="271">
        <v>0</v>
      </c>
      <c r="I366" s="137"/>
      <c r="J366" s="137"/>
      <c r="K366" s="137"/>
      <c r="L366" s="137"/>
      <c r="M366" s="137" t="s">
        <v>133</v>
      </c>
      <c r="N366" s="137">
        <v>0</v>
      </c>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row>
    <row r="367" spans="1:42" outlineLevel="1">
      <c r="A367" s="395"/>
      <c r="B367" s="269"/>
      <c r="C367" s="360" t="s">
        <v>524</v>
      </c>
      <c r="D367" s="361"/>
      <c r="E367" s="362">
        <v>-6.5</v>
      </c>
      <c r="F367" s="334"/>
      <c r="G367" s="334"/>
      <c r="H367" s="271">
        <v>0</v>
      </c>
      <c r="I367" s="137"/>
      <c r="J367" s="137"/>
      <c r="K367" s="137"/>
      <c r="L367" s="137"/>
      <c r="M367" s="137" t="s">
        <v>133</v>
      </c>
      <c r="N367" s="137">
        <v>0</v>
      </c>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row>
    <row r="368" spans="1:42" outlineLevel="1">
      <c r="A368" s="395"/>
      <c r="B368" s="269"/>
      <c r="C368" s="360" t="s">
        <v>525</v>
      </c>
      <c r="D368" s="361"/>
      <c r="E368" s="362">
        <v>-17.184000000000001</v>
      </c>
      <c r="F368" s="334"/>
      <c r="G368" s="334"/>
      <c r="H368" s="271">
        <v>0</v>
      </c>
      <c r="I368" s="137"/>
      <c r="J368" s="137"/>
      <c r="K368" s="137"/>
      <c r="L368" s="137"/>
      <c r="M368" s="137" t="s">
        <v>133</v>
      </c>
      <c r="N368" s="137">
        <v>0</v>
      </c>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row>
    <row r="369" spans="1:42" outlineLevel="1">
      <c r="A369" s="395"/>
      <c r="B369" s="269"/>
      <c r="C369" s="360" t="s">
        <v>516</v>
      </c>
      <c r="D369" s="361"/>
      <c r="E369" s="362"/>
      <c r="F369" s="334"/>
      <c r="G369" s="334"/>
      <c r="H369" s="271">
        <v>0</v>
      </c>
      <c r="I369" s="137"/>
      <c r="J369" s="137"/>
      <c r="K369" s="137"/>
      <c r="L369" s="137"/>
      <c r="M369" s="137" t="s">
        <v>133</v>
      </c>
      <c r="N369" s="137">
        <v>0</v>
      </c>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row>
    <row r="370" spans="1:42" outlineLevel="1">
      <c r="A370" s="395"/>
      <c r="B370" s="269"/>
      <c r="C370" s="360" t="s">
        <v>526</v>
      </c>
      <c r="D370" s="361"/>
      <c r="E370" s="362">
        <v>1.65</v>
      </c>
      <c r="F370" s="334"/>
      <c r="G370" s="334"/>
      <c r="H370" s="271">
        <v>0</v>
      </c>
      <c r="I370" s="137"/>
      <c r="J370" s="137"/>
      <c r="K370" s="137"/>
      <c r="L370" s="137"/>
      <c r="M370" s="137" t="s">
        <v>133</v>
      </c>
      <c r="N370" s="137">
        <v>0</v>
      </c>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37"/>
    </row>
    <row r="371" spans="1:42" outlineLevel="1">
      <c r="A371" s="395"/>
      <c r="B371" s="269"/>
      <c r="C371" s="360" t="s">
        <v>527</v>
      </c>
      <c r="D371" s="361"/>
      <c r="E371" s="362">
        <v>3.6871999999999998</v>
      </c>
      <c r="F371" s="334"/>
      <c r="G371" s="334"/>
      <c r="H371" s="271">
        <v>0</v>
      </c>
      <c r="I371" s="137"/>
      <c r="J371" s="137"/>
      <c r="K371" s="137"/>
      <c r="L371" s="137"/>
      <c r="M371" s="137" t="s">
        <v>133</v>
      </c>
      <c r="N371" s="137">
        <v>0</v>
      </c>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row>
    <row r="372" spans="1:42" outlineLevel="1">
      <c r="A372" s="395"/>
      <c r="B372" s="269"/>
      <c r="C372" s="360" t="s">
        <v>528</v>
      </c>
      <c r="D372" s="361"/>
      <c r="E372" s="362">
        <v>39.6</v>
      </c>
      <c r="F372" s="334"/>
      <c r="G372" s="334"/>
      <c r="H372" s="271">
        <v>0</v>
      </c>
      <c r="I372" s="137"/>
      <c r="J372" s="137"/>
      <c r="K372" s="137"/>
      <c r="L372" s="137"/>
      <c r="M372" s="137" t="s">
        <v>133</v>
      </c>
      <c r="N372" s="137">
        <v>0</v>
      </c>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row>
    <row r="373" spans="1:42" outlineLevel="1">
      <c r="A373" s="395"/>
      <c r="B373" s="269"/>
      <c r="C373" s="360" t="s">
        <v>529</v>
      </c>
      <c r="D373" s="361"/>
      <c r="E373" s="362">
        <v>-5.28</v>
      </c>
      <c r="F373" s="334"/>
      <c r="G373" s="334"/>
      <c r="H373" s="271">
        <v>0</v>
      </c>
      <c r="I373" s="137"/>
      <c r="J373" s="137"/>
      <c r="K373" s="137"/>
      <c r="L373" s="137"/>
      <c r="M373" s="137" t="s">
        <v>133</v>
      </c>
      <c r="N373" s="137">
        <v>0</v>
      </c>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row>
    <row r="374" spans="1:42" outlineLevel="1">
      <c r="A374" s="395"/>
      <c r="B374" s="269"/>
      <c r="C374" s="360" t="s">
        <v>530</v>
      </c>
      <c r="D374" s="361"/>
      <c r="E374" s="362">
        <v>1.792</v>
      </c>
      <c r="F374" s="334"/>
      <c r="G374" s="334"/>
      <c r="H374" s="271">
        <v>0</v>
      </c>
      <c r="I374" s="137"/>
      <c r="J374" s="137"/>
      <c r="K374" s="137"/>
      <c r="L374" s="137"/>
      <c r="M374" s="137" t="s">
        <v>133</v>
      </c>
      <c r="N374" s="137">
        <v>0</v>
      </c>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row>
    <row r="375" spans="1:42" outlineLevel="1">
      <c r="A375" s="395"/>
      <c r="B375" s="269"/>
      <c r="C375" s="360" t="s">
        <v>531</v>
      </c>
      <c r="D375" s="361"/>
      <c r="E375" s="362">
        <v>3.9</v>
      </c>
      <c r="F375" s="334"/>
      <c r="G375" s="334"/>
      <c r="H375" s="271">
        <v>0</v>
      </c>
      <c r="I375" s="137"/>
      <c r="J375" s="137"/>
      <c r="K375" s="137"/>
      <c r="L375" s="137"/>
      <c r="M375" s="137" t="s">
        <v>133</v>
      </c>
      <c r="N375" s="137">
        <v>0</v>
      </c>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row>
    <row r="376" spans="1:42" outlineLevel="1">
      <c r="A376" s="395"/>
      <c r="B376" s="269"/>
      <c r="C376" s="360" t="s">
        <v>532</v>
      </c>
      <c r="D376" s="361"/>
      <c r="E376" s="362">
        <v>7.7279999999999998</v>
      </c>
      <c r="F376" s="334"/>
      <c r="G376" s="334"/>
      <c r="H376" s="271">
        <v>0</v>
      </c>
      <c r="I376" s="137"/>
      <c r="J376" s="137"/>
      <c r="K376" s="137"/>
      <c r="L376" s="137"/>
      <c r="M376" s="137" t="s">
        <v>133</v>
      </c>
      <c r="N376" s="137">
        <v>0</v>
      </c>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row>
    <row r="377" spans="1:42" outlineLevel="1">
      <c r="A377" s="395"/>
      <c r="B377" s="269"/>
      <c r="C377" s="360" t="s">
        <v>152</v>
      </c>
      <c r="D377" s="361"/>
      <c r="E377" s="362"/>
      <c r="F377" s="334"/>
      <c r="G377" s="334"/>
      <c r="H377" s="271">
        <v>0</v>
      </c>
      <c r="I377" s="137"/>
      <c r="J377" s="137"/>
      <c r="K377" s="137"/>
      <c r="L377" s="137"/>
      <c r="M377" s="137" t="s">
        <v>133</v>
      </c>
      <c r="N377" s="137">
        <v>0</v>
      </c>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row>
    <row r="378" spans="1:42" outlineLevel="1">
      <c r="A378" s="395"/>
      <c r="B378" s="269"/>
      <c r="C378" s="360" t="s">
        <v>533</v>
      </c>
      <c r="D378" s="361"/>
      <c r="E378" s="362">
        <v>1268.93</v>
      </c>
      <c r="F378" s="334"/>
      <c r="G378" s="334"/>
      <c r="H378" s="271">
        <v>0</v>
      </c>
      <c r="I378" s="137"/>
      <c r="J378" s="137"/>
      <c r="K378" s="137"/>
      <c r="L378" s="137"/>
      <c r="M378" s="137" t="s">
        <v>133</v>
      </c>
      <c r="N378" s="137">
        <v>0</v>
      </c>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37"/>
    </row>
    <row r="379" spans="1:42" outlineLevel="1">
      <c r="A379" s="395"/>
      <c r="B379" s="269"/>
      <c r="C379" s="360" t="s">
        <v>512</v>
      </c>
      <c r="D379" s="361"/>
      <c r="E379" s="362"/>
      <c r="F379" s="334"/>
      <c r="G379" s="334"/>
      <c r="H379" s="271">
        <v>0</v>
      </c>
      <c r="I379" s="137"/>
      <c r="J379" s="137"/>
      <c r="K379" s="137"/>
      <c r="L379" s="137"/>
      <c r="M379" s="137" t="s">
        <v>133</v>
      </c>
      <c r="N379" s="137">
        <v>0</v>
      </c>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row>
    <row r="380" spans="1:42" outlineLevel="1">
      <c r="A380" s="395"/>
      <c r="B380" s="269"/>
      <c r="C380" s="360" t="s">
        <v>534</v>
      </c>
      <c r="D380" s="361"/>
      <c r="E380" s="362">
        <v>-9.7200000000000006</v>
      </c>
      <c r="F380" s="334"/>
      <c r="G380" s="334"/>
      <c r="H380" s="271">
        <v>0</v>
      </c>
      <c r="I380" s="137"/>
      <c r="J380" s="137"/>
      <c r="K380" s="137"/>
      <c r="L380" s="137"/>
      <c r="M380" s="137" t="s">
        <v>133</v>
      </c>
      <c r="N380" s="137">
        <v>0</v>
      </c>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row>
    <row r="381" spans="1:42" outlineLevel="1">
      <c r="A381" s="395"/>
      <c r="B381" s="269"/>
      <c r="C381" s="360" t="s">
        <v>535</v>
      </c>
      <c r="D381" s="361"/>
      <c r="E381" s="362">
        <v>-518.4</v>
      </c>
      <c r="F381" s="334"/>
      <c r="G381" s="334"/>
      <c r="H381" s="271">
        <v>0</v>
      </c>
      <c r="I381" s="137"/>
      <c r="J381" s="137"/>
      <c r="K381" s="137"/>
      <c r="L381" s="137"/>
      <c r="M381" s="137" t="s">
        <v>133</v>
      </c>
      <c r="N381" s="137">
        <v>0</v>
      </c>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37"/>
    </row>
    <row r="382" spans="1:42" outlineLevel="1">
      <c r="A382" s="395"/>
      <c r="B382" s="269"/>
      <c r="C382" s="360" t="s">
        <v>536</v>
      </c>
      <c r="D382" s="361"/>
      <c r="E382" s="362">
        <v>-12.8576</v>
      </c>
      <c r="F382" s="334"/>
      <c r="G382" s="334"/>
      <c r="H382" s="271">
        <v>0</v>
      </c>
      <c r="I382" s="137"/>
      <c r="J382" s="137"/>
      <c r="K382" s="137"/>
      <c r="L382" s="137"/>
      <c r="M382" s="137" t="s">
        <v>133</v>
      </c>
      <c r="N382" s="137">
        <v>0</v>
      </c>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37"/>
    </row>
    <row r="383" spans="1:42" outlineLevel="1">
      <c r="A383" s="395"/>
      <c r="B383" s="269"/>
      <c r="C383" s="360" t="s">
        <v>516</v>
      </c>
      <c r="D383" s="361"/>
      <c r="E383" s="362"/>
      <c r="F383" s="334"/>
      <c r="G383" s="334"/>
      <c r="H383" s="271">
        <v>0</v>
      </c>
      <c r="I383" s="137"/>
      <c r="J383" s="137"/>
      <c r="K383" s="137"/>
      <c r="L383" s="137"/>
      <c r="M383" s="137" t="s">
        <v>133</v>
      </c>
      <c r="N383" s="137">
        <v>0</v>
      </c>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row>
    <row r="384" spans="1:42" outlineLevel="1">
      <c r="A384" s="395"/>
      <c r="B384" s="269"/>
      <c r="C384" s="360" t="s">
        <v>537</v>
      </c>
      <c r="D384" s="361"/>
      <c r="E384" s="362">
        <v>1.44</v>
      </c>
      <c r="F384" s="334"/>
      <c r="G384" s="334"/>
      <c r="H384" s="271">
        <v>0</v>
      </c>
      <c r="I384" s="137"/>
      <c r="J384" s="137"/>
      <c r="K384" s="137"/>
      <c r="L384" s="137"/>
      <c r="M384" s="137" t="s">
        <v>133</v>
      </c>
      <c r="N384" s="137">
        <v>0</v>
      </c>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row>
    <row r="385" spans="1:42" outlineLevel="1">
      <c r="A385" s="395"/>
      <c r="B385" s="269"/>
      <c r="C385" s="360" t="s">
        <v>538</v>
      </c>
      <c r="D385" s="361"/>
      <c r="E385" s="362">
        <v>89.28</v>
      </c>
      <c r="F385" s="334"/>
      <c r="G385" s="334"/>
      <c r="H385" s="271">
        <v>0</v>
      </c>
      <c r="I385" s="137"/>
      <c r="J385" s="137"/>
      <c r="K385" s="137"/>
      <c r="L385" s="137"/>
      <c r="M385" s="137" t="s">
        <v>133</v>
      </c>
      <c r="N385" s="137">
        <v>0</v>
      </c>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row>
    <row r="386" spans="1:42" outlineLevel="1">
      <c r="A386" s="395"/>
      <c r="B386" s="269"/>
      <c r="C386" s="360" t="s">
        <v>539</v>
      </c>
      <c r="D386" s="361"/>
      <c r="E386" s="362">
        <v>1.022</v>
      </c>
      <c r="F386" s="334"/>
      <c r="G386" s="334"/>
      <c r="H386" s="271">
        <v>0</v>
      </c>
      <c r="I386" s="137"/>
      <c r="J386" s="137"/>
      <c r="K386" s="137"/>
      <c r="L386" s="137"/>
      <c r="M386" s="137" t="s">
        <v>133</v>
      </c>
      <c r="N386" s="137">
        <v>0</v>
      </c>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37"/>
    </row>
    <row r="387" spans="1:42" outlineLevel="1">
      <c r="A387" s="395">
        <v>89</v>
      </c>
      <c r="B387" s="269" t="s">
        <v>540</v>
      </c>
      <c r="C387" s="270" t="s">
        <v>541</v>
      </c>
      <c r="D387" s="333" t="s">
        <v>247</v>
      </c>
      <c r="E387" s="428">
        <v>137.1</v>
      </c>
      <c r="F387" s="334"/>
      <c r="G387" s="334">
        <f>ROUND(E387*F387,2)</f>
        <v>0</v>
      </c>
      <c r="H387" s="271" t="s">
        <v>1269</v>
      </c>
      <c r="I387" s="137"/>
      <c r="J387" s="137"/>
      <c r="K387" s="137"/>
      <c r="L387" s="137"/>
      <c r="M387" s="137" t="s">
        <v>131</v>
      </c>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37"/>
    </row>
    <row r="388" spans="1:42" outlineLevel="1">
      <c r="A388" s="395"/>
      <c r="B388" s="269"/>
      <c r="C388" s="360" t="s">
        <v>510</v>
      </c>
      <c r="D388" s="361"/>
      <c r="E388" s="362"/>
      <c r="F388" s="334"/>
      <c r="G388" s="334"/>
      <c r="H388" s="271">
        <v>0</v>
      </c>
      <c r="I388" s="137"/>
      <c r="J388" s="137"/>
      <c r="K388" s="137"/>
      <c r="L388" s="137"/>
      <c r="M388" s="137" t="s">
        <v>133</v>
      </c>
      <c r="N388" s="137">
        <v>0</v>
      </c>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row>
    <row r="389" spans="1:42" outlineLevel="1">
      <c r="A389" s="395"/>
      <c r="B389" s="269"/>
      <c r="C389" s="360" t="s">
        <v>154</v>
      </c>
      <c r="D389" s="361"/>
      <c r="E389" s="362"/>
      <c r="F389" s="334"/>
      <c r="G389" s="334"/>
      <c r="H389" s="271">
        <v>0</v>
      </c>
      <c r="I389" s="137"/>
      <c r="J389" s="137"/>
      <c r="K389" s="137"/>
      <c r="L389" s="137"/>
      <c r="M389" s="137" t="s">
        <v>133</v>
      </c>
      <c r="N389" s="137">
        <v>0</v>
      </c>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row>
    <row r="390" spans="1:42" outlineLevel="1">
      <c r="A390" s="395"/>
      <c r="B390" s="269"/>
      <c r="C390" s="360" t="s">
        <v>542</v>
      </c>
      <c r="D390" s="361"/>
      <c r="E390" s="362">
        <v>6.9</v>
      </c>
      <c r="F390" s="334"/>
      <c r="G390" s="334"/>
      <c r="H390" s="271">
        <v>0</v>
      </c>
      <c r="I390" s="137"/>
      <c r="J390" s="137"/>
      <c r="K390" s="137"/>
      <c r="L390" s="137"/>
      <c r="M390" s="137" t="s">
        <v>133</v>
      </c>
      <c r="N390" s="137">
        <v>0</v>
      </c>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row>
    <row r="391" spans="1:42" outlineLevel="1">
      <c r="A391" s="395"/>
      <c r="B391" s="269"/>
      <c r="C391" s="360" t="s">
        <v>543</v>
      </c>
      <c r="D391" s="361"/>
      <c r="E391" s="362">
        <v>12</v>
      </c>
      <c r="F391" s="334"/>
      <c r="G391" s="334"/>
      <c r="H391" s="271">
        <v>0</v>
      </c>
      <c r="I391" s="137"/>
      <c r="J391" s="137"/>
      <c r="K391" s="137"/>
      <c r="L391" s="137"/>
      <c r="M391" s="137" t="s">
        <v>133</v>
      </c>
      <c r="N391" s="137">
        <v>0</v>
      </c>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row>
    <row r="392" spans="1:42" s="232" customFormat="1" outlineLevel="1">
      <c r="A392" s="395"/>
      <c r="B392" s="269"/>
      <c r="C392" s="360"/>
      <c r="D392" s="361"/>
      <c r="E392" s="362"/>
      <c r="F392" s="334"/>
      <c r="G392" s="334"/>
      <c r="H392" s="271"/>
      <c r="I392" s="235"/>
      <c r="J392" s="235"/>
      <c r="K392" s="235"/>
      <c r="L392" s="235"/>
      <c r="M392" s="235"/>
      <c r="N392" s="235"/>
      <c r="O392" s="235"/>
      <c r="P392" s="235"/>
      <c r="Q392" s="235"/>
      <c r="R392" s="235"/>
      <c r="S392" s="235"/>
      <c r="T392" s="235"/>
      <c r="U392" s="235"/>
      <c r="V392" s="235"/>
      <c r="W392" s="235"/>
      <c r="X392" s="235"/>
      <c r="Y392" s="235"/>
      <c r="Z392" s="235"/>
      <c r="AA392" s="235"/>
      <c r="AB392" s="235"/>
      <c r="AC392" s="235"/>
      <c r="AD392" s="235"/>
      <c r="AE392" s="235"/>
      <c r="AF392" s="235"/>
      <c r="AG392" s="235"/>
      <c r="AH392" s="235"/>
      <c r="AI392" s="235"/>
      <c r="AJ392" s="235"/>
      <c r="AK392" s="235"/>
      <c r="AL392" s="235"/>
      <c r="AM392" s="235"/>
      <c r="AN392" s="235"/>
      <c r="AO392" s="235"/>
      <c r="AP392" s="235"/>
    </row>
    <row r="393" spans="1:42" s="232" customFormat="1" outlineLevel="1">
      <c r="A393" s="395"/>
      <c r="B393" s="269"/>
      <c r="C393" s="425" t="s">
        <v>2603</v>
      </c>
      <c r="D393" s="361"/>
      <c r="E393" s="427">
        <v>118.2</v>
      </c>
      <c r="F393" s="334"/>
      <c r="G393" s="334"/>
      <c r="H393" s="271"/>
      <c r="I393" s="235"/>
      <c r="J393" s="235"/>
      <c r="K393" s="235"/>
      <c r="L393" s="235"/>
      <c r="M393" s="235"/>
      <c r="N393" s="235"/>
      <c r="O393" s="235"/>
      <c r="P393" s="235"/>
      <c r="Q393" s="235"/>
      <c r="R393" s="235"/>
      <c r="S393" s="235"/>
      <c r="T393" s="235"/>
      <c r="U393" s="235"/>
      <c r="V393" s="235"/>
      <c r="W393" s="235"/>
      <c r="X393" s="235"/>
      <c r="Y393" s="235"/>
      <c r="Z393" s="235"/>
      <c r="AA393" s="235"/>
      <c r="AB393" s="235"/>
      <c r="AC393" s="235"/>
      <c r="AD393" s="235"/>
      <c r="AE393" s="235"/>
      <c r="AF393" s="235"/>
      <c r="AG393" s="235"/>
      <c r="AH393" s="235"/>
      <c r="AI393" s="235"/>
      <c r="AJ393" s="235"/>
      <c r="AK393" s="235"/>
      <c r="AL393" s="235"/>
      <c r="AM393" s="235"/>
      <c r="AN393" s="235"/>
      <c r="AO393" s="235"/>
      <c r="AP393" s="235"/>
    </row>
    <row r="394" spans="1:42" outlineLevel="1">
      <c r="A394" s="395">
        <v>90</v>
      </c>
      <c r="B394" s="269" t="s">
        <v>544</v>
      </c>
      <c r="C394" s="270" t="s">
        <v>545</v>
      </c>
      <c r="D394" s="333" t="s">
        <v>247</v>
      </c>
      <c r="E394" s="334">
        <v>159.04</v>
      </c>
      <c r="F394" s="334"/>
      <c r="G394" s="334">
        <f>ROUND(E394*F394,2)</f>
        <v>0</v>
      </c>
      <c r="H394" s="271" t="s">
        <v>1269</v>
      </c>
      <c r="I394" s="137"/>
      <c r="J394" s="137"/>
      <c r="K394" s="137"/>
      <c r="L394" s="137"/>
      <c r="M394" s="137" t="s">
        <v>131</v>
      </c>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row>
    <row r="395" spans="1:42" outlineLevel="1">
      <c r="A395" s="395"/>
      <c r="B395" s="269"/>
      <c r="C395" s="360" t="s">
        <v>510</v>
      </c>
      <c r="D395" s="361"/>
      <c r="E395" s="362"/>
      <c r="F395" s="334"/>
      <c r="G395" s="334"/>
      <c r="H395" s="271">
        <v>0</v>
      </c>
      <c r="I395" s="137"/>
      <c r="J395" s="137"/>
      <c r="K395" s="137"/>
      <c r="L395" s="137"/>
      <c r="M395" s="137" t="s">
        <v>133</v>
      </c>
      <c r="N395" s="137">
        <v>0</v>
      </c>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row>
    <row r="396" spans="1:42" outlineLevel="1">
      <c r="A396" s="395"/>
      <c r="B396" s="269"/>
      <c r="C396" s="360" t="s">
        <v>154</v>
      </c>
      <c r="D396" s="361"/>
      <c r="E396" s="362"/>
      <c r="F396" s="334"/>
      <c r="G396" s="334"/>
      <c r="H396" s="271">
        <v>0</v>
      </c>
      <c r="I396" s="137"/>
      <c r="J396" s="137"/>
      <c r="K396" s="137"/>
      <c r="L396" s="137"/>
      <c r="M396" s="137" t="s">
        <v>133</v>
      </c>
      <c r="N396" s="137">
        <v>0</v>
      </c>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row>
    <row r="397" spans="1:42" outlineLevel="1">
      <c r="A397" s="395"/>
      <c r="B397" s="269"/>
      <c r="C397" s="360" t="s">
        <v>546</v>
      </c>
      <c r="D397" s="361"/>
      <c r="E397" s="362">
        <v>159.04</v>
      </c>
      <c r="F397" s="334"/>
      <c r="G397" s="334"/>
      <c r="H397" s="271">
        <v>0</v>
      </c>
      <c r="I397" s="137"/>
      <c r="J397" s="137"/>
      <c r="K397" s="137"/>
      <c r="L397" s="137"/>
      <c r="M397" s="137" t="s">
        <v>133</v>
      </c>
      <c r="N397" s="137">
        <v>0</v>
      </c>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row>
    <row r="398" spans="1:42" outlineLevel="1">
      <c r="A398" s="395">
        <v>91</v>
      </c>
      <c r="B398" s="269" t="s">
        <v>547</v>
      </c>
      <c r="C398" s="270" t="s">
        <v>548</v>
      </c>
      <c r="D398" s="333" t="s">
        <v>247</v>
      </c>
      <c r="E398" s="334">
        <v>9.6</v>
      </c>
      <c r="F398" s="334"/>
      <c r="G398" s="334">
        <f>ROUND(E398*F398,2)</f>
        <v>0</v>
      </c>
      <c r="H398" s="271" t="s">
        <v>1269</v>
      </c>
      <c r="I398" s="137"/>
      <c r="J398" s="137"/>
      <c r="K398" s="137"/>
      <c r="L398" s="137"/>
      <c r="M398" s="137" t="s">
        <v>131</v>
      </c>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37"/>
    </row>
    <row r="399" spans="1:42" outlineLevel="1">
      <c r="A399" s="395"/>
      <c r="B399" s="269"/>
      <c r="C399" s="360" t="s">
        <v>510</v>
      </c>
      <c r="D399" s="361"/>
      <c r="E399" s="362"/>
      <c r="F399" s="334"/>
      <c r="G399" s="334"/>
      <c r="H399" s="271">
        <v>0</v>
      </c>
      <c r="I399" s="137"/>
      <c r="J399" s="137"/>
      <c r="K399" s="137"/>
      <c r="L399" s="137"/>
      <c r="M399" s="137" t="s">
        <v>133</v>
      </c>
      <c r="N399" s="137">
        <v>0</v>
      </c>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row>
    <row r="400" spans="1:42" outlineLevel="1">
      <c r="A400" s="395"/>
      <c r="B400" s="269"/>
      <c r="C400" s="360" t="s">
        <v>154</v>
      </c>
      <c r="D400" s="361"/>
      <c r="E400" s="362"/>
      <c r="F400" s="334"/>
      <c r="G400" s="334"/>
      <c r="H400" s="271">
        <v>0</v>
      </c>
      <c r="I400" s="137"/>
      <c r="J400" s="137"/>
      <c r="K400" s="137"/>
      <c r="L400" s="137"/>
      <c r="M400" s="137" t="s">
        <v>133</v>
      </c>
      <c r="N400" s="137">
        <v>0</v>
      </c>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37"/>
    </row>
    <row r="401" spans="1:42" outlineLevel="1">
      <c r="A401" s="395"/>
      <c r="B401" s="269"/>
      <c r="C401" s="360" t="s">
        <v>549</v>
      </c>
      <c r="D401" s="361"/>
      <c r="E401" s="362">
        <v>9.6</v>
      </c>
      <c r="F401" s="334"/>
      <c r="G401" s="334"/>
      <c r="H401" s="271">
        <v>0</v>
      </c>
      <c r="I401" s="137"/>
      <c r="J401" s="137"/>
      <c r="K401" s="137"/>
      <c r="L401" s="137"/>
      <c r="M401" s="137" t="s">
        <v>133</v>
      </c>
      <c r="N401" s="137">
        <v>0</v>
      </c>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37"/>
      <c r="AP401" s="137"/>
    </row>
    <row r="402" spans="1:42" outlineLevel="1">
      <c r="A402" s="395">
        <v>92</v>
      </c>
      <c r="B402" s="269" t="s">
        <v>550</v>
      </c>
      <c r="C402" s="270" t="s">
        <v>551</v>
      </c>
      <c r="D402" s="333" t="s">
        <v>130</v>
      </c>
      <c r="E402" s="334">
        <v>7.7280000000000006</v>
      </c>
      <c r="F402" s="334"/>
      <c r="G402" s="334">
        <f>ROUND(E402*F402,2)</f>
        <v>0</v>
      </c>
      <c r="H402" s="271" t="s">
        <v>1269</v>
      </c>
      <c r="I402" s="137"/>
      <c r="J402" s="137"/>
      <c r="K402" s="137"/>
      <c r="L402" s="137"/>
      <c r="M402" s="137" t="s">
        <v>131</v>
      </c>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c r="AO402" s="137"/>
      <c r="AP402" s="137"/>
    </row>
    <row r="403" spans="1:42" outlineLevel="1">
      <c r="A403" s="395"/>
      <c r="B403" s="269"/>
      <c r="C403" s="360" t="s">
        <v>510</v>
      </c>
      <c r="D403" s="361"/>
      <c r="E403" s="362"/>
      <c r="F403" s="334"/>
      <c r="G403" s="334"/>
      <c r="H403" s="271">
        <v>0</v>
      </c>
      <c r="I403" s="137"/>
      <c r="J403" s="137"/>
      <c r="K403" s="137"/>
      <c r="L403" s="137"/>
      <c r="M403" s="137" t="s">
        <v>133</v>
      </c>
      <c r="N403" s="137">
        <v>0</v>
      </c>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c r="AO403" s="137"/>
      <c r="AP403" s="137"/>
    </row>
    <row r="404" spans="1:42" outlineLevel="1">
      <c r="A404" s="395"/>
      <c r="B404" s="269"/>
      <c r="C404" s="360" t="s">
        <v>154</v>
      </c>
      <c r="D404" s="361"/>
      <c r="E404" s="362"/>
      <c r="F404" s="334"/>
      <c r="G404" s="334"/>
      <c r="H404" s="271">
        <v>0</v>
      </c>
      <c r="I404" s="137"/>
      <c r="J404" s="137"/>
      <c r="K404" s="137"/>
      <c r="L404" s="137"/>
      <c r="M404" s="137" t="s">
        <v>133</v>
      </c>
      <c r="N404" s="137">
        <v>0</v>
      </c>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c r="AO404" s="137"/>
      <c r="AP404" s="137"/>
    </row>
    <row r="405" spans="1:42" outlineLevel="1">
      <c r="A405" s="395"/>
      <c r="B405" s="269"/>
      <c r="C405" s="360" t="s">
        <v>532</v>
      </c>
      <c r="D405" s="361"/>
      <c r="E405" s="362">
        <v>7.7279999999999998</v>
      </c>
      <c r="F405" s="334"/>
      <c r="G405" s="334"/>
      <c r="H405" s="271">
        <v>0</v>
      </c>
      <c r="I405" s="137"/>
      <c r="J405" s="137"/>
      <c r="K405" s="137"/>
      <c r="L405" s="137"/>
      <c r="M405" s="137" t="s">
        <v>133</v>
      </c>
      <c r="N405" s="137">
        <v>0</v>
      </c>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c r="AO405" s="137"/>
      <c r="AP405" s="137"/>
    </row>
    <row r="406" spans="1:42" ht="22.5" outlineLevel="1">
      <c r="A406" s="395">
        <v>93</v>
      </c>
      <c r="B406" s="269" t="s">
        <v>552</v>
      </c>
      <c r="C406" s="270" t="s">
        <v>553</v>
      </c>
      <c r="D406" s="333" t="s">
        <v>130</v>
      </c>
      <c r="E406" s="334">
        <v>3.9000000000000004</v>
      </c>
      <c r="F406" s="334"/>
      <c r="G406" s="334">
        <f>ROUND(E406*F406,2)</f>
        <v>0</v>
      </c>
      <c r="H406" s="271" t="s">
        <v>1269</v>
      </c>
      <c r="I406" s="137"/>
      <c r="J406" s="137"/>
      <c r="K406" s="137"/>
      <c r="L406" s="137"/>
      <c r="M406" s="137" t="s">
        <v>131</v>
      </c>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37"/>
      <c r="AP406" s="137"/>
    </row>
    <row r="407" spans="1:42" outlineLevel="1">
      <c r="A407" s="395"/>
      <c r="B407" s="269"/>
      <c r="C407" s="360" t="s">
        <v>510</v>
      </c>
      <c r="D407" s="361"/>
      <c r="E407" s="362"/>
      <c r="F407" s="334"/>
      <c r="G407" s="334"/>
      <c r="H407" s="271">
        <v>0</v>
      </c>
      <c r="I407" s="137"/>
      <c r="J407" s="137"/>
      <c r="K407" s="137"/>
      <c r="L407" s="137"/>
      <c r="M407" s="137" t="s">
        <v>133</v>
      </c>
      <c r="N407" s="137">
        <v>0</v>
      </c>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37"/>
      <c r="AP407" s="137"/>
    </row>
    <row r="408" spans="1:42" outlineLevel="1">
      <c r="A408" s="395"/>
      <c r="B408" s="269"/>
      <c r="C408" s="360" t="s">
        <v>154</v>
      </c>
      <c r="D408" s="361"/>
      <c r="E408" s="362"/>
      <c r="F408" s="334"/>
      <c r="G408" s="334"/>
      <c r="H408" s="271">
        <v>0</v>
      </c>
      <c r="I408" s="137"/>
      <c r="J408" s="137"/>
      <c r="K408" s="137"/>
      <c r="L408" s="137"/>
      <c r="M408" s="137" t="s">
        <v>133</v>
      </c>
      <c r="N408" s="137">
        <v>0</v>
      </c>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row>
    <row r="409" spans="1:42" outlineLevel="1">
      <c r="A409" s="395"/>
      <c r="B409" s="269"/>
      <c r="C409" s="360" t="s">
        <v>531</v>
      </c>
      <c r="D409" s="361"/>
      <c r="E409" s="362">
        <v>3.9</v>
      </c>
      <c r="F409" s="334"/>
      <c r="G409" s="334"/>
      <c r="H409" s="271">
        <v>0</v>
      </c>
      <c r="I409" s="137"/>
      <c r="J409" s="137"/>
      <c r="K409" s="137"/>
      <c r="L409" s="137"/>
      <c r="M409" s="137" t="s">
        <v>133</v>
      </c>
      <c r="N409" s="137">
        <v>0</v>
      </c>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row>
    <row r="410" spans="1:42" ht="22.5" outlineLevel="1">
      <c r="A410" s="395">
        <v>94</v>
      </c>
      <c r="B410" s="269" t="s">
        <v>554</v>
      </c>
      <c r="C410" s="270" t="s">
        <v>555</v>
      </c>
      <c r="D410" s="333" t="s">
        <v>130</v>
      </c>
      <c r="E410" s="334">
        <v>7.1292</v>
      </c>
      <c r="F410" s="334"/>
      <c r="G410" s="334">
        <f>ROUND(E410*F410,2)</f>
        <v>0</v>
      </c>
      <c r="H410" s="271" t="s">
        <v>1233</v>
      </c>
      <c r="I410" s="137"/>
      <c r="J410" s="137"/>
      <c r="K410" s="137"/>
      <c r="L410" s="137"/>
      <c r="M410" s="137" t="s">
        <v>131</v>
      </c>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37"/>
      <c r="AP410" s="137"/>
    </row>
    <row r="411" spans="1:42" outlineLevel="1">
      <c r="A411" s="395"/>
      <c r="B411" s="269"/>
      <c r="C411" s="360" t="s">
        <v>510</v>
      </c>
      <c r="D411" s="361"/>
      <c r="E411" s="362"/>
      <c r="F411" s="334"/>
      <c r="G411" s="334"/>
      <c r="H411" s="271">
        <v>0</v>
      </c>
      <c r="I411" s="137"/>
      <c r="J411" s="137"/>
      <c r="K411" s="137"/>
      <c r="L411" s="137"/>
      <c r="M411" s="137" t="s">
        <v>133</v>
      </c>
      <c r="N411" s="137">
        <v>0</v>
      </c>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c r="AO411" s="137"/>
      <c r="AP411" s="137"/>
    </row>
    <row r="412" spans="1:42" outlineLevel="1">
      <c r="A412" s="395"/>
      <c r="B412" s="269"/>
      <c r="C412" s="360" t="s">
        <v>154</v>
      </c>
      <c r="D412" s="361"/>
      <c r="E412" s="362"/>
      <c r="F412" s="334"/>
      <c r="G412" s="334"/>
      <c r="H412" s="271">
        <v>0</v>
      </c>
      <c r="I412" s="137"/>
      <c r="J412" s="137"/>
      <c r="K412" s="137"/>
      <c r="L412" s="137"/>
      <c r="M412" s="137" t="s">
        <v>133</v>
      </c>
      <c r="N412" s="137">
        <v>0</v>
      </c>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c r="AO412" s="137"/>
      <c r="AP412" s="137"/>
    </row>
    <row r="413" spans="1:42" outlineLevel="1">
      <c r="A413" s="395"/>
      <c r="B413" s="269"/>
      <c r="C413" s="360" t="s">
        <v>556</v>
      </c>
      <c r="D413" s="361"/>
      <c r="E413" s="362"/>
      <c r="F413" s="334"/>
      <c r="G413" s="334"/>
      <c r="H413" s="271">
        <v>0</v>
      </c>
      <c r="I413" s="137"/>
      <c r="J413" s="137"/>
      <c r="K413" s="137"/>
      <c r="L413" s="137"/>
      <c r="M413" s="137" t="s">
        <v>133</v>
      </c>
      <c r="N413" s="137">
        <v>0</v>
      </c>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c r="AO413" s="137"/>
      <c r="AP413" s="137"/>
    </row>
    <row r="414" spans="1:42" outlineLevel="1">
      <c r="A414" s="395"/>
      <c r="B414" s="269"/>
      <c r="C414" s="360" t="s">
        <v>516</v>
      </c>
      <c r="D414" s="361"/>
      <c r="E414" s="362"/>
      <c r="F414" s="334"/>
      <c r="G414" s="334"/>
      <c r="H414" s="271">
        <v>0</v>
      </c>
      <c r="I414" s="137"/>
      <c r="J414" s="137"/>
      <c r="K414" s="137"/>
      <c r="L414" s="137"/>
      <c r="M414" s="137" t="s">
        <v>133</v>
      </c>
      <c r="N414" s="137">
        <v>0</v>
      </c>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c r="AO414" s="137"/>
      <c r="AP414" s="137"/>
    </row>
    <row r="415" spans="1:42" outlineLevel="1">
      <c r="A415" s="395"/>
      <c r="B415" s="269"/>
      <c r="C415" s="360" t="s">
        <v>526</v>
      </c>
      <c r="D415" s="361"/>
      <c r="E415" s="362">
        <v>1.65</v>
      </c>
      <c r="F415" s="334"/>
      <c r="G415" s="334"/>
      <c r="H415" s="271">
        <v>0</v>
      </c>
      <c r="I415" s="137"/>
      <c r="J415" s="137"/>
      <c r="K415" s="137"/>
      <c r="L415" s="137"/>
      <c r="M415" s="137" t="s">
        <v>133</v>
      </c>
      <c r="N415" s="137">
        <v>0</v>
      </c>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c r="AO415" s="137"/>
      <c r="AP415" s="137"/>
    </row>
    <row r="416" spans="1:42" outlineLevel="1">
      <c r="A416" s="395"/>
      <c r="B416" s="269"/>
      <c r="C416" s="360" t="s">
        <v>527</v>
      </c>
      <c r="D416" s="361"/>
      <c r="E416" s="362">
        <v>3.6871999999999998</v>
      </c>
      <c r="F416" s="334"/>
      <c r="G416" s="334"/>
      <c r="H416" s="271">
        <v>0</v>
      </c>
      <c r="I416" s="137"/>
      <c r="J416" s="137"/>
      <c r="K416" s="137"/>
      <c r="L416" s="137"/>
      <c r="M416" s="137" t="s">
        <v>133</v>
      </c>
      <c r="N416" s="137">
        <v>0</v>
      </c>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row>
    <row r="417" spans="1:42" outlineLevel="1">
      <c r="A417" s="395"/>
      <c r="B417" s="269"/>
      <c r="C417" s="360" t="s">
        <v>557</v>
      </c>
      <c r="D417" s="361"/>
      <c r="E417" s="362"/>
      <c r="F417" s="334"/>
      <c r="G417" s="334"/>
      <c r="H417" s="271">
        <v>0</v>
      </c>
      <c r="I417" s="137"/>
      <c r="J417" s="137"/>
      <c r="K417" s="137"/>
      <c r="L417" s="137"/>
      <c r="M417" s="137" t="s">
        <v>133</v>
      </c>
      <c r="N417" s="137">
        <v>0</v>
      </c>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c r="AO417" s="137"/>
      <c r="AP417" s="137"/>
    </row>
    <row r="418" spans="1:42" outlineLevel="1">
      <c r="A418" s="395"/>
      <c r="B418" s="269"/>
      <c r="C418" s="360" t="s">
        <v>530</v>
      </c>
      <c r="D418" s="361"/>
      <c r="E418" s="362">
        <v>1.792</v>
      </c>
      <c r="F418" s="334"/>
      <c r="G418" s="334"/>
      <c r="H418" s="271">
        <v>0</v>
      </c>
      <c r="I418" s="137"/>
      <c r="J418" s="137"/>
      <c r="K418" s="137"/>
      <c r="L418" s="137"/>
      <c r="M418" s="137" t="s">
        <v>133</v>
      </c>
      <c r="N418" s="137">
        <v>0</v>
      </c>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37"/>
      <c r="AP418" s="137"/>
    </row>
    <row r="419" spans="1:42" ht="22.5" outlineLevel="1">
      <c r="A419" s="395">
        <v>95</v>
      </c>
      <c r="B419" s="269" t="s">
        <v>558</v>
      </c>
      <c r="C419" s="270" t="s">
        <v>559</v>
      </c>
      <c r="D419" s="333" t="s">
        <v>130</v>
      </c>
      <c r="E419" s="428">
        <v>69.11</v>
      </c>
      <c r="F419" s="334"/>
      <c r="G419" s="334">
        <f>ROUND(E419*F419,2)</f>
        <v>0</v>
      </c>
      <c r="H419" s="271" t="s">
        <v>1233</v>
      </c>
      <c r="I419" s="137"/>
      <c r="J419" s="137"/>
      <c r="K419" s="137"/>
      <c r="L419" s="137"/>
      <c r="M419" s="137" t="s">
        <v>131</v>
      </c>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c r="AO419" s="137"/>
      <c r="AP419" s="137"/>
    </row>
    <row r="420" spans="1:42" outlineLevel="1">
      <c r="A420" s="395"/>
      <c r="B420" s="269"/>
      <c r="C420" s="360" t="s">
        <v>510</v>
      </c>
      <c r="D420" s="361"/>
      <c r="E420" s="362"/>
      <c r="F420" s="334"/>
      <c r="G420" s="334"/>
      <c r="H420" s="271">
        <v>0</v>
      </c>
      <c r="I420" s="137"/>
      <c r="J420" s="137"/>
      <c r="K420" s="137"/>
      <c r="L420" s="137"/>
      <c r="M420" s="137" t="s">
        <v>133</v>
      </c>
      <c r="N420" s="137">
        <v>0</v>
      </c>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c r="AO420" s="137"/>
      <c r="AP420" s="137"/>
    </row>
    <row r="421" spans="1:42" outlineLevel="1">
      <c r="A421" s="395"/>
      <c r="B421" s="269"/>
      <c r="C421" s="360" t="s">
        <v>154</v>
      </c>
      <c r="D421" s="361"/>
      <c r="E421" s="362"/>
      <c r="F421" s="334"/>
      <c r="G421" s="334"/>
      <c r="H421" s="271">
        <v>0</v>
      </c>
      <c r="I421" s="137"/>
      <c r="J421" s="137"/>
      <c r="K421" s="137"/>
      <c r="L421" s="137"/>
      <c r="M421" s="137" t="s">
        <v>133</v>
      </c>
      <c r="N421" s="137">
        <v>0</v>
      </c>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37"/>
      <c r="AP421" s="137"/>
    </row>
    <row r="422" spans="1:42" outlineLevel="1">
      <c r="A422" s="395"/>
      <c r="B422" s="269"/>
      <c r="C422" s="360" t="s">
        <v>523</v>
      </c>
      <c r="D422" s="361"/>
      <c r="E422" s="362">
        <v>39.6</v>
      </c>
      <c r="F422" s="334"/>
      <c r="G422" s="334"/>
      <c r="H422" s="271">
        <v>0</v>
      </c>
      <c r="I422" s="137"/>
      <c r="J422" s="137"/>
      <c r="K422" s="137"/>
      <c r="L422" s="137"/>
      <c r="M422" s="137" t="s">
        <v>133</v>
      </c>
      <c r="N422" s="137">
        <v>0</v>
      </c>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c r="AO422" s="137"/>
      <c r="AP422" s="137"/>
    </row>
    <row r="423" spans="1:42" outlineLevel="1">
      <c r="A423" s="395"/>
      <c r="B423" s="269"/>
      <c r="C423" s="360" t="s">
        <v>512</v>
      </c>
      <c r="D423" s="361"/>
      <c r="E423" s="362"/>
      <c r="F423" s="334"/>
      <c r="G423" s="334"/>
      <c r="H423" s="271">
        <v>0</v>
      </c>
      <c r="I423" s="137"/>
      <c r="J423" s="137"/>
      <c r="K423" s="137"/>
      <c r="L423" s="137"/>
      <c r="M423" s="137" t="s">
        <v>133</v>
      </c>
      <c r="N423" s="137">
        <v>0</v>
      </c>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c r="AO423" s="137"/>
      <c r="AP423" s="137"/>
    </row>
    <row r="424" spans="1:42" outlineLevel="1">
      <c r="A424" s="395"/>
      <c r="B424" s="269"/>
      <c r="C424" s="360" t="s">
        <v>524</v>
      </c>
      <c r="D424" s="361"/>
      <c r="E424" s="362">
        <v>-6.5</v>
      </c>
      <c r="F424" s="334"/>
      <c r="G424" s="334"/>
      <c r="H424" s="271">
        <v>0</v>
      </c>
      <c r="I424" s="137"/>
      <c r="J424" s="137"/>
      <c r="K424" s="137"/>
      <c r="L424" s="137"/>
      <c r="M424" s="137" t="s">
        <v>133</v>
      </c>
      <c r="N424" s="137">
        <v>0</v>
      </c>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c r="AO424" s="137"/>
      <c r="AP424" s="137"/>
    </row>
    <row r="425" spans="1:42" outlineLevel="1">
      <c r="A425" s="395"/>
      <c r="B425" s="269"/>
      <c r="C425" s="360" t="s">
        <v>525</v>
      </c>
      <c r="D425" s="361"/>
      <c r="E425" s="362">
        <v>-17.184000000000001</v>
      </c>
      <c r="F425" s="334"/>
      <c r="G425" s="334"/>
      <c r="H425" s="271">
        <v>0</v>
      </c>
      <c r="I425" s="137"/>
      <c r="J425" s="137"/>
      <c r="K425" s="137"/>
      <c r="L425" s="137"/>
      <c r="M425" s="137" t="s">
        <v>133</v>
      </c>
      <c r="N425" s="137">
        <v>0</v>
      </c>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37"/>
    </row>
    <row r="426" spans="1:42" s="232" customFormat="1" outlineLevel="1">
      <c r="A426" s="395"/>
      <c r="B426" s="269"/>
      <c r="C426" s="425" t="s">
        <v>2604</v>
      </c>
      <c r="D426" s="361"/>
      <c r="E426" s="427">
        <v>53.19</v>
      </c>
      <c r="F426" s="334"/>
      <c r="G426" s="334"/>
      <c r="H426" s="271"/>
      <c r="I426" s="235"/>
      <c r="J426" s="235"/>
      <c r="K426" s="235"/>
      <c r="L426" s="235"/>
      <c r="M426" s="235"/>
      <c r="N426" s="235"/>
      <c r="O426" s="235"/>
      <c r="P426" s="235"/>
      <c r="Q426" s="235"/>
      <c r="R426" s="235"/>
      <c r="S426" s="235"/>
      <c r="T426" s="235"/>
      <c r="U426" s="235"/>
      <c r="V426" s="235"/>
      <c r="W426" s="235"/>
      <c r="X426" s="235"/>
      <c r="Y426" s="235"/>
      <c r="Z426" s="235"/>
      <c r="AA426" s="235"/>
      <c r="AB426" s="235"/>
      <c r="AC426" s="235"/>
      <c r="AD426" s="235"/>
      <c r="AE426" s="235"/>
      <c r="AF426" s="235"/>
      <c r="AG426" s="235"/>
      <c r="AH426" s="235"/>
      <c r="AI426" s="235"/>
      <c r="AJ426" s="235"/>
      <c r="AK426" s="235"/>
      <c r="AL426" s="235"/>
      <c r="AM426" s="235"/>
      <c r="AN426" s="235"/>
      <c r="AO426" s="235"/>
      <c r="AP426" s="235"/>
    </row>
    <row r="427" spans="1:42" ht="22.5" outlineLevel="1">
      <c r="A427" s="395">
        <v>96</v>
      </c>
      <c r="B427" s="269" t="s">
        <v>560</v>
      </c>
      <c r="C427" s="270" t="s">
        <v>561</v>
      </c>
      <c r="D427" s="333" t="s">
        <v>130</v>
      </c>
      <c r="E427" s="334">
        <v>34.32</v>
      </c>
      <c r="F427" s="334"/>
      <c r="G427" s="334">
        <f>ROUND(E427*F427,2)</f>
        <v>0</v>
      </c>
      <c r="H427" s="271" t="s">
        <v>1233</v>
      </c>
      <c r="I427" s="137"/>
      <c r="J427" s="137"/>
      <c r="K427" s="137"/>
      <c r="L427" s="137"/>
      <c r="M427" s="137" t="s">
        <v>131</v>
      </c>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row>
    <row r="428" spans="1:42" outlineLevel="1">
      <c r="A428" s="395"/>
      <c r="B428" s="269"/>
      <c r="C428" s="360" t="s">
        <v>510</v>
      </c>
      <c r="D428" s="361"/>
      <c r="E428" s="362"/>
      <c r="F428" s="334"/>
      <c r="G428" s="334"/>
      <c r="H428" s="271">
        <v>0</v>
      </c>
      <c r="I428" s="137"/>
      <c r="J428" s="137"/>
      <c r="K428" s="137"/>
      <c r="L428" s="137"/>
      <c r="M428" s="137" t="s">
        <v>133</v>
      </c>
      <c r="N428" s="137">
        <v>0</v>
      </c>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row>
    <row r="429" spans="1:42" outlineLevel="1">
      <c r="A429" s="395"/>
      <c r="B429" s="269"/>
      <c r="C429" s="360" t="s">
        <v>154</v>
      </c>
      <c r="D429" s="361"/>
      <c r="E429" s="362"/>
      <c r="F429" s="334"/>
      <c r="G429" s="334"/>
      <c r="H429" s="271">
        <v>0</v>
      </c>
      <c r="I429" s="137"/>
      <c r="J429" s="137"/>
      <c r="K429" s="137"/>
      <c r="L429" s="137"/>
      <c r="M429" s="137" t="s">
        <v>133</v>
      </c>
      <c r="N429" s="137">
        <v>0</v>
      </c>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row>
    <row r="430" spans="1:42" outlineLevel="1">
      <c r="A430" s="395"/>
      <c r="B430" s="269"/>
      <c r="C430" s="360" t="s">
        <v>528</v>
      </c>
      <c r="D430" s="361"/>
      <c r="E430" s="362">
        <v>39.6</v>
      </c>
      <c r="F430" s="334"/>
      <c r="G430" s="334"/>
      <c r="H430" s="271">
        <v>0</v>
      </c>
      <c r="I430" s="137"/>
      <c r="J430" s="137"/>
      <c r="K430" s="137"/>
      <c r="L430" s="137"/>
      <c r="M430" s="137" t="s">
        <v>133</v>
      </c>
      <c r="N430" s="137">
        <v>0</v>
      </c>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c r="AO430" s="137"/>
      <c r="AP430" s="137"/>
    </row>
    <row r="431" spans="1:42" outlineLevel="1">
      <c r="A431" s="395"/>
      <c r="B431" s="269"/>
      <c r="C431" s="360" t="s">
        <v>529</v>
      </c>
      <c r="D431" s="361"/>
      <c r="E431" s="362">
        <v>-5.28</v>
      </c>
      <c r="F431" s="334"/>
      <c r="G431" s="334"/>
      <c r="H431" s="271">
        <v>0</v>
      </c>
      <c r="I431" s="137"/>
      <c r="J431" s="137"/>
      <c r="K431" s="137"/>
      <c r="L431" s="137"/>
      <c r="M431" s="137" t="s">
        <v>133</v>
      </c>
      <c r="N431" s="137">
        <v>0</v>
      </c>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row>
    <row r="432" spans="1:42" ht="22.5" outlineLevel="1">
      <c r="A432" s="395">
        <v>97</v>
      </c>
      <c r="B432" s="269" t="s">
        <v>562</v>
      </c>
      <c r="C432" s="270" t="s">
        <v>563</v>
      </c>
      <c r="D432" s="333" t="s">
        <v>130</v>
      </c>
      <c r="E432" s="334">
        <v>66.035780000000003</v>
      </c>
      <c r="F432" s="334"/>
      <c r="G432" s="334">
        <f>ROUND(E432*F432,2)</f>
        <v>0</v>
      </c>
      <c r="H432" s="271" t="s">
        <v>1233</v>
      </c>
      <c r="I432" s="137"/>
      <c r="J432" s="137"/>
      <c r="K432" s="137"/>
      <c r="L432" s="137"/>
      <c r="M432" s="137" t="s">
        <v>131</v>
      </c>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37"/>
      <c r="AP432" s="137"/>
    </row>
    <row r="433" spans="1:42" outlineLevel="1">
      <c r="A433" s="395"/>
      <c r="B433" s="269"/>
      <c r="C433" s="360" t="s">
        <v>510</v>
      </c>
      <c r="D433" s="361"/>
      <c r="E433" s="362"/>
      <c r="F433" s="334"/>
      <c r="G433" s="334"/>
      <c r="H433" s="271">
        <v>0</v>
      </c>
      <c r="I433" s="137"/>
      <c r="J433" s="137"/>
      <c r="K433" s="137"/>
      <c r="L433" s="137"/>
      <c r="M433" s="137" t="s">
        <v>133</v>
      </c>
      <c r="N433" s="137">
        <v>0</v>
      </c>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37"/>
      <c r="AP433" s="137"/>
    </row>
    <row r="434" spans="1:42" outlineLevel="1">
      <c r="A434" s="395"/>
      <c r="B434" s="269"/>
      <c r="C434" s="360" t="s">
        <v>154</v>
      </c>
      <c r="D434" s="361"/>
      <c r="E434" s="362"/>
      <c r="F434" s="334"/>
      <c r="G434" s="334"/>
      <c r="H434" s="271">
        <v>0</v>
      </c>
      <c r="I434" s="137"/>
      <c r="J434" s="137"/>
      <c r="K434" s="137"/>
      <c r="L434" s="137"/>
      <c r="M434" s="137" t="s">
        <v>133</v>
      </c>
      <c r="N434" s="137">
        <v>0</v>
      </c>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37"/>
      <c r="AP434" s="137"/>
    </row>
    <row r="435" spans="1:42" outlineLevel="1">
      <c r="A435" s="395"/>
      <c r="B435" s="269"/>
      <c r="C435" s="360" t="s">
        <v>564</v>
      </c>
      <c r="D435" s="361"/>
      <c r="E435" s="362"/>
      <c r="F435" s="334"/>
      <c r="G435" s="334"/>
      <c r="H435" s="271">
        <v>0</v>
      </c>
      <c r="I435" s="137"/>
      <c r="J435" s="137"/>
      <c r="K435" s="137"/>
      <c r="L435" s="137"/>
      <c r="M435" s="137" t="s">
        <v>133</v>
      </c>
      <c r="N435" s="137">
        <v>0</v>
      </c>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row>
    <row r="436" spans="1:42" outlineLevel="1">
      <c r="A436" s="395"/>
      <c r="B436" s="269"/>
      <c r="C436" s="360" t="s">
        <v>516</v>
      </c>
      <c r="D436" s="361"/>
      <c r="E436" s="362"/>
      <c r="F436" s="334"/>
      <c r="G436" s="334"/>
      <c r="H436" s="271">
        <v>0</v>
      </c>
      <c r="I436" s="137"/>
      <c r="J436" s="137"/>
      <c r="K436" s="137"/>
      <c r="L436" s="137"/>
      <c r="M436" s="137" t="s">
        <v>133</v>
      </c>
      <c r="N436" s="137">
        <v>0</v>
      </c>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37"/>
      <c r="AP436" s="137"/>
    </row>
    <row r="437" spans="1:42" outlineLevel="1">
      <c r="A437" s="395"/>
      <c r="B437" s="269"/>
      <c r="C437" s="360" t="s">
        <v>517</v>
      </c>
      <c r="D437" s="361"/>
      <c r="E437" s="362">
        <v>2.2926199999999999</v>
      </c>
      <c r="F437" s="334"/>
      <c r="G437" s="334"/>
      <c r="H437" s="271">
        <v>0</v>
      </c>
      <c r="I437" s="137"/>
      <c r="J437" s="137"/>
      <c r="K437" s="137"/>
      <c r="L437" s="137"/>
      <c r="M437" s="137" t="s">
        <v>133</v>
      </c>
      <c r="N437" s="137">
        <v>0</v>
      </c>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row>
    <row r="438" spans="1:42" ht="22.5" outlineLevel="1">
      <c r="A438" s="395"/>
      <c r="B438" s="269"/>
      <c r="C438" s="360" t="s">
        <v>518</v>
      </c>
      <c r="D438" s="361"/>
      <c r="E438" s="362">
        <v>60.999400000000001</v>
      </c>
      <c r="F438" s="334"/>
      <c r="G438" s="334"/>
      <c r="H438" s="271">
        <v>0</v>
      </c>
      <c r="I438" s="137"/>
      <c r="J438" s="137"/>
      <c r="K438" s="137"/>
      <c r="L438" s="137"/>
      <c r="M438" s="137" t="s">
        <v>133</v>
      </c>
      <c r="N438" s="137">
        <v>0</v>
      </c>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c r="AO438" s="137"/>
      <c r="AP438" s="137"/>
    </row>
    <row r="439" spans="1:42" outlineLevel="1">
      <c r="A439" s="395"/>
      <c r="B439" s="269"/>
      <c r="C439" s="360" t="s">
        <v>519</v>
      </c>
      <c r="D439" s="361"/>
      <c r="E439" s="362">
        <v>1.9597599999999999</v>
      </c>
      <c r="F439" s="334"/>
      <c r="G439" s="334"/>
      <c r="H439" s="271">
        <v>0</v>
      </c>
      <c r="I439" s="137"/>
      <c r="J439" s="137"/>
      <c r="K439" s="137"/>
      <c r="L439" s="137"/>
      <c r="M439" s="137" t="s">
        <v>133</v>
      </c>
      <c r="N439" s="137">
        <v>0</v>
      </c>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c r="AO439" s="137"/>
      <c r="AP439" s="137"/>
    </row>
    <row r="440" spans="1:42" outlineLevel="1">
      <c r="A440" s="395"/>
      <c r="B440" s="269"/>
      <c r="C440" s="360" t="s">
        <v>565</v>
      </c>
      <c r="D440" s="361"/>
      <c r="E440" s="362"/>
      <c r="F440" s="334"/>
      <c r="G440" s="334"/>
      <c r="H440" s="271">
        <v>0</v>
      </c>
      <c r="I440" s="137"/>
      <c r="J440" s="137"/>
      <c r="K440" s="137"/>
      <c r="L440" s="137"/>
      <c r="M440" s="137" t="s">
        <v>133</v>
      </c>
      <c r="N440" s="137">
        <v>0</v>
      </c>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c r="AO440" s="137"/>
      <c r="AP440" s="137"/>
    </row>
    <row r="441" spans="1:42" outlineLevel="1">
      <c r="A441" s="395"/>
      <c r="B441" s="269"/>
      <c r="C441" s="360" t="s">
        <v>522</v>
      </c>
      <c r="D441" s="361"/>
      <c r="E441" s="362">
        <v>0.78400000000000003</v>
      </c>
      <c r="F441" s="334"/>
      <c r="G441" s="334"/>
      <c r="H441" s="271">
        <v>0</v>
      </c>
      <c r="I441" s="137"/>
      <c r="J441" s="137"/>
      <c r="K441" s="137"/>
      <c r="L441" s="137"/>
      <c r="M441" s="137" t="s">
        <v>133</v>
      </c>
      <c r="N441" s="137">
        <v>0</v>
      </c>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row>
    <row r="442" spans="1:42" ht="22.5" outlineLevel="1">
      <c r="A442" s="395">
        <v>98</v>
      </c>
      <c r="B442" s="269" t="s">
        <v>566</v>
      </c>
      <c r="C442" s="270" t="s">
        <v>567</v>
      </c>
      <c r="D442" s="333" t="s">
        <v>130</v>
      </c>
      <c r="E442" s="334">
        <v>94.14</v>
      </c>
      <c r="F442" s="334"/>
      <c r="G442" s="334">
        <f>ROUND(E442*F442,2)</f>
        <v>0</v>
      </c>
      <c r="H442" s="271" t="s">
        <v>1233</v>
      </c>
      <c r="I442" s="137"/>
      <c r="J442" s="137"/>
      <c r="K442" s="137"/>
      <c r="L442" s="137"/>
      <c r="M442" s="137" t="s">
        <v>131</v>
      </c>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c r="AO442" s="137"/>
      <c r="AP442" s="137"/>
    </row>
    <row r="443" spans="1:42" outlineLevel="1">
      <c r="A443" s="395"/>
      <c r="B443" s="269"/>
      <c r="C443" s="360" t="s">
        <v>510</v>
      </c>
      <c r="D443" s="361"/>
      <c r="E443" s="362"/>
      <c r="F443" s="334"/>
      <c r="G443" s="334"/>
      <c r="H443" s="271">
        <v>0</v>
      </c>
      <c r="I443" s="137"/>
      <c r="J443" s="137"/>
      <c r="K443" s="137"/>
      <c r="L443" s="137"/>
      <c r="M443" s="137" t="s">
        <v>133</v>
      </c>
      <c r="N443" s="137">
        <v>0</v>
      </c>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row>
    <row r="444" spans="1:42" outlineLevel="1">
      <c r="A444" s="395"/>
      <c r="B444" s="269"/>
      <c r="C444" s="360" t="s">
        <v>154</v>
      </c>
      <c r="D444" s="361"/>
      <c r="E444" s="362"/>
      <c r="F444" s="334"/>
      <c r="G444" s="334"/>
      <c r="H444" s="271">
        <v>0</v>
      </c>
      <c r="I444" s="137"/>
      <c r="J444" s="137"/>
      <c r="K444" s="137"/>
      <c r="L444" s="137"/>
      <c r="M444" s="137" t="s">
        <v>133</v>
      </c>
      <c r="N444" s="137">
        <v>0</v>
      </c>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c r="AO444" s="137"/>
      <c r="AP444" s="137"/>
    </row>
    <row r="445" spans="1:42" outlineLevel="1">
      <c r="A445" s="395"/>
      <c r="B445" s="269"/>
      <c r="C445" s="360" t="s">
        <v>521</v>
      </c>
      <c r="D445" s="361"/>
      <c r="E445" s="362">
        <v>94.14</v>
      </c>
      <c r="F445" s="334"/>
      <c r="G445" s="334"/>
      <c r="H445" s="271">
        <v>0</v>
      </c>
      <c r="I445" s="137"/>
      <c r="J445" s="137"/>
      <c r="K445" s="137"/>
      <c r="L445" s="137"/>
      <c r="M445" s="137" t="s">
        <v>133</v>
      </c>
      <c r="N445" s="137">
        <v>0</v>
      </c>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c r="AO445" s="137"/>
      <c r="AP445" s="137"/>
    </row>
    <row r="446" spans="1:42" ht="22.5" outlineLevel="1">
      <c r="A446" s="395">
        <v>99</v>
      </c>
      <c r="B446" s="269" t="s">
        <v>568</v>
      </c>
      <c r="C446" s="270" t="s">
        <v>569</v>
      </c>
      <c r="D446" s="333" t="s">
        <v>130</v>
      </c>
      <c r="E446" s="334">
        <v>449.60200000000009</v>
      </c>
      <c r="F446" s="334"/>
      <c r="G446" s="334">
        <f>ROUND(E446*F446,2)</f>
        <v>0</v>
      </c>
      <c r="H446" s="271" t="s">
        <v>1233</v>
      </c>
      <c r="I446" s="137"/>
      <c r="J446" s="137"/>
      <c r="K446" s="137"/>
      <c r="L446" s="137"/>
      <c r="M446" s="137" t="s">
        <v>131</v>
      </c>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37"/>
      <c r="AP446" s="137"/>
    </row>
    <row r="447" spans="1:42" outlineLevel="1">
      <c r="A447" s="395"/>
      <c r="B447" s="269"/>
      <c r="C447" s="360" t="s">
        <v>510</v>
      </c>
      <c r="D447" s="361"/>
      <c r="E447" s="362"/>
      <c r="F447" s="334"/>
      <c r="G447" s="334"/>
      <c r="H447" s="271">
        <v>0</v>
      </c>
      <c r="I447" s="137"/>
      <c r="J447" s="137"/>
      <c r="K447" s="137"/>
      <c r="L447" s="137"/>
      <c r="M447" s="137" t="s">
        <v>133</v>
      </c>
      <c r="N447" s="137">
        <v>0</v>
      </c>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37"/>
      <c r="AP447" s="137"/>
    </row>
    <row r="448" spans="1:42" outlineLevel="1">
      <c r="A448" s="395"/>
      <c r="B448" s="269"/>
      <c r="C448" s="360" t="s">
        <v>154</v>
      </c>
      <c r="D448" s="361"/>
      <c r="E448" s="362"/>
      <c r="F448" s="334"/>
      <c r="G448" s="334"/>
      <c r="H448" s="271">
        <v>0</v>
      </c>
      <c r="I448" s="137"/>
      <c r="J448" s="137"/>
      <c r="K448" s="137"/>
      <c r="L448" s="137"/>
      <c r="M448" s="137" t="s">
        <v>133</v>
      </c>
      <c r="N448" s="137">
        <v>0</v>
      </c>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37"/>
      <c r="AP448" s="137"/>
    </row>
    <row r="449" spans="1:42" outlineLevel="1">
      <c r="A449" s="395"/>
      <c r="B449" s="269"/>
      <c r="C449" s="360" t="s">
        <v>511</v>
      </c>
      <c r="D449" s="361"/>
      <c r="E449" s="362">
        <v>677.46</v>
      </c>
      <c r="F449" s="334"/>
      <c r="G449" s="334"/>
      <c r="H449" s="271">
        <v>0</v>
      </c>
      <c r="I449" s="137"/>
      <c r="J449" s="137"/>
      <c r="K449" s="137"/>
      <c r="L449" s="137"/>
      <c r="M449" s="137" t="s">
        <v>133</v>
      </c>
      <c r="N449" s="137">
        <v>0</v>
      </c>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37"/>
      <c r="AP449" s="137"/>
    </row>
    <row r="450" spans="1:42" outlineLevel="1">
      <c r="A450" s="395"/>
      <c r="B450" s="269"/>
      <c r="C450" s="360" t="s">
        <v>512</v>
      </c>
      <c r="D450" s="361"/>
      <c r="E450" s="362"/>
      <c r="F450" s="334"/>
      <c r="G450" s="334"/>
      <c r="H450" s="271">
        <v>0</v>
      </c>
      <c r="I450" s="137"/>
      <c r="J450" s="137"/>
      <c r="K450" s="137"/>
      <c r="L450" s="137"/>
      <c r="M450" s="137" t="s">
        <v>133</v>
      </c>
      <c r="N450" s="137">
        <v>0</v>
      </c>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37"/>
      <c r="AP450" s="137"/>
    </row>
    <row r="451" spans="1:42" outlineLevel="1">
      <c r="A451" s="395"/>
      <c r="B451" s="269"/>
      <c r="C451" s="360" t="s">
        <v>513</v>
      </c>
      <c r="D451" s="361"/>
      <c r="E451" s="362">
        <v>-5.6079999999999997</v>
      </c>
      <c r="F451" s="334"/>
      <c r="G451" s="334"/>
      <c r="H451" s="271">
        <v>0</v>
      </c>
      <c r="I451" s="137"/>
      <c r="J451" s="137"/>
      <c r="K451" s="137"/>
      <c r="L451" s="137"/>
      <c r="M451" s="137" t="s">
        <v>133</v>
      </c>
      <c r="N451" s="137">
        <v>0</v>
      </c>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37"/>
      <c r="AP451" s="137"/>
    </row>
    <row r="452" spans="1:42" outlineLevel="1">
      <c r="A452" s="395"/>
      <c r="B452" s="269"/>
      <c r="C452" s="360" t="s">
        <v>514</v>
      </c>
      <c r="D452" s="361"/>
      <c r="E452" s="362">
        <v>-208.81</v>
      </c>
      <c r="F452" s="334"/>
      <c r="G452" s="334"/>
      <c r="H452" s="271">
        <v>0</v>
      </c>
      <c r="I452" s="137"/>
      <c r="J452" s="137"/>
      <c r="K452" s="137"/>
      <c r="L452" s="137"/>
      <c r="M452" s="137" t="s">
        <v>133</v>
      </c>
      <c r="N452" s="137">
        <v>0</v>
      </c>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37"/>
      <c r="AP452" s="137"/>
    </row>
    <row r="453" spans="1:42" outlineLevel="1">
      <c r="A453" s="395"/>
      <c r="B453" s="269"/>
      <c r="C453" s="360" t="s">
        <v>515</v>
      </c>
      <c r="D453" s="361"/>
      <c r="E453" s="362">
        <v>-13.44</v>
      </c>
      <c r="F453" s="334"/>
      <c r="G453" s="334"/>
      <c r="H453" s="271">
        <v>0</v>
      </c>
      <c r="I453" s="137"/>
      <c r="J453" s="137"/>
      <c r="K453" s="137"/>
      <c r="L453" s="137"/>
      <c r="M453" s="137" t="s">
        <v>133</v>
      </c>
      <c r="N453" s="137">
        <v>0</v>
      </c>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c r="AO453" s="137"/>
      <c r="AP453" s="137"/>
    </row>
    <row r="454" spans="1:42" outlineLevel="1">
      <c r="A454" s="395">
        <v>100</v>
      </c>
      <c r="B454" s="269" t="s">
        <v>570</v>
      </c>
      <c r="C454" s="270" t="s">
        <v>571</v>
      </c>
      <c r="D454" s="333" t="s">
        <v>247</v>
      </c>
      <c r="E454" s="334">
        <v>418.94</v>
      </c>
      <c r="F454" s="334"/>
      <c r="G454" s="334">
        <f>ROUND(E454*F454,2)</f>
        <v>0</v>
      </c>
      <c r="H454" s="271" t="s">
        <v>1269</v>
      </c>
      <c r="I454" s="137"/>
      <c r="J454" s="137"/>
      <c r="K454" s="137"/>
      <c r="L454" s="137"/>
      <c r="M454" s="137" t="s">
        <v>131</v>
      </c>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c r="AO454" s="137"/>
      <c r="AP454" s="137"/>
    </row>
    <row r="455" spans="1:42" outlineLevel="1">
      <c r="A455" s="395"/>
      <c r="B455" s="269"/>
      <c r="C455" s="360" t="s">
        <v>510</v>
      </c>
      <c r="D455" s="361"/>
      <c r="E455" s="362"/>
      <c r="F455" s="334"/>
      <c r="G455" s="334"/>
      <c r="H455" s="271">
        <v>0</v>
      </c>
      <c r="I455" s="137"/>
      <c r="J455" s="137"/>
      <c r="K455" s="137"/>
      <c r="L455" s="137"/>
      <c r="M455" s="137" t="s">
        <v>133</v>
      </c>
      <c r="N455" s="137">
        <v>0</v>
      </c>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37"/>
      <c r="AP455" s="137"/>
    </row>
    <row r="456" spans="1:42" outlineLevel="1">
      <c r="A456" s="395"/>
      <c r="B456" s="269"/>
      <c r="C456" s="360" t="s">
        <v>154</v>
      </c>
      <c r="D456" s="361"/>
      <c r="E456" s="362"/>
      <c r="F456" s="334"/>
      <c r="G456" s="334"/>
      <c r="H456" s="271">
        <v>0</v>
      </c>
      <c r="I456" s="137"/>
      <c r="J456" s="137"/>
      <c r="K456" s="137"/>
      <c r="L456" s="137"/>
      <c r="M456" s="137" t="s">
        <v>133</v>
      </c>
      <c r="N456" s="137">
        <v>0</v>
      </c>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37"/>
      <c r="AP456" s="137"/>
    </row>
    <row r="457" spans="1:42" outlineLevel="1">
      <c r="A457" s="395"/>
      <c r="B457" s="269"/>
      <c r="C457" s="360" t="s">
        <v>270</v>
      </c>
      <c r="D457" s="361"/>
      <c r="E457" s="362"/>
      <c r="F457" s="334"/>
      <c r="G457" s="334"/>
      <c r="H457" s="271">
        <v>0</v>
      </c>
      <c r="I457" s="137"/>
      <c r="J457" s="137"/>
      <c r="K457" s="137"/>
      <c r="L457" s="137"/>
      <c r="M457" s="137" t="s">
        <v>133</v>
      </c>
      <c r="N457" s="137">
        <v>0</v>
      </c>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c r="AO457" s="137"/>
      <c r="AP457" s="137"/>
    </row>
    <row r="458" spans="1:42" outlineLevel="1">
      <c r="A458" s="395"/>
      <c r="B458" s="269"/>
      <c r="C458" s="360" t="s">
        <v>470</v>
      </c>
      <c r="D458" s="361"/>
      <c r="E458" s="362">
        <v>13.1</v>
      </c>
      <c r="F458" s="334"/>
      <c r="G458" s="334"/>
      <c r="H458" s="271">
        <v>0</v>
      </c>
      <c r="I458" s="137"/>
      <c r="J458" s="137"/>
      <c r="K458" s="137"/>
      <c r="L458" s="137"/>
      <c r="M458" s="137" t="s">
        <v>133</v>
      </c>
      <c r="N458" s="137">
        <v>0</v>
      </c>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c r="AO458" s="137"/>
      <c r="AP458" s="137"/>
    </row>
    <row r="459" spans="1:42" outlineLevel="1">
      <c r="A459" s="395"/>
      <c r="B459" s="269"/>
      <c r="C459" s="360" t="s">
        <v>471</v>
      </c>
      <c r="D459" s="361"/>
      <c r="E459" s="362">
        <v>16.760000000000002</v>
      </c>
      <c r="F459" s="334"/>
      <c r="G459" s="334"/>
      <c r="H459" s="271">
        <v>0</v>
      </c>
      <c r="I459" s="137"/>
      <c r="J459" s="137"/>
      <c r="K459" s="137"/>
      <c r="L459" s="137"/>
      <c r="M459" s="137" t="s">
        <v>133</v>
      </c>
      <c r="N459" s="137">
        <v>0</v>
      </c>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c r="AO459" s="137"/>
      <c r="AP459" s="137"/>
    </row>
    <row r="460" spans="1:42" outlineLevel="1">
      <c r="A460" s="395"/>
      <c r="B460" s="269"/>
      <c r="C460" s="360" t="s">
        <v>335</v>
      </c>
      <c r="D460" s="361"/>
      <c r="E460" s="362"/>
      <c r="F460" s="334"/>
      <c r="G460" s="334"/>
      <c r="H460" s="271">
        <v>0</v>
      </c>
      <c r="I460" s="137"/>
      <c r="J460" s="137"/>
      <c r="K460" s="137"/>
      <c r="L460" s="137"/>
      <c r="M460" s="137" t="s">
        <v>133</v>
      </c>
      <c r="N460" s="137">
        <v>0</v>
      </c>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c r="AO460" s="137"/>
      <c r="AP460" s="137"/>
    </row>
    <row r="461" spans="1:42" outlineLevel="1">
      <c r="A461" s="395"/>
      <c r="B461" s="269"/>
      <c r="C461" s="360" t="s">
        <v>470</v>
      </c>
      <c r="D461" s="361"/>
      <c r="E461" s="362">
        <v>13.1</v>
      </c>
      <c r="F461" s="334"/>
      <c r="G461" s="334"/>
      <c r="H461" s="271">
        <v>0</v>
      </c>
      <c r="I461" s="137"/>
      <c r="J461" s="137"/>
      <c r="K461" s="137"/>
      <c r="L461" s="137"/>
      <c r="M461" s="137" t="s">
        <v>133</v>
      </c>
      <c r="N461" s="137">
        <v>0</v>
      </c>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c r="AO461" s="137"/>
      <c r="AP461" s="137"/>
    </row>
    <row r="462" spans="1:42" outlineLevel="1">
      <c r="A462" s="395"/>
      <c r="B462" s="269"/>
      <c r="C462" s="360" t="s">
        <v>471</v>
      </c>
      <c r="D462" s="361"/>
      <c r="E462" s="362">
        <v>16.760000000000002</v>
      </c>
      <c r="F462" s="334"/>
      <c r="G462" s="334"/>
      <c r="H462" s="271">
        <v>0</v>
      </c>
      <c r="I462" s="137"/>
      <c r="J462" s="137"/>
      <c r="K462" s="137"/>
      <c r="L462" s="137"/>
      <c r="M462" s="137" t="s">
        <v>133</v>
      </c>
      <c r="N462" s="137">
        <v>0</v>
      </c>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37"/>
      <c r="AP462" s="137"/>
    </row>
    <row r="463" spans="1:42" outlineLevel="1">
      <c r="A463" s="395"/>
      <c r="B463" s="269"/>
      <c r="C463" s="360" t="s">
        <v>472</v>
      </c>
      <c r="D463" s="361"/>
      <c r="E463" s="362">
        <v>10.28</v>
      </c>
      <c r="F463" s="334"/>
      <c r="G463" s="334"/>
      <c r="H463" s="271">
        <v>0</v>
      </c>
      <c r="I463" s="137"/>
      <c r="J463" s="137"/>
      <c r="K463" s="137"/>
      <c r="L463" s="137"/>
      <c r="M463" s="137" t="s">
        <v>133</v>
      </c>
      <c r="N463" s="137">
        <v>0</v>
      </c>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c r="AO463" s="137"/>
      <c r="AP463" s="137"/>
    </row>
    <row r="464" spans="1:42" outlineLevel="1">
      <c r="A464" s="395"/>
      <c r="B464" s="269"/>
      <c r="C464" s="360" t="s">
        <v>456</v>
      </c>
      <c r="D464" s="361"/>
      <c r="E464" s="362"/>
      <c r="F464" s="334"/>
      <c r="G464" s="334"/>
      <c r="H464" s="271">
        <v>0</v>
      </c>
      <c r="I464" s="137"/>
      <c r="J464" s="137"/>
      <c r="K464" s="137"/>
      <c r="L464" s="137"/>
      <c r="M464" s="137" t="s">
        <v>133</v>
      </c>
      <c r="N464" s="137">
        <v>0</v>
      </c>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c r="AO464" s="137"/>
      <c r="AP464" s="137"/>
    </row>
    <row r="465" spans="1:42" outlineLevel="1">
      <c r="A465" s="395"/>
      <c r="B465" s="269"/>
      <c r="C465" s="360" t="s">
        <v>473</v>
      </c>
      <c r="D465" s="361"/>
      <c r="E465" s="362">
        <v>12.26</v>
      </c>
      <c r="F465" s="334"/>
      <c r="G465" s="334"/>
      <c r="H465" s="271">
        <v>0</v>
      </c>
      <c r="I465" s="137"/>
      <c r="J465" s="137"/>
      <c r="K465" s="137"/>
      <c r="L465" s="137"/>
      <c r="M465" s="137" t="s">
        <v>133</v>
      </c>
      <c r="N465" s="137">
        <v>0</v>
      </c>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row>
    <row r="466" spans="1:42" ht="22.5" outlineLevel="1">
      <c r="A466" s="395"/>
      <c r="B466" s="269"/>
      <c r="C466" s="360" t="s">
        <v>474</v>
      </c>
      <c r="D466" s="361"/>
      <c r="E466" s="362">
        <v>326.2</v>
      </c>
      <c r="F466" s="334"/>
      <c r="G466" s="334"/>
      <c r="H466" s="271">
        <v>0</v>
      </c>
      <c r="I466" s="137"/>
      <c r="J466" s="137"/>
      <c r="K466" s="137"/>
      <c r="L466" s="137"/>
      <c r="M466" s="137" t="s">
        <v>133</v>
      </c>
      <c r="N466" s="137">
        <v>0</v>
      </c>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c r="AO466" s="137"/>
      <c r="AP466" s="137"/>
    </row>
    <row r="467" spans="1:42" outlineLevel="1">
      <c r="A467" s="395"/>
      <c r="B467" s="269"/>
      <c r="C467" s="360" t="s">
        <v>475</v>
      </c>
      <c r="D467" s="361"/>
      <c r="E467" s="362">
        <v>10.48</v>
      </c>
      <c r="F467" s="334"/>
      <c r="G467" s="334"/>
      <c r="H467" s="271">
        <v>0</v>
      </c>
      <c r="I467" s="137"/>
      <c r="J467" s="137"/>
      <c r="K467" s="137"/>
      <c r="L467" s="137"/>
      <c r="M467" s="137" t="s">
        <v>133</v>
      </c>
      <c r="N467" s="137">
        <v>0</v>
      </c>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37"/>
    </row>
    <row r="468" spans="1:42" outlineLevel="1">
      <c r="A468" s="395">
        <v>101</v>
      </c>
      <c r="B468" s="269" t="s">
        <v>572</v>
      </c>
      <c r="C468" s="270" t="s">
        <v>573</v>
      </c>
      <c r="D468" s="333" t="s">
        <v>247</v>
      </c>
      <c r="E468" s="334">
        <v>476.82</v>
      </c>
      <c r="F468" s="334"/>
      <c r="G468" s="334">
        <f>ROUND(E468*F468,2)</f>
        <v>0</v>
      </c>
      <c r="H468" s="271" t="s">
        <v>1269</v>
      </c>
      <c r="I468" s="137"/>
      <c r="J468" s="137"/>
      <c r="K468" s="137"/>
      <c r="L468" s="137"/>
      <c r="M468" s="137" t="s">
        <v>131</v>
      </c>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7"/>
    </row>
    <row r="469" spans="1:42" outlineLevel="1">
      <c r="A469" s="395"/>
      <c r="B469" s="269"/>
      <c r="C469" s="360" t="s">
        <v>510</v>
      </c>
      <c r="D469" s="361"/>
      <c r="E469" s="362"/>
      <c r="F469" s="334"/>
      <c r="G469" s="334"/>
      <c r="H469" s="271">
        <v>0</v>
      </c>
      <c r="I469" s="137"/>
      <c r="J469" s="137"/>
      <c r="K469" s="137"/>
      <c r="L469" s="137"/>
      <c r="M469" s="137" t="s">
        <v>133</v>
      </c>
      <c r="N469" s="137">
        <v>0</v>
      </c>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37"/>
      <c r="AP469" s="137"/>
    </row>
    <row r="470" spans="1:42" outlineLevel="1">
      <c r="A470" s="395"/>
      <c r="B470" s="269"/>
      <c r="C470" s="360" t="s">
        <v>154</v>
      </c>
      <c r="D470" s="361"/>
      <c r="E470" s="362"/>
      <c r="F470" s="334"/>
      <c r="G470" s="334"/>
      <c r="H470" s="271">
        <v>0</v>
      </c>
      <c r="I470" s="137"/>
      <c r="J470" s="137"/>
      <c r="K470" s="137"/>
      <c r="L470" s="137"/>
      <c r="M470" s="137" t="s">
        <v>133</v>
      </c>
      <c r="N470" s="137">
        <v>0</v>
      </c>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37"/>
      <c r="AP470" s="137"/>
    </row>
    <row r="471" spans="1:42" outlineLevel="1">
      <c r="A471" s="395"/>
      <c r="B471" s="269"/>
      <c r="C471" s="360" t="s">
        <v>270</v>
      </c>
      <c r="D471" s="361"/>
      <c r="E471" s="362"/>
      <c r="F471" s="334"/>
      <c r="G471" s="334"/>
      <c r="H471" s="271">
        <v>0</v>
      </c>
      <c r="I471" s="137"/>
      <c r="J471" s="137"/>
      <c r="K471" s="137"/>
      <c r="L471" s="137"/>
      <c r="M471" s="137" t="s">
        <v>133</v>
      </c>
      <c r="N471" s="137">
        <v>0</v>
      </c>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row>
    <row r="472" spans="1:42" outlineLevel="1">
      <c r="A472" s="395"/>
      <c r="B472" s="269"/>
      <c r="C472" s="360" t="s">
        <v>470</v>
      </c>
      <c r="D472" s="361"/>
      <c r="E472" s="362">
        <v>13.1</v>
      </c>
      <c r="F472" s="334"/>
      <c r="G472" s="334"/>
      <c r="H472" s="271">
        <v>0</v>
      </c>
      <c r="I472" s="137"/>
      <c r="J472" s="137"/>
      <c r="K472" s="137"/>
      <c r="L472" s="137"/>
      <c r="M472" s="137" t="s">
        <v>133</v>
      </c>
      <c r="N472" s="137">
        <v>0</v>
      </c>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37"/>
    </row>
    <row r="473" spans="1:42" outlineLevel="1">
      <c r="A473" s="395"/>
      <c r="B473" s="269"/>
      <c r="C473" s="360" t="s">
        <v>471</v>
      </c>
      <c r="D473" s="361"/>
      <c r="E473" s="362">
        <v>16.760000000000002</v>
      </c>
      <c r="F473" s="334"/>
      <c r="G473" s="334"/>
      <c r="H473" s="271">
        <v>0</v>
      </c>
      <c r="I473" s="137"/>
      <c r="J473" s="137"/>
      <c r="K473" s="137"/>
      <c r="L473" s="137"/>
      <c r="M473" s="137" t="s">
        <v>133</v>
      </c>
      <c r="N473" s="137">
        <v>0</v>
      </c>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37"/>
    </row>
    <row r="474" spans="1:42" outlineLevel="1">
      <c r="A474" s="395"/>
      <c r="B474" s="269"/>
      <c r="C474" s="360" t="s">
        <v>335</v>
      </c>
      <c r="D474" s="361"/>
      <c r="E474" s="362"/>
      <c r="F474" s="334"/>
      <c r="G474" s="334"/>
      <c r="H474" s="271">
        <v>0</v>
      </c>
      <c r="I474" s="137"/>
      <c r="J474" s="137"/>
      <c r="K474" s="137"/>
      <c r="L474" s="137"/>
      <c r="M474" s="137" t="s">
        <v>133</v>
      </c>
      <c r="N474" s="137">
        <v>0</v>
      </c>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row>
    <row r="475" spans="1:42" outlineLevel="1">
      <c r="A475" s="395"/>
      <c r="B475" s="269"/>
      <c r="C475" s="360" t="s">
        <v>470</v>
      </c>
      <c r="D475" s="361"/>
      <c r="E475" s="362">
        <v>13.1</v>
      </c>
      <c r="F475" s="334"/>
      <c r="G475" s="334"/>
      <c r="H475" s="271">
        <v>0</v>
      </c>
      <c r="I475" s="137"/>
      <c r="J475" s="137"/>
      <c r="K475" s="137"/>
      <c r="L475" s="137"/>
      <c r="M475" s="137" t="s">
        <v>133</v>
      </c>
      <c r="N475" s="137">
        <v>0</v>
      </c>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row>
    <row r="476" spans="1:42" outlineLevel="1">
      <c r="A476" s="395"/>
      <c r="B476" s="269"/>
      <c r="C476" s="360" t="s">
        <v>471</v>
      </c>
      <c r="D476" s="361"/>
      <c r="E476" s="362">
        <v>16.760000000000002</v>
      </c>
      <c r="F476" s="334"/>
      <c r="G476" s="334"/>
      <c r="H476" s="271">
        <v>0</v>
      </c>
      <c r="I476" s="137"/>
      <c r="J476" s="137"/>
      <c r="K476" s="137"/>
      <c r="L476" s="137"/>
      <c r="M476" s="137" t="s">
        <v>133</v>
      </c>
      <c r="N476" s="137">
        <v>0</v>
      </c>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37"/>
    </row>
    <row r="477" spans="1:42" outlineLevel="1">
      <c r="A477" s="395"/>
      <c r="B477" s="269"/>
      <c r="C477" s="360" t="s">
        <v>472</v>
      </c>
      <c r="D477" s="361"/>
      <c r="E477" s="362">
        <v>10.28</v>
      </c>
      <c r="F477" s="334"/>
      <c r="G477" s="334"/>
      <c r="H477" s="271">
        <v>0</v>
      </c>
      <c r="I477" s="137"/>
      <c r="J477" s="137"/>
      <c r="K477" s="137"/>
      <c r="L477" s="137"/>
      <c r="M477" s="137" t="s">
        <v>133</v>
      </c>
      <c r="N477" s="137">
        <v>0</v>
      </c>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37"/>
    </row>
    <row r="478" spans="1:42" outlineLevel="1">
      <c r="A478" s="395"/>
      <c r="B478" s="269"/>
      <c r="C478" s="360" t="s">
        <v>456</v>
      </c>
      <c r="D478" s="361"/>
      <c r="E478" s="362"/>
      <c r="F478" s="334"/>
      <c r="G478" s="334"/>
      <c r="H478" s="271">
        <v>0</v>
      </c>
      <c r="I478" s="137"/>
      <c r="J478" s="137"/>
      <c r="K478" s="137"/>
      <c r="L478" s="137"/>
      <c r="M478" s="137" t="s">
        <v>133</v>
      </c>
      <c r="N478" s="137">
        <v>0</v>
      </c>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37"/>
    </row>
    <row r="479" spans="1:42" outlineLevel="1">
      <c r="A479" s="395"/>
      <c r="B479" s="269"/>
      <c r="C479" s="360" t="s">
        <v>473</v>
      </c>
      <c r="D479" s="361"/>
      <c r="E479" s="362">
        <v>12.26</v>
      </c>
      <c r="F479" s="334"/>
      <c r="G479" s="334"/>
      <c r="H479" s="271">
        <v>0</v>
      </c>
      <c r="I479" s="137"/>
      <c r="J479" s="137"/>
      <c r="K479" s="137"/>
      <c r="L479" s="137"/>
      <c r="M479" s="137" t="s">
        <v>133</v>
      </c>
      <c r="N479" s="137">
        <v>0</v>
      </c>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row>
    <row r="480" spans="1:42" ht="22.5" outlineLevel="1">
      <c r="A480" s="395"/>
      <c r="B480" s="269"/>
      <c r="C480" s="360" t="s">
        <v>474</v>
      </c>
      <c r="D480" s="361"/>
      <c r="E480" s="362">
        <v>326.2</v>
      </c>
      <c r="F480" s="334"/>
      <c r="G480" s="334"/>
      <c r="H480" s="271">
        <v>0</v>
      </c>
      <c r="I480" s="137"/>
      <c r="J480" s="137"/>
      <c r="K480" s="137"/>
      <c r="L480" s="137"/>
      <c r="M480" s="137" t="s">
        <v>133</v>
      </c>
      <c r="N480" s="137">
        <v>0</v>
      </c>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row>
    <row r="481" spans="1:42" outlineLevel="1">
      <c r="A481" s="395"/>
      <c r="B481" s="269"/>
      <c r="C481" s="360" t="s">
        <v>475</v>
      </c>
      <c r="D481" s="361"/>
      <c r="E481" s="362">
        <v>10.48</v>
      </c>
      <c r="F481" s="334"/>
      <c r="G481" s="334"/>
      <c r="H481" s="271">
        <v>0</v>
      </c>
      <c r="I481" s="137"/>
      <c r="J481" s="137"/>
      <c r="K481" s="137"/>
      <c r="L481" s="137"/>
      <c r="M481" s="137" t="s">
        <v>133</v>
      </c>
      <c r="N481" s="137">
        <v>0</v>
      </c>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row>
    <row r="482" spans="1:42" outlineLevel="1">
      <c r="A482" s="395"/>
      <c r="B482" s="269"/>
      <c r="C482" s="360" t="s">
        <v>152</v>
      </c>
      <c r="D482" s="361"/>
      <c r="E482" s="362"/>
      <c r="F482" s="334"/>
      <c r="G482" s="334"/>
      <c r="H482" s="271">
        <v>0</v>
      </c>
      <c r="I482" s="137"/>
      <c r="J482" s="137"/>
      <c r="K482" s="137"/>
      <c r="L482" s="137"/>
      <c r="M482" s="137" t="s">
        <v>133</v>
      </c>
      <c r="N482" s="137">
        <v>0</v>
      </c>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row>
    <row r="483" spans="1:42" outlineLevel="1">
      <c r="A483" s="395"/>
      <c r="B483" s="269"/>
      <c r="C483" s="360" t="s">
        <v>574</v>
      </c>
      <c r="D483" s="361"/>
      <c r="E483" s="362">
        <v>57.88</v>
      </c>
      <c r="F483" s="334"/>
      <c r="G483" s="334"/>
      <c r="H483" s="271">
        <v>0</v>
      </c>
      <c r="I483" s="137"/>
      <c r="J483" s="137"/>
      <c r="K483" s="137"/>
      <c r="L483" s="137"/>
      <c r="M483" s="137" t="s">
        <v>133</v>
      </c>
      <c r="N483" s="137">
        <v>0</v>
      </c>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row>
    <row r="484" spans="1:42" outlineLevel="1">
      <c r="A484" s="395">
        <v>102</v>
      </c>
      <c r="B484" s="269" t="s">
        <v>577</v>
      </c>
      <c r="C484" s="270" t="s">
        <v>578</v>
      </c>
      <c r="D484" s="333" t="s">
        <v>247</v>
      </c>
      <c r="E484" s="334">
        <v>118.22</v>
      </c>
      <c r="F484" s="334"/>
      <c r="G484" s="334">
        <f>ROUND(E484*F484,2)</f>
        <v>0</v>
      </c>
      <c r="H484" s="271" t="s">
        <v>1269</v>
      </c>
      <c r="I484" s="137"/>
      <c r="J484" s="137"/>
      <c r="K484" s="137"/>
      <c r="L484" s="137"/>
      <c r="M484" s="137" t="s">
        <v>131</v>
      </c>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37"/>
    </row>
    <row r="485" spans="1:42" outlineLevel="1">
      <c r="A485" s="395"/>
      <c r="B485" s="269"/>
      <c r="C485" s="360" t="s">
        <v>510</v>
      </c>
      <c r="D485" s="361"/>
      <c r="E485" s="362"/>
      <c r="F485" s="334"/>
      <c r="G485" s="334"/>
      <c r="H485" s="271">
        <v>0</v>
      </c>
      <c r="I485" s="137"/>
      <c r="J485" s="137"/>
      <c r="K485" s="137"/>
      <c r="L485" s="137"/>
      <c r="M485" s="137" t="s">
        <v>133</v>
      </c>
      <c r="N485" s="137">
        <v>0</v>
      </c>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37"/>
    </row>
    <row r="486" spans="1:42" outlineLevel="1">
      <c r="A486" s="395"/>
      <c r="B486" s="269"/>
      <c r="C486" s="360" t="s">
        <v>154</v>
      </c>
      <c r="D486" s="361"/>
      <c r="E486" s="362"/>
      <c r="F486" s="334"/>
      <c r="G486" s="334"/>
      <c r="H486" s="271">
        <v>0</v>
      </c>
      <c r="I486" s="137"/>
      <c r="J486" s="137"/>
      <c r="K486" s="137"/>
      <c r="L486" s="137"/>
      <c r="M486" s="137" t="s">
        <v>133</v>
      </c>
      <c r="N486" s="137">
        <v>0</v>
      </c>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37"/>
    </row>
    <row r="487" spans="1:42" outlineLevel="1">
      <c r="A487" s="395"/>
      <c r="B487" s="269"/>
      <c r="C487" s="360" t="s">
        <v>270</v>
      </c>
      <c r="D487" s="361"/>
      <c r="E487" s="362"/>
      <c r="F487" s="334"/>
      <c r="G487" s="334"/>
      <c r="H487" s="271">
        <v>0</v>
      </c>
      <c r="I487" s="137"/>
      <c r="J487" s="137"/>
      <c r="K487" s="137"/>
      <c r="L487" s="137"/>
      <c r="M487" s="137" t="s">
        <v>133</v>
      </c>
      <c r="N487" s="137">
        <v>0</v>
      </c>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37"/>
    </row>
    <row r="488" spans="1:42" outlineLevel="1">
      <c r="A488" s="395"/>
      <c r="B488" s="269"/>
      <c r="C488" s="360" t="s">
        <v>579</v>
      </c>
      <c r="D488" s="361"/>
      <c r="E488" s="362">
        <v>3.58</v>
      </c>
      <c r="F488" s="334"/>
      <c r="G488" s="334"/>
      <c r="H488" s="271">
        <v>0</v>
      </c>
      <c r="I488" s="137"/>
      <c r="J488" s="137"/>
      <c r="K488" s="137"/>
      <c r="L488" s="137"/>
      <c r="M488" s="137" t="s">
        <v>133</v>
      </c>
      <c r="N488" s="137">
        <v>0</v>
      </c>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37"/>
      <c r="AP488" s="137"/>
    </row>
    <row r="489" spans="1:42" outlineLevel="1">
      <c r="A489" s="395"/>
      <c r="B489" s="269"/>
      <c r="C489" s="360" t="s">
        <v>335</v>
      </c>
      <c r="D489" s="361"/>
      <c r="E489" s="362"/>
      <c r="F489" s="334"/>
      <c r="G489" s="334"/>
      <c r="H489" s="271">
        <v>0</v>
      </c>
      <c r="I489" s="137"/>
      <c r="J489" s="137"/>
      <c r="K489" s="137"/>
      <c r="L489" s="137"/>
      <c r="M489" s="137" t="s">
        <v>133</v>
      </c>
      <c r="N489" s="137">
        <v>0</v>
      </c>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37"/>
    </row>
    <row r="490" spans="1:42" outlineLevel="1">
      <c r="A490" s="395"/>
      <c r="B490" s="269"/>
      <c r="C490" s="360" t="s">
        <v>579</v>
      </c>
      <c r="D490" s="361"/>
      <c r="E490" s="362">
        <v>3.58</v>
      </c>
      <c r="F490" s="334"/>
      <c r="G490" s="334"/>
      <c r="H490" s="271">
        <v>0</v>
      </c>
      <c r="I490" s="137"/>
      <c r="J490" s="137"/>
      <c r="K490" s="137"/>
      <c r="L490" s="137"/>
      <c r="M490" s="137" t="s">
        <v>133</v>
      </c>
      <c r="N490" s="137">
        <v>0</v>
      </c>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37"/>
    </row>
    <row r="491" spans="1:42" outlineLevel="1">
      <c r="A491" s="395"/>
      <c r="B491" s="269"/>
      <c r="C491" s="360" t="s">
        <v>580</v>
      </c>
      <c r="D491" s="361"/>
      <c r="E491" s="362">
        <v>4.4800000000000004</v>
      </c>
      <c r="F491" s="334"/>
      <c r="G491" s="334"/>
      <c r="H491" s="271">
        <v>0</v>
      </c>
      <c r="I491" s="137"/>
      <c r="J491" s="137"/>
      <c r="K491" s="137"/>
      <c r="L491" s="137"/>
      <c r="M491" s="137" t="s">
        <v>133</v>
      </c>
      <c r="N491" s="137">
        <v>0</v>
      </c>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37"/>
    </row>
    <row r="492" spans="1:42" outlineLevel="1">
      <c r="A492" s="395"/>
      <c r="B492" s="269"/>
      <c r="C492" s="360" t="s">
        <v>456</v>
      </c>
      <c r="D492" s="361"/>
      <c r="E492" s="362"/>
      <c r="F492" s="334"/>
      <c r="G492" s="334"/>
      <c r="H492" s="271">
        <v>0</v>
      </c>
      <c r="I492" s="137"/>
      <c r="J492" s="137"/>
      <c r="K492" s="137"/>
      <c r="L492" s="137"/>
      <c r="M492" s="137" t="s">
        <v>133</v>
      </c>
      <c r="N492" s="137">
        <v>0</v>
      </c>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37"/>
    </row>
    <row r="493" spans="1:42" outlineLevel="1">
      <c r="A493" s="395"/>
      <c r="B493" s="269"/>
      <c r="C493" s="360" t="s">
        <v>581</v>
      </c>
      <c r="D493" s="361"/>
      <c r="E493" s="362">
        <v>102.1</v>
      </c>
      <c r="F493" s="334"/>
      <c r="G493" s="334"/>
      <c r="H493" s="271">
        <v>0</v>
      </c>
      <c r="I493" s="137"/>
      <c r="J493" s="137"/>
      <c r="K493" s="137"/>
      <c r="L493" s="137"/>
      <c r="M493" s="137" t="s">
        <v>133</v>
      </c>
      <c r="N493" s="137">
        <v>0</v>
      </c>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c r="AO493" s="137"/>
      <c r="AP493" s="137"/>
    </row>
    <row r="494" spans="1:42" outlineLevel="1">
      <c r="A494" s="395"/>
      <c r="B494" s="269"/>
      <c r="C494" s="360" t="s">
        <v>580</v>
      </c>
      <c r="D494" s="361"/>
      <c r="E494" s="362">
        <v>4.4800000000000004</v>
      </c>
      <c r="F494" s="334"/>
      <c r="G494" s="334"/>
      <c r="H494" s="271">
        <v>0</v>
      </c>
      <c r="I494" s="137"/>
      <c r="J494" s="137"/>
      <c r="K494" s="137"/>
      <c r="L494" s="137"/>
      <c r="M494" s="137" t="s">
        <v>133</v>
      </c>
      <c r="N494" s="137">
        <v>0</v>
      </c>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37"/>
      <c r="AP494" s="137"/>
    </row>
    <row r="495" spans="1:42" outlineLevel="1">
      <c r="A495" s="395">
        <v>103</v>
      </c>
      <c r="B495" s="269" t="s">
        <v>582</v>
      </c>
      <c r="C495" s="270" t="s">
        <v>583</v>
      </c>
      <c r="D495" s="333" t="s">
        <v>247</v>
      </c>
      <c r="E495" s="334">
        <v>9.6</v>
      </c>
      <c r="F495" s="334"/>
      <c r="G495" s="334">
        <f>ROUND(E495*F495,2)</f>
        <v>0</v>
      </c>
      <c r="H495" s="271" t="s">
        <v>1269</v>
      </c>
      <c r="I495" s="137"/>
      <c r="J495" s="137"/>
      <c r="K495" s="137"/>
      <c r="L495" s="137"/>
      <c r="M495" s="137" t="s">
        <v>131</v>
      </c>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37"/>
      <c r="AP495" s="137"/>
    </row>
    <row r="496" spans="1:42" outlineLevel="1">
      <c r="A496" s="395"/>
      <c r="B496" s="269"/>
      <c r="C496" s="360" t="s">
        <v>510</v>
      </c>
      <c r="D496" s="361"/>
      <c r="E496" s="362"/>
      <c r="F496" s="334"/>
      <c r="G496" s="334"/>
      <c r="H496" s="271">
        <v>0</v>
      </c>
      <c r="I496" s="137"/>
      <c r="J496" s="137"/>
      <c r="K496" s="137"/>
      <c r="L496" s="137"/>
      <c r="M496" s="137" t="s">
        <v>133</v>
      </c>
      <c r="N496" s="137">
        <v>0</v>
      </c>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37"/>
      <c r="AP496" s="137"/>
    </row>
    <row r="497" spans="1:42" outlineLevel="1">
      <c r="A497" s="395"/>
      <c r="B497" s="269"/>
      <c r="C497" s="360" t="s">
        <v>154</v>
      </c>
      <c r="D497" s="361"/>
      <c r="E497" s="362"/>
      <c r="F497" s="334"/>
      <c r="G497" s="334"/>
      <c r="H497" s="271">
        <v>0</v>
      </c>
      <c r="I497" s="137"/>
      <c r="J497" s="137"/>
      <c r="K497" s="137"/>
      <c r="L497" s="137"/>
      <c r="M497" s="137" t="s">
        <v>133</v>
      </c>
      <c r="N497" s="137">
        <v>0</v>
      </c>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37"/>
      <c r="AP497" s="137"/>
    </row>
    <row r="498" spans="1:42" outlineLevel="1">
      <c r="A498" s="395"/>
      <c r="B498" s="269"/>
      <c r="C498" s="360" t="s">
        <v>584</v>
      </c>
      <c r="D498" s="361"/>
      <c r="E498" s="362">
        <v>9.6</v>
      </c>
      <c r="F498" s="334"/>
      <c r="G498" s="334"/>
      <c r="H498" s="271">
        <v>0</v>
      </c>
      <c r="I498" s="137"/>
      <c r="J498" s="137"/>
      <c r="K498" s="137"/>
      <c r="L498" s="137"/>
      <c r="M498" s="137" t="s">
        <v>133</v>
      </c>
      <c r="N498" s="137">
        <v>0</v>
      </c>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37"/>
      <c r="AP498" s="137"/>
    </row>
    <row r="499" spans="1:42" outlineLevel="1">
      <c r="A499" s="395">
        <v>104</v>
      </c>
      <c r="B499" s="269" t="s">
        <v>585</v>
      </c>
      <c r="C499" s="270" t="s">
        <v>586</v>
      </c>
      <c r="D499" s="333" t="s">
        <v>130</v>
      </c>
      <c r="E499" s="334">
        <v>819.69439999999997</v>
      </c>
      <c r="F499" s="334"/>
      <c r="G499" s="334">
        <f>ROUND(E499*F499,2)</f>
        <v>0</v>
      </c>
      <c r="H499" s="271" t="s">
        <v>1269</v>
      </c>
      <c r="I499" s="137"/>
      <c r="J499" s="137"/>
      <c r="K499" s="137"/>
      <c r="L499" s="137"/>
      <c r="M499" s="137" t="s">
        <v>131</v>
      </c>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37"/>
    </row>
    <row r="500" spans="1:42" outlineLevel="1">
      <c r="A500" s="395"/>
      <c r="B500" s="269"/>
      <c r="C500" s="360" t="s">
        <v>510</v>
      </c>
      <c r="D500" s="361"/>
      <c r="E500" s="362"/>
      <c r="F500" s="334"/>
      <c r="G500" s="334"/>
      <c r="H500" s="271">
        <v>0</v>
      </c>
      <c r="I500" s="137"/>
      <c r="J500" s="137"/>
      <c r="K500" s="137"/>
      <c r="L500" s="137"/>
      <c r="M500" s="137" t="s">
        <v>133</v>
      </c>
      <c r="N500" s="137">
        <v>0</v>
      </c>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c r="AO500" s="137"/>
      <c r="AP500" s="137"/>
    </row>
    <row r="501" spans="1:42" outlineLevel="1">
      <c r="A501" s="395"/>
      <c r="B501" s="269"/>
      <c r="C501" s="360" t="s">
        <v>154</v>
      </c>
      <c r="D501" s="361"/>
      <c r="E501" s="362"/>
      <c r="F501" s="334"/>
      <c r="G501" s="334"/>
      <c r="H501" s="271">
        <v>0</v>
      </c>
      <c r="I501" s="137"/>
      <c r="J501" s="137"/>
      <c r="K501" s="137"/>
      <c r="L501" s="137"/>
      <c r="M501" s="137" t="s">
        <v>133</v>
      </c>
      <c r="N501" s="137">
        <v>0</v>
      </c>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row>
    <row r="502" spans="1:42" outlineLevel="1">
      <c r="A502" s="395"/>
      <c r="B502" s="269"/>
      <c r="C502" s="360" t="s">
        <v>533</v>
      </c>
      <c r="D502" s="361"/>
      <c r="E502" s="362">
        <v>1268.93</v>
      </c>
      <c r="F502" s="334"/>
      <c r="G502" s="334"/>
      <c r="H502" s="271">
        <v>0</v>
      </c>
      <c r="I502" s="137"/>
      <c r="J502" s="137"/>
      <c r="K502" s="137"/>
      <c r="L502" s="137"/>
      <c r="M502" s="137" t="s">
        <v>133</v>
      </c>
      <c r="N502" s="137">
        <v>0</v>
      </c>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row>
    <row r="503" spans="1:42" outlineLevel="1">
      <c r="A503" s="395"/>
      <c r="B503" s="269"/>
      <c r="C503" s="360" t="s">
        <v>512</v>
      </c>
      <c r="D503" s="361"/>
      <c r="E503" s="362"/>
      <c r="F503" s="334"/>
      <c r="G503" s="334"/>
      <c r="H503" s="271">
        <v>0</v>
      </c>
      <c r="I503" s="137"/>
      <c r="J503" s="137"/>
      <c r="K503" s="137"/>
      <c r="L503" s="137"/>
      <c r="M503" s="137" t="s">
        <v>133</v>
      </c>
      <c r="N503" s="137">
        <v>0</v>
      </c>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row>
    <row r="504" spans="1:42" outlineLevel="1">
      <c r="A504" s="395"/>
      <c r="B504" s="269"/>
      <c r="C504" s="360" t="s">
        <v>534</v>
      </c>
      <c r="D504" s="361"/>
      <c r="E504" s="362">
        <v>-9.7200000000000006</v>
      </c>
      <c r="F504" s="334"/>
      <c r="G504" s="334"/>
      <c r="H504" s="271">
        <v>0</v>
      </c>
      <c r="I504" s="137"/>
      <c r="J504" s="137"/>
      <c r="K504" s="137"/>
      <c r="L504" s="137"/>
      <c r="M504" s="137" t="s">
        <v>133</v>
      </c>
      <c r="N504" s="137">
        <v>0</v>
      </c>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row>
    <row r="505" spans="1:42" outlineLevel="1">
      <c r="A505" s="395"/>
      <c r="B505" s="269"/>
      <c r="C505" s="360" t="s">
        <v>535</v>
      </c>
      <c r="D505" s="361"/>
      <c r="E505" s="362">
        <v>-518.4</v>
      </c>
      <c r="F505" s="334"/>
      <c r="G505" s="334"/>
      <c r="H505" s="271">
        <v>0</v>
      </c>
      <c r="I505" s="137"/>
      <c r="J505" s="137"/>
      <c r="K505" s="137"/>
      <c r="L505" s="137"/>
      <c r="M505" s="137" t="s">
        <v>133</v>
      </c>
      <c r="N505" s="137">
        <v>0</v>
      </c>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row>
    <row r="506" spans="1:42" outlineLevel="1">
      <c r="A506" s="395"/>
      <c r="B506" s="269"/>
      <c r="C506" s="360" t="s">
        <v>536</v>
      </c>
      <c r="D506" s="361"/>
      <c r="E506" s="362">
        <v>-12.8576</v>
      </c>
      <c r="F506" s="334"/>
      <c r="G506" s="334"/>
      <c r="H506" s="271">
        <v>0</v>
      </c>
      <c r="I506" s="137"/>
      <c r="J506" s="137"/>
      <c r="K506" s="137"/>
      <c r="L506" s="137"/>
      <c r="M506" s="137" t="s">
        <v>133</v>
      </c>
      <c r="N506" s="137">
        <v>0</v>
      </c>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row>
    <row r="507" spans="1:42" outlineLevel="1">
      <c r="A507" s="395"/>
      <c r="B507" s="269"/>
      <c r="C507" s="360" t="s">
        <v>516</v>
      </c>
      <c r="D507" s="361"/>
      <c r="E507" s="362"/>
      <c r="F507" s="334"/>
      <c r="G507" s="334"/>
      <c r="H507" s="271">
        <v>0</v>
      </c>
      <c r="I507" s="137"/>
      <c r="J507" s="137"/>
      <c r="K507" s="137"/>
      <c r="L507" s="137"/>
      <c r="M507" s="137" t="s">
        <v>133</v>
      </c>
      <c r="N507" s="137">
        <v>0</v>
      </c>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37"/>
    </row>
    <row r="508" spans="1:42" outlineLevel="1">
      <c r="A508" s="395"/>
      <c r="B508" s="269"/>
      <c r="C508" s="360" t="s">
        <v>537</v>
      </c>
      <c r="D508" s="361"/>
      <c r="E508" s="362">
        <v>1.44</v>
      </c>
      <c r="F508" s="334"/>
      <c r="G508" s="334"/>
      <c r="H508" s="271">
        <v>0</v>
      </c>
      <c r="I508" s="137"/>
      <c r="J508" s="137"/>
      <c r="K508" s="137"/>
      <c r="L508" s="137"/>
      <c r="M508" s="137" t="s">
        <v>133</v>
      </c>
      <c r="N508" s="137">
        <v>0</v>
      </c>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row>
    <row r="509" spans="1:42" outlineLevel="1">
      <c r="A509" s="395"/>
      <c r="B509" s="269"/>
      <c r="C509" s="360" t="s">
        <v>538</v>
      </c>
      <c r="D509" s="361"/>
      <c r="E509" s="362">
        <v>89.28</v>
      </c>
      <c r="F509" s="334"/>
      <c r="G509" s="334"/>
      <c r="H509" s="271">
        <v>0</v>
      </c>
      <c r="I509" s="137"/>
      <c r="J509" s="137"/>
      <c r="K509" s="137"/>
      <c r="L509" s="137"/>
      <c r="M509" s="137" t="s">
        <v>133</v>
      </c>
      <c r="N509" s="137">
        <v>0</v>
      </c>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row>
    <row r="510" spans="1:42" outlineLevel="1">
      <c r="A510" s="395"/>
      <c r="B510" s="269"/>
      <c r="C510" s="360" t="s">
        <v>539</v>
      </c>
      <c r="D510" s="361"/>
      <c r="E510" s="362">
        <v>1.022</v>
      </c>
      <c r="F510" s="334"/>
      <c r="G510" s="334"/>
      <c r="H510" s="271">
        <v>0</v>
      </c>
      <c r="I510" s="137"/>
      <c r="J510" s="137"/>
      <c r="K510" s="137"/>
      <c r="L510" s="137"/>
      <c r="M510" s="137" t="s">
        <v>133</v>
      </c>
      <c r="N510" s="137">
        <v>0</v>
      </c>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row>
    <row r="511" spans="1:42" outlineLevel="1">
      <c r="A511" s="395">
        <v>105</v>
      </c>
      <c r="B511" s="269" t="s">
        <v>587</v>
      </c>
      <c r="C511" s="270" t="s">
        <v>588</v>
      </c>
      <c r="D511" s="333" t="s">
        <v>130</v>
      </c>
      <c r="E511" s="334">
        <v>819.69439999999997</v>
      </c>
      <c r="F511" s="334"/>
      <c r="G511" s="334">
        <f>ROUND(E511*F511,2)</f>
        <v>0</v>
      </c>
      <c r="H511" s="271" t="s">
        <v>1269</v>
      </c>
      <c r="I511" s="137"/>
      <c r="J511" s="137"/>
      <c r="K511" s="137"/>
      <c r="L511" s="137"/>
      <c r="M511" s="137" t="s">
        <v>131</v>
      </c>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37"/>
      <c r="AP511" s="137"/>
    </row>
    <row r="512" spans="1:42" outlineLevel="1">
      <c r="A512" s="395"/>
      <c r="B512" s="269"/>
      <c r="C512" s="360" t="s">
        <v>510</v>
      </c>
      <c r="D512" s="361"/>
      <c r="E512" s="362"/>
      <c r="F512" s="334"/>
      <c r="G512" s="334"/>
      <c r="H512" s="271">
        <v>0</v>
      </c>
      <c r="I512" s="137"/>
      <c r="J512" s="137"/>
      <c r="K512" s="137"/>
      <c r="L512" s="137"/>
      <c r="M512" s="137" t="s">
        <v>133</v>
      </c>
      <c r="N512" s="137">
        <v>0</v>
      </c>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37"/>
      <c r="AP512" s="137"/>
    </row>
    <row r="513" spans="1:42" outlineLevel="1">
      <c r="A513" s="395"/>
      <c r="B513" s="269"/>
      <c r="C513" s="360" t="s">
        <v>154</v>
      </c>
      <c r="D513" s="361"/>
      <c r="E513" s="362"/>
      <c r="F513" s="334"/>
      <c r="G513" s="334"/>
      <c r="H513" s="271">
        <v>0</v>
      </c>
      <c r="I513" s="137"/>
      <c r="J513" s="137"/>
      <c r="K513" s="137"/>
      <c r="L513" s="137"/>
      <c r="M513" s="137" t="s">
        <v>133</v>
      </c>
      <c r="N513" s="137">
        <v>0</v>
      </c>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37"/>
      <c r="AP513" s="137"/>
    </row>
    <row r="514" spans="1:42" outlineLevel="1">
      <c r="A514" s="395"/>
      <c r="B514" s="269"/>
      <c r="C514" s="360" t="s">
        <v>533</v>
      </c>
      <c r="D514" s="361"/>
      <c r="E514" s="362">
        <v>1268.93</v>
      </c>
      <c r="F514" s="334"/>
      <c r="G514" s="334"/>
      <c r="H514" s="271">
        <v>0</v>
      </c>
      <c r="I514" s="137"/>
      <c r="J514" s="137"/>
      <c r="K514" s="137"/>
      <c r="L514" s="137"/>
      <c r="M514" s="137" t="s">
        <v>133</v>
      </c>
      <c r="N514" s="137">
        <v>0</v>
      </c>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c r="AO514" s="137"/>
      <c r="AP514" s="137"/>
    </row>
    <row r="515" spans="1:42" outlineLevel="1">
      <c r="A515" s="395"/>
      <c r="B515" s="269"/>
      <c r="C515" s="360" t="s">
        <v>512</v>
      </c>
      <c r="D515" s="361"/>
      <c r="E515" s="362"/>
      <c r="F515" s="334"/>
      <c r="G515" s="334"/>
      <c r="H515" s="271">
        <v>0</v>
      </c>
      <c r="I515" s="137"/>
      <c r="J515" s="137"/>
      <c r="K515" s="137"/>
      <c r="L515" s="137"/>
      <c r="M515" s="137" t="s">
        <v>133</v>
      </c>
      <c r="N515" s="137">
        <v>0</v>
      </c>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37"/>
      <c r="AP515" s="137"/>
    </row>
    <row r="516" spans="1:42" outlineLevel="1">
      <c r="A516" s="395"/>
      <c r="B516" s="269"/>
      <c r="C516" s="360" t="s">
        <v>534</v>
      </c>
      <c r="D516" s="361"/>
      <c r="E516" s="362">
        <v>-9.7200000000000006</v>
      </c>
      <c r="F516" s="334"/>
      <c r="G516" s="334"/>
      <c r="H516" s="271">
        <v>0</v>
      </c>
      <c r="I516" s="137"/>
      <c r="J516" s="137"/>
      <c r="K516" s="137"/>
      <c r="L516" s="137"/>
      <c r="M516" s="137" t="s">
        <v>133</v>
      </c>
      <c r="N516" s="137">
        <v>0</v>
      </c>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row>
    <row r="517" spans="1:42" outlineLevel="1">
      <c r="A517" s="395"/>
      <c r="B517" s="269"/>
      <c r="C517" s="360" t="s">
        <v>535</v>
      </c>
      <c r="D517" s="361"/>
      <c r="E517" s="362">
        <v>-518.4</v>
      </c>
      <c r="F517" s="334"/>
      <c r="G517" s="334"/>
      <c r="H517" s="271">
        <v>0</v>
      </c>
      <c r="I517" s="137"/>
      <c r="J517" s="137"/>
      <c r="K517" s="137"/>
      <c r="L517" s="137"/>
      <c r="M517" s="137" t="s">
        <v>133</v>
      </c>
      <c r="N517" s="137">
        <v>0</v>
      </c>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37"/>
    </row>
    <row r="518" spans="1:42" outlineLevel="1">
      <c r="A518" s="395"/>
      <c r="B518" s="269"/>
      <c r="C518" s="360" t="s">
        <v>536</v>
      </c>
      <c r="D518" s="361"/>
      <c r="E518" s="362">
        <v>-12.8576</v>
      </c>
      <c r="F518" s="334"/>
      <c r="G518" s="334"/>
      <c r="H518" s="271">
        <v>0</v>
      </c>
      <c r="I518" s="137"/>
      <c r="J518" s="137"/>
      <c r="K518" s="137"/>
      <c r="L518" s="137"/>
      <c r="M518" s="137" t="s">
        <v>133</v>
      </c>
      <c r="N518" s="137">
        <v>0</v>
      </c>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37"/>
    </row>
    <row r="519" spans="1:42" outlineLevel="1">
      <c r="A519" s="395"/>
      <c r="B519" s="269"/>
      <c r="C519" s="360" t="s">
        <v>516</v>
      </c>
      <c r="D519" s="361"/>
      <c r="E519" s="362"/>
      <c r="F519" s="334"/>
      <c r="G519" s="334"/>
      <c r="H519" s="271">
        <v>0</v>
      </c>
      <c r="I519" s="137"/>
      <c r="J519" s="137"/>
      <c r="K519" s="137"/>
      <c r="L519" s="137"/>
      <c r="M519" s="137" t="s">
        <v>133</v>
      </c>
      <c r="N519" s="137">
        <v>0</v>
      </c>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row>
    <row r="520" spans="1:42" outlineLevel="1">
      <c r="A520" s="395"/>
      <c r="B520" s="269"/>
      <c r="C520" s="360" t="s">
        <v>537</v>
      </c>
      <c r="D520" s="361"/>
      <c r="E520" s="362">
        <v>1.44</v>
      </c>
      <c r="F520" s="334"/>
      <c r="G520" s="334"/>
      <c r="H520" s="271">
        <v>0</v>
      </c>
      <c r="I520" s="137"/>
      <c r="J520" s="137"/>
      <c r="K520" s="137"/>
      <c r="L520" s="137"/>
      <c r="M520" s="137" t="s">
        <v>133</v>
      </c>
      <c r="N520" s="137">
        <v>0</v>
      </c>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37"/>
      <c r="AP520" s="137"/>
    </row>
    <row r="521" spans="1:42" outlineLevel="1">
      <c r="A521" s="395"/>
      <c r="B521" s="269"/>
      <c r="C521" s="360" t="s">
        <v>538</v>
      </c>
      <c r="D521" s="361"/>
      <c r="E521" s="362">
        <v>89.28</v>
      </c>
      <c r="F521" s="334"/>
      <c r="G521" s="334"/>
      <c r="H521" s="271">
        <v>0</v>
      </c>
      <c r="I521" s="137"/>
      <c r="J521" s="137"/>
      <c r="K521" s="137"/>
      <c r="L521" s="137"/>
      <c r="M521" s="137" t="s">
        <v>133</v>
      </c>
      <c r="N521" s="137">
        <v>0</v>
      </c>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37"/>
    </row>
    <row r="522" spans="1:42" outlineLevel="1">
      <c r="A522" s="395"/>
      <c r="B522" s="269"/>
      <c r="C522" s="360" t="s">
        <v>539</v>
      </c>
      <c r="D522" s="361"/>
      <c r="E522" s="362">
        <v>1.022</v>
      </c>
      <c r="F522" s="334"/>
      <c r="G522" s="334"/>
      <c r="H522" s="271">
        <v>0</v>
      </c>
      <c r="I522" s="137"/>
      <c r="J522" s="137"/>
      <c r="K522" s="137"/>
      <c r="L522" s="137"/>
      <c r="M522" s="137" t="s">
        <v>133</v>
      </c>
      <c r="N522" s="137">
        <v>0</v>
      </c>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37"/>
      <c r="AP522" s="137"/>
    </row>
    <row r="523" spans="1:42" ht="22.5" outlineLevel="1">
      <c r="A523" s="395">
        <v>106</v>
      </c>
      <c r="B523" s="269" t="s">
        <v>589</v>
      </c>
      <c r="C523" s="270" t="s">
        <v>590</v>
      </c>
      <c r="D523" s="333" t="s">
        <v>130</v>
      </c>
      <c r="E523" s="334">
        <v>514.85378000000003</v>
      </c>
      <c r="F523" s="334"/>
      <c r="G523" s="334">
        <f>ROUND(E523*F523,2)</f>
        <v>0</v>
      </c>
      <c r="H523" s="271" t="s">
        <v>1233</v>
      </c>
      <c r="I523" s="137"/>
      <c r="J523" s="137"/>
      <c r="K523" s="137"/>
      <c r="L523" s="137"/>
      <c r="M523" s="137" t="s">
        <v>131</v>
      </c>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37"/>
      <c r="AP523" s="137"/>
    </row>
    <row r="524" spans="1:42" outlineLevel="1">
      <c r="A524" s="395"/>
      <c r="B524" s="269"/>
      <c r="C524" s="360" t="s">
        <v>510</v>
      </c>
      <c r="D524" s="361"/>
      <c r="E524" s="362"/>
      <c r="F524" s="334"/>
      <c r="G524" s="334"/>
      <c r="H524" s="271">
        <v>0</v>
      </c>
      <c r="I524" s="137"/>
      <c r="J524" s="137"/>
      <c r="K524" s="137"/>
      <c r="L524" s="137"/>
      <c r="M524" s="137" t="s">
        <v>133</v>
      </c>
      <c r="N524" s="137">
        <v>0</v>
      </c>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37"/>
      <c r="AP524" s="137"/>
    </row>
    <row r="525" spans="1:42" outlineLevel="1">
      <c r="A525" s="395"/>
      <c r="B525" s="269"/>
      <c r="C525" s="360" t="s">
        <v>154</v>
      </c>
      <c r="D525" s="361"/>
      <c r="E525" s="362"/>
      <c r="F525" s="334"/>
      <c r="G525" s="334"/>
      <c r="H525" s="271">
        <v>0</v>
      </c>
      <c r="I525" s="137"/>
      <c r="J525" s="137"/>
      <c r="K525" s="137"/>
      <c r="L525" s="137"/>
      <c r="M525" s="137" t="s">
        <v>133</v>
      </c>
      <c r="N525" s="137">
        <v>0</v>
      </c>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37"/>
      <c r="AP525" s="137"/>
    </row>
    <row r="526" spans="1:42" outlineLevel="1">
      <c r="A526" s="395"/>
      <c r="B526" s="269"/>
      <c r="C526" s="360" t="s">
        <v>511</v>
      </c>
      <c r="D526" s="361"/>
      <c r="E526" s="362">
        <v>677.46</v>
      </c>
      <c r="F526" s="334"/>
      <c r="G526" s="334"/>
      <c r="H526" s="271">
        <v>0</v>
      </c>
      <c r="I526" s="137"/>
      <c r="J526" s="137"/>
      <c r="K526" s="137"/>
      <c r="L526" s="137"/>
      <c r="M526" s="137" t="s">
        <v>133</v>
      </c>
      <c r="N526" s="137">
        <v>0</v>
      </c>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37"/>
      <c r="AP526" s="137"/>
    </row>
    <row r="527" spans="1:42" outlineLevel="1">
      <c r="A527" s="395"/>
      <c r="B527" s="269"/>
      <c r="C527" s="360" t="s">
        <v>512</v>
      </c>
      <c r="D527" s="361"/>
      <c r="E527" s="362"/>
      <c r="F527" s="334"/>
      <c r="G527" s="334"/>
      <c r="H527" s="271">
        <v>0</v>
      </c>
      <c r="I527" s="137"/>
      <c r="J527" s="137"/>
      <c r="K527" s="137"/>
      <c r="L527" s="137"/>
      <c r="M527" s="137" t="s">
        <v>133</v>
      </c>
      <c r="N527" s="137">
        <v>0</v>
      </c>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37"/>
      <c r="AP527" s="137"/>
    </row>
    <row r="528" spans="1:42" outlineLevel="1">
      <c r="A528" s="395"/>
      <c r="B528" s="269"/>
      <c r="C528" s="360" t="s">
        <v>513</v>
      </c>
      <c r="D528" s="361"/>
      <c r="E528" s="362">
        <v>-5.6079999999999997</v>
      </c>
      <c r="F528" s="334"/>
      <c r="G528" s="334"/>
      <c r="H528" s="271">
        <v>0</v>
      </c>
      <c r="I528" s="137"/>
      <c r="J528" s="137"/>
      <c r="K528" s="137"/>
      <c r="L528" s="137"/>
      <c r="M528" s="137" t="s">
        <v>133</v>
      </c>
      <c r="N528" s="137">
        <v>0</v>
      </c>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37"/>
    </row>
    <row r="529" spans="1:42" outlineLevel="1">
      <c r="A529" s="395"/>
      <c r="B529" s="269"/>
      <c r="C529" s="360" t="s">
        <v>514</v>
      </c>
      <c r="D529" s="361"/>
      <c r="E529" s="362">
        <v>-208.81</v>
      </c>
      <c r="F529" s="334"/>
      <c r="G529" s="334"/>
      <c r="H529" s="271">
        <v>0</v>
      </c>
      <c r="I529" s="137"/>
      <c r="J529" s="137"/>
      <c r="K529" s="137"/>
      <c r="L529" s="137"/>
      <c r="M529" s="137" t="s">
        <v>133</v>
      </c>
      <c r="N529" s="137">
        <v>0</v>
      </c>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37"/>
      <c r="AP529" s="137"/>
    </row>
    <row r="530" spans="1:42" outlineLevel="1">
      <c r="A530" s="395"/>
      <c r="B530" s="269"/>
      <c r="C530" s="360" t="s">
        <v>515</v>
      </c>
      <c r="D530" s="361"/>
      <c r="E530" s="362">
        <v>-13.44</v>
      </c>
      <c r="F530" s="334"/>
      <c r="G530" s="334"/>
      <c r="H530" s="271">
        <v>0</v>
      </c>
      <c r="I530" s="137"/>
      <c r="J530" s="137"/>
      <c r="K530" s="137"/>
      <c r="L530" s="137"/>
      <c r="M530" s="137" t="s">
        <v>133</v>
      </c>
      <c r="N530" s="137">
        <v>0</v>
      </c>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row>
    <row r="531" spans="1:42" outlineLevel="1">
      <c r="A531" s="395"/>
      <c r="B531" s="269"/>
      <c r="C531" s="360" t="s">
        <v>516</v>
      </c>
      <c r="D531" s="361"/>
      <c r="E531" s="362"/>
      <c r="F531" s="334"/>
      <c r="G531" s="334"/>
      <c r="H531" s="271">
        <v>0</v>
      </c>
      <c r="I531" s="137"/>
      <c r="J531" s="137"/>
      <c r="K531" s="137"/>
      <c r="L531" s="137"/>
      <c r="M531" s="137" t="s">
        <v>133</v>
      </c>
      <c r="N531" s="137">
        <v>0</v>
      </c>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row>
    <row r="532" spans="1:42" outlineLevel="1">
      <c r="A532" s="395"/>
      <c r="B532" s="269"/>
      <c r="C532" s="360" t="s">
        <v>517</v>
      </c>
      <c r="D532" s="361"/>
      <c r="E532" s="362">
        <v>2.2926199999999999</v>
      </c>
      <c r="F532" s="334"/>
      <c r="G532" s="334"/>
      <c r="H532" s="271">
        <v>0</v>
      </c>
      <c r="I532" s="137"/>
      <c r="J532" s="137"/>
      <c r="K532" s="137"/>
      <c r="L532" s="137"/>
      <c r="M532" s="137" t="s">
        <v>133</v>
      </c>
      <c r="N532" s="137">
        <v>0</v>
      </c>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row>
    <row r="533" spans="1:42" ht="22.5" outlineLevel="1">
      <c r="A533" s="395"/>
      <c r="B533" s="269"/>
      <c r="C533" s="360" t="s">
        <v>518</v>
      </c>
      <c r="D533" s="361"/>
      <c r="E533" s="362">
        <v>60.999400000000001</v>
      </c>
      <c r="F533" s="334"/>
      <c r="G533" s="334"/>
      <c r="H533" s="271">
        <v>0</v>
      </c>
      <c r="I533" s="137"/>
      <c r="J533" s="137"/>
      <c r="K533" s="137"/>
      <c r="L533" s="137"/>
      <c r="M533" s="137" t="s">
        <v>133</v>
      </c>
      <c r="N533" s="137">
        <v>0</v>
      </c>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37"/>
      <c r="AP533" s="137"/>
    </row>
    <row r="534" spans="1:42" outlineLevel="1">
      <c r="A534" s="395"/>
      <c r="B534" s="269"/>
      <c r="C534" s="360" t="s">
        <v>519</v>
      </c>
      <c r="D534" s="361"/>
      <c r="E534" s="362">
        <v>1.9597599999999999</v>
      </c>
      <c r="F534" s="334"/>
      <c r="G534" s="334"/>
      <c r="H534" s="271">
        <v>0</v>
      </c>
      <c r="I534" s="137"/>
      <c r="J534" s="137"/>
      <c r="K534" s="137"/>
      <c r="L534" s="137"/>
      <c r="M534" s="137" t="s">
        <v>133</v>
      </c>
      <c r="N534" s="137">
        <v>0</v>
      </c>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37"/>
      <c r="AP534" s="137"/>
    </row>
    <row r="535" spans="1:42" ht="22.5" outlineLevel="1">
      <c r="A535" s="395">
        <v>107</v>
      </c>
      <c r="B535" s="269" t="s">
        <v>591</v>
      </c>
      <c r="C535" s="270" t="s">
        <v>592</v>
      </c>
      <c r="D535" s="333" t="s">
        <v>130</v>
      </c>
      <c r="E535" s="334">
        <v>94.924000000000007</v>
      </c>
      <c r="F535" s="334"/>
      <c r="G535" s="334">
        <f>ROUND(E535*F535,2)</f>
        <v>0</v>
      </c>
      <c r="H535" s="271" t="s">
        <v>1233</v>
      </c>
      <c r="I535" s="137"/>
      <c r="J535" s="137"/>
      <c r="K535" s="137"/>
      <c r="L535" s="137"/>
      <c r="M535" s="137" t="s">
        <v>131</v>
      </c>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row>
    <row r="536" spans="1:42" outlineLevel="1">
      <c r="A536" s="395"/>
      <c r="B536" s="269"/>
      <c r="C536" s="360" t="s">
        <v>510</v>
      </c>
      <c r="D536" s="361"/>
      <c r="E536" s="362"/>
      <c r="F536" s="334"/>
      <c r="G536" s="334"/>
      <c r="H536" s="271">
        <v>0</v>
      </c>
      <c r="I536" s="137"/>
      <c r="J536" s="137"/>
      <c r="K536" s="137"/>
      <c r="L536" s="137"/>
      <c r="M536" s="137" t="s">
        <v>133</v>
      </c>
      <c r="N536" s="137">
        <v>0</v>
      </c>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row>
    <row r="537" spans="1:42" outlineLevel="1">
      <c r="A537" s="395"/>
      <c r="B537" s="269"/>
      <c r="C537" s="360" t="s">
        <v>154</v>
      </c>
      <c r="D537" s="361"/>
      <c r="E537" s="362"/>
      <c r="F537" s="334"/>
      <c r="G537" s="334"/>
      <c r="H537" s="271">
        <v>0</v>
      </c>
      <c r="I537" s="137"/>
      <c r="J537" s="137"/>
      <c r="K537" s="137"/>
      <c r="L537" s="137"/>
      <c r="M537" s="137" t="s">
        <v>133</v>
      </c>
      <c r="N537" s="137">
        <v>0</v>
      </c>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row>
    <row r="538" spans="1:42" outlineLevel="1">
      <c r="A538" s="395"/>
      <c r="B538" s="269"/>
      <c r="C538" s="360" t="s">
        <v>521</v>
      </c>
      <c r="D538" s="361"/>
      <c r="E538" s="362">
        <v>94.14</v>
      </c>
      <c r="F538" s="334"/>
      <c r="G538" s="334"/>
      <c r="H538" s="271">
        <v>0</v>
      </c>
      <c r="I538" s="137"/>
      <c r="J538" s="137"/>
      <c r="K538" s="137"/>
      <c r="L538" s="137"/>
      <c r="M538" s="137" t="s">
        <v>133</v>
      </c>
      <c r="N538" s="137">
        <v>0</v>
      </c>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37"/>
      <c r="AP538" s="137"/>
    </row>
    <row r="539" spans="1:42" outlineLevel="1">
      <c r="A539" s="395"/>
      <c r="B539" s="269"/>
      <c r="C539" s="360" t="s">
        <v>522</v>
      </c>
      <c r="D539" s="361"/>
      <c r="E539" s="362">
        <v>0.78400000000000003</v>
      </c>
      <c r="F539" s="334"/>
      <c r="G539" s="334"/>
      <c r="H539" s="271">
        <v>0</v>
      </c>
      <c r="I539" s="137"/>
      <c r="J539" s="137"/>
      <c r="K539" s="137"/>
      <c r="L539" s="137"/>
      <c r="M539" s="137" t="s">
        <v>133</v>
      </c>
      <c r="N539" s="137">
        <v>0</v>
      </c>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37"/>
      <c r="AP539" s="137"/>
    </row>
    <row r="540" spans="1:42" outlineLevel="1">
      <c r="A540" s="395">
        <v>108</v>
      </c>
      <c r="B540" s="269" t="s">
        <v>593</v>
      </c>
      <c r="C540" s="270" t="s">
        <v>594</v>
      </c>
      <c r="D540" s="333" t="s">
        <v>146</v>
      </c>
      <c r="E540" s="334">
        <v>2.5</v>
      </c>
      <c r="F540" s="334"/>
      <c r="G540" s="334">
        <f>ROUND(E540*F540,2)</f>
        <v>0</v>
      </c>
      <c r="H540" s="271" t="s">
        <v>1233</v>
      </c>
      <c r="I540" s="137"/>
      <c r="J540" s="137"/>
      <c r="K540" s="137"/>
      <c r="L540" s="137"/>
      <c r="M540" s="137" t="s">
        <v>131</v>
      </c>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37"/>
      <c r="AP540" s="137"/>
    </row>
    <row r="541" spans="1:42" outlineLevel="1">
      <c r="A541" s="395"/>
      <c r="B541" s="269"/>
      <c r="C541" s="360" t="s">
        <v>510</v>
      </c>
      <c r="D541" s="361"/>
      <c r="E541" s="362"/>
      <c r="F541" s="334"/>
      <c r="G541" s="334"/>
      <c r="H541" s="271">
        <v>0</v>
      </c>
      <c r="I541" s="137"/>
      <c r="J541" s="137"/>
      <c r="K541" s="137"/>
      <c r="L541" s="137"/>
      <c r="M541" s="137" t="s">
        <v>133</v>
      </c>
      <c r="N541" s="137">
        <v>0</v>
      </c>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37"/>
      <c r="AP541" s="137"/>
    </row>
    <row r="542" spans="1:42" outlineLevel="1">
      <c r="A542" s="395"/>
      <c r="B542" s="269"/>
      <c r="C542" s="360" t="s">
        <v>154</v>
      </c>
      <c r="D542" s="361"/>
      <c r="E542" s="362"/>
      <c r="F542" s="334"/>
      <c r="G542" s="334"/>
      <c r="H542" s="271">
        <v>0</v>
      </c>
      <c r="I542" s="137"/>
      <c r="J542" s="137"/>
      <c r="K542" s="137"/>
      <c r="L542" s="137"/>
      <c r="M542" s="137" t="s">
        <v>133</v>
      </c>
      <c r="N542" s="137">
        <v>0</v>
      </c>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row>
    <row r="543" spans="1:42" outlineLevel="1">
      <c r="A543" s="395"/>
      <c r="B543" s="269"/>
      <c r="C543" s="360" t="s">
        <v>595</v>
      </c>
      <c r="D543" s="361"/>
      <c r="E543" s="362">
        <v>2.5</v>
      </c>
      <c r="F543" s="334"/>
      <c r="G543" s="334"/>
      <c r="H543" s="271">
        <v>0</v>
      </c>
      <c r="I543" s="137"/>
      <c r="J543" s="137"/>
      <c r="K543" s="137"/>
      <c r="L543" s="137"/>
      <c r="M543" s="137" t="s">
        <v>133</v>
      </c>
      <c r="N543" s="137">
        <v>0</v>
      </c>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row>
    <row r="544" spans="1:42">
      <c r="A544" s="396" t="s">
        <v>126</v>
      </c>
      <c r="B544" s="363" t="s">
        <v>64</v>
      </c>
      <c r="C544" s="364" t="s">
        <v>65</v>
      </c>
      <c r="D544" s="365"/>
      <c r="E544" s="366"/>
      <c r="F544" s="366"/>
      <c r="G544" s="366">
        <f>SUMIF(M545:M608,"&lt;&gt;NOR",G545:G608)</f>
        <v>0</v>
      </c>
      <c r="H544" s="339"/>
      <c r="M544" s="136" t="s">
        <v>127</v>
      </c>
    </row>
    <row r="545" spans="1:42" outlineLevel="1">
      <c r="A545" s="395">
        <v>109</v>
      </c>
      <c r="B545" s="269" t="s">
        <v>596</v>
      </c>
      <c r="C545" s="270" t="s">
        <v>597</v>
      </c>
      <c r="D545" s="333" t="s">
        <v>146</v>
      </c>
      <c r="E545" s="334">
        <v>8.2565E-2</v>
      </c>
      <c r="F545" s="334"/>
      <c r="G545" s="334">
        <f>ROUND(E545*F545,2)</f>
        <v>0</v>
      </c>
      <c r="H545" s="271" t="s">
        <v>1269</v>
      </c>
      <c r="I545" s="137"/>
      <c r="J545" s="137"/>
      <c r="K545" s="137"/>
      <c r="L545" s="137"/>
      <c r="M545" s="137" t="s">
        <v>131</v>
      </c>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row>
    <row r="546" spans="1:42" outlineLevel="1">
      <c r="A546" s="395"/>
      <c r="B546" s="269"/>
      <c r="C546" s="360" t="s">
        <v>598</v>
      </c>
      <c r="D546" s="361"/>
      <c r="E546" s="362"/>
      <c r="F546" s="334"/>
      <c r="G546" s="334"/>
      <c r="H546" s="271">
        <v>0</v>
      </c>
      <c r="I546" s="137"/>
      <c r="J546" s="137"/>
      <c r="K546" s="137"/>
      <c r="L546" s="137"/>
      <c r="M546" s="137" t="s">
        <v>133</v>
      </c>
      <c r="N546" s="137">
        <v>0</v>
      </c>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row>
    <row r="547" spans="1:42" outlineLevel="1">
      <c r="A547" s="395"/>
      <c r="B547" s="269"/>
      <c r="C547" s="360" t="s">
        <v>154</v>
      </c>
      <c r="D547" s="361"/>
      <c r="E547" s="362"/>
      <c r="F547" s="334"/>
      <c r="G547" s="334"/>
      <c r="H547" s="271">
        <v>0</v>
      </c>
      <c r="I547" s="137"/>
      <c r="J547" s="137"/>
      <c r="K547" s="137"/>
      <c r="L547" s="137"/>
      <c r="M547" s="137" t="s">
        <v>133</v>
      </c>
      <c r="N547" s="137">
        <v>0</v>
      </c>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37"/>
      <c r="AP547" s="137"/>
    </row>
    <row r="548" spans="1:42" outlineLevel="1">
      <c r="A548" s="395"/>
      <c r="B548" s="269"/>
      <c r="C548" s="360" t="s">
        <v>599</v>
      </c>
      <c r="D548" s="361"/>
      <c r="E548" s="362">
        <v>2.0789999999999999E-2</v>
      </c>
      <c r="F548" s="334"/>
      <c r="G548" s="334"/>
      <c r="H548" s="271">
        <v>0</v>
      </c>
      <c r="I548" s="137"/>
      <c r="J548" s="137"/>
      <c r="K548" s="137"/>
      <c r="L548" s="137"/>
      <c r="M548" s="137" t="s">
        <v>133</v>
      </c>
      <c r="N548" s="137">
        <v>0</v>
      </c>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c r="AO548" s="137"/>
      <c r="AP548" s="137"/>
    </row>
    <row r="549" spans="1:42" outlineLevel="1">
      <c r="A549" s="395"/>
      <c r="B549" s="269"/>
      <c r="C549" s="360" t="s">
        <v>600</v>
      </c>
      <c r="D549" s="361"/>
      <c r="E549" s="362">
        <v>2.2749999999999999E-2</v>
      </c>
      <c r="F549" s="334"/>
      <c r="G549" s="334"/>
      <c r="H549" s="271">
        <v>0</v>
      </c>
      <c r="I549" s="137"/>
      <c r="J549" s="137"/>
      <c r="K549" s="137"/>
      <c r="L549" s="137"/>
      <c r="M549" s="137" t="s">
        <v>133</v>
      </c>
      <c r="N549" s="137">
        <v>0</v>
      </c>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c r="AO549" s="137"/>
      <c r="AP549" s="137"/>
    </row>
    <row r="550" spans="1:42" outlineLevel="1">
      <c r="A550" s="395"/>
      <c r="B550" s="269"/>
      <c r="C550" s="360" t="s">
        <v>601</v>
      </c>
      <c r="D550" s="361"/>
      <c r="E550" s="362">
        <v>3.9024999999999997E-2</v>
      </c>
      <c r="F550" s="334"/>
      <c r="G550" s="334"/>
      <c r="H550" s="271">
        <v>0</v>
      </c>
      <c r="I550" s="137"/>
      <c r="J550" s="137"/>
      <c r="K550" s="137"/>
      <c r="L550" s="137"/>
      <c r="M550" s="137" t="s">
        <v>133</v>
      </c>
      <c r="N550" s="137">
        <v>0</v>
      </c>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c r="AO550" s="137"/>
      <c r="AP550" s="137"/>
    </row>
    <row r="551" spans="1:42" outlineLevel="1">
      <c r="A551" s="395">
        <v>110</v>
      </c>
      <c r="B551" s="269" t="s">
        <v>602</v>
      </c>
      <c r="C551" s="270" t="s">
        <v>603</v>
      </c>
      <c r="D551" s="333" t="s">
        <v>146</v>
      </c>
      <c r="E551" s="334">
        <v>5.3130000000000004E-2</v>
      </c>
      <c r="F551" s="334"/>
      <c r="G551" s="334">
        <f>ROUND(E551*F551,2)</f>
        <v>0</v>
      </c>
      <c r="H551" s="271" t="s">
        <v>1269</v>
      </c>
      <c r="I551" s="137"/>
      <c r="J551" s="137"/>
      <c r="K551" s="137"/>
      <c r="L551" s="137"/>
      <c r="M551" s="137" t="s">
        <v>131</v>
      </c>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c r="AO551" s="137"/>
      <c r="AP551" s="137"/>
    </row>
    <row r="552" spans="1:42" outlineLevel="1">
      <c r="A552" s="395"/>
      <c r="B552" s="269"/>
      <c r="C552" s="360" t="s">
        <v>598</v>
      </c>
      <c r="D552" s="361"/>
      <c r="E552" s="362"/>
      <c r="F552" s="334"/>
      <c r="G552" s="334"/>
      <c r="H552" s="271">
        <v>0</v>
      </c>
      <c r="I552" s="137"/>
      <c r="J552" s="137"/>
      <c r="K552" s="137"/>
      <c r="L552" s="137"/>
      <c r="M552" s="137" t="s">
        <v>133</v>
      </c>
      <c r="N552" s="137">
        <v>0</v>
      </c>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c r="AO552" s="137"/>
      <c r="AP552" s="137"/>
    </row>
    <row r="553" spans="1:42" outlineLevel="1">
      <c r="A553" s="395"/>
      <c r="B553" s="269"/>
      <c r="C553" s="360" t="s">
        <v>154</v>
      </c>
      <c r="D553" s="361"/>
      <c r="E553" s="362"/>
      <c r="F553" s="334"/>
      <c r="G553" s="334"/>
      <c r="H553" s="271">
        <v>0</v>
      </c>
      <c r="I553" s="137"/>
      <c r="J553" s="137"/>
      <c r="K553" s="137"/>
      <c r="L553" s="137"/>
      <c r="M553" s="137" t="s">
        <v>133</v>
      </c>
      <c r="N553" s="137">
        <v>0</v>
      </c>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c r="AO553" s="137"/>
      <c r="AP553" s="137"/>
    </row>
    <row r="554" spans="1:42" outlineLevel="1">
      <c r="A554" s="395"/>
      <c r="B554" s="269"/>
      <c r="C554" s="360" t="s">
        <v>604</v>
      </c>
      <c r="D554" s="361"/>
      <c r="E554" s="362">
        <v>5.3129999999999997E-2</v>
      </c>
      <c r="F554" s="334"/>
      <c r="G554" s="334"/>
      <c r="H554" s="271">
        <v>0</v>
      </c>
      <c r="I554" s="137"/>
      <c r="J554" s="137"/>
      <c r="K554" s="137"/>
      <c r="L554" s="137"/>
      <c r="M554" s="137" t="s">
        <v>133</v>
      </c>
      <c r="N554" s="137">
        <v>0</v>
      </c>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c r="AO554" s="137"/>
      <c r="AP554" s="137"/>
    </row>
    <row r="555" spans="1:42" outlineLevel="1">
      <c r="A555" s="395">
        <v>111</v>
      </c>
      <c r="B555" s="269" t="s">
        <v>605</v>
      </c>
      <c r="C555" s="270" t="s">
        <v>606</v>
      </c>
      <c r="D555" s="333" t="s">
        <v>146</v>
      </c>
      <c r="E555" s="334">
        <v>8.2565E-2</v>
      </c>
      <c r="F555" s="334"/>
      <c r="G555" s="334">
        <f>ROUND(E555*F555,2)</f>
        <v>0</v>
      </c>
      <c r="H555" s="271" t="s">
        <v>1269</v>
      </c>
      <c r="I555" s="137"/>
      <c r="J555" s="137"/>
      <c r="K555" s="137"/>
      <c r="L555" s="137"/>
      <c r="M555" s="137" t="s">
        <v>131</v>
      </c>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c r="AO555" s="137"/>
      <c r="AP555" s="137"/>
    </row>
    <row r="556" spans="1:42" outlineLevel="1">
      <c r="A556" s="395"/>
      <c r="B556" s="269"/>
      <c r="C556" s="360" t="s">
        <v>598</v>
      </c>
      <c r="D556" s="361"/>
      <c r="E556" s="362"/>
      <c r="F556" s="334"/>
      <c r="G556" s="334"/>
      <c r="H556" s="271">
        <v>0</v>
      </c>
      <c r="I556" s="137"/>
      <c r="J556" s="137"/>
      <c r="K556" s="137"/>
      <c r="L556" s="137"/>
      <c r="M556" s="137" t="s">
        <v>133</v>
      </c>
      <c r="N556" s="137">
        <v>0</v>
      </c>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c r="AO556" s="137"/>
      <c r="AP556" s="137"/>
    </row>
    <row r="557" spans="1:42" outlineLevel="1">
      <c r="A557" s="395"/>
      <c r="B557" s="269"/>
      <c r="C557" s="360" t="s">
        <v>154</v>
      </c>
      <c r="D557" s="361"/>
      <c r="E557" s="362"/>
      <c r="F557" s="334"/>
      <c r="G557" s="334"/>
      <c r="H557" s="271">
        <v>0</v>
      </c>
      <c r="I557" s="137"/>
      <c r="J557" s="137"/>
      <c r="K557" s="137"/>
      <c r="L557" s="137"/>
      <c r="M557" s="137" t="s">
        <v>133</v>
      </c>
      <c r="N557" s="137">
        <v>0</v>
      </c>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c r="AO557" s="137"/>
      <c r="AP557" s="137"/>
    </row>
    <row r="558" spans="1:42" outlineLevel="1">
      <c r="A558" s="395"/>
      <c r="B558" s="269"/>
      <c r="C558" s="360" t="s">
        <v>599</v>
      </c>
      <c r="D558" s="361"/>
      <c r="E558" s="362">
        <v>2.0789999999999999E-2</v>
      </c>
      <c r="F558" s="334"/>
      <c r="G558" s="334"/>
      <c r="H558" s="271">
        <v>0</v>
      </c>
      <c r="I558" s="137"/>
      <c r="J558" s="137"/>
      <c r="K558" s="137"/>
      <c r="L558" s="137"/>
      <c r="M558" s="137" t="s">
        <v>133</v>
      </c>
      <c r="N558" s="137">
        <v>0</v>
      </c>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c r="AO558" s="137"/>
      <c r="AP558" s="137"/>
    </row>
    <row r="559" spans="1:42" outlineLevel="1">
      <c r="A559" s="395"/>
      <c r="B559" s="269"/>
      <c r="C559" s="360" t="s">
        <v>600</v>
      </c>
      <c r="D559" s="361"/>
      <c r="E559" s="362">
        <v>2.2749999999999999E-2</v>
      </c>
      <c r="F559" s="334"/>
      <c r="G559" s="334"/>
      <c r="H559" s="271">
        <v>0</v>
      </c>
      <c r="I559" s="137"/>
      <c r="J559" s="137"/>
      <c r="K559" s="137"/>
      <c r="L559" s="137"/>
      <c r="M559" s="137" t="s">
        <v>133</v>
      </c>
      <c r="N559" s="137">
        <v>0</v>
      </c>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c r="AO559" s="137"/>
      <c r="AP559" s="137"/>
    </row>
    <row r="560" spans="1:42" outlineLevel="1">
      <c r="A560" s="395"/>
      <c r="B560" s="269"/>
      <c r="C560" s="360" t="s">
        <v>601</v>
      </c>
      <c r="D560" s="361"/>
      <c r="E560" s="362">
        <v>3.9024999999999997E-2</v>
      </c>
      <c r="F560" s="334"/>
      <c r="G560" s="334"/>
      <c r="H560" s="271">
        <v>0</v>
      </c>
      <c r="I560" s="137"/>
      <c r="J560" s="137"/>
      <c r="K560" s="137"/>
      <c r="L560" s="137"/>
      <c r="M560" s="137" t="s">
        <v>133</v>
      </c>
      <c r="N560" s="137">
        <v>0</v>
      </c>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c r="AO560" s="137"/>
      <c r="AP560" s="137"/>
    </row>
    <row r="561" spans="1:42" outlineLevel="1">
      <c r="A561" s="395">
        <v>112</v>
      </c>
      <c r="B561" s="269" t="s">
        <v>607</v>
      </c>
      <c r="C561" s="270" t="s">
        <v>608</v>
      </c>
      <c r="D561" s="333" t="s">
        <v>146</v>
      </c>
      <c r="E561" s="334">
        <v>5.3130000000000004E-2</v>
      </c>
      <c r="F561" s="334"/>
      <c r="G561" s="334">
        <f>ROUND(E561*F561,2)</f>
        <v>0</v>
      </c>
      <c r="H561" s="271" t="s">
        <v>1269</v>
      </c>
      <c r="I561" s="137"/>
      <c r="J561" s="137"/>
      <c r="K561" s="137"/>
      <c r="L561" s="137"/>
      <c r="M561" s="137" t="s">
        <v>131</v>
      </c>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c r="AO561" s="137"/>
      <c r="AP561" s="137"/>
    </row>
    <row r="562" spans="1:42" outlineLevel="1">
      <c r="A562" s="395"/>
      <c r="B562" s="269"/>
      <c r="C562" s="360" t="s">
        <v>598</v>
      </c>
      <c r="D562" s="361"/>
      <c r="E562" s="362"/>
      <c r="F562" s="334"/>
      <c r="G562" s="334"/>
      <c r="H562" s="271">
        <v>0</v>
      </c>
      <c r="I562" s="137"/>
      <c r="J562" s="137"/>
      <c r="K562" s="137"/>
      <c r="L562" s="137"/>
      <c r="M562" s="137" t="s">
        <v>133</v>
      </c>
      <c r="N562" s="137">
        <v>0</v>
      </c>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37"/>
      <c r="AP562" s="137"/>
    </row>
    <row r="563" spans="1:42" outlineLevel="1">
      <c r="A563" s="395"/>
      <c r="B563" s="269"/>
      <c r="C563" s="360" t="s">
        <v>154</v>
      </c>
      <c r="D563" s="361"/>
      <c r="E563" s="362"/>
      <c r="F563" s="334"/>
      <c r="G563" s="334"/>
      <c r="H563" s="271">
        <v>0</v>
      </c>
      <c r="I563" s="137"/>
      <c r="J563" s="137"/>
      <c r="K563" s="137"/>
      <c r="L563" s="137"/>
      <c r="M563" s="137" t="s">
        <v>133</v>
      </c>
      <c r="N563" s="137">
        <v>0</v>
      </c>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37"/>
      <c r="AP563" s="137"/>
    </row>
    <row r="564" spans="1:42" outlineLevel="1">
      <c r="A564" s="395"/>
      <c r="B564" s="269"/>
      <c r="C564" s="360" t="s">
        <v>604</v>
      </c>
      <c r="D564" s="361"/>
      <c r="E564" s="362">
        <v>5.3129999999999997E-2</v>
      </c>
      <c r="F564" s="334"/>
      <c r="G564" s="334"/>
      <c r="H564" s="271">
        <v>0</v>
      </c>
      <c r="I564" s="137"/>
      <c r="J564" s="137"/>
      <c r="K564" s="137"/>
      <c r="L564" s="137"/>
      <c r="M564" s="137" t="s">
        <v>133</v>
      </c>
      <c r="N564" s="137">
        <v>0</v>
      </c>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37"/>
    </row>
    <row r="565" spans="1:42" outlineLevel="1">
      <c r="A565" s="395">
        <v>113</v>
      </c>
      <c r="B565" s="269" t="s">
        <v>609</v>
      </c>
      <c r="C565" s="270" t="s">
        <v>610</v>
      </c>
      <c r="D565" s="333" t="s">
        <v>130</v>
      </c>
      <c r="E565" s="334">
        <v>8</v>
      </c>
      <c r="F565" s="334"/>
      <c r="G565" s="334">
        <f>ROUND(E565*F565,2)</f>
        <v>0</v>
      </c>
      <c r="H565" s="271" t="s">
        <v>1269</v>
      </c>
      <c r="I565" s="137"/>
      <c r="J565" s="137"/>
      <c r="K565" s="137"/>
      <c r="L565" s="137"/>
      <c r="M565" s="137" t="s">
        <v>131</v>
      </c>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37"/>
      <c r="AP565" s="137"/>
    </row>
    <row r="566" spans="1:42" outlineLevel="1">
      <c r="A566" s="395"/>
      <c r="B566" s="269"/>
      <c r="C566" s="360" t="s">
        <v>598</v>
      </c>
      <c r="D566" s="361"/>
      <c r="E566" s="362"/>
      <c r="F566" s="334"/>
      <c r="G566" s="334"/>
      <c r="H566" s="271">
        <v>0</v>
      </c>
      <c r="I566" s="137"/>
      <c r="J566" s="137"/>
      <c r="K566" s="137"/>
      <c r="L566" s="137"/>
      <c r="M566" s="137" t="s">
        <v>133</v>
      </c>
      <c r="N566" s="137">
        <v>0</v>
      </c>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37"/>
      <c r="AP566" s="137"/>
    </row>
    <row r="567" spans="1:42" outlineLevel="1">
      <c r="A567" s="395"/>
      <c r="B567" s="269"/>
      <c r="C567" s="360" t="s">
        <v>154</v>
      </c>
      <c r="D567" s="361"/>
      <c r="E567" s="362"/>
      <c r="F567" s="334"/>
      <c r="G567" s="334"/>
      <c r="H567" s="271">
        <v>0</v>
      </c>
      <c r="I567" s="137"/>
      <c r="J567" s="137"/>
      <c r="K567" s="137"/>
      <c r="L567" s="137"/>
      <c r="M567" s="137" t="s">
        <v>133</v>
      </c>
      <c r="N567" s="137">
        <v>0</v>
      </c>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37"/>
      <c r="AP567" s="137"/>
    </row>
    <row r="568" spans="1:42" outlineLevel="1">
      <c r="A568" s="395"/>
      <c r="B568" s="269"/>
      <c r="C568" s="360" t="s">
        <v>611</v>
      </c>
      <c r="D568" s="361"/>
      <c r="E568" s="362">
        <v>8</v>
      </c>
      <c r="F568" s="334"/>
      <c r="G568" s="334"/>
      <c r="H568" s="271">
        <v>0</v>
      </c>
      <c r="I568" s="137"/>
      <c r="J568" s="137"/>
      <c r="K568" s="137"/>
      <c r="L568" s="137"/>
      <c r="M568" s="137" t="s">
        <v>133</v>
      </c>
      <c r="N568" s="137">
        <v>0</v>
      </c>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37"/>
      <c r="AP568" s="137"/>
    </row>
    <row r="569" spans="1:42" outlineLevel="1">
      <c r="A569" s="395">
        <v>114</v>
      </c>
      <c r="B569" s="269" t="s">
        <v>612</v>
      </c>
      <c r="C569" s="270" t="s">
        <v>613</v>
      </c>
      <c r="D569" s="333" t="s">
        <v>130</v>
      </c>
      <c r="E569" s="334">
        <v>521.95000000000005</v>
      </c>
      <c r="F569" s="334"/>
      <c r="G569" s="334">
        <f>ROUND(E569*F569,2)</f>
        <v>0</v>
      </c>
      <c r="H569" s="271" t="s">
        <v>1269</v>
      </c>
      <c r="I569" s="137"/>
      <c r="J569" s="137"/>
      <c r="K569" s="137"/>
      <c r="L569" s="137"/>
      <c r="M569" s="137" t="s">
        <v>131</v>
      </c>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37"/>
      <c r="AP569" s="137"/>
    </row>
    <row r="570" spans="1:42" outlineLevel="1">
      <c r="A570" s="395"/>
      <c r="B570" s="269"/>
      <c r="C570" s="360" t="s">
        <v>598</v>
      </c>
      <c r="D570" s="361"/>
      <c r="E570" s="362"/>
      <c r="F570" s="334"/>
      <c r="G570" s="334"/>
      <c r="H570" s="271">
        <v>0</v>
      </c>
      <c r="I570" s="137"/>
      <c r="J570" s="137"/>
      <c r="K570" s="137"/>
      <c r="L570" s="137"/>
      <c r="M570" s="137" t="s">
        <v>133</v>
      </c>
      <c r="N570" s="137">
        <v>0</v>
      </c>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row>
    <row r="571" spans="1:42" outlineLevel="1">
      <c r="A571" s="395"/>
      <c r="B571" s="269"/>
      <c r="C571" s="360" t="s">
        <v>154</v>
      </c>
      <c r="D571" s="361"/>
      <c r="E571" s="362"/>
      <c r="F571" s="334"/>
      <c r="G571" s="334"/>
      <c r="H571" s="271">
        <v>0</v>
      </c>
      <c r="I571" s="137"/>
      <c r="J571" s="137"/>
      <c r="K571" s="137"/>
      <c r="L571" s="137"/>
      <c r="M571" s="137" t="s">
        <v>133</v>
      </c>
      <c r="N571" s="137">
        <v>0</v>
      </c>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37"/>
      <c r="AP571" s="137"/>
    </row>
    <row r="572" spans="1:42" outlineLevel="1">
      <c r="A572" s="395"/>
      <c r="B572" s="269"/>
      <c r="C572" s="360" t="s">
        <v>1453</v>
      </c>
      <c r="D572" s="361"/>
      <c r="E572" s="362">
        <v>487.31</v>
      </c>
      <c r="F572" s="334"/>
      <c r="G572" s="334"/>
      <c r="H572" s="271">
        <v>0</v>
      </c>
      <c r="I572" s="137"/>
      <c r="J572" s="137"/>
      <c r="K572" s="137"/>
      <c r="L572" s="137"/>
      <c r="M572" s="137" t="s">
        <v>133</v>
      </c>
      <c r="N572" s="137">
        <v>0</v>
      </c>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37"/>
      <c r="AP572" s="137"/>
    </row>
    <row r="573" spans="1:42" outlineLevel="1">
      <c r="A573" s="395"/>
      <c r="B573" s="269"/>
      <c r="C573" s="360" t="s">
        <v>1454</v>
      </c>
      <c r="D573" s="361"/>
      <c r="E573" s="362">
        <v>34.64</v>
      </c>
      <c r="F573" s="334"/>
      <c r="G573" s="334"/>
      <c r="H573" s="271">
        <v>0</v>
      </c>
      <c r="I573" s="137"/>
      <c r="J573" s="137"/>
      <c r="K573" s="137"/>
      <c r="L573" s="137"/>
      <c r="M573" s="137" t="s">
        <v>133</v>
      </c>
      <c r="N573" s="137">
        <v>0</v>
      </c>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row>
    <row r="574" spans="1:42" outlineLevel="1">
      <c r="A574" s="395">
        <v>115</v>
      </c>
      <c r="B574" s="269" t="s">
        <v>614</v>
      </c>
      <c r="C574" s="270" t="s">
        <v>615</v>
      </c>
      <c r="D574" s="333" t="s">
        <v>130</v>
      </c>
      <c r="E574" s="334">
        <v>543.41200000000003</v>
      </c>
      <c r="F574" s="334"/>
      <c r="G574" s="334">
        <f>ROUND(E574*F574,2)</f>
        <v>0</v>
      </c>
      <c r="H574" s="271" t="s">
        <v>1269</v>
      </c>
      <c r="I574" s="137"/>
      <c r="J574" s="137"/>
      <c r="K574" s="137"/>
      <c r="L574" s="137"/>
      <c r="M574" s="137" t="s">
        <v>131</v>
      </c>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row>
    <row r="575" spans="1:42" outlineLevel="1">
      <c r="A575" s="395"/>
      <c r="B575" s="269"/>
      <c r="C575" s="360" t="s">
        <v>598</v>
      </c>
      <c r="D575" s="361"/>
      <c r="E575" s="362"/>
      <c r="F575" s="334"/>
      <c r="G575" s="334"/>
      <c r="H575" s="271">
        <v>0</v>
      </c>
      <c r="I575" s="137"/>
      <c r="J575" s="137"/>
      <c r="K575" s="137"/>
      <c r="L575" s="137"/>
      <c r="M575" s="137" t="s">
        <v>133</v>
      </c>
      <c r="N575" s="137">
        <v>0</v>
      </c>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row>
    <row r="576" spans="1:42" outlineLevel="1">
      <c r="A576" s="395"/>
      <c r="B576" s="269"/>
      <c r="C576" s="360" t="s">
        <v>154</v>
      </c>
      <c r="D576" s="361"/>
      <c r="E576" s="362"/>
      <c r="F576" s="334"/>
      <c r="G576" s="334"/>
      <c r="H576" s="271">
        <v>0</v>
      </c>
      <c r="I576" s="137"/>
      <c r="J576" s="137"/>
      <c r="K576" s="137"/>
      <c r="L576" s="137"/>
      <c r="M576" s="137" t="s">
        <v>133</v>
      </c>
      <c r="N576" s="137">
        <v>0</v>
      </c>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row>
    <row r="577" spans="1:42" outlineLevel="1">
      <c r="A577" s="395"/>
      <c r="B577" s="269"/>
      <c r="C577" s="360" t="s">
        <v>1453</v>
      </c>
      <c r="D577" s="361"/>
      <c r="E577" s="362">
        <v>487.31</v>
      </c>
      <c r="F577" s="334"/>
      <c r="G577" s="334"/>
      <c r="H577" s="271">
        <v>0</v>
      </c>
      <c r="I577" s="137"/>
      <c r="J577" s="137"/>
      <c r="K577" s="137"/>
      <c r="L577" s="137"/>
      <c r="M577" s="137" t="s">
        <v>133</v>
      </c>
      <c r="N577" s="137">
        <v>0</v>
      </c>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row>
    <row r="578" spans="1:42" outlineLevel="1">
      <c r="A578" s="395"/>
      <c r="B578" s="269"/>
      <c r="C578" s="360" t="s">
        <v>1454</v>
      </c>
      <c r="D578" s="361"/>
      <c r="E578" s="362">
        <v>34.64</v>
      </c>
      <c r="F578" s="334"/>
      <c r="G578" s="334"/>
      <c r="H578" s="271">
        <v>0</v>
      </c>
      <c r="I578" s="137"/>
      <c r="J578" s="137"/>
      <c r="K578" s="137"/>
      <c r="L578" s="137"/>
      <c r="M578" s="137" t="s">
        <v>133</v>
      </c>
      <c r="N578" s="137">
        <v>0</v>
      </c>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row>
    <row r="579" spans="1:42" outlineLevel="1">
      <c r="A579" s="395"/>
      <c r="B579" s="269"/>
      <c r="C579" s="360" t="s">
        <v>616</v>
      </c>
      <c r="D579" s="361"/>
      <c r="E579" s="362">
        <v>21</v>
      </c>
      <c r="F579" s="334"/>
      <c r="G579" s="334"/>
      <c r="H579" s="271">
        <v>0</v>
      </c>
      <c r="I579" s="137"/>
      <c r="J579" s="137"/>
      <c r="K579" s="137"/>
      <c r="L579" s="137"/>
      <c r="M579" s="137" t="s">
        <v>133</v>
      </c>
      <c r="N579" s="137">
        <v>0</v>
      </c>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row>
    <row r="580" spans="1:42" outlineLevel="1">
      <c r="A580" s="395"/>
      <c r="B580" s="269"/>
      <c r="C580" s="360" t="s">
        <v>617</v>
      </c>
      <c r="D580" s="361"/>
      <c r="E580" s="362">
        <v>0.46200000000000002</v>
      </c>
      <c r="F580" s="334"/>
      <c r="G580" s="334"/>
      <c r="H580" s="271">
        <v>0</v>
      </c>
      <c r="I580" s="137"/>
      <c r="J580" s="137"/>
      <c r="K580" s="137"/>
      <c r="L580" s="137"/>
      <c r="M580" s="137" t="s">
        <v>133</v>
      </c>
      <c r="N580" s="137">
        <v>0</v>
      </c>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37"/>
      <c r="AP580" s="137"/>
    </row>
    <row r="581" spans="1:42" outlineLevel="1">
      <c r="A581" s="395">
        <v>116</v>
      </c>
      <c r="B581" s="269" t="s">
        <v>618</v>
      </c>
      <c r="C581" s="270" t="s">
        <v>619</v>
      </c>
      <c r="D581" s="333" t="s">
        <v>130</v>
      </c>
      <c r="E581" s="334">
        <v>532.45000000000005</v>
      </c>
      <c r="F581" s="334"/>
      <c r="G581" s="334">
        <f>ROUND(E581*F581,2)</f>
        <v>0</v>
      </c>
      <c r="H581" s="271" t="s">
        <v>1269</v>
      </c>
      <c r="I581" s="137"/>
      <c r="J581" s="137"/>
      <c r="K581" s="137"/>
      <c r="L581" s="137"/>
      <c r="M581" s="137" t="s">
        <v>131</v>
      </c>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37"/>
      <c r="AP581" s="137"/>
    </row>
    <row r="582" spans="1:42" outlineLevel="1">
      <c r="A582" s="395"/>
      <c r="B582" s="269"/>
      <c r="C582" s="360" t="s">
        <v>598</v>
      </c>
      <c r="D582" s="361"/>
      <c r="E582" s="362"/>
      <c r="F582" s="334"/>
      <c r="G582" s="334"/>
      <c r="H582" s="271">
        <v>0</v>
      </c>
      <c r="I582" s="137"/>
      <c r="J582" s="137"/>
      <c r="K582" s="137"/>
      <c r="L582" s="137"/>
      <c r="M582" s="137" t="s">
        <v>133</v>
      </c>
      <c r="N582" s="137">
        <v>0</v>
      </c>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c r="AO582" s="137"/>
      <c r="AP582" s="137"/>
    </row>
    <row r="583" spans="1:42" outlineLevel="1">
      <c r="A583" s="395"/>
      <c r="B583" s="269"/>
      <c r="C583" s="360" t="s">
        <v>154</v>
      </c>
      <c r="D583" s="361"/>
      <c r="E583" s="362"/>
      <c r="F583" s="334"/>
      <c r="G583" s="334"/>
      <c r="H583" s="271">
        <v>0</v>
      </c>
      <c r="I583" s="137"/>
      <c r="J583" s="137"/>
      <c r="K583" s="137"/>
      <c r="L583" s="137"/>
      <c r="M583" s="137" t="s">
        <v>133</v>
      </c>
      <c r="N583" s="137">
        <v>0</v>
      </c>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c r="AO583" s="137"/>
      <c r="AP583" s="137"/>
    </row>
    <row r="584" spans="1:42" outlineLevel="1">
      <c r="A584" s="395"/>
      <c r="B584" s="269"/>
      <c r="C584" s="360" t="s">
        <v>1453</v>
      </c>
      <c r="D584" s="361"/>
      <c r="E584" s="362">
        <v>487.31</v>
      </c>
      <c r="F584" s="334"/>
      <c r="G584" s="334"/>
      <c r="H584" s="271">
        <v>0</v>
      </c>
      <c r="I584" s="137"/>
      <c r="J584" s="137"/>
      <c r="K584" s="137"/>
      <c r="L584" s="137"/>
      <c r="M584" s="137" t="s">
        <v>133</v>
      </c>
      <c r="N584" s="137">
        <v>0</v>
      </c>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c r="AO584" s="137"/>
      <c r="AP584" s="137"/>
    </row>
    <row r="585" spans="1:42" outlineLevel="1">
      <c r="A585" s="395"/>
      <c r="B585" s="269"/>
      <c r="C585" s="360" t="s">
        <v>1454</v>
      </c>
      <c r="D585" s="361"/>
      <c r="E585" s="362">
        <v>34.64</v>
      </c>
      <c r="F585" s="334"/>
      <c r="G585" s="334"/>
      <c r="H585" s="271">
        <v>0</v>
      </c>
      <c r="I585" s="137"/>
      <c r="J585" s="137"/>
      <c r="K585" s="137"/>
      <c r="L585" s="137"/>
      <c r="M585" s="137" t="s">
        <v>133</v>
      </c>
      <c r="N585" s="137">
        <v>0</v>
      </c>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c r="AO585" s="137"/>
      <c r="AP585" s="137"/>
    </row>
    <row r="586" spans="1:42" outlineLevel="1">
      <c r="A586" s="395"/>
      <c r="B586" s="269"/>
      <c r="C586" s="360" t="s">
        <v>620</v>
      </c>
      <c r="D586" s="361"/>
      <c r="E586" s="362">
        <v>10.5</v>
      </c>
      <c r="F586" s="334"/>
      <c r="G586" s="334"/>
      <c r="H586" s="271">
        <v>0</v>
      </c>
      <c r="I586" s="137"/>
      <c r="J586" s="137"/>
      <c r="K586" s="137"/>
      <c r="L586" s="137"/>
      <c r="M586" s="137" t="s">
        <v>133</v>
      </c>
      <c r="N586" s="137">
        <v>0</v>
      </c>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c r="AO586" s="137"/>
      <c r="AP586" s="137"/>
    </row>
    <row r="587" spans="1:42" outlineLevel="1">
      <c r="A587" s="395">
        <v>117</v>
      </c>
      <c r="B587" s="269" t="s">
        <v>621</v>
      </c>
      <c r="C587" s="270" t="s">
        <v>622</v>
      </c>
      <c r="D587" s="333" t="s">
        <v>130</v>
      </c>
      <c r="E587" s="334">
        <v>542.95000000000005</v>
      </c>
      <c r="F587" s="334"/>
      <c r="G587" s="334">
        <f>ROUND(E587*F587,2)</f>
        <v>0</v>
      </c>
      <c r="H587" s="271" t="s">
        <v>1269</v>
      </c>
      <c r="I587" s="137"/>
      <c r="J587" s="137"/>
      <c r="K587" s="137"/>
      <c r="L587" s="137"/>
      <c r="M587" s="137" t="s">
        <v>131</v>
      </c>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c r="AO587" s="137"/>
      <c r="AP587" s="137"/>
    </row>
    <row r="588" spans="1:42" outlineLevel="1">
      <c r="A588" s="395"/>
      <c r="B588" s="269"/>
      <c r="C588" s="360" t="s">
        <v>598</v>
      </c>
      <c r="D588" s="361"/>
      <c r="E588" s="362"/>
      <c r="F588" s="334"/>
      <c r="G588" s="334"/>
      <c r="H588" s="271">
        <v>0</v>
      </c>
      <c r="I588" s="137"/>
      <c r="J588" s="137"/>
      <c r="K588" s="137"/>
      <c r="L588" s="137"/>
      <c r="M588" s="137" t="s">
        <v>133</v>
      </c>
      <c r="N588" s="137">
        <v>0</v>
      </c>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37"/>
      <c r="AP588" s="137"/>
    </row>
    <row r="589" spans="1:42" outlineLevel="1">
      <c r="A589" s="395"/>
      <c r="B589" s="269"/>
      <c r="C589" s="360" t="s">
        <v>154</v>
      </c>
      <c r="D589" s="361"/>
      <c r="E589" s="362"/>
      <c r="F589" s="334"/>
      <c r="G589" s="334"/>
      <c r="H589" s="271">
        <v>0</v>
      </c>
      <c r="I589" s="137"/>
      <c r="J589" s="137"/>
      <c r="K589" s="137"/>
      <c r="L589" s="137"/>
      <c r="M589" s="137" t="s">
        <v>133</v>
      </c>
      <c r="N589" s="137">
        <v>0</v>
      </c>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row>
    <row r="590" spans="1:42" outlineLevel="1">
      <c r="A590" s="395"/>
      <c r="B590" s="269"/>
      <c r="C590" s="360" t="s">
        <v>1453</v>
      </c>
      <c r="D590" s="361"/>
      <c r="E590" s="362">
        <v>487.31</v>
      </c>
      <c r="F590" s="334"/>
      <c r="G590" s="334"/>
      <c r="H590" s="271">
        <v>0</v>
      </c>
      <c r="I590" s="137"/>
      <c r="J590" s="137"/>
      <c r="K590" s="137"/>
      <c r="L590" s="137"/>
      <c r="M590" s="137" t="s">
        <v>133</v>
      </c>
      <c r="N590" s="137">
        <v>0</v>
      </c>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row>
    <row r="591" spans="1:42" outlineLevel="1">
      <c r="A591" s="395"/>
      <c r="B591" s="269"/>
      <c r="C591" s="360" t="s">
        <v>1454</v>
      </c>
      <c r="D591" s="361"/>
      <c r="E591" s="362">
        <v>34.64</v>
      </c>
      <c r="F591" s="334"/>
      <c r="G591" s="334"/>
      <c r="H591" s="271">
        <v>0</v>
      </c>
      <c r="I591" s="137"/>
      <c r="J591" s="137"/>
      <c r="K591" s="137"/>
      <c r="L591" s="137"/>
      <c r="M591" s="137" t="s">
        <v>133</v>
      </c>
      <c r="N591" s="137">
        <v>0</v>
      </c>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row>
    <row r="592" spans="1:42" outlineLevel="1">
      <c r="A592" s="395"/>
      <c r="B592" s="269"/>
      <c r="C592" s="360" t="s">
        <v>616</v>
      </c>
      <c r="D592" s="361"/>
      <c r="E592" s="362">
        <v>21</v>
      </c>
      <c r="F592" s="334"/>
      <c r="G592" s="334"/>
      <c r="H592" s="271">
        <v>0</v>
      </c>
      <c r="I592" s="137"/>
      <c r="J592" s="137"/>
      <c r="K592" s="137"/>
      <c r="L592" s="137"/>
      <c r="M592" s="137" t="s">
        <v>133</v>
      </c>
      <c r="N592" s="137">
        <v>0</v>
      </c>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37"/>
      <c r="AP592" s="137"/>
    </row>
    <row r="593" spans="1:42" outlineLevel="1">
      <c r="A593" s="395">
        <v>118</v>
      </c>
      <c r="B593" s="269" t="s">
        <v>623</v>
      </c>
      <c r="C593" s="270" t="s">
        <v>624</v>
      </c>
      <c r="D593" s="333" t="s">
        <v>130</v>
      </c>
      <c r="E593" s="334">
        <v>487.77199999999999</v>
      </c>
      <c r="F593" s="334"/>
      <c r="G593" s="334">
        <f>ROUND(E593*F593,2)</f>
        <v>0</v>
      </c>
      <c r="H593" s="271" t="s">
        <v>1269</v>
      </c>
      <c r="I593" s="137"/>
      <c r="J593" s="137"/>
      <c r="K593" s="137"/>
      <c r="L593" s="137"/>
      <c r="M593" s="137" t="s">
        <v>131</v>
      </c>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37"/>
      <c r="AP593" s="137"/>
    </row>
    <row r="594" spans="1:42" outlineLevel="1">
      <c r="A594" s="395"/>
      <c r="B594" s="269"/>
      <c r="C594" s="360" t="s">
        <v>598</v>
      </c>
      <c r="D594" s="361"/>
      <c r="E594" s="362"/>
      <c r="F594" s="334"/>
      <c r="G594" s="334"/>
      <c r="H594" s="271">
        <v>0</v>
      </c>
      <c r="I594" s="137"/>
      <c r="J594" s="137"/>
      <c r="K594" s="137"/>
      <c r="L594" s="137"/>
      <c r="M594" s="137" t="s">
        <v>133</v>
      </c>
      <c r="N594" s="137">
        <v>0</v>
      </c>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c r="AO594" s="137"/>
      <c r="AP594" s="137"/>
    </row>
    <row r="595" spans="1:42" outlineLevel="1">
      <c r="A595" s="395"/>
      <c r="B595" s="269"/>
      <c r="C595" s="360" t="s">
        <v>154</v>
      </c>
      <c r="D595" s="361"/>
      <c r="E595" s="362"/>
      <c r="F595" s="334"/>
      <c r="G595" s="334"/>
      <c r="H595" s="271">
        <v>0</v>
      </c>
      <c r="I595" s="137"/>
      <c r="J595" s="137"/>
      <c r="K595" s="137"/>
      <c r="L595" s="137"/>
      <c r="M595" s="137" t="s">
        <v>133</v>
      </c>
      <c r="N595" s="137">
        <v>0</v>
      </c>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37"/>
      <c r="AP595" s="137"/>
    </row>
    <row r="596" spans="1:42" outlineLevel="1">
      <c r="A596" s="395"/>
      <c r="B596" s="269"/>
      <c r="C596" s="360" t="s">
        <v>1453</v>
      </c>
      <c r="D596" s="361"/>
      <c r="E596" s="362">
        <v>487.31</v>
      </c>
      <c r="F596" s="334"/>
      <c r="G596" s="334"/>
      <c r="H596" s="271">
        <v>0</v>
      </c>
      <c r="I596" s="137"/>
      <c r="J596" s="137"/>
      <c r="K596" s="137"/>
      <c r="L596" s="137"/>
      <c r="M596" s="137" t="s">
        <v>133</v>
      </c>
      <c r="N596" s="137">
        <v>0</v>
      </c>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37"/>
      <c r="AP596" s="137"/>
    </row>
    <row r="597" spans="1:42" outlineLevel="1">
      <c r="A597" s="395"/>
      <c r="B597" s="269"/>
      <c r="C597" s="360" t="s">
        <v>617</v>
      </c>
      <c r="D597" s="361"/>
      <c r="E597" s="362">
        <v>0.46200000000000002</v>
      </c>
      <c r="F597" s="334"/>
      <c r="G597" s="334"/>
      <c r="H597" s="271">
        <v>0</v>
      </c>
      <c r="I597" s="137"/>
      <c r="J597" s="137"/>
      <c r="K597" s="137"/>
      <c r="L597" s="137"/>
      <c r="M597" s="137" t="s">
        <v>133</v>
      </c>
      <c r="N597" s="137">
        <v>0</v>
      </c>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37"/>
      <c r="AP597" s="137"/>
    </row>
    <row r="598" spans="1:42" outlineLevel="1">
      <c r="A598" s="395">
        <v>119</v>
      </c>
      <c r="B598" s="269" t="s">
        <v>625</v>
      </c>
      <c r="C598" s="270" t="s">
        <v>626</v>
      </c>
      <c r="D598" s="333" t="s">
        <v>130</v>
      </c>
      <c r="E598" s="334">
        <v>0.46199999999999997</v>
      </c>
      <c r="F598" s="334"/>
      <c r="G598" s="334">
        <f>ROUND(E598*F598,2)</f>
        <v>0</v>
      </c>
      <c r="H598" s="271" t="s">
        <v>1269</v>
      </c>
      <c r="I598" s="137"/>
      <c r="J598" s="137"/>
      <c r="K598" s="137"/>
      <c r="L598" s="137"/>
      <c r="M598" s="137" t="s">
        <v>131</v>
      </c>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37"/>
      <c r="AP598" s="137"/>
    </row>
    <row r="599" spans="1:42" outlineLevel="1">
      <c r="A599" s="395"/>
      <c r="B599" s="269"/>
      <c r="C599" s="360" t="s">
        <v>598</v>
      </c>
      <c r="D599" s="361"/>
      <c r="E599" s="362"/>
      <c r="F599" s="334"/>
      <c r="G599" s="334"/>
      <c r="H599" s="271">
        <v>0</v>
      </c>
      <c r="I599" s="137"/>
      <c r="J599" s="137"/>
      <c r="K599" s="137"/>
      <c r="L599" s="137"/>
      <c r="M599" s="137" t="s">
        <v>133</v>
      </c>
      <c r="N599" s="137">
        <v>0</v>
      </c>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37"/>
      <c r="AP599" s="137"/>
    </row>
    <row r="600" spans="1:42" outlineLevel="1">
      <c r="A600" s="395"/>
      <c r="B600" s="269"/>
      <c r="C600" s="360" t="s">
        <v>154</v>
      </c>
      <c r="D600" s="361"/>
      <c r="E600" s="362"/>
      <c r="F600" s="334"/>
      <c r="G600" s="334"/>
      <c r="H600" s="271">
        <v>0</v>
      </c>
      <c r="I600" s="137"/>
      <c r="J600" s="137"/>
      <c r="K600" s="137"/>
      <c r="L600" s="137"/>
      <c r="M600" s="137" t="s">
        <v>133</v>
      </c>
      <c r="N600" s="137">
        <v>0</v>
      </c>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37"/>
    </row>
    <row r="601" spans="1:42" outlineLevel="1">
      <c r="A601" s="395"/>
      <c r="B601" s="269"/>
      <c r="C601" s="360" t="s">
        <v>617</v>
      </c>
      <c r="D601" s="361"/>
      <c r="E601" s="362">
        <v>0.46200000000000002</v>
      </c>
      <c r="F601" s="334"/>
      <c r="G601" s="334"/>
      <c r="H601" s="271">
        <v>0</v>
      </c>
      <c r="I601" s="137"/>
      <c r="J601" s="137"/>
      <c r="K601" s="137"/>
      <c r="L601" s="137"/>
      <c r="M601" s="137" t="s">
        <v>133</v>
      </c>
      <c r="N601" s="137">
        <v>0</v>
      </c>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c r="AO601" s="137"/>
      <c r="AP601" s="137"/>
    </row>
    <row r="602" spans="1:42" outlineLevel="1">
      <c r="A602" s="395">
        <v>120</v>
      </c>
      <c r="B602" s="269" t="s">
        <v>627</v>
      </c>
      <c r="C602" s="270" t="s">
        <v>628</v>
      </c>
      <c r="D602" s="333" t="s">
        <v>130</v>
      </c>
      <c r="E602" s="334">
        <v>1020.222</v>
      </c>
      <c r="F602" s="334"/>
      <c r="G602" s="334">
        <f>ROUND(E602*F602,2)</f>
        <v>0</v>
      </c>
      <c r="H602" s="271" t="s">
        <v>1269</v>
      </c>
      <c r="I602" s="137"/>
      <c r="J602" s="137"/>
      <c r="K602" s="137"/>
      <c r="L602" s="137"/>
      <c r="M602" s="137" t="s">
        <v>131</v>
      </c>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c r="AO602" s="137"/>
      <c r="AP602" s="137"/>
    </row>
    <row r="603" spans="1:42" outlineLevel="1">
      <c r="A603" s="395"/>
      <c r="B603" s="269"/>
      <c r="C603" s="360" t="s">
        <v>598</v>
      </c>
      <c r="D603" s="361"/>
      <c r="E603" s="362"/>
      <c r="F603" s="334"/>
      <c r="G603" s="334"/>
      <c r="H603" s="271">
        <v>0</v>
      </c>
      <c r="I603" s="137"/>
      <c r="J603" s="137"/>
      <c r="K603" s="137"/>
      <c r="L603" s="137"/>
      <c r="M603" s="137" t="s">
        <v>133</v>
      </c>
      <c r="N603" s="137">
        <v>0</v>
      </c>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c r="AO603" s="137"/>
      <c r="AP603" s="137"/>
    </row>
    <row r="604" spans="1:42" outlineLevel="1">
      <c r="A604" s="395"/>
      <c r="B604" s="269"/>
      <c r="C604" s="360" t="s">
        <v>154</v>
      </c>
      <c r="D604" s="361"/>
      <c r="E604" s="362"/>
      <c r="F604" s="334"/>
      <c r="G604" s="334"/>
      <c r="H604" s="271">
        <v>0</v>
      </c>
      <c r="I604" s="137"/>
      <c r="J604" s="137"/>
      <c r="K604" s="137"/>
      <c r="L604" s="137"/>
      <c r="M604" s="137" t="s">
        <v>133</v>
      </c>
      <c r="N604" s="137">
        <v>0</v>
      </c>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c r="AO604" s="137"/>
      <c r="AP604" s="137"/>
    </row>
    <row r="605" spans="1:42" outlineLevel="1">
      <c r="A605" s="395"/>
      <c r="B605" s="269"/>
      <c r="C605" s="360" t="s">
        <v>1455</v>
      </c>
      <c r="D605" s="361"/>
      <c r="E605" s="362">
        <v>974.62</v>
      </c>
      <c r="F605" s="334"/>
      <c r="G605" s="334"/>
      <c r="H605" s="271">
        <v>0</v>
      </c>
      <c r="I605" s="137"/>
      <c r="J605" s="137"/>
      <c r="K605" s="137"/>
      <c r="L605" s="137"/>
      <c r="M605" s="137" t="s">
        <v>133</v>
      </c>
      <c r="N605" s="137">
        <v>0</v>
      </c>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c r="AO605" s="137"/>
      <c r="AP605" s="137"/>
    </row>
    <row r="606" spans="1:42" outlineLevel="1">
      <c r="A606" s="395"/>
      <c r="B606" s="269"/>
      <c r="C606" s="360" t="s">
        <v>1454</v>
      </c>
      <c r="D606" s="361"/>
      <c r="E606" s="362">
        <v>34.64</v>
      </c>
      <c r="F606" s="334"/>
      <c r="G606" s="334"/>
      <c r="H606" s="271">
        <v>0</v>
      </c>
      <c r="I606" s="137"/>
      <c r="J606" s="137"/>
      <c r="K606" s="137"/>
      <c r="L606" s="137"/>
      <c r="M606" s="137" t="s">
        <v>133</v>
      </c>
      <c r="N606" s="137">
        <v>0</v>
      </c>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c r="AO606" s="137"/>
      <c r="AP606" s="137"/>
    </row>
    <row r="607" spans="1:42" outlineLevel="1">
      <c r="A607" s="395"/>
      <c r="B607" s="269"/>
      <c r="C607" s="360" t="s">
        <v>620</v>
      </c>
      <c r="D607" s="361"/>
      <c r="E607" s="362">
        <v>10.5</v>
      </c>
      <c r="F607" s="334"/>
      <c r="G607" s="334"/>
      <c r="H607" s="271">
        <v>0</v>
      </c>
      <c r="I607" s="137"/>
      <c r="J607" s="137"/>
      <c r="K607" s="137"/>
      <c r="L607" s="137"/>
      <c r="M607" s="137" t="s">
        <v>133</v>
      </c>
      <c r="N607" s="137">
        <v>0</v>
      </c>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c r="AO607" s="137"/>
      <c r="AP607" s="137"/>
    </row>
    <row r="608" spans="1:42" outlineLevel="1">
      <c r="A608" s="395"/>
      <c r="B608" s="269"/>
      <c r="C608" s="360" t="s">
        <v>617</v>
      </c>
      <c r="D608" s="361"/>
      <c r="E608" s="362">
        <v>0.46200000000000002</v>
      </c>
      <c r="F608" s="334"/>
      <c r="G608" s="334"/>
      <c r="H608" s="271">
        <v>0</v>
      </c>
      <c r="I608" s="137"/>
      <c r="J608" s="137"/>
      <c r="K608" s="137"/>
      <c r="L608" s="137"/>
      <c r="M608" s="137" t="s">
        <v>133</v>
      </c>
      <c r="N608" s="137">
        <v>0</v>
      </c>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c r="AO608" s="137"/>
      <c r="AP608" s="137"/>
    </row>
    <row r="609" spans="1:42">
      <c r="A609" s="396" t="s">
        <v>126</v>
      </c>
      <c r="B609" s="363" t="s">
        <v>66</v>
      </c>
      <c r="C609" s="364" t="s">
        <v>67</v>
      </c>
      <c r="D609" s="365"/>
      <c r="E609" s="366"/>
      <c r="F609" s="366"/>
      <c r="G609" s="366">
        <f>SUMIF(M610:M614,"&lt;&gt;NOR",G610:G614)</f>
        <v>0</v>
      </c>
      <c r="H609" s="339"/>
      <c r="M609" s="136" t="s">
        <v>127</v>
      </c>
    </row>
    <row r="610" spans="1:42" outlineLevel="1">
      <c r="A610" s="395">
        <v>121</v>
      </c>
      <c r="B610" s="269" t="s">
        <v>629</v>
      </c>
      <c r="C610" s="270" t="s">
        <v>630</v>
      </c>
      <c r="D610" s="333" t="s">
        <v>130</v>
      </c>
      <c r="E610" s="334">
        <v>3.6</v>
      </c>
      <c r="F610" s="334"/>
      <c r="G610" s="334">
        <f>ROUND(E610*F610,2)</f>
        <v>0</v>
      </c>
      <c r="H610" s="271" t="s">
        <v>1269</v>
      </c>
      <c r="I610" s="137"/>
      <c r="J610" s="137"/>
      <c r="K610" s="137"/>
      <c r="L610" s="137"/>
      <c r="M610" s="137" t="s">
        <v>131</v>
      </c>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c r="AO610" s="137"/>
      <c r="AP610" s="137"/>
    </row>
    <row r="611" spans="1:42" outlineLevel="1">
      <c r="A611" s="395"/>
      <c r="B611" s="269"/>
      <c r="C611" s="360" t="s">
        <v>631</v>
      </c>
      <c r="D611" s="361"/>
      <c r="E611" s="362">
        <v>3.6</v>
      </c>
      <c r="F611" s="334"/>
      <c r="G611" s="334"/>
      <c r="H611" s="271">
        <v>0</v>
      </c>
      <c r="I611" s="137"/>
      <c r="J611" s="137"/>
      <c r="K611" s="137"/>
      <c r="L611" s="137"/>
      <c r="M611" s="137" t="s">
        <v>133</v>
      </c>
      <c r="N611" s="137">
        <v>0</v>
      </c>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c r="AO611" s="137"/>
      <c r="AP611" s="137"/>
    </row>
    <row r="612" spans="1:42" outlineLevel="1">
      <c r="A612" s="395">
        <v>122</v>
      </c>
      <c r="B612" s="269" t="s">
        <v>632</v>
      </c>
      <c r="C612" s="270" t="s">
        <v>633</v>
      </c>
      <c r="D612" s="333" t="s">
        <v>130</v>
      </c>
      <c r="E612" s="334">
        <v>52.25</v>
      </c>
      <c r="F612" s="334"/>
      <c r="G612" s="334">
        <f>ROUND(E612*F612,2)</f>
        <v>0</v>
      </c>
      <c r="H612" s="271" t="s">
        <v>1269</v>
      </c>
      <c r="I612" s="137"/>
      <c r="J612" s="137"/>
      <c r="K612" s="137"/>
      <c r="L612" s="137"/>
      <c r="M612" s="137" t="s">
        <v>131</v>
      </c>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c r="AO612" s="137"/>
      <c r="AP612" s="137"/>
    </row>
    <row r="613" spans="1:42" outlineLevel="1">
      <c r="A613" s="395"/>
      <c r="B613" s="269"/>
      <c r="C613" s="360" t="s">
        <v>634</v>
      </c>
      <c r="D613" s="361"/>
      <c r="E613" s="362">
        <v>47</v>
      </c>
      <c r="F613" s="334"/>
      <c r="G613" s="334"/>
      <c r="H613" s="271">
        <v>0</v>
      </c>
      <c r="I613" s="137"/>
      <c r="J613" s="137"/>
      <c r="K613" s="137"/>
      <c r="L613" s="137"/>
      <c r="M613" s="137" t="s">
        <v>133</v>
      </c>
      <c r="N613" s="137">
        <v>0</v>
      </c>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c r="AO613" s="137"/>
      <c r="AP613" s="137"/>
    </row>
    <row r="614" spans="1:42" outlineLevel="1">
      <c r="A614" s="395"/>
      <c r="B614" s="269"/>
      <c r="C614" s="360" t="s">
        <v>635</v>
      </c>
      <c r="D614" s="361"/>
      <c r="E614" s="362">
        <v>5.25</v>
      </c>
      <c r="F614" s="334"/>
      <c r="G614" s="334"/>
      <c r="H614" s="271">
        <v>0</v>
      </c>
      <c r="I614" s="137"/>
      <c r="J614" s="137"/>
      <c r="K614" s="137"/>
      <c r="L614" s="137"/>
      <c r="M614" s="137" t="s">
        <v>133</v>
      </c>
      <c r="N614" s="137">
        <v>0</v>
      </c>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c r="AO614" s="137"/>
      <c r="AP614" s="137"/>
    </row>
    <row r="615" spans="1:42">
      <c r="A615" s="396" t="s">
        <v>126</v>
      </c>
      <c r="B615" s="363" t="s">
        <v>68</v>
      </c>
      <c r="C615" s="364" t="s">
        <v>69</v>
      </c>
      <c r="D615" s="365"/>
      <c r="E615" s="366"/>
      <c r="F615" s="366"/>
      <c r="G615" s="366">
        <f>SUMIF(M616:M650,"&lt;&gt;NOR",G616:G650)</f>
        <v>0</v>
      </c>
      <c r="H615" s="339"/>
      <c r="M615" s="136" t="s">
        <v>127</v>
      </c>
    </row>
    <row r="616" spans="1:42" outlineLevel="1">
      <c r="A616" s="395">
        <v>123</v>
      </c>
      <c r="B616" s="269" t="s">
        <v>636</v>
      </c>
      <c r="C616" s="270" t="s">
        <v>637</v>
      </c>
      <c r="D616" s="333" t="s">
        <v>130</v>
      </c>
      <c r="E616" s="334">
        <v>532.45000000000005</v>
      </c>
      <c r="F616" s="334"/>
      <c r="G616" s="334">
        <f>ROUND(E616*F616,2)</f>
        <v>0</v>
      </c>
      <c r="H616" s="271" t="s">
        <v>1269</v>
      </c>
      <c r="I616" s="137"/>
      <c r="J616" s="137"/>
      <c r="K616" s="137"/>
      <c r="L616" s="137"/>
      <c r="M616" s="137" t="s">
        <v>131</v>
      </c>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c r="AO616" s="137"/>
      <c r="AP616" s="137"/>
    </row>
    <row r="617" spans="1:42" outlineLevel="1">
      <c r="A617" s="395"/>
      <c r="B617" s="269"/>
      <c r="C617" s="360" t="s">
        <v>598</v>
      </c>
      <c r="D617" s="361"/>
      <c r="E617" s="362"/>
      <c r="F617" s="334"/>
      <c r="G617" s="334"/>
      <c r="H617" s="271">
        <v>0</v>
      </c>
      <c r="I617" s="137"/>
      <c r="J617" s="137"/>
      <c r="K617" s="137"/>
      <c r="L617" s="137"/>
      <c r="M617" s="137" t="s">
        <v>133</v>
      </c>
      <c r="N617" s="137">
        <v>0</v>
      </c>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37"/>
      <c r="AP617" s="137"/>
    </row>
    <row r="618" spans="1:42" outlineLevel="1">
      <c r="A618" s="395"/>
      <c r="B618" s="269"/>
      <c r="C618" s="360" t="s">
        <v>1453</v>
      </c>
      <c r="D618" s="361"/>
      <c r="E618" s="362">
        <v>487.31</v>
      </c>
      <c r="F618" s="334"/>
      <c r="G618" s="334"/>
      <c r="H618" s="271">
        <v>0</v>
      </c>
      <c r="I618" s="137"/>
      <c r="J618" s="137"/>
      <c r="K618" s="137"/>
      <c r="L618" s="137"/>
      <c r="M618" s="137" t="s">
        <v>133</v>
      </c>
      <c r="N618" s="137">
        <v>0</v>
      </c>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c r="AO618" s="137"/>
      <c r="AP618" s="137"/>
    </row>
    <row r="619" spans="1:42" outlineLevel="1">
      <c r="A619" s="395"/>
      <c r="B619" s="269"/>
      <c r="C619" s="360" t="s">
        <v>1454</v>
      </c>
      <c r="D619" s="361"/>
      <c r="E619" s="362">
        <v>34.64</v>
      </c>
      <c r="F619" s="334"/>
      <c r="G619" s="334"/>
      <c r="H619" s="271">
        <v>0</v>
      </c>
      <c r="I619" s="137"/>
      <c r="J619" s="137"/>
      <c r="K619" s="137"/>
      <c r="L619" s="137"/>
      <c r="M619" s="137" t="s">
        <v>133</v>
      </c>
      <c r="N619" s="137">
        <v>0</v>
      </c>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c r="AO619" s="137"/>
      <c r="AP619" s="137"/>
    </row>
    <row r="620" spans="1:42" outlineLevel="1">
      <c r="A620" s="395"/>
      <c r="B620" s="269"/>
      <c r="C620" s="360" t="s">
        <v>620</v>
      </c>
      <c r="D620" s="361"/>
      <c r="E620" s="362">
        <v>10.5</v>
      </c>
      <c r="F620" s="334"/>
      <c r="G620" s="334"/>
      <c r="H620" s="271">
        <v>0</v>
      </c>
      <c r="I620" s="137"/>
      <c r="J620" s="137"/>
      <c r="K620" s="137"/>
      <c r="L620" s="137"/>
      <c r="M620" s="137" t="s">
        <v>133</v>
      </c>
      <c r="N620" s="137">
        <v>0</v>
      </c>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c r="AO620" s="137"/>
      <c r="AP620" s="137"/>
    </row>
    <row r="621" spans="1:42" outlineLevel="1">
      <c r="A621" s="395">
        <v>124</v>
      </c>
      <c r="B621" s="269" t="s">
        <v>638</v>
      </c>
      <c r="C621" s="270" t="s">
        <v>639</v>
      </c>
      <c r="D621" s="333" t="s">
        <v>130</v>
      </c>
      <c r="E621" s="334">
        <v>2352.0100000000002</v>
      </c>
      <c r="F621" s="334"/>
      <c r="G621" s="334">
        <f>ROUND(E621*F621,2)</f>
        <v>0</v>
      </c>
      <c r="H621" s="271" t="s">
        <v>1269</v>
      </c>
      <c r="I621" s="137"/>
      <c r="J621" s="137"/>
      <c r="K621" s="137"/>
      <c r="L621" s="137"/>
      <c r="M621" s="137" t="s">
        <v>131</v>
      </c>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c r="AO621" s="137"/>
      <c r="AP621" s="137"/>
    </row>
    <row r="622" spans="1:42" outlineLevel="1">
      <c r="A622" s="395"/>
      <c r="B622" s="269"/>
      <c r="C622" s="360" t="s">
        <v>640</v>
      </c>
      <c r="D622" s="361"/>
      <c r="E622" s="362">
        <v>2150.5700000000002</v>
      </c>
      <c r="F622" s="334"/>
      <c r="G622" s="334"/>
      <c r="H622" s="271">
        <v>0</v>
      </c>
      <c r="I622" s="137"/>
      <c r="J622" s="137"/>
      <c r="K622" s="137"/>
      <c r="L622" s="137"/>
      <c r="M622" s="137" t="s">
        <v>133</v>
      </c>
      <c r="N622" s="137">
        <v>0</v>
      </c>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c r="AO622" s="137"/>
      <c r="AP622" s="137"/>
    </row>
    <row r="623" spans="1:42" outlineLevel="1">
      <c r="A623" s="395"/>
      <c r="B623" s="269"/>
      <c r="C623" s="360" t="s">
        <v>641</v>
      </c>
      <c r="D623" s="361"/>
      <c r="E623" s="362">
        <v>201.44</v>
      </c>
      <c r="F623" s="334"/>
      <c r="G623" s="334"/>
      <c r="H623" s="271">
        <v>0</v>
      </c>
      <c r="I623" s="137"/>
      <c r="J623" s="137"/>
      <c r="K623" s="137"/>
      <c r="L623" s="137"/>
      <c r="M623" s="137" t="s">
        <v>133</v>
      </c>
      <c r="N623" s="137">
        <v>0</v>
      </c>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c r="AO623" s="137"/>
      <c r="AP623" s="137"/>
    </row>
    <row r="624" spans="1:42" outlineLevel="1">
      <c r="A624" s="395">
        <v>125</v>
      </c>
      <c r="B624" s="269" t="s">
        <v>642</v>
      </c>
      <c r="C624" s="270" t="s">
        <v>643</v>
      </c>
      <c r="D624" s="333" t="s">
        <v>130</v>
      </c>
      <c r="E624" s="334">
        <v>9408.0400000000009</v>
      </c>
      <c r="F624" s="334"/>
      <c r="G624" s="334">
        <f>ROUND(E624*F624,2)</f>
        <v>0</v>
      </c>
      <c r="H624" s="271" t="s">
        <v>1269</v>
      </c>
      <c r="I624" s="137"/>
      <c r="J624" s="137"/>
      <c r="K624" s="137"/>
      <c r="L624" s="137"/>
      <c r="M624" s="137" t="s">
        <v>131</v>
      </c>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row>
    <row r="625" spans="1:42" outlineLevel="1">
      <c r="A625" s="395"/>
      <c r="B625" s="269"/>
      <c r="C625" s="360" t="s">
        <v>2537</v>
      </c>
      <c r="D625" s="361"/>
      <c r="E625" s="362">
        <v>8602.2799999999988</v>
      </c>
      <c r="F625" s="334"/>
      <c r="G625" s="334"/>
      <c r="H625" s="271">
        <v>0</v>
      </c>
      <c r="I625" s="137"/>
      <c r="J625" s="137"/>
      <c r="K625" s="137"/>
      <c r="L625" s="137"/>
      <c r="M625" s="137" t="s">
        <v>133</v>
      </c>
      <c r="N625" s="137">
        <v>0</v>
      </c>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c r="AO625" s="137"/>
      <c r="AP625" s="137"/>
    </row>
    <row r="626" spans="1:42" outlineLevel="1">
      <c r="A626" s="395"/>
      <c r="B626" s="269"/>
      <c r="C626" s="360" t="s">
        <v>2538</v>
      </c>
      <c r="D626" s="361"/>
      <c r="E626" s="362">
        <v>805.76</v>
      </c>
      <c r="F626" s="334"/>
      <c r="G626" s="334"/>
      <c r="H626" s="271">
        <v>0</v>
      </c>
      <c r="I626" s="137"/>
      <c r="J626" s="137"/>
      <c r="K626" s="137"/>
      <c r="L626" s="137"/>
      <c r="M626" s="137" t="s">
        <v>133</v>
      </c>
      <c r="N626" s="137">
        <v>0</v>
      </c>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37"/>
      <c r="AP626" s="137"/>
    </row>
    <row r="627" spans="1:42" outlineLevel="1">
      <c r="A627" s="395">
        <v>126</v>
      </c>
      <c r="B627" s="269" t="s">
        <v>644</v>
      </c>
      <c r="C627" s="270" t="s">
        <v>645</v>
      </c>
      <c r="D627" s="333" t="s">
        <v>130</v>
      </c>
      <c r="E627" s="334">
        <v>2352.0100000000002</v>
      </c>
      <c r="F627" s="334"/>
      <c r="G627" s="334">
        <f>ROUND(E627*F627,2)</f>
        <v>0</v>
      </c>
      <c r="H627" s="271" t="s">
        <v>1269</v>
      </c>
      <c r="I627" s="137"/>
      <c r="J627" s="137"/>
      <c r="K627" s="137"/>
      <c r="L627" s="137"/>
      <c r="M627" s="137" t="s">
        <v>131</v>
      </c>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row>
    <row r="628" spans="1:42" outlineLevel="1">
      <c r="A628" s="395"/>
      <c r="B628" s="269"/>
      <c r="C628" s="360" t="s">
        <v>640</v>
      </c>
      <c r="D628" s="361"/>
      <c r="E628" s="362">
        <v>2150.5700000000002</v>
      </c>
      <c r="F628" s="334"/>
      <c r="G628" s="334"/>
      <c r="H628" s="271">
        <v>0</v>
      </c>
      <c r="I628" s="137"/>
      <c r="J628" s="137"/>
      <c r="K628" s="137"/>
      <c r="L628" s="137"/>
      <c r="M628" s="137" t="s">
        <v>133</v>
      </c>
      <c r="N628" s="137">
        <v>0</v>
      </c>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c r="AO628" s="137"/>
      <c r="AP628" s="137"/>
    </row>
    <row r="629" spans="1:42" outlineLevel="1">
      <c r="A629" s="395"/>
      <c r="B629" s="269"/>
      <c r="C629" s="360" t="s">
        <v>641</v>
      </c>
      <c r="D629" s="361"/>
      <c r="E629" s="362">
        <v>201.44</v>
      </c>
      <c r="F629" s="334"/>
      <c r="G629" s="334"/>
      <c r="H629" s="271">
        <v>0</v>
      </c>
      <c r="I629" s="137"/>
      <c r="J629" s="137"/>
      <c r="K629" s="137"/>
      <c r="L629" s="137"/>
      <c r="M629" s="137" t="s">
        <v>133</v>
      </c>
      <c r="N629" s="137">
        <v>0</v>
      </c>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c r="AO629" s="137"/>
      <c r="AP629" s="137"/>
    </row>
    <row r="630" spans="1:42" outlineLevel="1">
      <c r="A630" s="395">
        <v>127</v>
      </c>
      <c r="B630" s="269" t="s">
        <v>646</v>
      </c>
      <c r="C630" s="270" t="s">
        <v>647</v>
      </c>
      <c r="D630" s="333" t="s">
        <v>130</v>
      </c>
      <c r="E630" s="334">
        <v>2352.0100000000002</v>
      </c>
      <c r="F630" s="334"/>
      <c r="G630" s="334">
        <f>ROUND(E630*F630,2)</f>
        <v>0</v>
      </c>
      <c r="H630" s="271" t="s">
        <v>1269</v>
      </c>
      <c r="I630" s="137"/>
      <c r="J630" s="137"/>
      <c r="K630" s="137"/>
      <c r="L630" s="137"/>
      <c r="M630" s="137" t="s">
        <v>131</v>
      </c>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c r="AO630" s="137"/>
      <c r="AP630" s="137"/>
    </row>
    <row r="631" spans="1:42" outlineLevel="1">
      <c r="A631" s="395"/>
      <c r="B631" s="269"/>
      <c r="C631" s="360" t="s">
        <v>640</v>
      </c>
      <c r="D631" s="361"/>
      <c r="E631" s="362">
        <v>2150.5700000000002</v>
      </c>
      <c r="F631" s="334"/>
      <c r="G631" s="334"/>
      <c r="H631" s="271">
        <v>0</v>
      </c>
      <c r="I631" s="137"/>
      <c r="J631" s="137"/>
      <c r="K631" s="137"/>
      <c r="L631" s="137"/>
      <c r="M631" s="137" t="s">
        <v>133</v>
      </c>
      <c r="N631" s="137">
        <v>0</v>
      </c>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c r="AO631" s="137"/>
      <c r="AP631" s="137"/>
    </row>
    <row r="632" spans="1:42" outlineLevel="1">
      <c r="A632" s="395"/>
      <c r="B632" s="269"/>
      <c r="C632" s="360" t="s">
        <v>641</v>
      </c>
      <c r="D632" s="361"/>
      <c r="E632" s="362">
        <v>201.44</v>
      </c>
      <c r="F632" s="334"/>
      <c r="G632" s="334"/>
      <c r="H632" s="271">
        <v>0</v>
      </c>
      <c r="I632" s="137"/>
      <c r="J632" s="137"/>
      <c r="K632" s="137"/>
      <c r="L632" s="137"/>
      <c r="M632" s="137" t="s">
        <v>133</v>
      </c>
      <c r="N632" s="137">
        <v>0</v>
      </c>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37"/>
    </row>
    <row r="633" spans="1:42" outlineLevel="1">
      <c r="A633" s="395">
        <v>128</v>
      </c>
      <c r="B633" s="269" t="s">
        <v>648</v>
      </c>
      <c r="C633" s="270" t="s">
        <v>649</v>
      </c>
      <c r="D633" s="333" t="s">
        <v>130</v>
      </c>
      <c r="E633" s="334">
        <v>9408.0400000000009</v>
      </c>
      <c r="F633" s="334"/>
      <c r="G633" s="334">
        <f>ROUND(E633*F633,2)</f>
        <v>0</v>
      </c>
      <c r="H633" s="271" t="s">
        <v>1269</v>
      </c>
      <c r="I633" s="137"/>
      <c r="J633" s="137"/>
      <c r="K633" s="137"/>
      <c r="L633" s="137"/>
      <c r="M633" s="137" t="s">
        <v>131</v>
      </c>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c r="AO633" s="137"/>
      <c r="AP633" s="137"/>
    </row>
    <row r="634" spans="1:42" outlineLevel="1">
      <c r="A634" s="395"/>
      <c r="B634" s="269"/>
      <c r="C634" s="360" t="s">
        <v>2537</v>
      </c>
      <c r="D634" s="361"/>
      <c r="E634" s="362">
        <v>8602.2799999999988</v>
      </c>
      <c r="F634" s="334"/>
      <c r="G634" s="334"/>
      <c r="H634" s="271">
        <v>0</v>
      </c>
      <c r="I634" s="137"/>
      <c r="J634" s="137"/>
      <c r="K634" s="137"/>
      <c r="L634" s="137"/>
      <c r="M634" s="137" t="s">
        <v>133</v>
      </c>
      <c r="N634" s="137">
        <v>0</v>
      </c>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c r="AO634" s="137"/>
      <c r="AP634" s="137"/>
    </row>
    <row r="635" spans="1:42" outlineLevel="1">
      <c r="A635" s="395"/>
      <c r="B635" s="269"/>
      <c r="C635" s="360" t="s">
        <v>2538</v>
      </c>
      <c r="D635" s="361"/>
      <c r="E635" s="362">
        <v>805.76</v>
      </c>
      <c r="F635" s="334"/>
      <c r="G635" s="334"/>
      <c r="H635" s="271">
        <v>0</v>
      </c>
      <c r="I635" s="137"/>
      <c r="J635" s="137"/>
      <c r="K635" s="137"/>
      <c r="L635" s="137"/>
      <c r="M635" s="137" t="s">
        <v>133</v>
      </c>
      <c r="N635" s="137">
        <v>0</v>
      </c>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c r="AO635" s="137"/>
      <c r="AP635" s="137"/>
    </row>
    <row r="636" spans="1:42" outlineLevel="1">
      <c r="A636" s="395">
        <v>129</v>
      </c>
      <c r="B636" s="269" t="s">
        <v>650</v>
      </c>
      <c r="C636" s="270" t="s">
        <v>651</v>
      </c>
      <c r="D636" s="333" t="s">
        <v>130</v>
      </c>
      <c r="E636" s="334">
        <v>2352.0100000000002</v>
      </c>
      <c r="F636" s="334"/>
      <c r="G636" s="334">
        <f>ROUND(E636*F636,2)</f>
        <v>0</v>
      </c>
      <c r="H636" s="271" t="s">
        <v>1269</v>
      </c>
      <c r="I636" s="137"/>
      <c r="J636" s="137"/>
      <c r="K636" s="137"/>
      <c r="L636" s="137"/>
      <c r="M636" s="137" t="s">
        <v>131</v>
      </c>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c r="AO636" s="137"/>
      <c r="AP636" s="137"/>
    </row>
    <row r="637" spans="1:42" outlineLevel="1">
      <c r="A637" s="395"/>
      <c r="B637" s="269"/>
      <c r="C637" s="360" t="s">
        <v>640</v>
      </c>
      <c r="D637" s="361"/>
      <c r="E637" s="362">
        <v>2150.5700000000002</v>
      </c>
      <c r="F637" s="334"/>
      <c r="G637" s="334"/>
      <c r="H637" s="271">
        <v>0</v>
      </c>
      <c r="I637" s="137"/>
      <c r="J637" s="137"/>
      <c r="K637" s="137"/>
      <c r="L637" s="137"/>
      <c r="M637" s="137" t="s">
        <v>133</v>
      </c>
      <c r="N637" s="137">
        <v>0</v>
      </c>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c r="AO637" s="137"/>
      <c r="AP637" s="137"/>
    </row>
    <row r="638" spans="1:42" outlineLevel="1">
      <c r="A638" s="395"/>
      <c r="B638" s="269"/>
      <c r="C638" s="360" t="s">
        <v>641</v>
      </c>
      <c r="D638" s="361"/>
      <c r="E638" s="362">
        <v>201.44</v>
      </c>
      <c r="F638" s="334"/>
      <c r="G638" s="334"/>
      <c r="H638" s="271">
        <v>0</v>
      </c>
      <c r="I638" s="137"/>
      <c r="J638" s="137"/>
      <c r="K638" s="137"/>
      <c r="L638" s="137"/>
      <c r="M638" s="137" t="s">
        <v>133</v>
      </c>
      <c r="N638" s="137">
        <v>0</v>
      </c>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c r="AO638" s="137"/>
      <c r="AP638" s="137"/>
    </row>
    <row r="639" spans="1:42" outlineLevel="1">
      <c r="A639" s="395">
        <v>130</v>
      </c>
      <c r="B639" s="269" t="s">
        <v>652</v>
      </c>
      <c r="C639" s="270" t="s">
        <v>653</v>
      </c>
      <c r="D639" s="333" t="s">
        <v>146</v>
      </c>
      <c r="E639" s="334">
        <v>289.2</v>
      </c>
      <c r="F639" s="334"/>
      <c r="G639" s="334">
        <f>ROUND(E639*F639,2)</f>
        <v>0</v>
      </c>
      <c r="H639" s="271" t="s">
        <v>1269</v>
      </c>
      <c r="I639" s="137"/>
      <c r="J639" s="137"/>
      <c r="K639" s="137"/>
      <c r="L639" s="137"/>
      <c r="M639" s="137" t="s">
        <v>131</v>
      </c>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c r="AO639" s="137"/>
      <c r="AP639" s="137"/>
    </row>
    <row r="640" spans="1:42" outlineLevel="1">
      <c r="A640" s="395"/>
      <c r="B640" s="269"/>
      <c r="C640" s="360" t="s">
        <v>654</v>
      </c>
      <c r="D640" s="361"/>
      <c r="E640" s="362">
        <v>70.2</v>
      </c>
      <c r="F640" s="334"/>
      <c r="G640" s="334"/>
      <c r="H640" s="271">
        <v>0</v>
      </c>
      <c r="I640" s="137"/>
      <c r="J640" s="137"/>
      <c r="K640" s="137"/>
      <c r="L640" s="137"/>
      <c r="M640" s="137" t="s">
        <v>133</v>
      </c>
      <c r="N640" s="137">
        <v>0</v>
      </c>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c r="AO640" s="137"/>
      <c r="AP640" s="137"/>
    </row>
    <row r="641" spans="1:42" outlineLevel="1">
      <c r="A641" s="395"/>
      <c r="B641" s="269"/>
      <c r="C641" s="360" t="s">
        <v>655</v>
      </c>
      <c r="D641" s="361"/>
      <c r="E641" s="362">
        <v>219</v>
      </c>
      <c r="F641" s="334"/>
      <c r="G641" s="334"/>
      <c r="H641" s="271">
        <v>0</v>
      </c>
      <c r="I641" s="137"/>
      <c r="J641" s="137"/>
      <c r="K641" s="137"/>
      <c r="L641" s="137"/>
      <c r="M641" s="137" t="s">
        <v>133</v>
      </c>
      <c r="N641" s="137">
        <v>0</v>
      </c>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c r="AO641" s="137"/>
      <c r="AP641" s="137"/>
    </row>
    <row r="642" spans="1:42" outlineLevel="1">
      <c r="A642" s="395">
        <v>131</v>
      </c>
      <c r="B642" s="269" t="s">
        <v>656</v>
      </c>
      <c r="C642" s="270" t="s">
        <v>657</v>
      </c>
      <c r="D642" s="333" t="s">
        <v>146</v>
      </c>
      <c r="E642" s="334">
        <v>1446</v>
      </c>
      <c r="F642" s="334"/>
      <c r="G642" s="334">
        <f>ROUND(E642*F642,2)</f>
        <v>0</v>
      </c>
      <c r="H642" s="271" t="s">
        <v>1269</v>
      </c>
      <c r="I642" s="137"/>
      <c r="J642" s="137"/>
      <c r="K642" s="137"/>
      <c r="L642" s="137"/>
      <c r="M642" s="137" t="s">
        <v>131</v>
      </c>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c r="AO642" s="137"/>
      <c r="AP642" s="137"/>
    </row>
    <row r="643" spans="1:42" outlineLevel="1">
      <c r="A643" s="395"/>
      <c r="B643" s="269"/>
      <c r="C643" s="367" t="s">
        <v>369</v>
      </c>
      <c r="D643" s="368"/>
      <c r="E643" s="369"/>
      <c r="F643" s="334"/>
      <c r="G643" s="334"/>
      <c r="H643" s="271">
        <v>0</v>
      </c>
      <c r="I643" s="137"/>
      <c r="J643" s="137"/>
      <c r="K643" s="137"/>
      <c r="L643" s="137"/>
      <c r="M643" s="137" t="s">
        <v>133</v>
      </c>
      <c r="N643" s="137">
        <v>2</v>
      </c>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row>
    <row r="644" spans="1:42" outlineLevel="1">
      <c r="A644" s="395"/>
      <c r="B644" s="269"/>
      <c r="C644" s="370" t="s">
        <v>658</v>
      </c>
      <c r="D644" s="368"/>
      <c r="E644" s="369">
        <v>70.2</v>
      </c>
      <c r="F644" s="334"/>
      <c r="G644" s="334"/>
      <c r="H644" s="271">
        <v>0</v>
      </c>
      <c r="I644" s="137"/>
      <c r="J644" s="137"/>
      <c r="K644" s="137"/>
      <c r="L644" s="137"/>
      <c r="M644" s="137" t="s">
        <v>133</v>
      </c>
      <c r="N644" s="137">
        <v>2</v>
      </c>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row>
    <row r="645" spans="1:42" outlineLevel="1">
      <c r="A645" s="395"/>
      <c r="B645" s="269"/>
      <c r="C645" s="370" t="s">
        <v>659</v>
      </c>
      <c r="D645" s="368"/>
      <c r="E645" s="369">
        <v>219</v>
      </c>
      <c r="F645" s="334"/>
      <c r="G645" s="334"/>
      <c r="H645" s="271">
        <v>0</v>
      </c>
      <c r="I645" s="137"/>
      <c r="J645" s="137"/>
      <c r="K645" s="137"/>
      <c r="L645" s="137"/>
      <c r="M645" s="137" t="s">
        <v>133</v>
      </c>
      <c r="N645" s="137">
        <v>2</v>
      </c>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row>
    <row r="646" spans="1:42" outlineLevel="1">
      <c r="A646" s="395"/>
      <c r="B646" s="269"/>
      <c r="C646" s="367" t="s">
        <v>373</v>
      </c>
      <c r="D646" s="368"/>
      <c r="E646" s="369"/>
      <c r="F646" s="334"/>
      <c r="G646" s="334"/>
      <c r="H646" s="271">
        <v>0</v>
      </c>
      <c r="I646" s="137"/>
      <c r="J646" s="137"/>
      <c r="K646" s="137"/>
      <c r="L646" s="137"/>
      <c r="M646" s="137" t="s">
        <v>133</v>
      </c>
      <c r="N646" s="137">
        <v>0</v>
      </c>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c r="AO646" s="137"/>
      <c r="AP646" s="137"/>
    </row>
    <row r="647" spans="1:42" outlineLevel="1">
      <c r="A647" s="395"/>
      <c r="B647" s="269"/>
      <c r="C647" s="360" t="s">
        <v>660</v>
      </c>
      <c r="D647" s="361"/>
      <c r="E647" s="362">
        <v>1446</v>
      </c>
      <c r="F647" s="334"/>
      <c r="G647" s="334"/>
      <c r="H647" s="271">
        <v>0</v>
      </c>
      <c r="I647" s="137"/>
      <c r="J647" s="137"/>
      <c r="K647" s="137"/>
      <c r="L647" s="137"/>
      <c r="M647" s="137" t="s">
        <v>133</v>
      </c>
      <c r="N647" s="137">
        <v>0</v>
      </c>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c r="AO647" s="137"/>
      <c r="AP647" s="137"/>
    </row>
    <row r="648" spans="1:42" outlineLevel="1">
      <c r="A648" s="395">
        <v>132</v>
      </c>
      <c r="B648" s="269" t="s">
        <v>661</v>
      </c>
      <c r="C648" s="270" t="s">
        <v>662</v>
      </c>
      <c r="D648" s="333" t="s">
        <v>146</v>
      </c>
      <c r="E648" s="334">
        <v>289.2</v>
      </c>
      <c r="F648" s="334"/>
      <c r="G648" s="334">
        <f>ROUND(E648*F648,2)</f>
        <v>0</v>
      </c>
      <c r="H648" s="271" t="s">
        <v>1269</v>
      </c>
      <c r="I648" s="137"/>
      <c r="J648" s="137"/>
      <c r="K648" s="137"/>
      <c r="L648" s="137"/>
      <c r="M648" s="137" t="s">
        <v>131</v>
      </c>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c r="AO648" s="137"/>
      <c r="AP648" s="137"/>
    </row>
    <row r="649" spans="1:42" outlineLevel="1">
      <c r="A649" s="395"/>
      <c r="B649" s="269"/>
      <c r="C649" s="360" t="s">
        <v>654</v>
      </c>
      <c r="D649" s="361"/>
      <c r="E649" s="362">
        <v>70.2</v>
      </c>
      <c r="F649" s="334"/>
      <c r="G649" s="334"/>
      <c r="H649" s="271">
        <v>0</v>
      </c>
      <c r="I649" s="137"/>
      <c r="J649" s="137"/>
      <c r="K649" s="137"/>
      <c r="L649" s="137"/>
      <c r="M649" s="137" t="s">
        <v>133</v>
      </c>
      <c r="N649" s="137">
        <v>0</v>
      </c>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c r="AO649" s="137"/>
      <c r="AP649" s="137"/>
    </row>
    <row r="650" spans="1:42" outlineLevel="1">
      <c r="A650" s="395"/>
      <c r="B650" s="269"/>
      <c r="C650" s="360" t="s">
        <v>655</v>
      </c>
      <c r="D650" s="361"/>
      <c r="E650" s="362">
        <v>219</v>
      </c>
      <c r="F650" s="334"/>
      <c r="G650" s="334"/>
      <c r="H650" s="271">
        <v>0</v>
      </c>
      <c r="I650" s="137"/>
      <c r="J650" s="137"/>
      <c r="K650" s="137"/>
      <c r="L650" s="137"/>
      <c r="M650" s="137" t="s">
        <v>133</v>
      </c>
      <c r="N650" s="137">
        <v>0</v>
      </c>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c r="AO650" s="137"/>
      <c r="AP650" s="137"/>
    </row>
    <row r="651" spans="1:42">
      <c r="A651" s="396" t="s">
        <v>126</v>
      </c>
      <c r="B651" s="363" t="s">
        <v>70</v>
      </c>
      <c r="C651" s="364" t="s">
        <v>71</v>
      </c>
      <c r="D651" s="365"/>
      <c r="E651" s="366"/>
      <c r="F651" s="366"/>
      <c r="G651" s="366">
        <f>SUMIF(M652:M663,"&lt;&gt;NOR",G652:G663)</f>
        <v>0</v>
      </c>
      <c r="H651" s="339"/>
      <c r="M651" s="136" t="s">
        <v>127</v>
      </c>
    </row>
    <row r="652" spans="1:42" outlineLevel="1">
      <c r="A652" s="395">
        <v>133</v>
      </c>
      <c r="B652" s="269" t="s">
        <v>663</v>
      </c>
      <c r="C652" s="270" t="s">
        <v>664</v>
      </c>
      <c r="D652" s="333" t="s">
        <v>130</v>
      </c>
      <c r="E652" s="334">
        <v>545.20000000000005</v>
      </c>
      <c r="F652" s="334"/>
      <c r="G652" s="334">
        <f>ROUND(E652*F652,2)</f>
        <v>0</v>
      </c>
      <c r="H652" s="271" t="s">
        <v>1269</v>
      </c>
      <c r="I652" s="137"/>
      <c r="J652" s="137"/>
      <c r="K652" s="137"/>
      <c r="L652" s="137"/>
      <c r="M652" s="137" t="s">
        <v>131</v>
      </c>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c r="AO652" s="137"/>
      <c r="AP652" s="137"/>
    </row>
    <row r="653" spans="1:42" outlineLevel="1">
      <c r="A653" s="395"/>
      <c r="B653" s="269"/>
      <c r="C653" s="360" t="s">
        <v>598</v>
      </c>
      <c r="D653" s="361"/>
      <c r="E653" s="362"/>
      <c r="F653" s="334"/>
      <c r="G653" s="334"/>
      <c r="H653" s="271">
        <v>0</v>
      </c>
      <c r="I653" s="137"/>
      <c r="J653" s="137"/>
      <c r="K653" s="137"/>
      <c r="L653" s="137"/>
      <c r="M653" s="137" t="s">
        <v>133</v>
      </c>
      <c r="N653" s="137">
        <v>0</v>
      </c>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c r="AO653" s="137"/>
      <c r="AP653" s="137"/>
    </row>
    <row r="654" spans="1:42" outlineLevel="1">
      <c r="A654" s="395"/>
      <c r="B654" s="269"/>
      <c r="C654" s="360" t="s">
        <v>154</v>
      </c>
      <c r="D654" s="361"/>
      <c r="E654" s="362"/>
      <c r="F654" s="334"/>
      <c r="G654" s="334"/>
      <c r="H654" s="271">
        <v>0</v>
      </c>
      <c r="I654" s="137"/>
      <c r="J654" s="137"/>
      <c r="K654" s="137"/>
      <c r="L654" s="137"/>
      <c r="M654" s="137" t="s">
        <v>133</v>
      </c>
      <c r="N654" s="137">
        <v>0</v>
      </c>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c r="AO654" s="137"/>
      <c r="AP654" s="137"/>
    </row>
    <row r="655" spans="1:42" outlineLevel="1">
      <c r="A655" s="395"/>
      <c r="B655" s="269"/>
      <c r="C655" s="360" t="s">
        <v>1453</v>
      </c>
      <c r="D655" s="361"/>
      <c r="E655" s="362">
        <v>487.31</v>
      </c>
      <c r="F655" s="334"/>
      <c r="G655" s="334"/>
      <c r="H655" s="271">
        <v>0</v>
      </c>
      <c r="I655" s="137"/>
      <c r="J655" s="137"/>
      <c r="K655" s="137"/>
      <c r="L655" s="137"/>
      <c r="M655" s="137" t="s">
        <v>133</v>
      </c>
      <c r="N655" s="137">
        <v>0</v>
      </c>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c r="AO655" s="137"/>
      <c r="AP655" s="137"/>
    </row>
    <row r="656" spans="1:42" outlineLevel="1">
      <c r="A656" s="395"/>
      <c r="B656" s="269"/>
      <c r="C656" s="360" t="s">
        <v>1454</v>
      </c>
      <c r="D656" s="361"/>
      <c r="E656" s="362">
        <v>34.64</v>
      </c>
      <c r="F656" s="334"/>
      <c r="G656" s="334"/>
      <c r="H656" s="271">
        <v>0</v>
      </c>
      <c r="I656" s="137"/>
      <c r="J656" s="137"/>
      <c r="K656" s="137"/>
      <c r="L656" s="137"/>
      <c r="M656" s="137" t="s">
        <v>133</v>
      </c>
      <c r="N656" s="137">
        <v>0</v>
      </c>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row>
    <row r="657" spans="1:42" outlineLevel="1">
      <c r="A657" s="395"/>
      <c r="B657" s="269"/>
      <c r="C657" s="360" t="s">
        <v>620</v>
      </c>
      <c r="D657" s="361"/>
      <c r="E657" s="362">
        <v>10.5</v>
      </c>
      <c r="F657" s="334"/>
      <c r="G657" s="334"/>
      <c r="H657" s="271">
        <v>0</v>
      </c>
      <c r="I657" s="137"/>
      <c r="J657" s="137"/>
      <c r="K657" s="137"/>
      <c r="L657" s="137"/>
      <c r="M657" s="137" t="s">
        <v>133</v>
      </c>
      <c r="N657" s="137">
        <v>0</v>
      </c>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c r="AO657" s="137"/>
      <c r="AP657" s="137"/>
    </row>
    <row r="658" spans="1:42" outlineLevel="1">
      <c r="A658" s="395"/>
      <c r="B658" s="269"/>
      <c r="C658" s="360" t="s">
        <v>665</v>
      </c>
      <c r="D658" s="361"/>
      <c r="E658" s="362">
        <v>4.75</v>
      </c>
      <c r="F658" s="334"/>
      <c r="G658" s="334"/>
      <c r="H658" s="271">
        <v>0</v>
      </c>
      <c r="I658" s="137"/>
      <c r="J658" s="137"/>
      <c r="K658" s="137"/>
      <c r="L658" s="137"/>
      <c r="M658" s="137" t="s">
        <v>133</v>
      </c>
      <c r="N658" s="137">
        <v>0</v>
      </c>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c r="AO658" s="137"/>
      <c r="AP658" s="137"/>
    </row>
    <row r="659" spans="1:42" outlineLevel="1">
      <c r="A659" s="395"/>
      <c r="B659" s="269"/>
      <c r="C659" s="360" t="s">
        <v>611</v>
      </c>
      <c r="D659" s="361"/>
      <c r="E659" s="362">
        <v>8</v>
      </c>
      <c r="F659" s="334"/>
      <c r="G659" s="334"/>
      <c r="H659" s="271">
        <v>0</v>
      </c>
      <c r="I659" s="137"/>
      <c r="J659" s="137"/>
      <c r="K659" s="137"/>
      <c r="L659" s="137"/>
      <c r="M659" s="137" t="s">
        <v>133</v>
      </c>
      <c r="N659" s="137">
        <v>0</v>
      </c>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c r="AO659" s="137"/>
      <c r="AP659" s="137"/>
    </row>
    <row r="660" spans="1:42" outlineLevel="1">
      <c r="A660" s="395">
        <v>134</v>
      </c>
      <c r="B660" s="269" t="s">
        <v>666</v>
      </c>
      <c r="C660" s="270" t="s">
        <v>667</v>
      </c>
      <c r="D660" s="333" t="s">
        <v>668</v>
      </c>
      <c r="E660" s="334">
        <v>130</v>
      </c>
      <c r="F660" s="334"/>
      <c r="G660" s="334">
        <f>ROUND(E660*F660,2)</f>
        <v>0</v>
      </c>
      <c r="H660" s="271" t="s">
        <v>1233</v>
      </c>
      <c r="I660" s="137"/>
      <c r="J660" s="137"/>
      <c r="K660" s="137"/>
      <c r="L660" s="137"/>
      <c r="M660" s="137" t="s">
        <v>131</v>
      </c>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c r="AO660" s="137"/>
      <c r="AP660" s="137"/>
    </row>
    <row r="661" spans="1:42" outlineLevel="1">
      <c r="A661" s="395"/>
      <c r="B661" s="269"/>
      <c r="C661" s="360" t="s">
        <v>1456</v>
      </c>
      <c r="D661" s="361"/>
      <c r="E661" s="362">
        <v>130</v>
      </c>
      <c r="F661" s="334"/>
      <c r="G661" s="334"/>
      <c r="H661" s="271">
        <v>0</v>
      </c>
      <c r="I661" s="137"/>
      <c r="J661" s="137"/>
      <c r="K661" s="137"/>
      <c r="L661" s="137"/>
      <c r="M661" s="137" t="s">
        <v>133</v>
      </c>
      <c r="N661" s="137">
        <v>0</v>
      </c>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c r="AO661" s="137"/>
      <c r="AP661" s="137"/>
    </row>
    <row r="662" spans="1:42" outlineLevel="1">
      <c r="A662" s="395">
        <v>135</v>
      </c>
      <c r="B662" s="269" t="s">
        <v>669</v>
      </c>
      <c r="C662" s="270" t="s">
        <v>670</v>
      </c>
      <c r="D662" s="333" t="s">
        <v>668</v>
      </c>
      <c r="E662" s="334">
        <v>95</v>
      </c>
      <c r="F662" s="334"/>
      <c r="G662" s="334">
        <f>ROUND(E662*F662,2)</f>
        <v>0</v>
      </c>
      <c r="H662" s="271" t="s">
        <v>1269</v>
      </c>
      <c r="I662" s="137"/>
      <c r="J662" s="137"/>
      <c r="K662" s="137"/>
      <c r="L662" s="137"/>
      <c r="M662" s="137" t="s">
        <v>131</v>
      </c>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c r="AO662" s="137"/>
      <c r="AP662" s="137"/>
    </row>
    <row r="663" spans="1:42" outlineLevel="1">
      <c r="A663" s="395"/>
      <c r="B663" s="269"/>
      <c r="C663" s="360" t="s">
        <v>1457</v>
      </c>
      <c r="D663" s="361"/>
      <c r="E663" s="362">
        <v>95</v>
      </c>
      <c r="F663" s="334"/>
      <c r="G663" s="334"/>
      <c r="H663" s="271">
        <v>0</v>
      </c>
      <c r="I663" s="137"/>
      <c r="J663" s="137"/>
      <c r="K663" s="137"/>
      <c r="L663" s="137"/>
      <c r="M663" s="137" t="s">
        <v>133</v>
      </c>
      <c r="N663" s="137">
        <v>0</v>
      </c>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c r="AO663" s="137"/>
      <c r="AP663" s="137"/>
    </row>
    <row r="664" spans="1:42">
      <c r="A664" s="396" t="s">
        <v>126</v>
      </c>
      <c r="B664" s="363" t="s">
        <v>72</v>
      </c>
      <c r="C664" s="364" t="s">
        <v>73</v>
      </c>
      <c r="D664" s="365"/>
      <c r="E664" s="366"/>
      <c r="F664" s="366"/>
      <c r="G664" s="366">
        <f>SUMIF(M665:M815,"&lt;&gt;NOR",G665:G815)</f>
        <v>0</v>
      </c>
      <c r="H664" s="339"/>
      <c r="M664" s="136" t="s">
        <v>127</v>
      </c>
    </row>
    <row r="665" spans="1:42" outlineLevel="1">
      <c r="A665" s="395">
        <v>136</v>
      </c>
      <c r="B665" s="269" t="s">
        <v>671</v>
      </c>
      <c r="C665" s="270" t="s">
        <v>672</v>
      </c>
      <c r="D665" s="333" t="s">
        <v>142</v>
      </c>
      <c r="E665" s="334">
        <v>3</v>
      </c>
      <c r="F665" s="334"/>
      <c r="G665" s="334">
        <f>ROUND(E665*F665,2)</f>
        <v>0</v>
      </c>
      <c r="H665" s="271" t="s">
        <v>1269</v>
      </c>
      <c r="I665" s="137"/>
      <c r="J665" s="137"/>
      <c r="K665" s="137"/>
      <c r="L665" s="137"/>
      <c r="M665" s="137" t="s">
        <v>131</v>
      </c>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c r="AO665" s="137"/>
      <c r="AP665" s="137"/>
    </row>
    <row r="666" spans="1:42" outlineLevel="1">
      <c r="A666" s="395"/>
      <c r="B666" s="269"/>
      <c r="C666" s="360" t="s">
        <v>270</v>
      </c>
      <c r="D666" s="361"/>
      <c r="E666" s="362"/>
      <c r="F666" s="334"/>
      <c r="G666" s="334"/>
      <c r="H666" s="271">
        <v>0</v>
      </c>
      <c r="I666" s="137"/>
      <c r="J666" s="137"/>
      <c r="K666" s="137"/>
      <c r="L666" s="137"/>
      <c r="M666" s="137" t="s">
        <v>133</v>
      </c>
      <c r="N666" s="137">
        <v>0</v>
      </c>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c r="AO666" s="137"/>
      <c r="AP666" s="137"/>
    </row>
    <row r="667" spans="1:42" outlineLevel="1">
      <c r="A667" s="395"/>
      <c r="B667" s="269"/>
      <c r="C667" s="360" t="s">
        <v>673</v>
      </c>
      <c r="D667" s="361"/>
      <c r="E667" s="362">
        <v>3</v>
      </c>
      <c r="F667" s="334"/>
      <c r="G667" s="334"/>
      <c r="H667" s="271">
        <v>0</v>
      </c>
      <c r="I667" s="137"/>
      <c r="J667" s="137"/>
      <c r="K667" s="137"/>
      <c r="L667" s="137"/>
      <c r="M667" s="137" t="s">
        <v>133</v>
      </c>
      <c r="N667" s="137">
        <v>0</v>
      </c>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c r="AO667" s="137"/>
      <c r="AP667" s="137"/>
    </row>
    <row r="668" spans="1:42" outlineLevel="1">
      <c r="A668" s="395"/>
      <c r="B668" s="269"/>
      <c r="C668" s="360" t="s">
        <v>674</v>
      </c>
      <c r="D668" s="361"/>
      <c r="E668" s="362"/>
      <c r="F668" s="334"/>
      <c r="G668" s="334"/>
      <c r="H668" s="271">
        <v>0</v>
      </c>
      <c r="I668" s="137"/>
      <c r="J668" s="137"/>
      <c r="K668" s="137"/>
      <c r="L668" s="137"/>
      <c r="M668" s="137" t="s">
        <v>133</v>
      </c>
      <c r="N668" s="137">
        <v>0</v>
      </c>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c r="AO668" s="137"/>
      <c r="AP668" s="137"/>
    </row>
    <row r="669" spans="1:42" outlineLevel="1">
      <c r="A669" s="395">
        <v>137</v>
      </c>
      <c r="B669" s="269" t="s">
        <v>675</v>
      </c>
      <c r="C669" s="270" t="s">
        <v>676</v>
      </c>
      <c r="D669" s="333" t="s">
        <v>142</v>
      </c>
      <c r="E669" s="334">
        <v>9</v>
      </c>
      <c r="F669" s="334"/>
      <c r="G669" s="334">
        <f>ROUND(E669*F669,2)</f>
        <v>0</v>
      </c>
      <c r="H669" s="271" t="s">
        <v>1269</v>
      </c>
      <c r="I669" s="137"/>
      <c r="J669" s="137"/>
      <c r="K669" s="137"/>
      <c r="L669" s="137"/>
      <c r="M669" s="137" t="s">
        <v>131</v>
      </c>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c r="AO669" s="137"/>
      <c r="AP669" s="137"/>
    </row>
    <row r="670" spans="1:42" outlineLevel="1">
      <c r="A670" s="395"/>
      <c r="B670" s="269"/>
      <c r="C670" s="360" t="s">
        <v>677</v>
      </c>
      <c r="D670" s="361"/>
      <c r="E670" s="362">
        <v>4</v>
      </c>
      <c r="F670" s="334"/>
      <c r="G670" s="334"/>
      <c r="H670" s="271">
        <v>0</v>
      </c>
      <c r="I670" s="137"/>
      <c r="J670" s="137"/>
      <c r="K670" s="137"/>
      <c r="L670" s="137"/>
      <c r="M670" s="137" t="s">
        <v>133</v>
      </c>
      <c r="N670" s="137">
        <v>0</v>
      </c>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c r="AO670" s="137"/>
      <c r="AP670" s="137"/>
    </row>
    <row r="671" spans="1:42" outlineLevel="1">
      <c r="A671" s="395"/>
      <c r="B671" s="269"/>
      <c r="C671" s="360" t="s">
        <v>678</v>
      </c>
      <c r="D671" s="361"/>
      <c r="E671" s="362">
        <v>5</v>
      </c>
      <c r="F671" s="334"/>
      <c r="G671" s="334"/>
      <c r="H671" s="271">
        <v>0</v>
      </c>
      <c r="I671" s="137"/>
      <c r="J671" s="137"/>
      <c r="K671" s="137"/>
      <c r="L671" s="137"/>
      <c r="M671" s="137" t="s">
        <v>133</v>
      </c>
      <c r="N671" s="137">
        <v>0</v>
      </c>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37"/>
      <c r="AO671" s="137"/>
      <c r="AP671" s="137"/>
    </row>
    <row r="672" spans="1:42" outlineLevel="1">
      <c r="A672" s="395"/>
      <c r="B672" s="269"/>
      <c r="C672" s="360" t="s">
        <v>674</v>
      </c>
      <c r="D672" s="361"/>
      <c r="E672" s="362"/>
      <c r="F672" s="334"/>
      <c r="G672" s="334"/>
      <c r="H672" s="271">
        <v>0</v>
      </c>
      <c r="I672" s="137"/>
      <c r="J672" s="137"/>
      <c r="K672" s="137"/>
      <c r="L672" s="137"/>
      <c r="M672" s="137" t="s">
        <v>133</v>
      </c>
      <c r="N672" s="137">
        <v>0</v>
      </c>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37"/>
      <c r="AO672" s="137"/>
      <c r="AP672" s="137"/>
    </row>
    <row r="673" spans="1:42" outlineLevel="1">
      <c r="A673" s="395">
        <v>138</v>
      </c>
      <c r="B673" s="269" t="s">
        <v>679</v>
      </c>
      <c r="C673" s="270" t="s">
        <v>680</v>
      </c>
      <c r="D673" s="333" t="s">
        <v>130</v>
      </c>
      <c r="E673" s="334">
        <v>21.108750000000001</v>
      </c>
      <c r="F673" s="334"/>
      <c r="G673" s="334">
        <f>ROUND(E673*F673,2)</f>
        <v>0</v>
      </c>
      <c r="H673" s="271" t="s">
        <v>1269</v>
      </c>
      <c r="I673" s="137"/>
      <c r="J673" s="137"/>
      <c r="K673" s="137"/>
      <c r="L673" s="137"/>
      <c r="M673" s="137" t="s">
        <v>131</v>
      </c>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c r="AO673" s="137"/>
      <c r="AP673" s="137"/>
    </row>
    <row r="674" spans="1:42" outlineLevel="1">
      <c r="A674" s="395">
        <v>0</v>
      </c>
      <c r="B674" s="269"/>
      <c r="C674" s="360" t="s">
        <v>270</v>
      </c>
      <c r="D674" s="361"/>
      <c r="E674" s="362"/>
      <c r="F674" s="334"/>
      <c r="G674" s="334"/>
      <c r="H674" s="271">
        <v>0</v>
      </c>
      <c r="I674" s="235"/>
      <c r="J674" s="137"/>
      <c r="K674" s="137"/>
      <c r="L674" s="137"/>
      <c r="M674" s="137" t="s">
        <v>133</v>
      </c>
      <c r="N674" s="137">
        <v>0</v>
      </c>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row>
    <row r="675" spans="1:42" outlineLevel="1">
      <c r="A675" s="395">
        <v>0</v>
      </c>
      <c r="B675" s="269"/>
      <c r="C675" s="360" t="s">
        <v>681</v>
      </c>
      <c r="D675" s="361"/>
      <c r="E675" s="362">
        <v>21.108750000000001</v>
      </c>
      <c r="F675" s="334"/>
      <c r="G675" s="334"/>
      <c r="H675" s="271">
        <v>0</v>
      </c>
      <c r="I675" s="235"/>
      <c r="J675" s="137"/>
      <c r="K675" s="137"/>
      <c r="L675" s="137"/>
      <c r="M675" s="137" t="s">
        <v>133</v>
      </c>
      <c r="N675" s="137">
        <v>0</v>
      </c>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row>
    <row r="676" spans="1:42" outlineLevel="1">
      <c r="A676" s="395">
        <v>0</v>
      </c>
      <c r="B676" s="269"/>
      <c r="C676" s="360" t="s">
        <v>674</v>
      </c>
      <c r="D676" s="361"/>
      <c r="E676" s="362"/>
      <c r="F676" s="334"/>
      <c r="G676" s="334"/>
      <c r="H676" s="271">
        <v>0</v>
      </c>
      <c r="I676" s="235"/>
      <c r="J676" s="137"/>
      <c r="K676" s="137"/>
      <c r="L676" s="137"/>
      <c r="M676" s="137" t="s">
        <v>133</v>
      </c>
      <c r="N676" s="137">
        <v>0</v>
      </c>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row>
    <row r="677" spans="1:42" outlineLevel="1">
      <c r="A677" s="395">
        <v>139</v>
      </c>
      <c r="B677" s="269" t="s">
        <v>682</v>
      </c>
      <c r="C677" s="270" t="s">
        <v>683</v>
      </c>
      <c r="D677" s="333" t="s">
        <v>130</v>
      </c>
      <c r="E677" s="334">
        <v>59.072000000000003</v>
      </c>
      <c r="F677" s="334"/>
      <c r="G677" s="334">
        <f>ROUND(E677*F677,2)</f>
        <v>0</v>
      </c>
      <c r="H677" s="271" t="s">
        <v>1269</v>
      </c>
      <c r="I677" s="235"/>
      <c r="J677" s="137"/>
      <c r="K677" s="137"/>
      <c r="L677" s="137"/>
      <c r="M677" s="137" t="s">
        <v>131</v>
      </c>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row>
    <row r="678" spans="1:42" outlineLevel="1">
      <c r="A678" s="395">
        <v>0</v>
      </c>
      <c r="B678" s="269"/>
      <c r="C678" s="360" t="s">
        <v>684</v>
      </c>
      <c r="D678" s="361"/>
      <c r="E678" s="362">
        <v>23.04</v>
      </c>
      <c r="F678" s="334"/>
      <c r="G678" s="334"/>
      <c r="H678" s="271">
        <v>0</v>
      </c>
      <c r="I678" s="235"/>
      <c r="J678" s="137"/>
      <c r="K678" s="137"/>
      <c r="L678" s="137"/>
      <c r="M678" s="137" t="s">
        <v>133</v>
      </c>
      <c r="N678" s="137">
        <v>0</v>
      </c>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row>
    <row r="679" spans="1:42" outlineLevel="1">
      <c r="A679" s="395">
        <v>0</v>
      </c>
      <c r="B679" s="269"/>
      <c r="C679" s="360" t="s">
        <v>685</v>
      </c>
      <c r="D679" s="361"/>
      <c r="E679" s="362">
        <v>36.031999999999996</v>
      </c>
      <c r="F679" s="334"/>
      <c r="G679" s="334"/>
      <c r="H679" s="271">
        <v>0</v>
      </c>
      <c r="I679" s="235"/>
      <c r="J679" s="137"/>
      <c r="K679" s="137"/>
      <c r="L679" s="137"/>
      <c r="M679" s="137" t="s">
        <v>133</v>
      </c>
      <c r="N679" s="137">
        <v>0</v>
      </c>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row>
    <row r="680" spans="1:42" outlineLevel="1">
      <c r="A680" s="395">
        <v>0</v>
      </c>
      <c r="B680" s="269"/>
      <c r="C680" s="360" t="s">
        <v>674</v>
      </c>
      <c r="D680" s="361"/>
      <c r="E680" s="362"/>
      <c r="F680" s="334"/>
      <c r="G680" s="334"/>
      <c r="H680" s="271">
        <v>0</v>
      </c>
      <c r="I680" s="235"/>
      <c r="J680" s="137"/>
      <c r="K680" s="137"/>
      <c r="L680" s="137"/>
      <c r="M680" s="137" t="s">
        <v>133</v>
      </c>
      <c r="N680" s="137">
        <v>0</v>
      </c>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row>
    <row r="681" spans="1:42" outlineLevel="1">
      <c r="A681" s="395">
        <v>140</v>
      </c>
      <c r="B681" s="269" t="s">
        <v>686</v>
      </c>
      <c r="C681" s="270" t="s">
        <v>687</v>
      </c>
      <c r="D681" s="333" t="s">
        <v>247</v>
      </c>
      <c r="E681" s="334">
        <v>23.68</v>
      </c>
      <c r="F681" s="334"/>
      <c r="G681" s="334">
        <f>ROUND(E681*F681,2)</f>
        <v>0</v>
      </c>
      <c r="H681" s="271" t="s">
        <v>1269</v>
      </c>
      <c r="I681" s="235"/>
      <c r="J681" s="137"/>
      <c r="K681" s="137"/>
      <c r="L681" s="137"/>
      <c r="M681" s="137" t="s">
        <v>131</v>
      </c>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row>
    <row r="682" spans="1:42" outlineLevel="1">
      <c r="A682" s="395">
        <v>0</v>
      </c>
      <c r="B682" s="269"/>
      <c r="C682" s="360" t="s">
        <v>688</v>
      </c>
      <c r="D682" s="361"/>
      <c r="E682" s="362">
        <v>9.6</v>
      </c>
      <c r="F682" s="334"/>
      <c r="G682" s="334"/>
      <c r="H682" s="271">
        <v>0</v>
      </c>
      <c r="I682" s="235"/>
      <c r="J682" s="137"/>
      <c r="K682" s="137"/>
      <c r="L682" s="137"/>
      <c r="M682" s="137" t="s">
        <v>133</v>
      </c>
      <c r="N682" s="137">
        <v>0</v>
      </c>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row>
    <row r="683" spans="1:42" outlineLevel="1">
      <c r="A683" s="395">
        <v>0</v>
      </c>
      <c r="B683" s="269"/>
      <c r="C683" s="360" t="s">
        <v>689</v>
      </c>
      <c r="D683" s="361"/>
      <c r="E683" s="362">
        <v>14.08</v>
      </c>
      <c r="F683" s="334"/>
      <c r="G683" s="334"/>
      <c r="H683" s="271">
        <v>0</v>
      </c>
      <c r="I683" s="235"/>
      <c r="J683" s="137"/>
      <c r="K683" s="137"/>
      <c r="L683" s="137"/>
      <c r="M683" s="137" t="s">
        <v>133</v>
      </c>
      <c r="N683" s="137">
        <v>0</v>
      </c>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row>
    <row r="684" spans="1:42" outlineLevel="1">
      <c r="A684" s="395">
        <v>0</v>
      </c>
      <c r="B684" s="269"/>
      <c r="C684" s="360" t="s">
        <v>674</v>
      </c>
      <c r="D684" s="361"/>
      <c r="E684" s="362"/>
      <c r="F684" s="334"/>
      <c r="G684" s="334"/>
      <c r="H684" s="271">
        <v>0</v>
      </c>
      <c r="I684" s="235"/>
      <c r="J684" s="137"/>
      <c r="K684" s="137"/>
      <c r="L684" s="137"/>
      <c r="M684" s="137" t="s">
        <v>133</v>
      </c>
      <c r="N684" s="137">
        <v>0</v>
      </c>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row>
    <row r="685" spans="1:42" outlineLevel="1">
      <c r="A685" s="395">
        <v>141</v>
      </c>
      <c r="B685" s="269" t="s">
        <v>690</v>
      </c>
      <c r="C685" s="270" t="s">
        <v>691</v>
      </c>
      <c r="D685" s="333" t="s">
        <v>247</v>
      </c>
      <c r="E685" s="334">
        <v>23.68</v>
      </c>
      <c r="F685" s="334"/>
      <c r="G685" s="334">
        <f>ROUND(E685*F685,2)</f>
        <v>0</v>
      </c>
      <c r="H685" s="271" t="s">
        <v>1269</v>
      </c>
      <c r="I685" s="235"/>
      <c r="J685" s="137"/>
      <c r="K685" s="137"/>
      <c r="L685" s="137"/>
      <c r="M685" s="137" t="s">
        <v>131</v>
      </c>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row>
    <row r="686" spans="1:42" outlineLevel="1">
      <c r="A686" s="395">
        <v>0</v>
      </c>
      <c r="B686" s="269"/>
      <c r="C686" s="360" t="s">
        <v>688</v>
      </c>
      <c r="D686" s="361"/>
      <c r="E686" s="362">
        <v>9.6</v>
      </c>
      <c r="F686" s="334"/>
      <c r="G686" s="334"/>
      <c r="H686" s="271">
        <v>0</v>
      </c>
      <c r="I686" s="235"/>
      <c r="J686" s="137"/>
      <c r="K686" s="137"/>
      <c r="L686" s="137"/>
      <c r="M686" s="137" t="s">
        <v>133</v>
      </c>
      <c r="N686" s="137">
        <v>0</v>
      </c>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row>
    <row r="687" spans="1:42" outlineLevel="1">
      <c r="A687" s="395">
        <v>0</v>
      </c>
      <c r="B687" s="269"/>
      <c r="C687" s="360" t="s">
        <v>689</v>
      </c>
      <c r="D687" s="361"/>
      <c r="E687" s="362">
        <v>14.08</v>
      </c>
      <c r="F687" s="334"/>
      <c r="G687" s="334"/>
      <c r="H687" s="271">
        <v>0</v>
      </c>
      <c r="I687" s="235"/>
      <c r="J687" s="137"/>
      <c r="K687" s="137"/>
      <c r="L687" s="137"/>
      <c r="M687" s="137" t="s">
        <v>133</v>
      </c>
      <c r="N687" s="137">
        <v>0</v>
      </c>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row>
    <row r="688" spans="1:42" outlineLevel="1">
      <c r="A688" s="395">
        <v>0</v>
      </c>
      <c r="B688" s="269"/>
      <c r="C688" s="360" t="s">
        <v>674</v>
      </c>
      <c r="D688" s="361"/>
      <c r="E688" s="362"/>
      <c r="F688" s="334"/>
      <c r="G688" s="334"/>
      <c r="H688" s="271">
        <v>0</v>
      </c>
      <c r="I688" s="235"/>
      <c r="J688" s="137"/>
      <c r="K688" s="137"/>
      <c r="L688" s="137"/>
      <c r="M688" s="137" t="s">
        <v>133</v>
      </c>
      <c r="N688" s="137">
        <v>0</v>
      </c>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row>
    <row r="689" spans="1:42" outlineLevel="1">
      <c r="A689" s="395">
        <v>142</v>
      </c>
      <c r="B689" s="269" t="s">
        <v>695</v>
      </c>
      <c r="C689" s="270" t="s">
        <v>696</v>
      </c>
      <c r="D689" s="333" t="s">
        <v>146</v>
      </c>
      <c r="E689" s="334">
        <v>79.02</v>
      </c>
      <c r="F689" s="334"/>
      <c r="G689" s="334">
        <f>ROUND(E689*F689,2)</f>
        <v>0</v>
      </c>
      <c r="H689" s="271" t="s">
        <v>1233</v>
      </c>
      <c r="I689" s="235"/>
      <c r="J689" s="137"/>
      <c r="K689" s="137"/>
      <c r="L689" s="137"/>
      <c r="M689" s="137" t="s">
        <v>131</v>
      </c>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row>
    <row r="690" spans="1:42" outlineLevel="1">
      <c r="A690" s="395">
        <v>0</v>
      </c>
      <c r="B690" s="269"/>
      <c r="C690" s="360" t="s">
        <v>697</v>
      </c>
      <c r="D690" s="361"/>
      <c r="E690" s="362"/>
      <c r="F690" s="334"/>
      <c r="G690" s="334"/>
      <c r="H690" s="271">
        <v>0</v>
      </c>
      <c r="I690" s="235"/>
      <c r="J690" s="137"/>
      <c r="K690" s="137"/>
      <c r="L690" s="137"/>
      <c r="M690" s="137" t="s">
        <v>133</v>
      </c>
      <c r="N690" s="137">
        <v>0</v>
      </c>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row>
    <row r="691" spans="1:42" outlineLevel="1">
      <c r="A691" s="395">
        <v>0</v>
      </c>
      <c r="B691" s="269"/>
      <c r="C691" s="360" t="s">
        <v>698</v>
      </c>
      <c r="D691" s="361"/>
      <c r="E691" s="362">
        <v>6.048</v>
      </c>
      <c r="F691" s="334"/>
      <c r="G691" s="334"/>
      <c r="H691" s="271">
        <v>0</v>
      </c>
      <c r="I691" s="235"/>
      <c r="J691" s="137"/>
      <c r="K691" s="137"/>
      <c r="L691" s="137"/>
      <c r="M691" s="137" t="s">
        <v>133</v>
      </c>
      <c r="N691" s="137">
        <v>0</v>
      </c>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row>
    <row r="692" spans="1:42" outlineLevel="1">
      <c r="A692" s="395">
        <v>0</v>
      </c>
      <c r="B692" s="269"/>
      <c r="C692" s="360" t="s">
        <v>699</v>
      </c>
      <c r="D692" s="361"/>
      <c r="E692" s="362">
        <v>4.7880000000000003</v>
      </c>
      <c r="F692" s="334"/>
      <c r="G692" s="334"/>
      <c r="H692" s="271">
        <v>0</v>
      </c>
      <c r="I692" s="235"/>
      <c r="J692" s="137"/>
      <c r="K692" s="137"/>
      <c r="L692" s="137"/>
      <c r="M692" s="137" t="s">
        <v>133</v>
      </c>
      <c r="N692" s="137">
        <v>0</v>
      </c>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row>
    <row r="693" spans="1:42" outlineLevel="1">
      <c r="A693" s="395">
        <v>0</v>
      </c>
      <c r="B693" s="269"/>
      <c r="C693" s="360" t="s">
        <v>700</v>
      </c>
      <c r="D693" s="361"/>
      <c r="E693" s="362">
        <v>53.783999999999999</v>
      </c>
      <c r="F693" s="334"/>
      <c r="G693" s="334"/>
      <c r="H693" s="271">
        <v>0</v>
      </c>
      <c r="I693" s="235"/>
      <c r="J693" s="137"/>
      <c r="K693" s="137"/>
      <c r="L693" s="137"/>
      <c r="M693" s="137" t="s">
        <v>133</v>
      </c>
      <c r="N693" s="137">
        <v>0</v>
      </c>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row>
    <row r="694" spans="1:42" outlineLevel="1">
      <c r="A694" s="395">
        <v>0</v>
      </c>
      <c r="B694" s="269"/>
      <c r="C694" s="360" t="s">
        <v>701</v>
      </c>
      <c r="D694" s="361"/>
      <c r="E694" s="362">
        <v>14.4</v>
      </c>
      <c r="F694" s="334"/>
      <c r="G694" s="334"/>
      <c r="H694" s="271">
        <v>0</v>
      </c>
      <c r="I694" s="235"/>
      <c r="J694" s="137"/>
      <c r="K694" s="137"/>
      <c r="L694" s="137"/>
      <c r="M694" s="137" t="s">
        <v>133</v>
      </c>
      <c r="N694" s="137">
        <v>0</v>
      </c>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row>
    <row r="695" spans="1:42" outlineLevel="1">
      <c r="A695" s="395">
        <v>143</v>
      </c>
      <c r="B695" s="269" t="s">
        <v>702</v>
      </c>
      <c r="C695" s="270" t="s">
        <v>703</v>
      </c>
      <c r="D695" s="333" t="s">
        <v>146</v>
      </c>
      <c r="E695" s="334">
        <v>4.4279999999999999</v>
      </c>
      <c r="F695" s="334"/>
      <c r="G695" s="334">
        <f>ROUND(E695*F695,2)</f>
        <v>0</v>
      </c>
      <c r="H695" s="271" t="s">
        <v>1269</v>
      </c>
      <c r="I695" s="235"/>
      <c r="J695" s="137"/>
      <c r="K695" s="137"/>
      <c r="L695" s="137"/>
      <c r="M695" s="137" t="s">
        <v>131</v>
      </c>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row>
    <row r="696" spans="1:42" outlineLevel="1">
      <c r="A696" s="395">
        <v>0</v>
      </c>
      <c r="B696" s="269"/>
      <c r="C696" s="360" t="s">
        <v>270</v>
      </c>
      <c r="D696" s="361"/>
      <c r="E696" s="362"/>
      <c r="F696" s="334"/>
      <c r="G696" s="334"/>
      <c r="H696" s="271">
        <v>0</v>
      </c>
      <c r="I696" s="235"/>
      <c r="J696" s="137"/>
      <c r="K696" s="137"/>
      <c r="L696" s="137"/>
      <c r="M696" s="137" t="s">
        <v>133</v>
      </c>
      <c r="N696" s="137">
        <v>0</v>
      </c>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row>
    <row r="697" spans="1:42" outlineLevel="1">
      <c r="A697" s="395">
        <v>0</v>
      </c>
      <c r="B697" s="269"/>
      <c r="C697" s="360" t="s">
        <v>335</v>
      </c>
      <c r="D697" s="361"/>
      <c r="E697" s="362"/>
      <c r="F697" s="334"/>
      <c r="G697" s="334"/>
      <c r="H697" s="271">
        <v>0</v>
      </c>
      <c r="I697" s="235"/>
      <c r="J697" s="137"/>
      <c r="K697" s="137"/>
      <c r="L697" s="137"/>
      <c r="M697" s="137" t="s">
        <v>133</v>
      </c>
      <c r="N697" s="137">
        <v>0</v>
      </c>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row>
    <row r="698" spans="1:42" outlineLevel="1">
      <c r="A698" s="395">
        <v>0</v>
      </c>
      <c r="B698" s="269"/>
      <c r="C698" s="360" t="s">
        <v>704</v>
      </c>
      <c r="D698" s="361"/>
      <c r="E698" s="362">
        <v>4.4279999999999999</v>
      </c>
      <c r="F698" s="334"/>
      <c r="G698" s="334"/>
      <c r="H698" s="271">
        <v>0</v>
      </c>
      <c r="I698" s="235"/>
      <c r="J698" s="137"/>
      <c r="K698" s="137"/>
      <c r="L698" s="137"/>
      <c r="M698" s="137" t="s">
        <v>133</v>
      </c>
      <c r="N698" s="137">
        <v>0</v>
      </c>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row>
    <row r="699" spans="1:42" outlineLevel="1">
      <c r="A699" s="395">
        <v>144</v>
      </c>
      <c r="B699" s="269" t="s">
        <v>705</v>
      </c>
      <c r="C699" s="270" t="s">
        <v>706</v>
      </c>
      <c r="D699" s="333" t="s">
        <v>130</v>
      </c>
      <c r="E699" s="334">
        <v>231.12</v>
      </c>
      <c r="F699" s="334"/>
      <c r="G699" s="334">
        <f>ROUND(E699*F699,2)</f>
        <v>0</v>
      </c>
      <c r="H699" s="271" t="s">
        <v>1269</v>
      </c>
      <c r="I699" s="235"/>
      <c r="J699" s="137"/>
      <c r="K699" s="137"/>
      <c r="L699" s="137"/>
      <c r="M699" s="137" t="s">
        <v>131</v>
      </c>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row>
    <row r="700" spans="1:42" outlineLevel="1">
      <c r="A700" s="395">
        <v>0</v>
      </c>
      <c r="B700" s="269"/>
      <c r="C700" s="360" t="s">
        <v>707</v>
      </c>
      <c r="D700" s="361"/>
      <c r="E700" s="362">
        <v>20.16</v>
      </c>
      <c r="F700" s="334"/>
      <c r="G700" s="334"/>
      <c r="H700" s="271">
        <v>0</v>
      </c>
      <c r="I700" s="235"/>
      <c r="J700" s="137"/>
      <c r="K700" s="137"/>
      <c r="L700" s="137"/>
      <c r="M700" s="137" t="s">
        <v>133</v>
      </c>
      <c r="N700" s="137">
        <v>0</v>
      </c>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row>
    <row r="701" spans="1:42" outlineLevel="1">
      <c r="A701" s="395">
        <v>0</v>
      </c>
      <c r="B701" s="269"/>
      <c r="C701" s="360" t="s">
        <v>708</v>
      </c>
      <c r="D701" s="361"/>
      <c r="E701" s="362">
        <v>15.96</v>
      </c>
      <c r="F701" s="334"/>
      <c r="G701" s="334"/>
      <c r="H701" s="271">
        <v>0</v>
      </c>
      <c r="I701" s="235"/>
      <c r="J701" s="137"/>
      <c r="K701" s="137"/>
      <c r="L701" s="137"/>
      <c r="M701" s="137" t="s">
        <v>133</v>
      </c>
      <c r="N701" s="137">
        <v>0</v>
      </c>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row>
    <row r="702" spans="1:42" outlineLevel="1">
      <c r="A702" s="395">
        <v>0</v>
      </c>
      <c r="B702" s="269"/>
      <c r="C702" s="360" t="s">
        <v>709</v>
      </c>
      <c r="D702" s="361"/>
      <c r="E702" s="362">
        <v>195</v>
      </c>
      <c r="F702" s="334"/>
      <c r="G702" s="334"/>
      <c r="H702" s="271">
        <v>0</v>
      </c>
      <c r="I702" s="235"/>
      <c r="J702" s="137"/>
      <c r="K702" s="137"/>
      <c r="L702" s="137"/>
      <c r="M702" s="137" t="s">
        <v>133</v>
      </c>
      <c r="N702" s="137">
        <v>0</v>
      </c>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row>
    <row r="703" spans="1:42" outlineLevel="1">
      <c r="A703" s="395">
        <v>145</v>
      </c>
      <c r="B703" s="269" t="s">
        <v>710</v>
      </c>
      <c r="C703" s="270" t="s">
        <v>711</v>
      </c>
      <c r="D703" s="333" t="s">
        <v>146</v>
      </c>
      <c r="E703" s="334">
        <v>8.64</v>
      </c>
      <c r="F703" s="334"/>
      <c r="G703" s="334">
        <f>ROUND(E703*F703,2)</f>
        <v>0</v>
      </c>
      <c r="H703" s="271" t="s">
        <v>1269</v>
      </c>
      <c r="I703" s="235"/>
      <c r="J703" s="137"/>
      <c r="K703" s="137"/>
      <c r="L703" s="137"/>
      <c r="M703" s="137" t="s">
        <v>131</v>
      </c>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row>
    <row r="704" spans="1:42" outlineLevel="1">
      <c r="A704" s="395">
        <v>0</v>
      </c>
      <c r="B704" s="269"/>
      <c r="C704" s="360" t="s">
        <v>712</v>
      </c>
      <c r="D704" s="361"/>
      <c r="E704" s="362">
        <v>8.64</v>
      </c>
      <c r="F704" s="334"/>
      <c r="G704" s="334"/>
      <c r="H704" s="271">
        <v>0</v>
      </c>
      <c r="I704" s="235"/>
      <c r="J704" s="137"/>
      <c r="K704" s="137"/>
      <c r="L704" s="137"/>
      <c r="M704" s="137" t="s">
        <v>133</v>
      </c>
      <c r="N704" s="137">
        <v>0</v>
      </c>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row>
    <row r="705" spans="1:42" outlineLevel="1">
      <c r="A705" s="395">
        <v>146</v>
      </c>
      <c r="B705" s="269" t="s">
        <v>713</v>
      </c>
      <c r="C705" s="270" t="s">
        <v>714</v>
      </c>
      <c r="D705" s="333" t="s">
        <v>146</v>
      </c>
      <c r="E705" s="334">
        <v>99.9</v>
      </c>
      <c r="F705" s="334"/>
      <c r="G705" s="334">
        <f>ROUND(E705*F705,2)</f>
        <v>0</v>
      </c>
      <c r="H705" s="271" t="s">
        <v>1269</v>
      </c>
      <c r="I705" s="235"/>
      <c r="J705" s="137"/>
      <c r="K705" s="137"/>
      <c r="L705" s="137"/>
      <c r="M705" s="137" t="s">
        <v>131</v>
      </c>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row>
    <row r="706" spans="1:42" outlineLevel="1">
      <c r="A706" s="395">
        <v>0</v>
      </c>
      <c r="B706" s="269"/>
      <c r="C706" s="360" t="s">
        <v>715</v>
      </c>
      <c r="D706" s="361"/>
      <c r="E706" s="362">
        <v>99.9</v>
      </c>
      <c r="F706" s="334"/>
      <c r="G706" s="334"/>
      <c r="H706" s="271">
        <v>0</v>
      </c>
      <c r="I706" s="235"/>
      <c r="J706" s="137"/>
      <c r="K706" s="137"/>
      <c r="L706" s="137"/>
      <c r="M706" s="137" t="s">
        <v>133</v>
      </c>
      <c r="N706" s="137">
        <v>0</v>
      </c>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row>
    <row r="707" spans="1:42" outlineLevel="1">
      <c r="A707" s="395">
        <v>147</v>
      </c>
      <c r="B707" s="269" t="s">
        <v>716</v>
      </c>
      <c r="C707" s="270" t="s">
        <v>717</v>
      </c>
      <c r="D707" s="333" t="s">
        <v>247</v>
      </c>
      <c r="E707" s="334">
        <v>41</v>
      </c>
      <c r="F707" s="334"/>
      <c r="G707" s="334">
        <f>ROUND(E707*F707,2)</f>
        <v>0</v>
      </c>
      <c r="H707" s="271" t="s">
        <v>1269</v>
      </c>
      <c r="I707" s="235"/>
      <c r="J707" s="137"/>
      <c r="K707" s="137"/>
      <c r="L707" s="137"/>
      <c r="M707" s="137" t="s">
        <v>131</v>
      </c>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row>
    <row r="708" spans="1:42" outlineLevel="1">
      <c r="A708" s="395">
        <v>0</v>
      </c>
      <c r="B708" s="269"/>
      <c r="C708" s="360" t="s">
        <v>718</v>
      </c>
      <c r="D708" s="361"/>
      <c r="E708" s="362">
        <v>6</v>
      </c>
      <c r="F708" s="334"/>
      <c r="G708" s="334"/>
      <c r="H708" s="271">
        <v>0</v>
      </c>
      <c r="I708" s="235"/>
      <c r="J708" s="137"/>
      <c r="K708" s="137"/>
      <c r="L708" s="137"/>
      <c r="M708" s="137" t="s">
        <v>133</v>
      </c>
      <c r="N708" s="137">
        <v>0</v>
      </c>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row>
    <row r="709" spans="1:42" outlineLevel="1">
      <c r="A709" s="395">
        <v>0</v>
      </c>
      <c r="B709" s="269"/>
      <c r="C709" s="360" t="s">
        <v>719</v>
      </c>
      <c r="D709" s="361"/>
      <c r="E709" s="362">
        <v>35</v>
      </c>
      <c r="F709" s="334"/>
      <c r="G709" s="334"/>
      <c r="H709" s="271">
        <v>0</v>
      </c>
      <c r="I709" s="235"/>
      <c r="J709" s="137"/>
      <c r="K709" s="137"/>
      <c r="L709" s="137"/>
      <c r="M709" s="137" t="s">
        <v>133</v>
      </c>
      <c r="N709" s="137">
        <v>0</v>
      </c>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row>
    <row r="710" spans="1:42" outlineLevel="1">
      <c r="A710" s="395">
        <v>148</v>
      </c>
      <c r="B710" s="269" t="s">
        <v>720</v>
      </c>
      <c r="C710" s="270" t="s">
        <v>721</v>
      </c>
      <c r="D710" s="333" t="s">
        <v>247</v>
      </c>
      <c r="E710" s="334">
        <v>10.199999999999999</v>
      </c>
      <c r="F710" s="334"/>
      <c r="G710" s="334">
        <f>ROUND(E710*F710,2)</f>
        <v>0</v>
      </c>
      <c r="H710" s="271" t="s">
        <v>1269</v>
      </c>
      <c r="I710" s="235"/>
      <c r="J710" s="137"/>
      <c r="K710" s="137"/>
      <c r="L710" s="137"/>
      <c r="M710" s="137" t="s">
        <v>131</v>
      </c>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row>
    <row r="711" spans="1:42" outlineLevel="1">
      <c r="A711" s="395">
        <v>0</v>
      </c>
      <c r="B711" s="269"/>
      <c r="C711" s="360" t="s">
        <v>722</v>
      </c>
      <c r="D711" s="361"/>
      <c r="E711" s="362">
        <v>10.199999999999999</v>
      </c>
      <c r="F711" s="334"/>
      <c r="G711" s="334"/>
      <c r="H711" s="271">
        <v>0</v>
      </c>
      <c r="I711" s="235"/>
      <c r="J711" s="137"/>
      <c r="K711" s="137"/>
      <c r="L711" s="137"/>
      <c r="M711" s="137" t="s">
        <v>133</v>
      </c>
      <c r="N711" s="137">
        <v>0</v>
      </c>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row>
    <row r="712" spans="1:42" outlineLevel="1">
      <c r="A712" s="395">
        <v>149</v>
      </c>
      <c r="B712" s="269" t="s">
        <v>723</v>
      </c>
      <c r="C712" s="270" t="s">
        <v>724</v>
      </c>
      <c r="D712" s="333" t="s">
        <v>130</v>
      </c>
      <c r="E712" s="334">
        <v>60</v>
      </c>
      <c r="F712" s="334"/>
      <c r="G712" s="334">
        <f>ROUND(E712*F712,2)</f>
        <v>0</v>
      </c>
      <c r="H712" s="271" t="s">
        <v>1269</v>
      </c>
      <c r="I712" s="235"/>
      <c r="J712" s="137"/>
      <c r="K712" s="137"/>
      <c r="L712" s="137"/>
      <c r="M712" s="137" t="s">
        <v>131</v>
      </c>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row>
    <row r="713" spans="1:42" outlineLevel="1">
      <c r="A713" s="395">
        <v>0</v>
      </c>
      <c r="B713" s="269"/>
      <c r="C713" s="360" t="s">
        <v>725</v>
      </c>
      <c r="D713" s="361"/>
      <c r="E713" s="362"/>
      <c r="F713" s="334"/>
      <c r="G713" s="334"/>
      <c r="H713" s="271">
        <v>0</v>
      </c>
      <c r="I713" s="235"/>
      <c r="J713" s="137"/>
      <c r="K713" s="137"/>
      <c r="L713" s="137"/>
      <c r="M713" s="137" t="s">
        <v>133</v>
      </c>
      <c r="N713" s="137">
        <v>0</v>
      </c>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row>
    <row r="714" spans="1:42" outlineLevel="1">
      <c r="A714" s="395">
        <v>0</v>
      </c>
      <c r="B714" s="269"/>
      <c r="C714" s="360" t="s">
        <v>726</v>
      </c>
      <c r="D714" s="361"/>
      <c r="E714" s="362">
        <v>30</v>
      </c>
      <c r="F714" s="334"/>
      <c r="G714" s="334"/>
      <c r="H714" s="271">
        <v>0</v>
      </c>
      <c r="I714" s="235"/>
      <c r="J714" s="137"/>
      <c r="K714" s="137"/>
      <c r="L714" s="137"/>
      <c r="M714" s="137" t="s">
        <v>133</v>
      </c>
      <c r="N714" s="137">
        <v>0</v>
      </c>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row>
    <row r="715" spans="1:42" outlineLevel="1">
      <c r="A715" s="395">
        <v>0</v>
      </c>
      <c r="B715" s="269"/>
      <c r="C715" s="360" t="s">
        <v>727</v>
      </c>
      <c r="D715" s="361"/>
      <c r="E715" s="362">
        <v>30</v>
      </c>
      <c r="F715" s="334"/>
      <c r="G715" s="334"/>
      <c r="H715" s="271">
        <v>0</v>
      </c>
      <c r="I715" s="235"/>
      <c r="J715" s="137"/>
      <c r="K715" s="137"/>
      <c r="L715" s="137"/>
      <c r="M715" s="137" t="s">
        <v>133</v>
      </c>
      <c r="N715" s="137">
        <v>0</v>
      </c>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row>
    <row r="716" spans="1:42" outlineLevel="1">
      <c r="A716" s="395">
        <v>0</v>
      </c>
      <c r="B716" s="269"/>
      <c r="C716" s="360" t="s">
        <v>674</v>
      </c>
      <c r="D716" s="361"/>
      <c r="E716" s="362"/>
      <c r="F716" s="334"/>
      <c r="G716" s="334"/>
      <c r="H716" s="271">
        <v>0</v>
      </c>
      <c r="I716" s="235"/>
      <c r="J716" s="137"/>
      <c r="K716" s="137"/>
      <c r="L716" s="137"/>
      <c r="M716" s="137" t="s">
        <v>133</v>
      </c>
      <c r="N716" s="137">
        <v>0</v>
      </c>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row>
    <row r="717" spans="1:42" outlineLevel="1">
      <c r="A717" s="395">
        <v>150</v>
      </c>
      <c r="B717" s="269" t="s">
        <v>728</v>
      </c>
      <c r="C717" s="270" t="s">
        <v>729</v>
      </c>
      <c r="D717" s="333" t="s">
        <v>130</v>
      </c>
      <c r="E717" s="334">
        <v>50</v>
      </c>
      <c r="F717" s="334"/>
      <c r="G717" s="334">
        <f>ROUND(E717*F717,2)</f>
        <v>0</v>
      </c>
      <c r="H717" s="271" t="s">
        <v>1269</v>
      </c>
      <c r="I717" s="235"/>
      <c r="J717" s="137"/>
      <c r="K717" s="137"/>
      <c r="L717" s="137"/>
      <c r="M717" s="137" t="s">
        <v>131</v>
      </c>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row>
    <row r="718" spans="1:42" outlineLevel="1">
      <c r="A718" s="395">
        <v>0</v>
      </c>
      <c r="B718" s="269"/>
      <c r="C718" s="360" t="s">
        <v>725</v>
      </c>
      <c r="D718" s="361"/>
      <c r="E718" s="362"/>
      <c r="F718" s="334"/>
      <c r="G718" s="334"/>
      <c r="H718" s="271">
        <v>0</v>
      </c>
      <c r="I718" s="235"/>
      <c r="J718" s="137"/>
      <c r="K718" s="137"/>
      <c r="L718" s="137"/>
      <c r="M718" s="137" t="s">
        <v>133</v>
      </c>
      <c r="N718" s="137">
        <v>0</v>
      </c>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row>
    <row r="719" spans="1:42" outlineLevel="1">
      <c r="A719" s="395">
        <v>0</v>
      </c>
      <c r="B719" s="269"/>
      <c r="C719" s="360" t="s">
        <v>730</v>
      </c>
      <c r="D719" s="361"/>
      <c r="E719" s="362">
        <v>25</v>
      </c>
      <c r="F719" s="334"/>
      <c r="G719" s="334"/>
      <c r="H719" s="271">
        <v>0</v>
      </c>
      <c r="I719" s="235"/>
      <c r="J719" s="137"/>
      <c r="K719" s="137"/>
      <c r="L719" s="137"/>
      <c r="M719" s="137" t="s">
        <v>133</v>
      </c>
      <c r="N719" s="137">
        <v>0</v>
      </c>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row>
    <row r="720" spans="1:42" outlineLevel="1">
      <c r="A720" s="395">
        <v>0</v>
      </c>
      <c r="B720" s="269"/>
      <c r="C720" s="360" t="s">
        <v>731</v>
      </c>
      <c r="D720" s="361"/>
      <c r="E720" s="362">
        <v>25</v>
      </c>
      <c r="F720" s="334"/>
      <c r="G720" s="334"/>
      <c r="H720" s="271">
        <v>0</v>
      </c>
      <c r="I720" s="235"/>
      <c r="J720" s="137"/>
      <c r="K720" s="137"/>
      <c r="L720" s="137"/>
      <c r="M720" s="137" t="s">
        <v>133</v>
      </c>
      <c r="N720" s="137">
        <v>0</v>
      </c>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row>
    <row r="721" spans="1:42" outlineLevel="1">
      <c r="A721" s="395">
        <v>0</v>
      </c>
      <c r="B721" s="269"/>
      <c r="C721" s="360" t="s">
        <v>674</v>
      </c>
      <c r="D721" s="361"/>
      <c r="E721" s="362"/>
      <c r="F721" s="334"/>
      <c r="G721" s="334"/>
      <c r="H721" s="271">
        <v>0</v>
      </c>
      <c r="I721" s="235"/>
      <c r="J721" s="137"/>
      <c r="K721" s="137"/>
      <c r="L721" s="137"/>
      <c r="M721" s="137" t="s">
        <v>133</v>
      </c>
      <c r="N721" s="137">
        <v>0</v>
      </c>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row>
    <row r="722" spans="1:42" ht="22.5" outlineLevel="1">
      <c r="A722" s="395">
        <v>151</v>
      </c>
      <c r="B722" s="269" t="s">
        <v>732</v>
      </c>
      <c r="C722" s="270" t="s">
        <v>733</v>
      </c>
      <c r="D722" s="333" t="s">
        <v>146</v>
      </c>
      <c r="E722" s="334">
        <v>79.02</v>
      </c>
      <c r="F722" s="334"/>
      <c r="G722" s="334">
        <f>ROUND(E722*F722,2)</f>
        <v>0</v>
      </c>
      <c r="H722" s="271" t="s">
        <v>1233</v>
      </c>
      <c r="I722" s="235"/>
      <c r="J722" s="137"/>
      <c r="K722" s="137"/>
      <c r="L722" s="137"/>
      <c r="M722" s="137" t="s">
        <v>131</v>
      </c>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row>
    <row r="723" spans="1:42" outlineLevel="1">
      <c r="A723" s="395">
        <v>0</v>
      </c>
      <c r="B723" s="269"/>
      <c r="C723" s="360" t="s">
        <v>697</v>
      </c>
      <c r="D723" s="361"/>
      <c r="E723" s="362"/>
      <c r="F723" s="334"/>
      <c r="G723" s="334"/>
      <c r="H723" s="271">
        <v>0</v>
      </c>
      <c r="I723" s="235"/>
      <c r="J723" s="137"/>
      <c r="K723" s="137"/>
      <c r="L723" s="137"/>
      <c r="M723" s="137" t="s">
        <v>133</v>
      </c>
      <c r="N723" s="137">
        <v>0</v>
      </c>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row>
    <row r="724" spans="1:42" outlineLevel="1">
      <c r="A724" s="395">
        <v>0</v>
      </c>
      <c r="B724" s="269"/>
      <c r="C724" s="360" t="s">
        <v>698</v>
      </c>
      <c r="D724" s="361"/>
      <c r="E724" s="362">
        <v>6.048</v>
      </c>
      <c r="F724" s="334"/>
      <c r="G724" s="334"/>
      <c r="H724" s="271">
        <v>0</v>
      </c>
      <c r="I724" s="235"/>
      <c r="J724" s="137"/>
      <c r="K724" s="137"/>
      <c r="L724" s="137"/>
      <c r="M724" s="137" t="s">
        <v>133</v>
      </c>
      <c r="N724" s="137">
        <v>0</v>
      </c>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row>
    <row r="725" spans="1:42" outlineLevel="1">
      <c r="A725" s="395">
        <v>0</v>
      </c>
      <c r="B725" s="269"/>
      <c r="C725" s="360" t="s">
        <v>699</v>
      </c>
      <c r="D725" s="361"/>
      <c r="E725" s="362">
        <v>4.7880000000000003</v>
      </c>
      <c r="F725" s="334"/>
      <c r="G725" s="334"/>
      <c r="H725" s="271">
        <v>0</v>
      </c>
      <c r="I725" s="235"/>
      <c r="J725" s="137"/>
      <c r="K725" s="137"/>
      <c r="L725" s="137"/>
      <c r="M725" s="137" t="s">
        <v>133</v>
      </c>
      <c r="N725" s="137">
        <v>0</v>
      </c>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row>
    <row r="726" spans="1:42" outlineLevel="1">
      <c r="A726" s="395">
        <v>0</v>
      </c>
      <c r="B726" s="269"/>
      <c r="C726" s="360" t="s">
        <v>700</v>
      </c>
      <c r="D726" s="361"/>
      <c r="E726" s="362">
        <v>53.783999999999999</v>
      </c>
      <c r="F726" s="334"/>
      <c r="G726" s="334"/>
      <c r="H726" s="271">
        <v>0</v>
      </c>
      <c r="I726" s="235"/>
      <c r="J726" s="137"/>
      <c r="K726" s="137"/>
      <c r="L726" s="137"/>
      <c r="M726" s="137" t="s">
        <v>133</v>
      </c>
      <c r="N726" s="137">
        <v>0</v>
      </c>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row>
    <row r="727" spans="1:42" outlineLevel="1">
      <c r="A727" s="395">
        <v>0</v>
      </c>
      <c r="B727" s="269"/>
      <c r="C727" s="360" t="s">
        <v>701</v>
      </c>
      <c r="D727" s="361"/>
      <c r="E727" s="362">
        <v>14.4</v>
      </c>
      <c r="F727" s="334"/>
      <c r="G727" s="334"/>
      <c r="H727" s="271">
        <v>0</v>
      </c>
      <c r="I727" s="235"/>
      <c r="J727" s="137"/>
      <c r="K727" s="137"/>
      <c r="L727" s="137"/>
      <c r="M727" s="137" t="s">
        <v>133</v>
      </c>
      <c r="N727" s="137">
        <v>0</v>
      </c>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row>
    <row r="728" spans="1:42" ht="22.5" outlineLevel="1">
      <c r="A728" s="395">
        <v>152</v>
      </c>
      <c r="B728" s="269" t="s">
        <v>734</v>
      </c>
      <c r="C728" s="270" t="s">
        <v>735</v>
      </c>
      <c r="D728" s="333" t="s">
        <v>247</v>
      </c>
      <c r="E728" s="334">
        <v>2.9</v>
      </c>
      <c r="F728" s="334"/>
      <c r="G728" s="334">
        <f>ROUND(E728*F728,2)</f>
        <v>0</v>
      </c>
      <c r="H728" s="271" t="s">
        <v>1233</v>
      </c>
      <c r="I728" s="235"/>
      <c r="J728" s="137"/>
      <c r="K728" s="137"/>
      <c r="L728" s="137"/>
      <c r="M728" s="137" t="s">
        <v>131</v>
      </c>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row>
    <row r="729" spans="1:42" outlineLevel="1">
      <c r="A729" s="395">
        <v>0</v>
      </c>
      <c r="B729" s="269"/>
      <c r="C729" s="360" t="s">
        <v>270</v>
      </c>
      <c r="D729" s="361"/>
      <c r="E729" s="362"/>
      <c r="F729" s="334"/>
      <c r="G729" s="334"/>
      <c r="H729" s="271">
        <v>0</v>
      </c>
      <c r="I729" s="235"/>
      <c r="J729" s="137"/>
      <c r="K729" s="137"/>
      <c r="L729" s="137"/>
      <c r="M729" s="137" t="s">
        <v>133</v>
      </c>
      <c r="N729" s="137">
        <v>0</v>
      </c>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row>
    <row r="730" spans="1:42" outlineLevel="1">
      <c r="A730" s="395">
        <v>0</v>
      </c>
      <c r="B730" s="269"/>
      <c r="C730" s="360" t="s">
        <v>736</v>
      </c>
      <c r="D730" s="361"/>
      <c r="E730" s="362">
        <v>2.9</v>
      </c>
      <c r="F730" s="334"/>
      <c r="G730" s="334"/>
      <c r="H730" s="271">
        <v>0</v>
      </c>
      <c r="I730" s="235"/>
      <c r="J730" s="137"/>
      <c r="K730" s="137"/>
      <c r="L730" s="137"/>
      <c r="M730" s="137" t="s">
        <v>133</v>
      </c>
      <c r="N730" s="137">
        <v>0</v>
      </c>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row>
    <row r="731" spans="1:42" outlineLevel="1">
      <c r="A731" s="395">
        <v>0</v>
      </c>
      <c r="B731" s="269"/>
      <c r="C731" s="360" t="s">
        <v>674</v>
      </c>
      <c r="D731" s="361"/>
      <c r="E731" s="362"/>
      <c r="F731" s="334"/>
      <c r="G731" s="334"/>
      <c r="H731" s="271">
        <v>0</v>
      </c>
      <c r="I731" s="235"/>
      <c r="J731" s="137"/>
      <c r="K731" s="137"/>
      <c r="L731" s="137"/>
      <c r="M731" s="137" t="s">
        <v>133</v>
      </c>
      <c r="N731" s="137">
        <v>0</v>
      </c>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row>
    <row r="732" spans="1:42" ht="22.5" outlineLevel="1">
      <c r="A732" s="395">
        <v>153</v>
      </c>
      <c r="B732" s="269" t="s">
        <v>737</v>
      </c>
      <c r="C732" s="270" t="s">
        <v>738</v>
      </c>
      <c r="D732" s="333" t="s">
        <v>142</v>
      </c>
      <c r="E732" s="334">
        <v>5</v>
      </c>
      <c r="F732" s="334"/>
      <c r="G732" s="334">
        <f>ROUND(E732*F732,2)</f>
        <v>0</v>
      </c>
      <c r="H732" s="271" t="s">
        <v>1233</v>
      </c>
      <c r="I732" s="235"/>
      <c r="J732" s="137"/>
      <c r="K732" s="137"/>
      <c r="L732" s="137"/>
      <c r="M732" s="137" t="s">
        <v>131</v>
      </c>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row>
    <row r="733" spans="1:42" outlineLevel="1">
      <c r="A733" s="395">
        <v>0</v>
      </c>
      <c r="B733" s="269"/>
      <c r="C733" s="360" t="s">
        <v>739</v>
      </c>
      <c r="D733" s="361"/>
      <c r="E733" s="362">
        <v>5</v>
      </c>
      <c r="F733" s="334"/>
      <c r="G733" s="334"/>
      <c r="H733" s="271">
        <v>0</v>
      </c>
      <c r="I733" s="235"/>
      <c r="J733" s="137"/>
      <c r="K733" s="137"/>
      <c r="L733" s="137"/>
      <c r="M733" s="137" t="s">
        <v>133</v>
      </c>
      <c r="N733" s="137">
        <v>0</v>
      </c>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row>
    <row r="734" spans="1:42" outlineLevel="1">
      <c r="A734" s="395">
        <v>154</v>
      </c>
      <c r="B734" s="269" t="s">
        <v>737</v>
      </c>
      <c r="C734" s="270" t="s">
        <v>740</v>
      </c>
      <c r="D734" s="333" t="s">
        <v>142</v>
      </c>
      <c r="E734" s="334">
        <v>10</v>
      </c>
      <c r="F734" s="334"/>
      <c r="G734" s="334">
        <f>ROUND(E734*F734,2)</f>
        <v>0</v>
      </c>
      <c r="H734" s="271" t="s">
        <v>1233</v>
      </c>
      <c r="I734" s="235"/>
      <c r="J734" s="137"/>
      <c r="K734" s="137"/>
      <c r="L734" s="137"/>
      <c r="M734" s="137" t="s">
        <v>131</v>
      </c>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row>
    <row r="735" spans="1:42" outlineLevel="1">
      <c r="A735" s="395">
        <v>0</v>
      </c>
      <c r="B735" s="269"/>
      <c r="C735" s="360" t="s">
        <v>741</v>
      </c>
      <c r="D735" s="361"/>
      <c r="E735" s="362">
        <v>10</v>
      </c>
      <c r="F735" s="334"/>
      <c r="G735" s="334"/>
      <c r="H735" s="271">
        <v>0</v>
      </c>
      <c r="I735" s="235"/>
      <c r="J735" s="137"/>
      <c r="K735" s="137"/>
      <c r="L735" s="137"/>
      <c r="M735" s="137" t="s">
        <v>133</v>
      </c>
      <c r="N735" s="137">
        <v>0</v>
      </c>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row>
    <row r="736" spans="1:42" ht="22.5" outlineLevel="1">
      <c r="A736" s="395">
        <v>155</v>
      </c>
      <c r="B736" s="269" t="s">
        <v>742</v>
      </c>
      <c r="C736" s="270" t="s">
        <v>743</v>
      </c>
      <c r="D736" s="333" t="s">
        <v>142</v>
      </c>
      <c r="E736" s="334">
        <v>1</v>
      </c>
      <c r="F736" s="334"/>
      <c r="G736" s="334">
        <f>ROUND(E736*F736,2)</f>
        <v>0</v>
      </c>
      <c r="H736" s="271" t="s">
        <v>1233</v>
      </c>
      <c r="I736" s="235"/>
      <c r="J736" s="137"/>
      <c r="K736" s="137"/>
      <c r="L736" s="137"/>
      <c r="M736" s="137" t="s">
        <v>131</v>
      </c>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row>
    <row r="737" spans="1:42" outlineLevel="1">
      <c r="A737" s="395">
        <v>0</v>
      </c>
      <c r="B737" s="269"/>
      <c r="C737" s="360" t="s">
        <v>744</v>
      </c>
      <c r="D737" s="361"/>
      <c r="E737" s="362">
        <v>1</v>
      </c>
      <c r="F737" s="334"/>
      <c r="G737" s="334"/>
      <c r="H737" s="271">
        <v>0</v>
      </c>
      <c r="I737" s="235"/>
      <c r="J737" s="137"/>
      <c r="K737" s="137"/>
      <c r="L737" s="137"/>
      <c r="M737" s="137" t="s">
        <v>133</v>
      </c>
      <c r="N737" s="137">
        <v>0</v>
      </c>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row>
    <row r="738" spans="1:42" outlineLevel="1">
      <c r="A738" s="395">
        <v>156</v>
      </c>
      <c r="B738" s="269" t="s">
        <v>745</v>
      </c>
      <c r="C738" s="270" t="s">
        <v>746</v>
      </c>
      <c r="D738" s="333" t="s">
        <v>142</v>
      </c>
      <c r="E738" s="334">
        <v>2</v>
      </c>
      <c r="F738" s="334"/>
      <c r="G738" s="334">
        <f>ROUND(E738*F738,2)</f>
        <v>0</v>
      </c>
      <c r="H738" s="271" t="s">
        <v>1233</v>
      </c>
      <c r="I738" s="235"/>
      <c r="J738" s="137"/>
      <c r="K738" s="137"/>
      <c r="L738" s="137"/>
      <c r="M738" s="137" t="s">
        <v>131</v>
      </c>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row>
    <row r="739" spans="1:42" outlineLevel="1">
      <c r="A739" s="395">
        <v>0</v>
      </c>
      <c r="B739" s="269"/>
      <c r="C739" s="360" t="s">
        <v>747</v>
      </c>
      <c r="D739" s="361"/>
      <c r="E739" s="362">
        <v>2</v>
      </c>
      <c r="F739" s="334"/>
      <c r="G739" s="334"/>
      <c r="H739" s="271">
        <v>0</v>
      </c>
      <c r="I739" s="235"/>
      <c r="J739" s="137"/>
      <c r="K739" s="137"/>
      <c r="L739" s="137"/>
      <c r="M739" s="137" t="s">
        <v>133</v>
      </c>
      <c r="N739" s="137">
        <v>0</v>
      </c>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row>
    <row r="740" spans="1:42" ht="22.5" outlineLevel="1">
      <c r="A740" s="395">
        <v>157</v>
      </c>
      <c r="B740" s="269" t="s">
        <v>748</v>
      </c>
      <c r="C740" s="270" t="s">
        <v>749</v>
      </c>
      <c r="D740" s="333" t="s">
        <v>142</v>
      </c>
      <c r="E740" s="334">
        <v>2</v>
      </c>
      <c r="F740" s="334"/>
      <c r="G740" s="334">
        <f>ROUND(E740*F740,2)</f>
        <v>0</v>
      </c>
      <c r="H740" s="271" t="s">
        <v>1233</v>
      </c>
      <c r="I740" s="235"/>
      <c r="J740" s="137"/>
      <c r="K740" s="137"/>
      <c r="L740" s="137"/>
      <c r="M740" s="137" t="s">
        <v>131</v>
      </c>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row>
    <row r="741" spans="1:42" outlineLevel="1">
      <c r="A741" s="395">
        <v>0</v>
      </c>
      <c r="B741" s="269"/>
      <c r="C741" s="360" t="s">
        <v>750</v>
      </c>
      <c r="D741" s="361"/>
      <c r="E741" s="362">
        <v>2</v>
      </c>
      <c r="F741" s="334"/>
      <c r="G741" s="334"/>
      <c r="H741" s="271">
        <v>0</v>
      </c>
      <c r="I741" s="235"/>
      <c r="J741" s="137"/>
      <c r="K741" s="137"/>
      <c r="L741" s="137"/>
      <c r="M741" s="137" t="s">
        <v>133</v>
      </c>
      <c r="N741" s="137">
        <v>0</v>
      </c>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row>
    <row r="742" spans="1:42" outlineLevel="1">
      <c r="A742" s="395">
        <v>158</v>
      </c>
      <c r="B742" s="269" t="s">
        <v>751</v>
      </c>
      <c r="C742" s="270" t="s">
        <v>752</v>
      </c>
      <c r="D742" s="333" t="s">
        <v>247</v>
      </c>
      <c r="E742" s="334">
        <v>190</v>
      </c>
      <c r="F742" s="334"/>
      <c r="G742" s="334">
        <f>ROUND(E742*F742,2)</f>
        <v>0</v>
      </c>
      <c r="H742" s="271" t="s">
        <v>1269</v>
      </c>
      <c r="I742" s="235"/>
      <c r="J742" s="137"/>
      <c r="K742" s="137"/>
      <c r="L742" s="137"/>
      <c r="M742" s="137" t="s">
        <v>131</v>
      </c>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row>
    <row r="743" spans="1:42" outlineLevel="1">
      <c r="A743" s="395">
        <v>0</v>
      </c>
      <c r="B743" s="269"/>
      <c r="C743" s="360" t="s">
        <v>753</v>
      </c>
      <c r="D743" s="361"/>
      <c r="E743" s="362">
        <v>190</v>
      </c>
      <c r="F743" s="334"/>
      <c r="G743" s="334"/>
      <c r="H743" s="271">
        <v>0</v>
      </c>
      <c r="I743" s="235"/>
      <c r="J743" s="137"/>
      <c r="K743" s="137"/>
      <c r="L743" s="137"/>
      <c r="M743" s="137" t="s">
        <v>133</v>
      </c>
      <c r="N743" s="137">
        <v>0</v>
      </c>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row>
    <row r="744" spans="1:42" outlineLevel="1">
      <c r="A744" s="395">
        <v>159</v>
      </c>
      <c r="B744" s="269" t="s">
        <v>754</v>
      </c>
      <c r="C744" s="270" t="s">
        <v>755</v>
      </c>
      <c r="D744" s="333" t="s">
        <v>247</v>
      </c>
      <c r="E744" s="334">
        <v>90</v>
      </c>
      <c r="F744" s="334"/>
      <c r="G744" s="334">
        <f>ROUND(E744*F744,2)</f>
        <v>0</v>
      </c>
      <c r="H744" s="271" t="s">
        <v>1269</v>
      </c>
      <c r="I744" s="235"/>
      <c r="J744" s="137"/>
      <c r="K744" s="137"/>
      <c r="L744" s="137"/>
      <c r="M744" s="137" t="s">
        <v>131</v>
      </c>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row>
    <row r="745" spans="1:42" outlineLevel="1">
      <c r="A745" s="395">
        <v>0</v>
      </c>
      <c r="B745" s="269"/>
      <c r="C745" s="360" t="s">
        <v>756</v>
      </c>
      <c r="D745" s="361"/>
      <c r="E745" s="362">
        <v>90</v>
      </c>
      <c r="F745" s="334"/>
      <c r="G745" s="334"/>
      <c r="H745" s="271">
        <v>0</v>
      </c>
      <c r="I745" s="235"/>
      <c r="J745" s="137"/>
      <c r="K745" s="137"/>
      <c r="L745" s="137"/>
      <c r="M745" s="137" t="s">
        <v>133</v>
      </c>
      <c r="N745" s="137">
        <v>0</v>
      </c>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row>
    <row r="746" spans="1:42" outlineLevel="1">
      <c r="A746" s="395">
        <v>160</v>
      </c>
      <c r="B746" s="269" t="s">
        <v>757</v>
      </c>
      <c r="C746" s="270" t="s">
        <v>758</v>
      </c>
      <c r="D746" s="333" t="s">
        <v>247</v>
      </c>
      <c r="E746" s="334">
        <v>40</v>
      </c>
      <c r="F746" s="334"/>
      <c r="G746" s="334">
        <f>ROUND(E746*F746,2)</f>
        <v>0</v>
      </c>
      <c r="H746" s="271" t="s">
        <v>1269</v>
      </c>
      <c r="I746" s="235"/>
      <c r="J746" s="137"/>
      <c r="K746" s="137"/>
      <c r="L746" s="137"/>
      <c r="M746" s="137" t="s">
        <v>131</v>
      </c>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row>
    <row r="747" spans="1:42" outlineLevel="1">
      <c r="A747" s="395">
        <v>0</v>
      </c>
      <c r="B747" s="269"/>
      <c r="C747" s="360" t="s">
        <v>759</v>
      </c>
      <c r="D747" s="361"/>
      <c r="E747" s="362">
        <v>30</v>
      </c>
      <c r="F747" s="334"/>
      <c r="G747" s="334"/>
      <c r="H747" s="271">
        <v>0</v>
      </c>
      <c r="I747" s="235"/>
      <c r="J747" s="137"/>
      <c r="K747" s="137"/>
      <c r="L747" s="137"/>
      <c r="M747" s="137" t="s">
        <v>133</v>
      </c>
      <c r="N747" s="137">
        <v>0</v>
      </c>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row>
    <row r="748" spans="1:42" outlineLevel="1">
      <c r="A748" s="395">
        <v>0</v>
      </c>
      <c r="B748" s="269"/>
      <c r="C748" s="360" t="s">
        <v>760</v>
      </c>
      <c r="D748" s="361"/>
      <c r="E748" s="362">
        <v>10</v>
      </c>
      <c r="F748" s="334"/>
      <c r="G748" s="334"/>
      <c r="H748" s="271">
        <v>0</v>
      </c>
      <c r="I748" s="235"/>
      <c r="J748" s="137"/>
      <c r="K748" s="137"/>
      <c r="L748" s="137"/>
      <c r="M748" s="137" t="s">
        <v>133</v>
      </c>
      <c r="N748" s="137">
        <v>0</v>
      </c>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row>
    <row r="749" spans="1:42" outlineLevel="1">
      <c r="A749" s="395">
        <v>161</v>
      </c>
      <c r="B749" s="269" t="s">
        <v>761</v>
      </c>
      <c r="C749" s="270" t="s">
        <v>762</v>
      </c>
      <c r="D749" s="333" t="s">
        <v>142</v>
      </c>
      <c r="E749" s="334">
        <v>15</v>
      </c>
      <c r="F749" s="334"/>
      <c r="G749" s="334">
        <f>ROUND(E749*F749,2)</f>
        <v>0</v>
      </c>
      <c r="H749" s="271" t="s">
        <v>1269</v>
      </c>
      <c r="I749" s="235"/>
      <c r="J749" s="137"/>
      <c r="K749" s="137"/>
      <c r="L749" s="137"/>
      <c r="M749" s="137" t="s">
        <v>131</v>
      </c>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row>
    <row r="750" spans="1:42" outlineLevel="1">
      <c r="A750" s="395">
        <v>0</v>
      </c>
      <c r="B750" s="269"/>
      <c r="C750" s="360" t="s">
        <v>763</v>
      </c>
      <c r="D750" s="361"/>
      <c r="E750" s="362">
        <v>15</v>
      </c>
      <c r="F750" s="334"/>
      <c r="G750" s="334"/>
      <c r="H750" s="271">
        <v>0</v>
      </c>
      <c r="I750" s="235"/>
      <c r="J750" s="137"/>
      <c r="K750" s="137"/>
      <c r="L750" s="137"/>
      <c r="M750" s="137" t="s">
        <v>133</v>
      </c>
      <c r="N750" s="137">
        <v>0</v>
      </c>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row>
    <row r="751" spans="1:42" outlineLevel="1">
      <c r="A751" s="395">
        <v>162</v>
      </c>
      <c r="B751" s="269" t="s">
        <v>764</v>
      </c>
      <c r="C751" s="270" t="s">
        <v>765</v>
      </c>
      <c r="D751" s="333" t="s">
        <v>142</v>
      </c>
      <c r="E751" s="334">
        <v>9</v>
      </c>
      <c r="F751" s="334"/>
      <c r="G751" s="334">
        <f>ROUND(E751*F751,2)</f>
        <v>0</v>
      </c>
      <c r="H751" s="271" t="s">
        <v>1269</v>
      </c>
      <c r="I751" s="235"/>
      <c r="J751" s="137"/>
      <c r="K751" s="137"/>
      <c r="L751" s="137"/>
      <c r="M751" s="137" t="s">
        <v>131</v>
      </c>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row>
    <row r="752" spans="1:42" outlineLevel="1">
      <c r="A752" s="395">
        <v>0</v>
      </c>
      <c r="B752" s="269"/>
      <c r="C752" s="360" t="s">
        <v>766</v>
      </c>
      <c r="D752" s="361"/>
      <c r="E752" s="362">
        <v>9</v>
      </c>
      <c r="F752" s="334"/>
      <c r="G752" s="334"/>
      <c r="H752" s="271">
        <v>0</v>
      </c>
      <c r="I752" s="235"/>
      <c r="J752" s="137"/>
      <c r="K752" s="137"/>
      <c r="L752" s="137"/>
      <c r="M752" s="137" t="s">
        <v>133</v>
      </c>
      <c r="N752" s="137">
        <v>0</v>
      </c>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row>
    <row r="753" spans="1:42" outlineLevel="1">
      <c r="A753" s="395">
        <v>163</v>
      </c>
      <c r="B753" s="269" t="s">
        <v>767</v>
      </c>
      <c r="C753" s="270" t="s">
        <v>768</v>
      </c>
      <c r="D753" s="333" t="s">
        <v>142</v>
      </c>
      <c r="E753" s="334">
        <v>6</v>
      </c>
      <c r="F753" s="334"/>
      <c r="G753" s="334">
        <f>ROUND(E753*F753,2)</f>
        <v>0</v>
      </c>
      <c r="H753" s="271" t="s">
        <v>1269</v>
      </c>
      <c r="I753" s="235"/>
      <c r="J753" s="137"/>
      <c r="K753" s="137"/>
      <c r="L753" s="137"/>
      <c r="M753" s="137" t="s">
        <v>131</v>
      </c>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row>
    <row r="754" spans="1:42" outlineLevel="1">
      <c r="A754" s="395">
        <v>0</v>
      </c>
      <c r="B754" s="269"/>
      <c r="C754" s="360" t="s">
        <v>769</v>
      </c>
      <c r="D754" s="361"/>
      <c r="E754" s="362">
        <v>6</v>
      </c>
      <c r="F754" s="334"/>
      <c r="G754" s="334"/>
      <c r="H754" s="271">
        <v>0</v>
      </c>
      <c r="I754" s="235"/>
      <c r="J754" s="137"/>
      <c r="K754" s="137"/>
      <c r="L754" s="137"/>
      <c r="M754" s="137" t="s">
        <v>133</v>
      </c>
      <c r="N754" s="137">
        <v>0</v>
      </c>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row>
    <row r="755" spans="1:42" outlineLevel="1">
      <c r="A755" s="395">
        <v>164</v>
      </c>
      <c r="B755" s="269" t="s">
        <v>770</v>
      </c>
      <c r="C755" s="270" t="s">
        <v>771</v>
      </c>
      <c r="D755" s="333" t="s">
        <v>142</v>
      </c>
      <c r="E755" s="334">
        <v>8</v>
      </c>
      <c r="F755" s="334"/>
      <c r="G755" s="334">
        <f>ROUND(E755*F755,2)</f>
        <v>0</v>
      </c>
      <c r="H755" s="271" t="s">
        <v>1269</v>
      </c>
      <c r="I755" s="235"/>
      <c r="J755" s="137"/>
      <c r="K755" s="137"/>
      <c r="L755" s="137"/>
      <c r="M755" s="137" t="s">
        <v>131</v>
      </c>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row>
    <row r="756" spans="1:42" outlineLevel="1">
      <c r="A756" s="395">
        <v>0</v>
      </c>
      <c r="B756" s="269"/>
      <c r="C756" s="360" t="s">
        <v>772</v>
      </c>
      <c r="D756" s="361"/>
      <c r="E756" s="362">
        <v>8</v>
      </c>
      <c r="F756" s="334"/>
      <c r="G756" s="334"/>
      <c r="H756" s="271">
        <v>0</v>
      </c>
      <c r="I756" s="235"/>
      <c r="J756" s="137"/>
      <c r="K756" s="137"/>
      <c r="L756" s="137"/>
      <c r="M756" s="137" t="s">
        <v>133</v>
      </c>
      <c r="N756" s="137">
        <v>0</v>
      </c>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row>
    <row r="757" spans="1:42" outlineLevel="1">
      <c r="A757" s="395">
        <v>165</v>
      </c>
      <c r="B757" s="269" t="s">
        <v>773</v>
      </c>
      <c r="C757" s="270" t="s">
        <v>774</v>
      </c>
      <c r="D757" s="333" t="s">
        <v>142</v>
      </c>
      <c r="E757" s="334">
        <v>6</v>
      </c>
      <c r="F757" s="334"/>
      <c r="G757" s="334">
        <f>ROUND(E757*F757,2)</f>
        <v>0</v>
      </c>
      <c r="H757" s="271" t="s">
        <v>1269</v>
      </c>
      <c r="I757" s="235"/>
      <c r="J757" s="137"/>
      <c r="K757" s="137"/>
      <c r="L757" s="137"/>
      <c r="M757" s="137" t="s">
        <v>131</v>
      </c>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row>
    <row r="758" spans="1:42" outlineLevel="1">
      <c r="A758" s="395">
        <v>0</v>
      </c>
      <c r="B758" s="269"/>
      <c r="C758" s="360" t="s">
        <v>769</v>
      </c>
      <c r="D758" s="361"/>
      <c r="E758" s="362">
        <v>6</v>
      </c>
      <c r="F758" s="334"/>
      <c r="G758" s="334"/>
      <c r="H758" s="271">
        <v>0</v>
      </c>
      <c r="I758" s="235"/>
      <c r="J758" s="137"/>
      <c r="K758" s="137"/>
      <c r="L758" s="137"/>
      <c r="M758" s="137" t="s">
        <v>133</v>
      </c>
      <c r="N758" s="137">
        <v>0</v>
      </c>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row>
    <row r="759" spans="1:42" outlineLevel="1">
      <c r="A759" s="395">
        <v>166</v>
      </c>
      <c r="B759" s="269" t="s">
        <v>775</v>
      </c>
      <c r="C759" s="270" t="s">
        <v>776</v>
      </c>
      <c r="D759" s="333" t="s">
        <v>142</v>
      </c>
      <c r="E759" s="334">
        <v>4</v>
      </c>
      <c r="F759" s="334"/>
      <c r="G759" s="334">
        <f>ROUND(E759*F759,2)</f>
        <v>0</v>
      </c>
      <c r="H759" s="271" t="s">
        <v>1269</v>
      </c>
      <c r="I759" s="235"/>
      <c r="J759" s="137"/>
      <c r="K759" s="137"/>
      <c r="L759" s="137"/>
      <c r="M759" s="137" t="s">
        <v>131</v>
      </c>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row>
    <row r="760" spans="1:42" outlineLevel="1">
      <c r="A760" s="395">
        <v>0</v>
      </c>
      <c r="B760" s="269"/>
      <c r="C760" s="360" t="s">
        <v>244</v>
      </c>
      <c r="D760" s="361"/>
      <c r="E760" s="362">
        <v>4</v>
      </c>
      <c r="F760" s="334"/>
      <c r="G760" s="334"/>
      <c r="H760" s="271">
        <v>0</v>
      </c>
      <c r="I760" s="235"/>
      <c r="J760" s="137"/>
      <c r="K760" s="137"/>
      <c r="L760" s="137"/>
      <c r="M760" s="137" t="s">
        <v>133</v>
      </c>
      <c r="N760" s="137">
        <v>0</v>
      </c>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row>
    <row r="761" spans="1:42" outlineLevel="1">
      <c r="A761" s="395">
        <v>167</v>
      </c>
      <c r="B761" s="269" t="s">
        <v>777</v>
      </c>
      <c r="C761" s="270" t="s">
        <v>778</v>
      </c>
      <c r="D761" s="333" t="s">
        <v>247</v>
      </c>
      <c r="E761" s="334">
        <v>3.5</v>
      </c>
      <c r="F761" s="334"/>
      <c r="G761" s="334">
        <f>ROUND(E761*F761,2)</f>
        <v>0</v>
      </c>
      <c r="H761" s="271" t="s">
        <v>1269</v>
      </c>
      <c r="I761" s="235"/>
      <c r="J761" s="137"/>
      <c r="K761" s="137"/>
      <c r="L761" s="137"/>
      <c r="M761" s="137" t="s">
        <v>131</v>
      </c>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row>
    <row r="762" spans="1:42" outlineLevel="1">
      <c r="A762" s="395">
        <v>0</v>
      </c>
      <c r="B762" s="269"/>
      <c r="C762" s="360" t="s">
        <v>779</v>
      </c>
      <c r="D762" s="361"/>
      <c r="E762" s="362">
        <v>3.5</v>
      </c>
      <c r="F762" s="334"/>
      <c r="G762" s="334"/>
      <c r="H762" s="271">
        <v>0</v>
      </c>
      <c r="I762" s="235"/>
      <c r="J762" s="137"/>
      <c r="K762" s="137"/>
      <c r="L762" s="137"/>
      <c r="M762" s="137" t="s">
        <v>133</v>
      </c>
      <c r="N762" s="137">
        <v>0</v>
      </c>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row>
    <row r="763" spans="1:42" outlineLevel="1">
      <c r="A763" s="395">
        <v>168</v>
      </c>
      <c r="B763" s="269" t="s">
        <v>780</v>
      </c>
      <c r="C763" s="270" t="s">
        <v>781</v>
      </c>
      <c r="D763" s="333" t="s">
        <v>247</v>
      </c>
      <c r="E763" s="334">
        <v>2.5</v>
      </c>
      <c r="F763" s="334"/>
      <c r="G763" s="334">
        <f>ROUND(E763*F763,2)</f>
        <v>0</v>
      </c>
      <c r="H763" s="271" t="s">
        <v>1269</v>
      </c>
      <c r="I763" s="235"/>
      <c r="J763" s="137"/>
      <c r="K763" s="137"/>
      <c r="L763" s="137"/>
      <c r="M763" s="137" t="s">
        <v>131</v>
      </c>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row>
    <row r="764" spans="1:42" outlineLevel="1">
      <c r="A764" s="395">
        <v>0</v>
      </c>
      <c r="B764" s="269"/>
      <c r="C764" s="360" t="s">
        <v>782</v>
      </c>
      <c r="D764" s="361"/>
      <c r="E764" s="362">
        <v>2.5</v>
      </c>
      <c r="F764" s="334"/>
      <c r="G764" s="334"/>
      <c r="H764" s="271">
        <v>0</v>
      </c>
      <c r="I764" s="235"/>
      <c r="J764" s="137"/>
      <c r="K764" s="137"/>
      <c r="L764" s="137"/>
      <c r="M764" s="137" t="s">
        <v>133</v>
      </c>
      <c r="N764" s="137">
        <v>0</v>
      </c>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row>
    <row r="765" spans="1:42" outlineLevel="1">
      <c r="A765" s="395">
        <v>169</v>
      </c>
      <c r="B765" s="269" t="s">
        <v>783</v>
      </c>
      <c r="C765" s="270" t="s">
        <v>784</v>
      </c>
      <c r="D765" s="333" t="s">
        <v>247</v>
      </c>
      <c r="E765" s="334">
        <v>1.5</v>
      </c>
      <c r="F765" s="334"/>
      <c r="G765" s="334">
        <f>ROUND(E765*F765,2)</f>
        <v>0</v>
      </c>
      <c r="H765" s="271" t="s">
        <v>1269</v>
      </c>
      <c r="I765" s="235"/>
      <c r="J765" s="137"/>
      <c r="K765" s="137"/>
      <c r="L765" s="137"/>
      <c r="M765" s="137" t="s">
        <v>131</v>
      </c>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row>
    <row r="766" spans="1:42" outlineLevel="1">
      <c r="A766" s="395">
        <v>0</v>
      </c>
      <c r="B766" s="269"/>
      <c r="C766" s="360" t="s">
        <v>785</v>
      </c>
      <c r="D766" s="361"/>
      <c r="E766" s="362">
        <v>1.5</v>
      </c>
      <c r="F766" s="334"/>
      <c r="G766" s="334"/>
      <c r="H766" s="271">
        <v>0</v>
      </c>
      <c r="I766" s="235"/>
      <c r="J766" s="137"/>
      <c r="K766" s="137"/>
      <c r="L766" s="137"/>
      <c r="M766" s="137" t="s">
        <v>133</v>
      </c>
      <c r="N766" s="137">
        <v>0</v>
      </c>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row>
    <row r="767" spans="1:42" outlineLevel="1">
      <c r="A767" s="395">
        <v>170</v>
      </c>
      <c r="B767" s="269" t="s">
        <v>786</v>
      </c>
      <c r="C767" s="270" t="s">
        <v>787</v>
      </c>
      <c r="D767" s="333" t="s">
        <v>247</v>
      </c>
      <c r="E767" s="334">
        <v>3</v>
      </c>
      <c r="F767" s="334"/>
      <c r="G767" s="334">
        <f>ROUND(E767*F767,2)</f>
        <v>0</v>
      </c>
      <c r="H767" s="271" t="s">
        <v>1269</v>
      </c>
      <c r="I767" s="235"/>
      <c r="J767" s="137"/>
      <c r="K767" s="137"/>
      <c r="L767" s="137"/>
      <c r="M767" s="137" t="s">
        <v>131</v>
      </c>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row>
    <row r="768" spans="1:42" outlineLevel="1">
      <c r="A768" s="395">
        <v>0</v>
      </c>
      <c r="B768" s="269"/>
      <c r="C768" s="360" t="s">
        <v>788</v>
      </c>
      <c r="D768" s="361"/>
      <c r="E768" s="362">
        <v>3</v>
      </c>
      <c r="F768" s="334"/>
      <c r="G768" s="334"/>
      <c r="H768" s="271">
        <v>0</v>
      </c>
      <c r="I768" s="235"/>
      <c r="J768" s="137"/>
      <c r="K768" s="137"/>
      <c r="L768" s="137"/>
      <c r="M768" s="137" t="s">
        <v>133</v>
      </c>
      <c r="N768" s="137">
        <v>0</v>
      </c>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row>
    <row r="769" spans="1:42" outlineLevel="1">
      <c r="A769" s="395">
        <v>171</v>
      </c>
      <c r="B769" s="269" t="s">
        <v>789</v>
      </c>
      <c r="C769" s="270" t="s">
        <v>790</v>
      </c>
      <c r="D769" s="333" t="s">
        <v>247</v>
      </c>
      <c r="E769" s="334">
        <v>2</v>
      </c>
      <c r="F769" s="334"/>
      <c r="G769" s="334">
        <f>ROUND(E769*F769,2)</f>
        <v>0</v>
      </c>
      <c r="H769" s="271" t="s">
        <v>1269</v>
      </c>
      <c r="I769" s="235"/>
      <c r="J769" s="137"/>
      <c r="K769" s="137"/>
      <c r="L769" s="137"/>
      <c r="M769" s="137" t="s">
        <v>131</v>
      </c>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row>
    <row r="770" spans="1:42" outlineLevel="1">
      <c r="A770" s="395">
        <v>0</v>
      </c>
      <c r="B770" s="269"/>
      <c r="C770" s="360" t="s">
        <v>791</v>
      </c>
      <c r="D770" s="361"/>
      <c r="E770" s="362">
        <v>2</v>
      </c>
      <c r="F770" s="334"/>
      <c r="G770" s="334"/>
      <c r="H770" s="271">
        <v>0</v>
      </c>
      <c r="I770" s="235"/>
      <c r="J770" s="137"/>
      <c r="K770" s="137"/>
      <c r="L770" s="137"/>
      <c r="M770" s="137" t="s">
        <v>133</v>
      </c>
      <c r="N770" s="137">
        <v>0</v>
      </c>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row>
    <row r="771" spans="1:42" outlineLevel="1">
      <c r="A771" s="395">
        <v>172</v>
      </c>
      <c r="B771" s="269" t="s">
        <v>792</v>
      </c>
      <c r="C771" s="270" t="s">
        <v>793</v>
      </c>
      <c r="D771" s="333" t="s">
        <v>247</v>
      </c>
      <c r="E771" s="334">
        <v>1.5</v>
      </c>
      <c r="F771" s="334"/>
      <c r="G771" s="334">
        <f>ROUND(E771*F771,2)</f>
        <v>0</v>
      </c>
      <c r="H771" s="271" t="s">
        <v>1269</v>
      </c>
      <c r="I771" s="235"/>
      <c r="J771" s="137"/>
      <c r="K771" s="137"/>
      <c r="L771" s="137"/>
      <c r="M771" s="137" t="s">
        <v>131</v>
      </c>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row>
    <row r="772" spans="1:42" outlineLevel="1">
      <c r="A772" s="395">
        <v>0</v>
      </c>
      <c r="B772" s="269"/>
      <c r="C772" s="360" t="s">
        <v>785</v>
      </c>
      <c r="D772" s="361"/>
      <c r="E772" s="362">
        <v>1.5</v>
      </c>
      <c r="F772" s="334"/>
      <c r="G772" s="334"/>
      <c r="H772" s="271">
        <v>0</v>
      </c>
      <c r="I772" s="235"/>
      <c r="J772" s="137"/>
      <c r="K772" s="137"/>
      <c r="L772" s="137"/>
      <c r="M772" s="137" t="s">
        <v>133</v>
      </c>
      <c r="N772" s="137">
        <v>0</v>
      </c>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row>
    <row r="773" spans="1:42" outlineLevel="1">
      <c r="A773" s="395">
        <v>173</v>
      </c>
      <c r="B773" s="269" t="s">
        <v>794</v>
      </c>
      <c r="C773" s="270" t="s">
        <v>795</v>
      </c>
      <c r="D773" s="333" t="s">
        <v>247</v>
      </c>
      <c r="E773" s="334">
        <v>1</v>
      </c>
      <c r="F773" s="334"/>
      <c r="G773" s="334">
        <f>ROUND(E773*F773,2)</f>
        <v>0</v>
      </c>
      <c r="H773" s="271" t="s">
        <v>1269</v>
      </c>
      <c r="I773" s="235"/>
      <c r="J773" s="137"/>
      <c r="K773" s="137"/>
      <c r="L773" s="137"/>
      <c r="M773" s="137" t="s">
        <v>131</v>
      </c>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row>
    <row r="774" spans="1:42" outlineLevel="1">
      <c r="A774" s="395">
        <v>0</v>
      </c>
      <c r="B774" s="269"/>
      <c r="C774" s="360" t="s">
        <v>143</v>
      </c>
      <c r="D774" s="361"/>
      <c r="E774" s="362">
        <v>1</v>
      </c>
      <c r="F774" s="334"/>
      <c r="G774" s="334"/>
      <c r="H774" s="271">
        <v>0</v>
      </c>
      <c r="I774" s="235"/>
      <c r="J774" s="137"/>
      <c r="K774" s="137"/>
      <c r="L774" s="137"/>
      <c r="M774" s="137" t="s">
        <v>133</v>
      </c>
      <c r="N774" s="137">
        <v>0</v>
      </c>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row>
    <row r="775" spans="1:42" outlineLevel="1">
      <c r="A775" s="395">
        <v>174</v>
      </c>
      <c r="B775" s="269" t="s">
        <v>802</v>
      </c>
      <c r="C775" s="270" t="s">
        <v>803</v>
      </c>
      <c r="D775" s="333" t="s">
        <v>130</v>
      </c>
      <c r="E775" s="334">
        <v>51.5</v>
      </c>
      <c r="F775" s="334"/>
      <c r="G775" s="334">
        <f>ROUND(E775*F775,2)</f>
        <v>0</v>
      </c>
      <c r="H775" s="271" t="s">
        <v>1269</v>
      </c>
      <c r="I775" s="235"/>
      <c r="J775" s="137"/>
      <c r="K775" s="137"/>
      <c r="L775" s="137"/>
      <c r="M775" s="137" t="s">
        <v>131</v>
      </c>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row>
    <row r="776" spans="1:42" outlineLevel="1">
      <c r="A776" s="395">
        <v>0</v>
      </c>
      <c r="B776" s="269"/>
      <c r="C776" s="360" t="s">
        <v>804</v>
      </c>
      <c r="D776" s="361"/>
      <c r="E776" s="362">
        <v>22</v>
      </c>
      <c r="F776" s="334"/>
      <c r="G776" s="334"/>
      <c r="H776" s="271">
        <v>0</v>
      </c>
      <c r="I776" s="235"/>
      <c r="J776" s="137"/>
      <c r="K776" s="137"/>
      <c r="L776" s="137"/>
      <c r="M776" s="137" t="s">
        <v>133</v>
      </c>
      <c r="N776" s="137">
        <v>0</v>
      </c>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row>
    <row r="777" spans="1:42" outlineLevel="1">
      <c r="A777" s="395">
        <v>0</v>
      </c>
      <c r="B777" s="269"/>
      <c r="C777" s="360" t="s">
        <v>805</v>
      </c>
      <c r="D777" s="361"/>
      <c r="E777" s="362">
        <v>29.5</v>
      </c>
      <c r="F777" s="334"/>
      <c r="G777" s="334"/>
      <c r="H777" s="271">
        <v>0</v>
      </c>
      <c r="I777" s="235"/>
      <c r="J777" s="137"/>
      <c r="K777" s="137"/>
      <c r="L777" s="137"/>
      <c r="M777" s="137" t="s">
        <v>133</v>
      </c>
      <c r="N777" s="137">
        <v>0</v>
      </c>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row>
    <row r="778" spans="1:42" outlineLevel="1">
      <c r="A778" s="395">
        <v>175</v>
      </c>
      <c r="B778" s="269" t="s">
        <v>806</v>
      </c>
      <c r="C778" s="270" t="s">
        <v>807</v>
      </c>
      <c r="D778" s="333" t="s">
        <v>130</v>
      </c>
      <c r="E778" s="334">
        <v>51.5</v>
      </c>
      <c r="F778" s="334"/>
      <c r="G778" s="334">
        <f>ROUND(E778*F778,2)</f>
        <v>0</v>
      </c>
      <c r="H778" s="271" t="s">
        <v>1269</v>
      </c>
      <c r="I778" s="235"/>
      <c r="J778" s="137"/>
      <c r="K778" s="137"/>
      <c r="L778" s="137"/>
      <c r="M778" s="137" t="s">
        <v>131</v>
      </c>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row>
    <row r="779" spans="1:42" outlineLevel="1">
      <c r="A779" s="395">
        <v>0</v>
      </c>
      <c r="B779" s="269"/>
      <c r="C779" s="360" t="s">
        <v>804</v>
      </c>
      <c r="D779" s="361"/>
      <c r="E779" s="362">
        <v>22</v>
      </c>
      <c r="F779" s="334"/>
      <c r="G779" s="334"/>
      <c r="H779" s="271">
        <v>0</v>
      </c>
      <c r="I779" s="235"/>
      <c r="J779" s="137"/>
      <c r="K779" s="137"/>
      <c r="L779" s="137"/>
      <c r="M779" s="137" t="s">
        <v>133</v>
      </c>
      <c r="N779" s="137">
        <v>0</v>
      </c>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row>
    <row r="780" spans="1:42" outlineLevel="1">
      <c r="A780" s="395">
        <v>0</v>
      </c>
      <c r="B780" s="269"/>
      <c r="C780" s="360" t="s">
        <v>805</v>
      </c>
      <c r="D780" s="361"/>
      <c r="E780" s="362">
        <v>29.5</v>
      </c>
      <c r="F780" s="334"/>
      <c r="G780" s="334"/>
      <c r="H780" s="271">
        <v>0</v>
      </c>
      <c r="I780" s="235"/>
      <c r="J780" s="137"/>
      <c r="K780" s="137"/>
      <c r="L780" s="137"/>
      <c r="M780" s="137" t="s">
        <v>133</v>
      </c>
      <c r="N780" s="137">
        <v>0</v>
      </c>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row>
    <row r="781" spans="1:42" outlineLevel="1">
      <c r="A781" s="395">
        <v>176</v>
      </c>
      <c r="B781" s="269" t="s">
        <v>811</v>
      </c>
      <c r="C781" s="270" t="s">
        <v>812</v>
      </c>
      <c r="D781" s="333" t="s">
        <v>247</v>
      </c>
      <c r="E781" s="334">
        <v>15</v>
      </c>
      <c r="F781" s="334"/>
      <c r="G781" s="334">
        <f>ROUND(E781*F781,2)</f>
        <v>0</v>
      </c>
      <c r="H781" s="271" t="s">
        <v>1269</v>
      </c>
      <c r="I781" s="235"/>
      <c r="J781" s="137"/>
      <c r="K781" s="137"/>
      <c r="L781" s="137"/>
      <c r="M781" s="137" t="s">
        <v>131</v>
      </c>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row>
    <row r="782" spans="1:42" outlineLevel="1">
      <c r="A782" s="395">
        <v>0</v>
      </c>
      <c r="B782" s="269"/>
      <c r="C782" s="360" t="s">
        <v>813</v>
      </c>
      <c r="D782" s="361"/>
      <c r="E782" s="362">
        <v>15</v>
      </c>
      <c r="F782" s="334"/>
      <c r="G782" s="334"/>
      <c r="H782" s="271">
        <v>0</v>
      </c>
      <c r="I782" s="235"/>
      <c r="J782" s="137"/>
      <c r="K782" s="137"/>
      <c r="L782" s="137"/>
      <c r="M782" s="137" t="s">
        <v>133</v>
      </c>
      <c r="N782" s="137">
        <v>0</v>
      </c>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row>
    <row r="783" spans="1:42" outlineLevel="1">
      <c r="A783" s="395">
        <v>177</v>
      </c>
      <c r="B783" s="269" t="s">
        <v>814</v>
      </c>
      <c r="C783" s="270" t="s">
        <v>815</v>
      </c>
      <c r="D783" s="333" t="s">
        <v>130</v>
      </c>
      <c r="E783" s="334">
        <v>666</v>
      </c>
      <c r="F783" s="334"/>
      <c r="G783" s="334">
        <f>ROUND(E783*F783,2)</f>
        <v>0</v>
      </c>
      <c r="H783" s="271" t="s">
        <v>1269</v>
      </c>
      <c r="I783" s="235"/>
      <c r="J783" s="137"/>
      <c r="K783" s="137"/>
      <c r="L783" s="137"/>
      <c r="M783" s="137" t="s">
        <v>131</v>
      </c>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row>
    <row r="784" spans="1:42" outlineLevel="1">
      <c r="A784" s="395">
        <v>0</v>
      </c>
      <c r="B784" s="269"/>
      <c r="C784" s="360" t="s">
        <v>674</v>
      </c>
      <c r="D784" s="361"/>
      <c r="E784" s="362"/>
      <c r="F784" s="334"/>
      <c r="G784" s="334"/>
      <c r="H784" s="271">
        <v>0</v>
      </c>
      <c r="I784" s="235"/>
      <c r="J784" s="137"/>
      <c r="K784" s="137"/>
      <c r="L784" s="137"/>
      <c r="M784" s="137" t="s">
        <v>133</v>
      </c>
      <c r="N784" s="137">
        <v>0</v>
      </c>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row>
    <row r="785" spans="1:42" outlineLevel="1">
      <c r="A785" s="395">
        <v>0</v>
      </c>
      <c r="B785" s="269"/>
      <c r="C785" s="360" t="s">
        <v>816</v>
      </c>
      <c r="D785" s="361"/>
      <c r="E785" s="362">
        <v>666</v>
      </c>
      <c r="F785" s="334"/>
      <c r="G785" s="334"/>
      <c r="H785" s="271">
        <v>0</v>
      </c>
      <c r="I785" s="235"/>
      <c r="J785" s="137"/>
      <c r="K785" s="137"/>
      <c r="L785" s="137"/>
      <c r="M785" s="137" t="s">
        <v>133</v>
      </c>
      <c r="N785" s="137">
        <v>0</v>
      </c>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row>
    <row r="786" spans="1:42" outlineLevel="1">
      <c r="A786" s="395">
        <v>178</v>
      </c>
      <c r="B786" s="269" t="s">
        <v>817</v>
      </c>
      <c r="C786" s="270" t="s">
        <v>818</v>
      </c>
      <c r="D786" s="333" t="s">
        <v>130</v>
      </c>
      <c r="E786" s="334">
        <v>3804.65</v>
      </c>
      <c r="F786" s="334"/>
      <c r="G786" s="334">
        <f>ROUND(E786*F786,2)</f>
        <v>0</v>
      </c>
      <c r="H786" s="271" t="s">
        <v>1269</v>
      </c>
      <c r="I786" s="235"/>
      <c r="J786" s="137"/>
      <c r="K786" s="137"/>
      <c r="L786" s="137"/>
      <c r="M786" s="137" t="s">
        <v>131</v>
      </c>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row>
    <row r="787" spans="1:42" outlineLevel="1">
      <c r="A787" s="395">
        <v>0</v>
      </c>
      <c r="B787" s="269"/>
      <c r="C787" s="360" t="s">
        <v>674</v>
      </c>
      <c r="D787" s="361"/>
      <c r="E787" s="362"/>
      <c r="F787" s="334"/>
      <c r="G787" s="334"/>
      <c r="H787" s="271">
        <v>0</v>
      </c>
      <c r="I787" s="235"/>
      <c r="J787" s="137"/>
      <c r="K787" s="137"/>
      <c r="L787" s="137"/>
      <c r="M787" s="137" t="s">
        <v>133</v>
      </c>
      <c r="N787" s="137">
        <v>0</v>
      </c>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row>
    <row r="788" spans="1:42" outlineLevel="1">
      <c r="A788" s="395">
        <v>0</v>
      </c>
      <c r="B788" s="269"/>
      <c r="C788" s="360" t="s">
        <v>819</v>
      </c>
      <c r="D788" s="361"/>
      <c r="E788" s="362">
        <v>666</v>
      </c>
      <c r="F788" s="334"/>
      <c r="G788" s="334"/>
      <c r="H788" s="271">
        <v>0</v>
      </c>
      <c r="I788" s="235"/>
      <c r="J788" s="137"/>
      <c r="K788" s="137"/>
      <c r="L788" s="137"/>
      <c r="M788" s="137" t="s">
        <v>133</v>
      </c>
      <c r="N788" s="137">
        <v>0</v>
      </c>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row>
    <row r="789" spans="1:42" outlineLevel="1">
      <c r="A789" s="395">
        <v>0</v>
      </c>
      <c r="B789" s="269"/>
      <c r="C789" s="360" t="s">
        <v>820</v>
      </c>
      <c r="D789" s="361"/>
      <c r="E789" s="362">
        <v>2664</v>
      </c>
      <c r="F789" s="334"/>
      <c r="G789" s="334"/>
      <c r="H789" s="271">
        <v>0</v>
      </c>
      <c r="I789" s="235"/>
      <c r="J789" s="137"/>
      <c r="K789" s="137"/>
      <c r="L789" s="137"/>
      <c r="M789" s="137" t="s">
        <v>133</v>
      </c>
      <c r="N789" s="137">
        <v>0</v>
      </c>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row>
    <row r="790" spans="1:42" outlineLevel="1">
      <c r="A790" s="395">
        <v>0</v>
      </c>
      <c r="B790" s="269"/>
      <c r="C790" s="360" t="s">
        <v>821</v>
      </c>
      <c r="D790" s="361"/>
      <c r="E790" s="362">
        <v>94.93</v>
      </c>
      <c r="F790" s="334"/>
      <c r="G790" s="334"/>
      <c r="H790" s="271">
        <v>0</v>
      </c>
      <c r="I790" s="235"/>
      <c r="J790" s="137"/>
      <c r="K790" s="137"/>
      <c r="L790" s="137"/>
      <c r="M790" s="137" t="s">
        <v>133</v>
      </c>
      <c r="N790" s="137">
        <v>0</v>
      </c>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row>
    <row r="791" spans="1:42" outlineLevel="1">
      <c r="A791" s="395">
        <v>0</v>
      </c>
      <c r="B791" s="269"/>
      <c r="C791" s="360" t="s">
        <v>822</v>
      </c>
      <c r="D791" s="361"/>
      <c r="E791" s="362">
        <v>379.72</v>
      </c>
      <c r="F791" s="334"/>
      <c r="G791" s="334"/>
      <c r="H791" s="271">
        <v>0</v>
      </c>
      <c r="I791" s="235"/>
      <c r="J791" s="137"/>
      <c r="K791" s="137"/>
      <c r="L791" s="137"/>
      <c r="M791" s="137" t="s">
        <v>133</v>
      </c>
      <c r="N791" s="137">
        <v>0</v>
      </c>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row>
    <row r="792" spans="1:42" outlineLevel="1">
      <c r="A792" s="395">
        <v>179</v>
      </c>
      <c r="B792" s="269" t="s">
        <v>823</v>
      </c>
      <c r="C792" s="270" t="s">
        <v>824</v>
      </c>
      <c r="D792" s="333" t="s">
        <v>130</v>
      </c>
      <c r="E792" s="334">
        <v>760.93</v>
      </c>
      <c r="F792" s="334"/>
      <c r="G792" s="334">
        <f>ROUND(E792*F792,2)</f>
        <v>0</v>
      </c>
      <c r="H792" s="271" t="s">
        <v>1269</v>
      </c>
      <c r="I792" s="235"/>
      <c r="J792" s="137"/>
      <c r="K792" s="137"/>
      <c r="L792" s="137"/>
      <c r="M792" s="137" t="s">
        <v>131</v>
      </c>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row>
    <row r="793" spans="1:42" outlineLevel="1">
      <c r="A793" s="395">
        <v>0</v>
      </c>
      <c r="B793" s="269"/>
      <c r="C793" s="360" t="s">
        <v>674</v>
      </c>
      <c r="D793" s="361"/>
      <c r="E793" s="362"/>
      <c r="F793" s="334"/>
      <c r="G793" s="334"/>
      <c r="H793" s="271">
        <v>0</v>
      </c>
      <c r="I793" s="235"/>
      <c r="J793" s="137"/>
      <c r="K793" s="137"/>
      <c r="L793" s="137"/>
      <c r="M793" s="137" t="s">
        <v>133</v>
      </c>
      <c r="N793" s="137">
        <v>0</v>
      </c>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row>
    <row r="794" spans="1:42" outlineLevel="1">
      <c r="A794" s="395">
        <v>0</v>
      </c>
      <c r="B794" s="269"/>
      <c r="C794" s="360" t="s">
        <v>816</v>
      </c>
      <c r="D794" s="361"/>
      <c r="E794" s="362">
        <v>666</v>
      </c>
      <c r="F794" s="334"/>
      <c r="G794" s="334"/>
      <c r="H794" s="271">
        <v>0</v>
      </c>
      <c r="I794" s="235"/>
      <c r="J794" s="137"/>
      <c r="K794" s="137"/>
      <c r="L794" s="137"/>
      <c r="M794" s="137" t="s">
        <v>133</v>
      </c>
      <c r="N794" s="137">
        <v>0</v>
      </c>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row>
    <row r="795" spans="1:42" outlineLevel="1">
      <c r="A795" s="395">
        <v>0</v>
      </c>
      <c r="B795" s="269"/>
      <c r="C795" s="360" t="s">
        <v>825</v>
      </c>
      <c r="D795" s="361"/>
      <c r="E795" s="362">
        <v>94.93</v>
      </c>
      <c r="F795" s="334"/>
      <c r="G795" s="334"/>
      <c r="H795" s="271">
        <v>0</v>
      </c>
      <c r="I795" s="235"/>
      <c r="J795" s="137"/>
      <c r="K795" s="137"/>
      <c r="L795" s="137"/>
      <c r="M795" s="137" t="s">
        <v>133</v>
      </c>
      <c r="N795" s="137">
        <v>0</v>
      </c>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row>
    <row r="796" spans="1:42" outlineLevel="1">
      <c r="A796" s="395">
        <v>180</v>
      </c>
      <c r="B796" s="269" t="s">
        <v>826</v>
      </c>
      <c r="C796" s="270" t="s">
        <v>827</v>
      </c>
      <c r="D796" s="333" t="s">
        <v>130</v>
      </c>
      <c r="E796" s="334">
        <v>760.93</v>
      </c>
      <c r="F796" s="334"/>
      <c r="G796" s="334">
        <f>ROUND(E796*F796,2)</f>
        <v>0</v>
      </c>
      <c r="H796" s="271" t="s">
        <v>1269</v>
      </c>
      <c r="I796" s="235"/>
      <c r="J796" s="137"/>
      <c r="K796" s="137"/>
      <c r="L796" s="137"/>
      <c r="M796" s="137" t="s">
        <v>131</v>
      </c>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row>
    <row r="797" spans="1:42" outlineLevel="1">
      <c r="A797" s="395">
        <v>0</v>
      </c>
      <c r="B797" s="269"/>
      <c r="C797" s="360" t="s">
        <v>674</v>
      </c>
      <c r="D797" s="361"/>
      <c r="E797" s="362"/>
      <c r="F797" s="334"/>
      <c r="G797" s="334"/>
      <c r="H797" s="271">
        <v>0</v>
      </c>
      <c r="I797" s="235"/>
      <c r="J797" s="137"/>
      <c r="K797" s="137"/>
      <c r="L797" s="137"/>
      <c r="M797" s="137" t="s">
        <v>133</v>
      </c>
      <c r="N797" s="137">
        <v>0</v>
      </c>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row>
    <row r="798" spans="1:42" outlineLevel="1">
      <c r="A798" s="395">
        <v>0</v>
      </c>
      <c r="B798" s="269"/>
      <c r="C798" s="360" t="s">
        <v>828</v>
      </c>
      <c r="D798" s="361"/>
      <c r="E798" s="362">
        <v>666</v>
      </c>
      <c r="F798" s="334"/>
      <c r="G798" s="334"/>
      <c r="H798" s="271">
        <v>0</v>
      </c>
      <c r="I798" s="235"/>
      <c r="J798" s="137"/>
      <c r="K798" s="137"/>
      <c r="L798" s="137"/>
      <c r="M798" s="137" t="s">
        <v>133</v>
      </c>
      <c r="N798" s="137">
        <v>0</v>
      </c>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row>
    <row r="799" spans="1:42" outlineLevel="1">
      <c r="A799" s="395">
        <v>0</v>
      </c>
      <c r="B799" s="269"/>
      <c r="C799" s="360" t="s">
        <v>829</v>
      </c>
      <c r="D799" s="361"/>
      <c r="E799" s="362">
        <v>94.93</v>
      </c>
      <c r="F799" s="334"/>
      <c r="G799" s="334"/>
      <c r="H799" s="271">
        <v>0</v>
      </c>
      <c r="I799" s="235"/>
      <c r="J799" s="137"/>
      <c r="K799" s="137"/>
      <c r="L799" s="137"/>
      <c r="M799" s="137" t="s">
        <v>133</v>
      </c>
      <c r="N799" s="137">
        <v>0</v>
      </c>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row>
    <row r="800" spans="1:42" outlineLevel="1">
      <c r="A800" s="395">
        <v>181</v>
      </c>
      <c r="B800" s="269" t="s">
        <v>830</v>
      </c>
      <c r="C800" s="270" t="s">
        <v>831</v>
      </c>
      <c r="D800" s="333" t="s">
        <v>197</v>
      </c>
      <c r="E800" s="334">
        <v>513.53000000000009</v>
      </c>
      <c r="F800" s="334"/>
      <c r="G800" s="334">
        <f>ROUND(E800*F800,2)</f>
        <v>0</v>
      </c>
      <c r="H800" s="271" t="s">
        <v>1269</v>
      </c>
      <c r="I800" s="235"/>
      <c r="J800" s="137"/>
      <c r="K800" s="137"/>
      <c r="L800" s="137"/>
      <c r="M800" s="137" t="s">
        <v>131</v>
      </c>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row>
    <row r="801" spans="1:42" outlineLevel="1">
      <c r="A801" s="395">
        <v>0</v>
      </c>
      <c r="B801" s="269"/>
      <c r="C801" s="360" t="s">
        <v>1458</v>
      </c>
      <c r="D801" s="361"/>
      <c r="E801" s="362">
        <v>513.53000000000009</v>
      </c>
      <c r="F801" s="334"/>
      <c r="G801" s="334"/>
      <c r="H801" s="271">
        <v>0</v>
      </c>
      <c r="I801" s="235"/>
      <c r="J801" s="137"/>
      <c r="K801" s="137"/>
      <c r="L801" s="137"/>
      <c r="M801" s="137" t="s">
        <v>133</v>
      </c>
      <c r="N801" s="137">
        <v>0</v>
      </c>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row>
    <row r="802" spans="1:42" outlineLevel="1">
      <c r="A802" s="395">
        <v>182</v>
      </c>
      <c r="B802" s="269" t="s">
        <v>832</v>
      </c>
      <c r="C802" s="270" t="s">
        <v>833</v>
      </c>
      <c r="D802" s="333" t="s">
        <v>197</v>
      </c>
      <c r="E802" s="334">
        <v>6162.3600000000006</v>
      </c>
      <c r="F802" s="334"/>
      <c r="G802" s="334">
        <f>ROUND(E802*F802,2)</f>
        <v>0</v>
      </c>
      <c r="H802" s="271" t="s">
        <v>1269</v>
      </c>
      <c r="I802" s="235"/>
      <c r="J802" s="137"/>
      <c r="K802" s="137"/>
      <c r="L802" s="137"/>
      <c r="M802" s="137" t="s">
        <v>131</v>
      </c>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row>
    <row r="803" spans="1:42" outlineLevel="1">
      <c r="A803" s="395">
        <v>0</v>
      </c>
      <c r="B803" s="269"/>
      <c r="C803" s="360" t="s">
        <v>1459</v>
      </c>
      <c r="D803" s="361"/>
      <c r="E803" s="362">
        <v>6162.3600000000006</v>
      </c>
      <c r="F803" s="334"/>
      <c r="G803" s="334"/>
      <c r="H803" s="271">
        <v>0</v>
      </c>
      <c r="I803" s="235"/>
      <c r="J803" s="137"/>
      <c r="K803" s="137"/>
      <c r="L803" s="137"/>
      <c r="M803" s="137" t="s">
        <v>133</v>
      </c>
      <c r="N803" s="137">
        <v>0</v>
      </c>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row>
    <row r="804" spans="1:42" outlineLevel="1">
      <c r="A804" s="395">
        <v>183</v>
      </c>
      <c r="B804" s="269" t="s">
        <v>834</v>
      </c>
      <c r="C804" s="270" t="s">
        <v>835</v>
      </c>
      <c r="D804" s="333" t="s">
        <v>197</v>
      </c>
      <c r="E804" s="334">
        <v>513.53000000000009</v>
      </c>
      <c r="F804" s="334"/>
      <c r="G804" s="334">
        <f>ROUND(E804*F804,2)</f>
        <v>0</v>
      </c>
      <c r="H804" s="271" t="s">
        <v>1269</v>
      </c>
      <c r="I804" s="235"/>
      <c r="J804" s="137"/>
      <c r="K804" s="137"/>
      <c r="L804" s="137"/>
      <c r="M804" s="137" t="s">
        <v>131</v>
      </c>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row>
    <row r="805" spans="1:42" outlineLevel="1">
      <c r="A805" s="395">
        <v>0</v>
      </c>
      <c r="B805" s="269"/>
      <c r="C805" s="360" t="s">
        <v>1458</v>
      </c>
      <c r="D805" s="361"/>
      <c r="E805" s="362">
        <v>513.53000000000009</v>
      </c>
      <c r="F805" s="334"/>
      <c r="G805" s="334"/>
      <c r="H805" s="271">
        <v>0</v>
      </c>
      <c r="I805" s="235"/>
      <c r="J805" s="137"/>
      <c r="K805" s="137"/>
      <c r="L805" s="137"/>
      <c r="M805" s="137" t="s">
        <v>133</v>
      </c>
      <c r="N805" s="137">
        <v>0</v>
      </c>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row>
    <row r="806" spans="1:42" outlineLevel="1">
      <c r="A806" s="395">
        <v>184</v>
      </c>
      <c r="B806" s="269" t="s">
        <v>836</v>
      </c>
      <c r="C806" s="270" t="s">
        <v>837</v>
      </c>
      <c r="D806" s="333" t="s">
        <v>197</v>
      </c>
      <c r="E806" s="334">
        <v>513.53000000000009</v>
      </c>
      <c r="F806" s="334"/>
      <c r="G806" s="334">
        <f>ROUND(E806*F806,2)</f>
        <v>0</v>
      </c>
      <c r="H806" s="271" t="s">
        <v>1269</v>
      </c>
      <c r="I806" s="235"/>
      <c r="J806" s="137"/>
      <c r="K806" s="137"/>
      <c r="L806" s="137"/>
      <c r="M806" s="137" t="s">
        <v>131</v>
      </c>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row>
    <row r="807" spans="1:42" outlineLevel="1">
      <c r="A807" s="395">
        <v>0</v>
      </c>
      <c r="B807" s="269"/>
      <c r="C807" s="360" t="s">
        <v>1458</v>
      </c>
      <c r="D807" s="361"/>
      <c r="E807" s="362">
        <v>513.53000000000009</v>
      </c>
      <c r="F807" s="334"/>
      <c r="G807" s="334"/>
      <c r="H807" s="271">
        <v>0</v>
      </c>
      <c r="I807" s="235"/>
      <c r="J807" s="137"/>
      <c r="K807" s="137"/>
      <c r="L807" s="137"/>
      <c r="M807" s="137" t="s">
        <v>133</v>
      </c>
      <c r="N807" s="137">
        <v>0</v>
      </c>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row>
    <row r="808" spans="1:42" outlineLevel="1">
      <c r="A808" s="395">
        <v>185</v>
      </c>
      <c r="B808" s="269" t="s">
        <v>838</v>
      </c>
      <c r="C808" s="270" t="s">
        <v>839</v>
      </c>
      <c r="D808" s="333" t="s">
        <v>197</v>
      </c>
      <c r="E808" s="334">
        <v>513.53000000000009</v>
      </c>
      <c r="F808" s="334"/>
      <c r="G808" s="334">
        <f>ROUND(E808*F808,2)</f>
        <v>0</v>
      </c>
      <c r="H808" s="271" t="s">
        <v>1269</v>
      </c>
      <c r="I808" s="235"/>
      <c r="J808" s="137"/>
      <c r="K808" s="137"/>
      <c r="L808" s="137"/>
      <c r="M808" s="137" t="s">
        <v>131</v>
      </c>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row>
    <row r="809" spans="1:42" outlineLevel="1">
      <c r="A809" s="395">
        <v>0</v>
      </c>
      <c r="B809" s="269"/>
      <c r="C809" s="360" t="s">
        <v>1458</v>
      </c>
      <c r="D809" s="361"/>
      <c r="E809" s="362">
        <v>513.53000000000009</v>
      </c>
      <c r="F809" s="334"/>
      <c r="G809" s="334"/>
      <c r="H809" s="271">
        <v>0</v>
      </c>
      <c r="I809" s="235"/>
      <c r="J809" s="137"/>
      <c r="K809" s="137"/>
      <c r="L809" s="137"/>
      <c r="M809" s="137" t="s">
        <v>133</v>
      </c>
      <c r="N809" s="137">
        <v>0</v>
      </c>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row>
    <row r="810" spans="1:42" outlineLevel="1">
      <c r="A810" s="395">
        <v>186</v>
      </c>
      <c r="B810" s="269" t="s">
        <v>840</v>
      </c>
      <c r="C810" s="270" t="s">
        <v>841</v>
      </c>
      <c r="D810" s="333" t="s">
        <v>197</v>
      </c>
      <c r="E810" s="334">
        <v>18487.080000000002</v>
      </c>
      <c r="F810" s="334"/>
      <c r="G810" s="334">
        <f>ROUND(E810*F810,2)</f>
        <v>0</v>
      </c>
      <c r="H810" s="271" t="s">
        <v>1269</v>
      </c>
      <c r="I810" s="235"/>
      <c r="J810" s="137"/>
      <c r="K810" s="137"/>
      <c r="L810" s="137"/>
      <c r="M810" s="137" t="s">
        <v>131</v>
      </c>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row>
    <row r="811" spans="1:42" outlineLevel="1">
      <c r="A811" s="395">
        <v>0</v>
      </c>
      <c r="B811" s="269"/>
      <c r="C811" s="360" t="s">
        <v>1460</v>
      </c>
      <c r="D811" s="361"/>
      <c r="E811" s="362">
        <v>18487.080000000002</v>
      </c>
      <c r="F811" s="334"/>
      <c r="G811" s="334"/>
      <c r="H811" s="271">
        <v>0</v>
      </c>
      <c r="I811" s="235"/>
      <c r="J811" s="137"/>
      <c r="K811" s="137"/>
      <c r="L811" s="137"/>
      <c r="M811" s="137" t="s">
        <v>133</v>
      </c>
      <c r="N811" s="137">
        <v>0</v>
      </c>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row>
    <row r="812" spans="1:42" outlineLevel="1">
      <c r="A812" s="395">
        <v>187</v>
      </c>
      <c r="B812" s="269" t="s">
        <v>845</v>
      </c>
      <c r="C812" s="270" t="s">
        <v>846</v>
      </c>
      <c r="D812" s="333" t="s">
        <v>197</v>
      </c>
      <c r="E812" s="334">
        <v>42.04</v>
      </c>
      <c r="F812" s="334"/>
      <c r="G812" s="334">
        <f>ROUND(E812*F812,2)</f>
        <v>0</v>
      </c>
      <c r="H812" s="271" t="s">
        <v>1269</v>
      </c>
      <c r="I812" s="235"/>
      <c r="J812" s="137"/>
      <c r="K812" s="137"/>
      <c r="L812" s="137"/>
      <c r="M812" s="137" t="s">
        <v>131</v>
      </c>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row>
    <row r="813" spans="1:42" outlineLevel="1">
      <c r="A813" s="395">
        <v>0</v>
      </c>
      <c r="B813" s="269"/>
      <c r="C813" s="360" t="s">
        <v>847</v>
      </c>
      <c r="D813" s="361"/>
      <c r="E813" s="362">
        <v>42.04</v>
      </c>
      <c r="F813" s="334"/>
      <c r="G813" s="334"/>
      <c r="H813" s="271">
        <v>0</v>
      </c>
      <c r="I813" s="235"/>
      <c r="J813" s="137"/>
      <c r="K813" s="137"/>
      <c r="L813" s="137"/>
      <c r="M813" s="137" t="s">
        <v>133</v>
      </c>
      <c r="N813" s="137">
        <v>0</v>
      </c>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row>
    <row r="814" spans="1:42" outlineLevel="1">
      <c r="A814" s="395">
        <v>188</v>
      </c>
      <c r="B814" s="269" t="s">
        <v>848</v>
      </c>
      <c r="C814" s="270" t="s">
        <v>849</v>
      </c>
      <c r="D814" s="333" t="s">
        <v>197</v>
      </c>
      <c r="E814" s="334">
        <v>471.49</v>
      </c>
      <c r="F814" s="334"/>
      <c r="G814" s="334">
        <f>ROUND(E814*F814,2)</f>
        <v>0</v>
      </c>
      <c r="H814" s="271" t="s">
        <v>1269</v>
      </c>
      <c r="I814" s="235"/>
      <c r="J814" s="137"/>
      <c r="K814" s="137"/>
      <c r="L814" s="137"/>
      <c r="M814" s="137" t="s">
        <v>131</v>
      </c>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row>
    <row r="815" spans="1:42" outlineLevel="1">
      <c r="A815" s="395"/>
      <c r="B815" s="269"/>
      <c r="C815" s="360" t="s">
        <v>1461</v>
      </c>
      <c r="D815" s="361"/>
      <c r="E815" s="362">
        <v>471.49</v>
      </c>
      <c r="F815" s="334"/>
      <c r="G815" s="334"/>
      <c r="H815" s="271">
        <v>0</v>
      </c>
      <c r="I815" s="137"/>
      <c r="J815" s="137"/>
      <c r="K815" s="137"/>
      <c r="L815" s="137"/>
      <c r="M815" s="137" t="s">
        <v>133</v>
      </c>
      <c r="N815" s="137">
        <v>0</v>
      </c>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row>
    <row r="816" spans="1:42">
      <c r="A816" s="396" t="s">
        <v>126</v>
      </c>
      <c r="B816" s="363" t="s">
        <v>74</v>
      </c>
      <c r="C816" s="364" t="s">
        <v>75</v>
      </c>
      <c r="D816" s="365"/>
      <c r="E816" s="366"/>
      <c r="F816" s="366"/>
      <c r="G816" s="366">
        <f>SUMIF(M817:M818,"&lt;&gt;NOR",G817:G818)</f>
        <v>0</v>
      </c>
      <c r="H816" s="339"/>
      <c r="M816" s="136" t="s">
        <v>127</v>
      </c>
    </row>
    <row r="817" spans="1:42" outlineLevel="1">
      <c r="A817" s="395">
        <v>189</v>
      </c>
      <c r="B817" s="269" t="s">
        <v>850</v>
      </c>
      <c r="C817" s="270" t="s">
        <v>851</v>
      </c>
      <c r="D817" s="333" t="s">
        <v>197</v>
      </c>
      <c r="E817" s="428">
        <v>432.76</v>
      </c>
      <c r="F817" s="334"/>
      <c r="G817" s="334">
        <f>ROUND(E817*F817,2)</f>
        <v>0</v>
      </c>
      <c r="H817" s="271" t="s">
        <v>1269</v>
      </c>
      <c r="I817" s="137"/>
      <c r="J817" s="130"/>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row>
    <row r="818" spans="1:42" outlineLevel="1">
      <c r="A818" s="395"/>
      <c r="B818" s="269"/>
      <c r="C818" s="438" t="s">
        <v>2614</v>
      </c>
      <c r="D818" s="361"/>
      <c r="E818" s="427">
        <v>432.76</v>
      </c>
      <c r="F818" s="334"/>
      <c r="G818" s="334"/>
      <c r="H818" s="271">
        <v>0</v>
      </c>
      <c r="I818" s="137"/>
      <c r="J818" s="408"/>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row>
    <row r="819" spans="1:42">
      <c r="A819" s="396" t="s">
        <v>126</v>
      </c>
      <c r="B819" s="363" t="s">
        <v>76</v>
      </c>
      <c r="C819" s="364" t="s">
        <v>77</v>
      </c>
      <c r="D819" s="365"/>
      <c r="E819" s="366"/>
      <c r="F819" s="366"/>
      <c r="G819" s="366">
        <f>SUMIF(M820:M836,"&lt;&gt;NOR",G820:G836)</f>
        <v>0</v>
      </c>
      <c r="H819" s="339"/>
    </row>
    <row r="820" spans="1:42" ht="22.5" outlineLevel="1">
      <c r="A820" s="395">
        <v>190</v>
      </c>
      <c r="B820" s="269" t="s">
        <v>852</v>
      </c>
      <c r="C820" s="270" t="s">
        <v>853</v>
      </c>
      <c r="D820" s="333" t="s">
        <v>130</v>
      </c>
      <c r="E820" s="334">
        <v>84.02</v>
      </c>
      <c r="F820" s="334"/>
      <c r="G820" s="334">
        <f>ROUND(E820*F820,2)</f>
        <v>0</v>
      </c>
      <c r="H820" s="271" t="s">
        <v>1269</v>
      </c>
      <c r="I820" s="137"/>
      <c r="J820" s="137"/>
      <c r="K820" s="137"/>
      <c r="L820" s="137"/>
      <c r="M820" s="137" t="s">
        <v>854</v>
      </c>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row>
    <row r="821" spans="1:42" outlineLevel="1">
      <c r="A821" s="395"/>
      <c r="B821" s="269"/>
      <c r="C821" s="360" t="s">
        <v>598</v>
      </c>
      <c r="D821" s="361"/>
      <c r="E821" s="362"/>
      <c r="F821" s="334"/>
      <c r="G821" s="334"/>
      <c r="H821" s="271">
        <v>0</v>
      </c>
      <c r="I821" s="137"/>
      <c r="J821" s="137"/>
      <c r="K821" s="137"/>
      <c r="L821" s="137"/>
      <c r="M821" s="137" t="s">
        <v>133</v>
      </c>
      <c r="N821" s="137">
        <v>0</v>
      </c>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row>
    <row r="822" spans="1:42" outlineLevel="1">
      <c r="A822" s="395"/>
      <c r="B822" s="269"/>
      <c r="C822" s="360" t="s">
        <v>154</v>
      </c>
      <c r="D822" s="361"/>
      <c r="E822" s="362"/>
      <c r="F822" s="334"/>
      <c r="G822" s="334"/>
      <c r="H822" s="271">
        <v>0</v>
      </c>
      <c r="I822" s="137"/>
      <c r="J822" s="137"/>
      <c r="K822" s="137"/>
      <c r="L822" s="137"/>
      <c r="M822" s="137" t="s">
        <v>133</v>
      </c>
      <c r="N822" s="137">
        <v>0</v>
      </c>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row>
    <row r="823" spans="1:42" outlineLevel="1">
      <c r="A823" s="395"/>
      <c r="B823" s="269"/>
      <c r="C823" s="360" t="s">
        <v>1454</v>
      </c>
      <c r="D823" s="361"/>
      <c r="E823" s="362">
        <v>34.64</v>
      </c>
      <c r="F823" s="334"/>
      <c r="G823" s="334"/>
      <c r="H823" s="271">
        <v>0</v>
      </c>
      <c r="I823" s="137"/>
      <c r="J823" s="137"/>
      <c r="K823" s="137"/>
      <c r="L823" s="137"/>
      <c r="M823" s="137" t="s">
        <v>133</v>
      </c>
      <c r="N823" s="137">
        <v>0</v>
      </c>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row>
    <row r="824" spans="1:42" outlineLevel="1">
      <c r="A824" s="395"/>
      <c r="B824" s="269"/>
      <c r="C824" s="360" t="s">
        <v>152</v>
      </c>
      <c r="D824" s="361"/>
      <c r="E824" s="362"/>
      <c r="F824" s="334"/>
      <c r="G824" s="334"/>
      <c r="H824" s="271">
        <v>0</v>
      </c>
      <c r="I824" s="137"/>
      <c r="J824" s="137"/>
      <c r="K824" s="137"/>
      <c r="L824" s="137"/>
      <c r="M824" s="137" t="s">
        <v>133</v>
      </c>
      <c r="N824" s="137">
        <v>0</v>
      </c>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row>
    <row r="825" spans="1:42" outlineLevel="1">
      <c r="A825" s="395"/>
      <c r="B825" s="269"/>
      <c r="C825" s="360" t="s">
        <v>855</v>
      </c>
      <c r="D825" s="361"/>
      <c r="E825" s="362"/>
      <c r="F825" s="334"/>
      <c r="G825" s="334"/>
      <c r="H825" s="271">
        <v>0</v>
      </c>
      <c r="I825" s="137"/>
      <c r="J825" s="137"/>
      <c r="K825" s="137"/>
      <c r="L825" s="137"/>
      <c r="M825" s="137" t="s">
        <v>133</v>
      </c>
      <c r="N825" s="137">
        <v>0</v>
      </c>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row>
    <row r="826" spans="1:42" outlineLevel="1">
      <c r="A826" s="395"/>
      <c r="B826" s="269"/>
      <c r="C826" s="360" t="s">
        <v>154</v>
      </c>
      <c r="D826" s="361"/>
      <c r="E826" s="362"/>
      <c r="F826" s="334"/>
      <c r="G826" s="334"/>
      <c r="H826" s="271">
        <v>0</v>
      </c>
      <c r="I826" s="137"/>
      <c r="J826" s="137"/>
      <c r="K826" s="137"/>
      <c r="L826" s="137"/>
      <c r="M826" s="137" t="s">
        <v>133</v>
      </c>
      <c r="N826" s="137">
        <v>0</v>
      </c>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row>
    <row r="827" spans="1:42" outlineLevel="1">
      <c r="A827" s="395"/>
      <c r="B827" s="269"/>
      <c r="C827" s="360" t="s">
        <v>1462</v>
      </c>
      <c r="D827" s="361"/>
      <c r="E827" s="362">
        <v>49.38</v>
      </c>
      <c r="F827" s="334"/>
      <c r="G827" s="334"/>
      <c r="H827" s="271">
        <v>0</v>
      </c>
      <c r="I827" s="137"/>
      <c r="J827" s="137"/>
      <c r="K827" s="137"/>
      <c r="L827" s="137"/>
      <c r="M827" s="137" t="s">
        <v>133</v>
      </c>
      <c r="N827" s="137">
        <v>0</v>
      </c>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row>
    <row r="828" spans="1:42" outlineLevel="1">
      <c r="A828" s="395">
        <v>191</v>
      </c>
      <c r="B828" s="269" t="s">
        <v>856</v>
      </c>
      <c r="C828" s="270" t="s">
        <v>857</v>
      </c>
      <c r="D828" s="333" t="s">
        <v>130</v>
      </c>
      <c r="E828" s="334">
        <v>7.7280000000000006</v>
      </c>
      <c r="F828" s="334"/>
      <c r="G828" s="334">
        <f>ROUND(E828*F828,2)</f>
        <v>0</v>
      </c>
      <c r="H828" s="271" t="s">
        <v>1269</v>
      </c>
      <c r="I828" s="137"/>
      <c r="J828" s="137"/>
      <c r="K828" s="137"/>
      <c r="L828" s="137"/>
      <c r="M828" s="137" t="s">
        <v>131</v>
      </c>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row>
    <row r="829" spans="1:42" outlineLevel="1">
      <c r="A829" s="395"/>
      <c r="B829" s="269"/>
      <c r="C829" s="360" t="s">
        <v>510</v>
      </c>
      <c r="D829" s="361"/>
      <c r="E829" s="362"/>
      <c r="F829" s="334"/>
      <c r="G829" s="334"/>
      <c r="H829" s="271">
        <v>0</v>
      </c>
      <c r="I829" s="137"/>
      <c r="J829" s="137"/>
      <c r="K829" s="137"/>
      <c r="L829" s="137"/>
      <c r="M829" s="137" t="s">
        <v>133</v>
      </c>
      <c r="N829" s="137">
        <v>0</v>
      </c>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row>
    <row r="830" spans="1:42" outlineLevel="1">
      <c r="A830" s="395"/>
      <c r="B830" s="269"/>
      <c r="C830" s="360" t="s">
        <v>154</v>
      </c>
      <c r="D830" s="361"/>
      <c r="E830" s="362"/>
      <c r="F830" s="334"/>
      <c r="G830" s="334"/>
      <c r="H830" s="271">
        <v>0</v>
      </c>
      <c r="I830" s="137"/>
      <c r="J830" s="137"/>
      <c r="K830" s="137"/>
      <c r="L830" s="137"/>
      <c r="M830" s="137" t="s">
        <v>133</v>
      </c>
      <c r="N830" s="137">
        <v>0</v>
      </c>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row>
    <row r="831" spans="1:42" outlineLevel="1">
      <c r="A831" s="395"/>
      <c r="B831" s="269"/>
      <c r="C831" s="360" t="s">
        <v>532</v>
      </c>
      <c r="D831" s="361"/>
      <c r="E831" s="362">
        <v>7.7279999999999998</v>
      </c>
      <c r="F831" s="334"/>
      <c r="G831" s="334"/>
      <c r="H831" s="271">
        <v>0</v>
      </c>
      <c r="I831" s="137"/>
      <c r="J831" s="137"/>
      <c r="K831" s="137"/>
      <c r="L831" s="137"/>
      <c r="M831" s="137" t="s">
        <v>133</v>
      </c>
      <c r="N831" s="137">
        <v>0</v>
      </c>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row>
    <row r="832" spans="1:42" outlineLevel="1">
      <c r="A832" s="395">
        <v>192</v>
      </c>
      <c r="B832" s="269" t="s">
        <v>858</v>
      </c>
      <c r="C832" s="270" t="s">
        <v>859</v>
      </c>
      <c r="D832" s="333" t="s">
        <v>130</v>
      </c>
      <c r="E832" s="334">
        <v>8.8872</v>
      </c>
      <c r="F832" s="334"/>
      <c r="G832" s="334">
        <f>ROUND(E832*F832,2)</f>
        <v>0</v>
      </c>
      <c r="H832" s="271" t="s">
        <v>1269</v>
      </c>
      <c r="I832" s="137"/>
      <c r="J832" s="137"/>
      <c r="K832" s="137"/>
      <c r="L832" s="137"/>
      <c r="M832" s="137" t="s">
        <v>444</v>
      </c>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row>
    <row r="833" spans="1:42" outlineLevel="1">
      <c r="A833" s="395"/>
      <c r="B833" s="269"/>
      <c r="C833" s="360" t="s">
        <v>510</v>
      </c>
      <c r="D833" s="361"/>
      <c r="E833" s="362"/>
      <c r="F833" s="334"/>
      <c r="G833" s="334"/>
      <c r="H833" s="271">
        <v>0</v>
      </c>
      <c r="I833" s="137"/>
      <c r="J833" s="137"/>
      <c r="K833" s="137"/>
      <c r="L833" s="137"/>
      <c r="M833" s="137" t="s">
        <v>133</v>
      </c>
      <c r="N833" s="137">
        <v>0</v>
      </c>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row>
    <row r="834" spans="1:42" outlineLevel="1">
      <c r="A834" s="395"/>
      <c r="B834" s="269"/>
      <c r="C834" s="360" t="s">
        <v>154</v>
      </c>
      <c r="D834" s="361"/>
      <c r="E834" s="362"/>
      <c r="F834" s="334"/>
      <c r="G834" s="334"/>
      <c r="H834" s="271">
        <v>0</v>
      </c>
      <c r="I834" s="137"/>
      <c r="J834" s="137"/>
      <c r="K834" s="137"/>
      <c r="L834" s="137"/>
      <c r="M834" s="137" t="s">
        <v>133</v>
      </c>
      <c r="N834" s="137">
        <v>0</v>
      </c>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row>
    <row r="835" spans="1:42" outlineLevel="1">
      <c r="A835" s="395"/>
      <c r="B835" s="269"/>
      <c r="C835" s="360" t="s">
        <v>860</v>
      </c>
      <c r="D835" s="361"/>
      <c r="E835" s="362">
        <v>8.8872</v>
      </c>
      <c r="F835" s="334"/>
      <c r="G835" s="334"/>
      <c r="H835" s="271">
        <v>0</v>
      </c>
      <c r="I835" s="137"/>
      <c r="J835" s="137"/>
      <c r="K835" s="137"/>
      <c r="L835" s="137"/>
      <c r="M835" s="137" t="s">
        <v>133</v>
      </c>
      <c r="N835" s="137">
        <v>0</v>
      </c>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row>
    <row r="836" spans="1:42" outlineLevel="1">
      <c r="A836" s="395">
        <v>193</v>
      </c>
      <c r="B836" s="269" t="s">
        <v>861</v>
      </c>
      <c r="C836" s="270" t="s">
        <v>862</v>
      </c>
      <c r="D836" s="333" t="s">
        <v>0</v>
      </c>
      <c r="E836" s="334">
        <v>4.45</v>
      </c>
      <c r="F836" s="334"/>
      <c r="G836" s="334">
        <f>ROUND(E836*F836,2)</f>
        <v>0</v>
      </c>
      <c r="H836" s="271" t="s">
        <v>1269</v>
      </c>
      <c r="I836" s="137"/>
      <c r="J836" s="137"/>
      <c r="K836" s="137"/>
      <c r="L836" s="137"/>
      <c r="M836" s="137" t="s">
        <v>131</v>
      </c>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row>
    <row r="837" spans="1:42">
      <c r="A837" s="396" t="s">
        <v>126</v>
      </c>
      <c r="B837" s="363" t="s">
        <v>80</v>
      </c>
      <c r="C837" s="364" t="s">
        <v>81</v>
      </c>
      <c r="D837" s="365"/>
      <c r="E837" s="366"/>
      <c r="F837" s="366"/>
      <c r="G837" s="366">
        <f>SUMIF(M838:M893,"&lt;&gt;NOR",G838:G893)</f>
        <v>0</v>
      </c>
      <c r="H837" s="339"/>
      <c r="M837" s="136" t="s">
        <v>127</v>
      </c>
    </row>
    <row r="838" spans="1:42" outlineLevel="1">
      <c r="A838" s="395">
        <v>194</v>
      </c>
      <c r="B838" s="269" t="s">
        <v>907</v>
      </c>
      <c r="C838" s="270" t="s">
        <v>908</v>
      </c>
      <c r="D838" s="333" t="s">
        <v>130</v>
      </c>
      <c r="E838" s="334">
        <v>1046.78</v>
      </c>
      <c r="F838" s="334"/>
      <c r="G838" s="334">
        <f>ROUND(E838*F838,2)</f>
        <v>0</v>
      </c>
      <c r="H838" s="271" t="s">
        <v>1269</v>
      </c>
      <c r="I838" s="137"/>
      <c r="J838" s="137"/>
      <c r="K838" s="137"/>
      <c r="L838" s="137"/>
      <c r="M838" s="137" t="s">
        <v>131</v>
      </c>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row>
    <row r="839" spans="1:42" outlineLevel="1">
      <c r="A839" s="395"/>
      <c r="B839" s="269"/>
      <c r="C839" s="360" t="s">
        <v>598</v>
      </c>
      <c r="D839" s="361"/>
      <c r="E839" s="362"/>
      <c r="F839" s="334"/>
      <c r="G839" s="334"/>
      <c r="H839" s="271">
        <v>0</v>
      </c>
      <c r="I839" s="137"/>
      <c r="J839" s="137"/>
      <c r="K839" s="137"/>
      <c r="L839" s="137"/>
      <c r="M839" s="137" t="s">
        <v>133</v>
      </c>
      <c r="N839" s="137">
        <v>0</v>
      </c>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row>
    <row r="840" spans="1:42" outlineLevel="1">
      <c r="A840" s="395"/>
      <c r="B840" s="269"/>
      <c r="C840" s="360" t="s">
        <v>154</v>
      </c>
      <c r="D840" s="361"/>
      <c r="E840" s="362"/>
      <c r="F840" s="334"/>
      <c r="G840" s="334"/>
      <c r="H840" s="271">
        <v>0</v>
      </c>
      <c r="I840" s="137"/>
      <c r="J840" s="137"/>
      <c r="K840" s="137"/>
      <c r="L840" s="137"/>
      <c r="M840" s="137" t="s">
        <v>133</v>
      </c>
      <c r="N840" s="137">
        <v>0</v>
      </c>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row>
    <row r="841" spans="1:42" outlineLevel="1">
      <c r="A841" s="395"/>
      <c r="B841" s="269"/>
      <c r="C841" s="360" t="s">
        <v>1455</v>
      </c>
      <c r="D841" s="361"/>
      <c r="E841" s="362">
        <v>974.62</v>
      </c>
      <c r="F841" s="334"/>
      <c r="G841" s="334"/>
      <c r="H841" s="271">
        <v>0</v>
      </c>
      <c r="I841" s="137"/>
      <c r="J841" s="137"/>
      <c r="K841" s="137"/>
      <c r="L841" s="137"/>
      <c r="M841" s="137" t="s">
        <v>133</v>
      </c>
      <c r="N841" s="137">
        <v>0</v>
      </c>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row>
    <row r="842" spans="1:42" outlineLevel="1">
      <c r="A842" s="395"/>
      <c r="B842" s="269"/>
      <c r="C842" s="360" t="s">
        <v>1466</v>
      </c>
      <c r="D842" s="361"/>
      <c r="E842" s="362">
        <v>69.28</v>
      </c>
      <c r="F842" s="334"/>
      <c r="G842" s="334"/>
      <c r="H842" s="271">
        <v>0</v>
      </c>
      <c r="I842" s="137"/>
      <c r="J842" s="137"/>
      <c r="K842" s="137"/>
      <c r="L842" s="137"/>
      <c r="M842" s="137" t="s">
        <v>133</v>
      </c>
      <c r="N842" s="137">
        <v>0</v>
      </c>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row>
    <row r="843" spans="1:42" outlineLevel="1">
      <c r="A843" s="395"/>
      <c r="B843" s="269"/>
      <c r="C843" s="360" t="s">
        <v>909</v>
      </c>
      <c r="D843" s="361"/>
      <c r="E843" s="362">
        <v>0.65</v>
      </c>
      <c r="F843" s="334"/>
      <c r="G843" s="334"/>
      <c r="H843" s="271">
        <v>0</v>
      </c>
      <c r="I843" s="137"/>
      <c r="J843" s="137"/>
      <c r="K843" s="137"/>
      <c r="L843" s="137"/>
      <c r="M843" s="137" t="s">
        <v>133</v>
      </c>
      <c r="N843" s="137">
        <v>0</v>
      </c>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row>
    <row r="844" spans="1:42" outlineLevel="1">
      <c r="A844" s="395"/>
      <c r="B844" s="269"/>
      <c r="C844" s="360" t="s">
        <v>910</v>
      </c>
      <c r="D844" s="361"/>
      <c r="E844" s="362">
        <v>2.23</v>
      </c>
      <c r="F844" s="334"/>
      <c r="G844" s="334"/>
      <c r="H844" s="271">
        <v>0</v>
      </c>
      <c r="I844" s="137"/>
      <c r="J844" s="137"/>
      <c r="K844" s="137"/>
      <c r="L844" s="137"/>
      <c r="M844" s="137" t="s">
        <v>133</v>
      </c>
      <c r="N844" s="137">
        <v>0</v>
      </c>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row>
    <row r="845" spans="1:42" outlineLevel="1">
      <c r="A845" s="395">
        <v>195</v>
      </c>
      <c r="B845" s="269" t="s">
        <v>911</v>
      </c>
      <c r="C845" s="270" t="s">
        <v>912</v>
      </c>
      <c r="D845" s="333" t="s">
        <v>146</v>
      </c>
      <c r="E845" s="334">
        <v>28.545999999999999</v>
      </c>
      <c r="F845" s="334"/>
      <c r="G845" s="334">
        <f>ROUND(E845*F845,2)</f>
        <v>0</v>
      </c>
      <c r="H845" s="271" t="s">
        <v>1269</v>
      </c>
      <c r="I845" s="137"/>
      <c r="J845" s="137"/>
      <c r="K845" s="137"/>
      <c r="L845" s="137"/>
      <c r="M845" s="137" t="s">
        <v>444</v>
      </c>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row>
    <row r="846" spans="1:42" outlineLevel="1">
      <c r="A846" s="395"/>
      <c r="B846" s="269"/>
      <c r="C846" s="360" t="s">
        <v>598</v>
      </c>
      <c r="D846" s="361"/>
      <c r="E846" s="362"/>
      <c r="F846" s="334"/>
      <c r="G846" s="334"/>
      <c r="H846" s="271">
        <v>0</v>
      </c>
      <c r="I846" s="137"/>
      <c r="J846" s="137"/>
      <c r="K846" s="137"/>
      <c r="L846" s="137"/>
      <c r="M846" s="137" t="s">
        <v>133</v>
      </c>
      <c r="N846" s="137">
        <v>0</v>
      </c>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row>
    <row r="847" spans="1:42" outlineLevel="1">
      <c r="A847" s="395"/>
      <c r="B847" s="269"/>
      <c r="C847" s="360" t="s">
        <v>154</v>
      </c>
      <c r="D847" s="361"/>
      <c r="E847" s="362"/>
      <c r="F847" s="334"/>
      <c r="G847" s="334"/>
      <c r="H847" s="271">
        <v>0</v>
      </c>
      <c r="I847" s="137"/>
      <c r="J847" s="137"/>
      <c r="K847" s="137"/>
      <c r="L847" s="137"/>
      <c r="M847" s="137" t="s">
        <v>133</v>
      </c>
      <c r="N847" s="137">
        <v>0</v>
      </c>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row>
    <row r="848" spans="1:42" outlineLevel="1">
      <c r="A848" s="395"/>
      <c r="B848" s="269"/>
      <c r="C848" s="367" t="s">
        <v>369</v>
      </c>
      <c r="D848" s="368"/>
      <c r="E848" s="369"/>
      <c r="F848" s="334"/>
      <c r="G848" s="334"/>
      <c r="H848" s="271">
        <v>0</v>
      </c>
      <c r="I848" s="137"/>
      <c r="J848" s="137"/>
      <c r="K848" s="137"/>
      <c r="L848" s="137"/>
      <c r="M848" s="137" t="s">
        <v>133</v>
      </c>
      <c r="N848" s="137">
        <v>2</v>
      </c>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row>
    <row r="849" spans="1:42" outlineLevel="1">
      <c r="A849" s="395"/>
      <c r="B849" s="269"/>
      <c r="C849" s="370" t="s">
        <v>1467</v>
      </c>
      <c r="D849" s="368"/>
      <c r="E849" s="369">
        <v>24.365500000000001</v>
      </c>
      <c r="F849" s="334"/>
      <c r="G849" s="334"/>
      <c r="H849" s="271">
        <v>0</v>
      </c>
      <c r="I849" s="137"/>
      <c r="J849" s="137"/>
      <c r="K849" s="137"/>
      <c r="L849" s="137"/>
      <c r="M849" s="137" t="s">
        <v>133</v>
      </c>
      <c r="N849" s="137">
        <v>2</v>
      </c>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row>
    <row r="850" spans="1:42" outlineLevel="1">
      <c r="A850" s="395"/>
      <c r="B850" s="269"/>
      <c r="C850" s="370" t="s">
        <v>1468</v>
      </c>
      <c r="D850" s="368"/>
      <c r="E850" s="369">
        <v>1.3855999999999999</v>
      </c>
      <c r="F850" s="334"/>
      <c r="G850" s="334"/>
      <c r="H850" s="271">
        <v>0</v>
      </c>
      <c r="I850" s="137"/>
      <c r="J850" s="137"/>
      <c r="K850" s="137"/>
      <c r="L850" s="137"/>
      <c r="M850" s="137" t="s">
        <v>133</v>
      </c>
      <c r="N850" s="137">
        <v>2</v>
      </c>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row>
    <row r="851" spans="1:42" outlineLevel="1">
      <c r="A851" s="395"/>
      <c r="B851" s="269"/>
      <c r="C851" s="370" t="s">
        <v>913</v>
      </c>
      <c r="D851" s="368"/>
      <c r="E851" s="369">
        <v>3.2500000000000001E-2</v>
      </c>
      <c r="F851" s="334"/>
      <c r="G851" s="334"/>
      <c r="H851" s="271">
        <v>0</v>
      </c>
      <c r="I851" s="137"/>
      <c r="J851" s="137"/>
      <c r="K851" s="137"/>
      <c r="L851" s="137"/>
      <c r="M851" s="137" t="s">
        <v>133</v>
      </c>
      <c r="N851" s="137">
        <v>2</v>
      </c>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row>
    <row r="852" spans="1:42" outlineLevel="1">
      <c r="A852" s="395"/>
      <c r="B852" s="269"/>
      <c r="C852" s="370" t="s">
        <v>914</v>
      </c>
      <c r="D852" s="368"/>
      <c r="E852" s="369">
        <v>0.16725000000000001</v>
      </c>
      <c r="F852" s="334"/>
      <c r="G852" s="334"/>
      <c r="H852" s="271">
        <v>0</v>
      </c>
      <c r="I852" s="137"/>
      <c r="J852" s="137"/>
      <c r="K852" s="137"/>
      <c r="L852" s="137"/>
      <c r="M852" s="137" t="s">
        <v>133</v>
      </c>
      <c r="N852" s="137">
        <v>2</v>
      </c>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row>
    <row r="853" spans="1:42" outlineLevel="1">
      <c r="A853" s="395"/>
      <c r="B853" s="269"/>
      <c r="C853" s="367" t="s">
        <v>373</v>
      </c>
      <c r="D853" s="368"/>
      <c r="E853" s="369"/>
      <c r="F853" s="334"/>
      <c r="G853" s="334"/>
      <c r="H853" s="271">
        <v>0</v>
      </c>
      <c r="I853" s="137"/>
      <c r="J853" s="137"/>
      <c r="K853" s="137"/>
      <c r="L853" s="137"/>
      <c r="M853" s="137" t="s">
        <v>133</v>
      </c>
      <c r="N853" s="137">
        <v>0</v>
      </c>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row>
    <row r="854" spans="1:42" outlineLevel="1">
      <c r="A854" s="395"/>
      <c r="B854" s="269"/>
      <c r="C854" s="360" t="s">
        <v>1469</v>
      </c>
      <c r="D854" s="361"/>
      <c r="E854" s="362">
        <v>28.545999999999999</v>
      </c>
      <c r="F854" s="334"/>
      <c r="G854" s="334"/>
      <c r="H854" s="271">
        <v>0</v>
      </c>
      <c r="I854" s="137"/>
      <c r="J854" s="137"/>
      <c r="K854" s="137"/>
      <c r="L854" s="137"/>
      <c r="M854" s="137" t="s">
        <v>133</v>
      </c>
      <c r="N854" s="137">
        <v>0</v>
      </c>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row>
    <row r="855" spans="1:42" outlineLevel="1">
      <c r="A855" s="395">
        <v>196</v>
      </c>
      <c r="B855" s="269" t="s">
        <v>915</v>
      </c>
      <c r="C855" s="270" t="s">
        <v>916</v>
      </c>
      <c r="D855" s="333" t="s">
        <v>130</v>
      </c>
      <c r="E855" s="334">
        <v>574.14499999999998</v>
      </c>
      <c r="F855" s="334"/>
      <c r="G855" s="334">
        <f>ROUND(E855*F855,2)</f>
        <v>0</v>
      </c>
      <c r="H855" s="271" t="s">
        <v>1269</v>
      </c>
      <c r="I855" s="137"/>
      <c r="J855" s="137"/>
      <c r="K855" s="137"/>
      <c r="L855" s="137"/>
      <c r="M855" s="137" t="s">
        <v>444</v>
      </c>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row>
    <row r="856" spans="1:42" outlineLevel="1">
      <c r="A856" s="395"/>
      <c r="B856" s="269"/>
      <c r="C856" s="360" t="s">
        <v>598</v>
      </c>
      <c r="D856" s="361"/>
      <c r="E856" s="362"/>
      <c r="F856" s="334"/>
      <c r="G856" s="334"/>
      <c r="H856" s="271">
        <v>0</v>
      </c>
      <c r="I856" s="137"/>
      <c r="J856" s="137"/>
      <c r="K856" s="137"/>
      <c r="L856" s="137"/>
      <c r="M856" s="137" t="s">
        <v>133</v>
      </c>
      <c r="N856" s="137">
        <v>0</v>
      </c>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row>
    <row r="857" spans="1:42" outlineLevel="1">
      <c r="A857" s="395"/>
      <c r="B857" s="269"/>
      <c r="C857" s="360" t="s">
        <v>154</v>
      </c>
      <c r="D857" s="361"/>
      <c r="E857" s="362"/>
      <c r="F857" s="334"/>
      <c r="G857" s="334"/>
      <c r="H857" s="271">
        <v>0</v>
      </c>
      <c r="I857" s="137"/>
      <c r="J857" s="137"/>
      <c r="K857" s="137"/>
      <c r="L857" s="137"/>
      <c r="M857" s="137" t="s">
        <v>133</v>
      </c>
      <c r="N857" s="137">
        <v>0</v>
      </c>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row>
    <row r="858" spans="1:42" outlineLevel="1">
      <c r="A858" s="395"/>
      <c r="B858" s="269"/>
      <c r="C858" s="367" t="s">
        <v>369</v>
      </c>
      <c r="D858" s="368"/>
      <c r="E858" s="369"/>
      <c r="F858" s="334"/>
      <c r="G858" s="334"/>
      <c r="H858" s="271">
        <v>0</v>
      </c>
      <c r="I858" s="137"/>
      <c r="J858" s="137"/>
      <c r="K858" s="137"/>
      <c r="L858" s="137"/>
      <c r="M858" s="137" t="s">
        <v>133</v>
      </c>
      <c r="N858" s="137">
        <v>2</v>
      </c>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row>
    <row r="859" spans="1:42" outlineLevel="1">
      <c r="A859" s="395"/>
      <c r="B859" s="269"/>
      <c r="C859" s="370" t="s">
        <v>1470</v>
      </c>
      <c r="D859" s="368"/>
      <c r="E859" s="369">
        <v>487.31</v>
      </c>
      <c r="F859" s="334"/>
      <c r="G859" s="334"/>
      <c r="H859" s="271">
        <v>0</v>
      </c>
      <c r="I859" s="137"/>
      <c r="J859" s="137"/>
      <c r="K859" s="137"/>
      <c r="L859" s="137"/>
      <c r="M859" s="137" t="s">
        <v>133</v>
      </c>
      <c r="N859" s="137">
        <v>2</v>
      </c>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row>
    <row r="860" spans="1:42" outlineLevel="1">
      <c r="A860" s="395"/>
      <c r="B860" s="269"/>
      <c r="C860" s="370" t="s">
        <v>1471</v>
      </c>
      <c r="D860" s="368"/>
      <c r="E860" s="369">
        <v>34.64</v>
      </c>
      <c r="F860" s="334"/>
      <c r="G860" s="334"/>
      <c r="H860" s="271">
        <v>0</v>
      </c>
      <c r="I860" s="137"/>
      <c r="J860" s="137"/>
      <c r="K860" s="137"/>
      <c r="L860" s="137"/>
      <c r="M860" s="137" t="s">
        <v>133</v>
      </c>
      <c r="N860" s="137">
        <v>2</v>
      </c>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row>
    <row r="861" spans="1:42" outlineLevel="1">
      <c r="A861" s="395"/>
      <c r="B861" s="269"/>
      <c r="C861" s="367" t="s">
        <v>373</v>
      </c>
      <c r="D861" s="368"/>
      <c r="E861" s="369"/>
      <c r="F861" s="334"/>
      <c r="G861" s="334"/>
      <c r="H861" s="271">
        <v>0</v>
      </c>
      <c r="I861" s="137"/>
      <c r="J861" s="137"/>
      <c r="K861" s="137"/>
      <c r="L861" s="137"/>
      <c r="M861" s="137" t="s">
        <v>133</v>
      </c>
      <c r="N861" s="137">
        <v>0</v>
      </c>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row>
    <row r="862" spans="1:42" outlineLevel="1">
      <c r="A862" s="395"/>
      <c r="B862" s="269"/>
      <c r="C862" s="360" t="s">
        <v>1472</v>
      </c>
      <c r="D862" s="361"/>
      <c r="E862" s="362">
        <v>574.14499999999998</v>
      </c>
      <c r="F862" s="334"/>
      <c r="G862" s="334"/>
      <c r="H862" s="271">
        <v>0</v>
      </c>
      <c r="I862" s="137"/>
      <c r="J862" s="137"/>
      <c r="K862" s="137"/>
      <c r="L862" s="137"/>
      <c r="M862" s="137" t="s">
        <v>133</v>
      </c>
      <c r="N862" s="137">
        <v>0</v>
      </c>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row>
    <row r="863" spans="1:42" outlineLevel="1">
      <c r="A863" s="395">
        <v>197</v>
      </c>
      <c r="B863" s="269" t="s">
        <v>917</v>
      </c>
      <c r="C863" s="270" t="s">
        <v>918</v>
      </c>
      <c r="D863" s="333" t="s">
        <v>130</v>
      </c>
      <c r="E863" s="334">
        <v>602.27229999999997</v>
      </c>
      <c r="F863" s="334"/>
      <c r="G863" s="334">
        <f>ROUND(E863*F863,2)</f>
        <v>0</v>
      </c>
      <c r="H863" s="271" t="s">
        <v>1269</v>
      </c>
      <c r="I863" s="137"/>
      <c r="J863" s="137"/>
      <c r="K863" s="137"/>
      <c r="L863" s="137"/>
      <c r="M863" s="137" t="s">
        <v>854</v>
      </c>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row>
    <row r="864" spans="1:42" outlineLevel="1">
      <c r="A864" s="395"/>
      <c r="B864" s="269"/>
      <c r="C864" s="360" t="s">
        <v>598</v>
      </c>
      <c r="D864" s="361"/>
      <c r="E864" s="362"/>
      <c r="F864" s="334"/>
      <c r="G864" s="334"/>
      <c r="H864" s="271">
        <v>0</v>
      </c>
      <c r="I864" s="137"/>
      <c r="J864" s="137"/>
      <c r="K864" s="137"/>
      <c r="L864" s="137"/>
      <c r="M864" s="137" t="s">
        <v>133</v>
      </c>
      <c r="N864" s="137">
        <v>0</v>
      </c>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row>
    <row r="865" spans="1:42" outlineLevel="1">
      <c r="A865" s="395"/>
      <c r="B865" s="269"/>
      <c r="C865" s="360" t="s">
        <v>154</v>
      </c>
      <c r="D865" s="361"/>
      <c r="E865" s="362"/>
      <c r="F865" s="334"/>
      <c r="G865" s="334"/>
      <c r="H865" s="271">
        <v>0</v>
      </c>
      <c r="I865" s="137"/>
      <c r="J865" s="137"/>
      <c r="K865" s="137"/>
      <c r="L865" s="137"/>
      <c r="M865" s="137" t="s">
        <v>133</v>
      </c>
      <c r="N865" s="137">
        <v>0</v>
      </c>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row>
    <row r="866" spans="1:42" outlineLevel="1">
      <c r="A866" s="395"/>
      <c r="B866" s="269"/>
      <c r="C866" s="367" t="s">
        <v>369</v>
      </c>
      <c r="D866" s="368"/>
      <c r="E866" s="369"/>
      <c r="F866" s="334"/>
      <c r="G866" s="334"/>
      <c r="H866" s="271">
        <v>0</v>
      </c>
      <c r="I866" s="137"/>
      <c r="J866" s="137"/>
      <c r="K866" s="137"/>
      <c r="L866" s="137"/>
      <c r="M866" s="137" t="s">
        <v>133</v>
      </c>
      <c r="N866" s="137">
        <v>2</v>
      </c>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row>
    <row r="867" spans="1:42" outlineLevel="1">
      <c r="A867" s="395"/>
      <c r="B867" s="269"/>
      <c r="C867" s="370" t="s">
        <v>1470</v>
      </c>
      <c r="D867" s="368"/>
      <c r="E867" s="369">
        <v>487.31</v>
      </c>
      <c r="F867" s="334"/>
      <c r="G867" s="334"/>
      <c r="H867" s="271">
        <v>0</v>
      </c>
      <c r="I867" s="137"/>
      <c r="J867" s="137"/>
      <c r="K867" s="137"/>
      <c r="L867" s="137"/>
      <c r="M867" s="137" t="s">
        <v>133</v>
      </c>
      <c r="N867" s="137">
        <v>2</v>
      </c>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row>
    <row r="868" spans="1:42" outlineLevel="1">
      <c r="A868" s="395"/>
      <c r="B868" s="269"/>
      <c r="C868" s="370" t="s">
        <v>1471</v>
      </c>
      <c r="D868" s="368"/>
      <c r="E868" s="369">
        <v>34.64</v>
      </c>
      <c r="F868" s="334"/>
      <c r="G868" s="334"/>
      <c r="H868" s="271">
        <v>0</v>
      </c>
      <c r="I868" s="137"/>
      <c r="J868" s="137"/>
      <c r="K868" s="137"/>
      <c r="L868" s="137"/>
      <c r="M868" s="137" t="s">
        <v>133</v>
      </c>
      <c r="N868" s="137">
        <v>2</v>
      </c>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row>
    <row r="869" spans="1:42" outlineLevel="1">
      <c r="A869" s="395"/>
      <c r="B869" s="269"/>
      <c r="C869" s="370" t="s">
        <v>919</v>
      </c>
      <c r="D869" s="368"/>
      <c r="E869" s="369">
        <v>0.65</v>
      </c>
      <c r="F869" s="334"/>
      <c r="G869" s="334"/>
      <c r="H869" s="271">
        <v>0</v>
      </c>
      <c r="I869" s="137"/>
      <c r="J869" s="137"/>
      <c r="K869" s="137"/>
      <c r="L869" s="137"/>
      <c r="M869" s="137" t="s">
        <v>133</v>
      </c>
      <c r="N869" s="137">
        <v>2</v>
      </c>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row>
    <row r="870" spans="1:42" outlineLevel="1">
      <c r="A870" s="395"/>
      <c r="B870" s="269"/>
      <c r="C870" s="370" t="s">
        <v>920</v>
      </c>
      <c r="D870" s="368"/>
      <c r="E870" s="369">
        <v>1.115</v>
      </c>
      <c r="F870" s="334"/>
      <c r="G870" s="334"/>
      <c r="H870" s="271">
        <v>0</v>
      </c>
      <c r="I870" s="137"/>
      <c r="J870" s="137"/>
      <c r="K870" s="137"/>
      <c r="L870" s="137"/>
      <c r="M870" s="137" t="s">
        <v>133</v>
      </c>
      <c r="N870" s="137">
        <v>2</v>
      </c>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row>
    <row r="871" spans="1:42" outlineLevel="1">
      <c r="A871" s="395"/>
      <c r="B871" s="269"/>
      <c r="C871" s="367" t="s">
        <v>373</v>
      </c>
      <c r="D871" s="368"/>
      <c r="E871" s="369"/>
      <c r="F871" s="334"/>
      <c r="G871" s="334"/>
      <c r="H871" s="271">
        <v>0</v>
      </c>
      <c r="I871" s="137"/>
      <c r="J871" s="137"/>
      <c r="K871" s="137"/>
      <c r="L871" s="137"/>
      <c r="M871" s="137" t="s">
        <v>133</v>
      </c>
      <c r="N871" s="137">
        <v>0</v>
      </c>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row>
    <row r="872" spans="1:42" outlineLevel="1">
      <c r="A872" s="395"/>
      <c r="B872" s="269"/>
      <c r="C872" s="360" t="s">
        <v>1473</v>
      </c>
      <c r="D872" s="361"/>
      <c r="E872" s="362">
        <v>602.27229999999997</v>
      </c>
      <c r="F872" s="334"/>
      <c r="G872" s="334"/>
      <c r="H872" s="271">
        <v>0</v>
      </c>
      <c r="I872" s="137"/>
      <c r="J872" s="137"/>
      <c r="K872" s="137"/>
      <c r="L872" s="137"/>
      <c r="M872" s="137" t="s">
        <v>133</v>
      </c>
      <c r="N872" s="137">
        <v>0</v>
      </c>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row>
    <row r="873" spans="1:42" ht="22.5" outlineLevel="1">
      <c r="A873" s="395">
        <v>198</v>
      </c>
      <c r="B873" s="269" t="s">
        <v>921</v>
      </c>
      <c r="C873" s="270" t="s">
        <v>922</v>
      </c>
      <c r="D873" s="333" t="s">
        <v>247</v>
      </c>
      <c r="E873" s="334">
        <v>399.8</v>
      </c>
      <c r="F873" s="334"/>
      <c r="G873" s="334">
        <f>ROUND(E873*F873,2)</f>
        <v>0</v>
      </c>
      <c r="H873" s="271" t="s">
        <v>1269</v>
      </c>
      <c r="I873" s="137"/>
      <c r="J873" s="137"/>
      <c r="K873" s="137"/>
      <c r="L873" s="137"/>
      <c r="M873" s="137" t="s">
        <v>131</v>
      </c>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row>
    <row r="874" spans="1:42" outlineLevel="1">
      <c r="A874" s="395"/>
      <c r="B874" s="269"/>
      <c r="C874" s="360" t="s">
        <v>598</v>
      </c>
      <c r="D874" s="361"/>
      <c r="E874" s="362"/>
      <c r="F874" s="334"/>
      <c r="G874" s="334"/>
      <c r="H874" s="271">
        <v>0</v>
      </c>
      <c r="I874" s="137"/>
      <c r="J874" s="137"/>
      <c r="K874" s="137"/>
      <c r="L874" s="137"/>
      <c r="M874" s="137" t="s">
        <v>133</v>
      </c>
      <c r="N874" s="137">
        <v>0</v>
      </c>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row>
    <row r="875" spans="1:42" outlineLevel="1">
      <c r="A875" s="395"/>
      <c r="B875" s="269"/>
      <c r="C875" s="360" t="s">
        <v>154</v>
      </c>
      <c r="D875" s="361"/>
      <c r="E875" s="362"/>
      <c r="F875" s="334"/>
      <c r="G875" s="334"/>
      <c r="H875" s="271">
        <v>0</v>
      </c>
      <c r="I875" s="137"/>
      <c r="J875" s="137"/>
      <c r="K875" s="137"/>
      <c r="L875" s="137"/>
      <c r="M875" s="137" t="s">
        <v>133</v>
      </c>
      <c r="N875" s="137">
        <v>0</v>
      </c>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row>
    <row r="876" spans="1:42" outlineLevel="1">
      <c r="A876" s="395"/>
      <c r="B876" s="269"/>
      <c r="C876" s="360" t="s">
        <v>1474</v>
      </c>
      <c r="D876" s="361"/>
      <c r="E876" s="362">
        <v>399.8</v>
      </c>
      <c r="F876" s="334"/>
      <c r="G876" s="334"/>
      <c r="H876" s="271">
        <v>0</v>
      </c>
      <c r="I876" s="137"/>
      <c r="J876" s="137"/>
      <c r="K876" s="137"/>
      <c r="L876" s="137"/>
      <c r="M876" s="137" t="s">
        <v>133</v>
      </c>
      <c r="N876" s="137">
        <v>0</v>
      </c>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row>
    <row r="877" spans="1:42" s="433" customFormat="1" outlineLevel="1">
      <c r="A877" s="423" t="s">
        <v>2633</v>
      </c>
      <c r="B877" s="418" t="s">
        <v>927</v>
      </c>
      <c r="C877" s="419" t="s">
        <v>2618</v>
      </c>
      <c r="D877" s="420" t="s">
        <v>130</v>
      </c>
      <c r="E877" s="421">
        <v>26.004000000000001</v>
      </c>
      <c r="F877" s="421"/>
      <c r="G877" s="428">
        <f>ROUND(E877*F877,2)</f>
        <v>0</v>
      </c>
      <c r="H877" s="429" t="s">
        <v>1269</v>
      </c>
      <c r="I877" s="434"/>
      <c r="J877" s="434"/>
      <c r="K877" s="434"/>
      <c r="L877" s="434"/>
      <c r="M877" s="434"/>
      <c r="N877" s="434"/>
      <c r="O877" s="434"/>
      <c r="P877" s="434"/>
      <c r="Q877" s="434"/>
      <c r="R877" s="434"/>
      <c r="S877" s="434"/>
      <c r="T877" s="434"/>
      <c r="U877" s="434"/>
      <c r="V877" s="434"/>
      <c r="W877" s="434"/>
      <c r="X877" s="434"/>
      <c r="Y877" s="434"/>
      <c r="Z877" s="434"/>
      <c r="AA877" s="434"/>
      <c r="AB877" s="434"/>
      <c r="AC877" s="434"/>
      <c r="AD877" s="434"/>
      <c r="AE877" s="434"/>
      <c r="AF877" s="434"/>
      <c r="AG877" s="434"/>
      <c r="AH877" s="434"/>
      <c r="AI877" s="434"/>
      <c r="AJ877" s="434"/>
      <c r="AK877" s="434"/>
      <c r="AL877" s="434"/>
      <c r="AM877" s="434"/>
      <c r="AN877" s="434"/>
      <c r="AO877" s="434"/>
      <c r="AP877" s="434"/>
    </row>
    <row r="878" spans="1:42" s="433" customFormat="1" outlineLevel="1">
      <c r="A878" s="423"/>
      <c r="B878" s="418"/>
      <c r="C878" s="435" t="s">
        <v>2600</v>
      </c>
      <c r="D878" s="436"/>
      <c r="E878" s="437"/>
      <c r="F878" s="421"/>
      <c r="G878" s="428"/>
      <c r="H878" s="429"/>
      <c r="I878" s="434"/>
      <c r="J878" s="434"/>
      <c r="K878" s="434"/>
      <c r="L878" s="434"/>
      <c r="M878" s="434"/>
      <c r="N878" s="434"/>
      <c r="O878" s="434"/>
      <c r="P878" s="434"/>
      <c r="Q878" s="434"/>
      <c r="R878" s="434"/>
      <c r="S878" s="434"/>
      <c r="T878" s="434"/>
      <c r="U878" s="434"/>
      <c r="V878" s="434"/>
      <c r="W878" s="434"/>
      <c r="X878" s="434"/>
      <c r="Y878" s="434"/>
      <c r="Z878" s="434"/>
      <c r="AA878" s="434"/>
      <c r="AB878" s="434"/>
      <c r="AC878" s="434"/>
      <c r="AD878" s="434"/>
      <c r="AE878" s="434"/>
      <c r="AF878" s="434"/>
      <c r="AG878" s="434"/>
      <c r="AH878" s="434"/>
      <c r="AI878" s="434"/>
      <c r="AJ878" s="434"/>
      <c r="AK878" s="434"/>
      <c r="AL878" s="434"/>
      <c r="AM878" s="434"/>
      <c r="AN878" s="434"/>
      <c r="AO878" s="434"/>
      <c r="AP878" s="434"/>
    </row>
    <row r="879" spans="1:42" s="433" customFormat="1" outlineLevel="1">
      <c r="A879" s="423"/>
      <c r="B879" s="418"/>
      <c r="C879" s="435" t="s">
        <v>2619</v>
      </c>
      <c r="D879" s="436"/>
      <c r="E879" s="437">
        <v>26.004000000000001</v>
      </c>
      <c r="F879" s="421"/>
      <c r="G879" s="428"/>
      <c r="H879" s="429"/>
      <c r="I879" s="434"/>
      <c r="J879" s="434"/>
      <c r="K879" s="434"/>
      <c r="L879" s="434"/>
      <c r="M879" s="434"/>
      <c r="N879" s="434"/>
      <c r="O879" s="434"/>
      <c r="P879" s="434"/>
      <c r="Q879" s="434"/>
      <c r="R879" s="434"/>
      <c r="S879" s="434"/>
      <c r="T879" s="434"/>
      <c r="U879" s="434"/>
      <c r="V879" s="434"/>
      <c r="W879" s="434"/>
      <c r="X879" s="434"/>
      <c r="Y879" s="434"/>
      <c r="Z879" s="434"/>
      <c r="AA879" s="434"/>
      <c r="AB879" s="434"/>
      <c r="AC879" s="434"/>
      <c r="AD879" s="434"/>
      <c r="AE879" s="434"/>
      <c r="AF879" s="434"/>
      <c r="AG879" s="434"/>
      <c r="AH879" s="434"/>
      <c r="AI879" s="434"/>
      <c r="AJ879" s="434"/>
      <c r="AK879" s="434"/>
      <c r="AL879" s="434"/>
      <c r="AM879" s="434"/>
      <c r="AN879" s="434"/>
      <c r="AO879" s="434"/>
      <c r="AP879" s="434"/>
    </row>
    <row r="880" spans="1:42" s="433" customFormat="1" outlineLevel="1">
      <c r="A880" s="423" t="s">
        <v>2634</v>
      </c>
      <c r="B880" s="418" t="s">
        <v>2620</v>
      </c>
      <c r="C880" s="419" t="s">
        <v>2621</v>
      </c>
      <c r="D880" s="420" t="s">
        <v>130</v>
      </c>
      <c r="E880" s="421">
        <v>28.604400000000002</v>
      </c>
      <c r="F880" s="421"/>
      <c r="G880" s="428">
        <f>ROUND(E880*F880,2)</f>
        <v>0</v>
      </c>
      <c r="H880" s="429" t="s">
        <v>1269</v>
      </c>
      <c r="I880" s="434"/>
      <c r="J880" s="434"/>
      <c r="K880" s="434"/>
      <c r="L880" s="434"/>
      <c r="M880" s="434"/>
      <c r="N880" s="434"/>
      <c r="O880" s="434"/>
      <c r="P880" s="434"/>
      <c r="Q880" s="434"/>
      <c r="R880" s="434"/>
      <c r="S880" s="434"/>
      <c r="T880" s="434"/>
      <c r="U880" s="434"/>
      <c r="V880" s="434"/>
      <c r="W880" s="434"/>
      <c r="X880" s="434"/>
      <c r="Y880" s="434"/>
      <c r="Z880" s="434"/>
      <c r="AA880" s="434"/>
      <c r="AB880" s="434"/>
      <c r="AC880" s="434"/>
      <c r="AD880" s="434"/>
      <c r="AE880" s="434"/>
      <c r="AF880" s="434"/>
      <c r="AG880" s="434"/>
      <c r="AH880" s="434"/>
      <c r="AI880" s="434"/>
      <c r="AJ880" s="434"/>
      <c r="AK880" s="434"/>
      <c r="AL880" s="434"/>
      <c r="AM880" s="434"/>
      <c r="AN880" s="434"/>
      <c r="AO880" s="434"/>
      <c r="AP880" s="434"/>
    </row>
    <row r="881" spans="1:42" s="433" customFormat="1" outlineLevel="1">
      <c r="A881" s="423"/>
      <c r="B881" s="418"/>
      <c r="C881" s="435" t="s">
        <v>2600</v>
      </c>
      <c r="D881" s="436"/>
      <c r="E881" s="437"/>
      <c r="F881" s="421"/>
      <c r="G881" s="428"/>
      <c r="H881" s="429"/>
      <c r="I881" s="434"/>
      <c r="J881" s="434"/>
      <c r="K881" s="434"/>
      <c r="L881" s="434"/>
      <c r="M881" s="434"/>
      <c r="N881" s="434"/>
      <c r="O881" s="434"/>
      <c r="P881" s="434"/>
      <c r="Q881" s="434"/>
      <c r="R881" s="434"/>
      <c r="S881" s="434"/>
      <c r="T881" s="434"/>
      <c r="U881" s="434"/>
      <c r="V881" s="434"/>
      <c r="W881" s="434"/>
      <c r="X881" s="434"/>
      <c r="Y881" s="434"/>
      <c r="Z881" s="434"/>
      <c r="AA881" s="434"/>
      <c r="AB881" s="434"/>
      <c r="AC881" s="434"/>
      <c r="AD881" s="434"/>
      <c r="AE881" s="434"/>
      <c r="AF881" s="434"/>
      <c r="AG881" s="434"/>
      <c r="AH881" s="434"/>
      <c r="AI881" s="434"/>
      <c r="AJ881" s="434"/>
      <c r="AK881" s="434"/>
      <c r="AL881" s="434"/>
      <c r="AM881" s="434"/>
      <c r="AN881" s="434"/>
      <c r="AO881" s="434"/>
      <c r="AP881" s="434"/>
    </row>
    <row r="882" spans="1:42" s="433" customFormat="1" outlineLevel="1">
      <c r="A882" s="423"/>
      <c r="B882" s="418"/>
      <c r="C882" s="435" t="s">
        <v>2622</v>
      </c>
      <c r="D882" s="436"/>
      <c r="E882" s="437">
        <v>28.604399999999998</v>
      </c>
      <c r="F882" s="421"/>
      <c r="G882" s="428"/>
      <c r="H882" s="429"/>
      <c r="I882" s="434"/>
      <c r="J882" s="434"/>
      <c r="K882" s="434"/>
      <c r="L882" s="434"/>
      <c r="M882" s="434"/>
      <c r="N882" s="434"/>
      <c r="O882" s="434"/>
      <c r="P882" s="434"/>
      <c r="Q882" s="434"/>
      <c r="R882" s="434"/>
      <c r="S882" s="434"/>
      <c r="T882" s="434"/>
      <c r="U882" s="434"/>
      <c r="V882" s="434"/>
      <c r="W882" s="434"/>
      <c r="X882" s="434"/>
      <c r="Y882" s="434"/>
      <c r="Z882" s="434"/>
      <c r="AA882" s="434"/>
      <c r="AB882" s="434"/>
      <c r="AC882" s="434"/>
      <c r="AD882" s="434"/>
      <c r="AE882" s="434"/>
      <c r="AF882" s="434"/>
      <c r="AG882" s="434"/>
      <c r="AH882" s="434"/>
      <c r="AI882" s="434"/>
      <c r="AJ882" s="434"/>
      <c r="AK882" s="434"/>
      <c r="AL882" s="434"/>
      <c r="AM882" s="434"/>
      <c r="AN882" s="434"/>
      <c r="AO882" s="434"/>
      <c r="AP882" s="434"/>
    </row>
    <row r="883" spans="1:42" s="433" customFormat="1" outlineLevel="1">
      <c r="A883" s="423" t="s">
        <v>2635</v>
      </c>
      <c r="B883" s="418" t="s">
        <v>2623</v>
      </c>
      <c r="C883" s="419" t="s">
        <v>2624</v>
      </c>
      <c r="D883" s="420" t="s">
        <v>130</v>
      </c>
      <c r="E883" s="421">
        <v>44.099999999999994</v>
      </c>
      <c r="F883" s="421"/>
      <c r="G883" s="428">
        <f>ROUND(E883*F883,2)</f>
        <v>0</v>
      </c>
      <c r="H883" s="429" t="s">
        <v>1269</v>
      </c>
      <c r="I883" s="434"/>
      <c r="J883" s="434"/>
      <c r="K883" s="434"/>
      <c r="L883" s="434"/>
      <c r="M883" s="434"/>
      <c r="N883" s="434"/>
      <c r="O883" s="434"/>
      <c r="P883" s="434"/>
      <c r="Q883" s="434"/>
      <c r="R883" s="434"/>
      <c r="S883" s="434"/>
      <c r="T883" s="434"/>
      <c r="U883" s="434"/>
      <c r="V883" s="434"/>
      <c r="W883" s="434"/>
      <c r="X883" s="434"/>
      <c r="Y883" s="434"/>
      <c r="Z883" s="434"/>
      <c r="AA883" s="434"/>
      <c r="AB883" s="434"/>
      <c r="AC883" s="434"/>
      <c r="AD883" s="434"/>
      <c r="AE883" s="434"/>
      <c r="AF883" s="434"/>
      <c r="AG883" s="434"/>
      <c r="AH883" s="434"/>
      <c r="AI883" s="434"/>
      <c r="AJ883" s="434"/>
      <c r="AK883" s="434"/>
      <c r="AL883" s="434"/>
      <c r="AM883" s="434"/>
      <c r="AN883" s="434"/>
      <c r="AO883" s="434"/>
      <c r="AP883" s="434"/>
    </row>
    <row r="884" spans="1:42" s="433" customFormat="1" outlineLevel="1">
      <c r="A884" s="423"/>
      <c r="B884" s="418"/>
      <c r="C884" s="435" t="s">
        <v>2600</v>
      </c>
      <c r="D884" s="436"/>
      <c r="E884" s="437"/>
      <c r="F884" s="421"/>
      <c r="G884" s="428"/>
      <c r="H884" s="429"/>
      <c r="I884" s="434"/>
      <c r="J884" s="434"/>
      <c r="K884" s="434"/>
      <c r="L884" s="434"/>
      <c r="M884" s="434"/>
      <c r="N884" s="434"/>
      <c r="O884" s="434"/>
      <c r="P884" s="434"/>
      <c r="Q884" s="434"/>
      <c r="R884" s="434"/>
      <c r="S884" s="434"/>
      <c r="T884" s="434"/>
      <c r="U884" s="434"/>
      <c r="V884" s="434"/>
      <c r="W884" s="434"/>
      <c r="X884" s="434"/>
      <c r="Y884" s="434"/>
      <c r="Z884" s="434"/>
      <c r="AA884" s="434"/>
      <c r="AB884" s="434"/>
      <c r="AC884" s="434"/>
      <c r="AD884" s="434"/>
      <c r="AE884" s="434"/>
      <c r="AF884" s="434"/>
      <c r="AG884" s="434"/>
      <c r="AH884" s="434"/>
      <c r="AI884" s="434"/>
      <c r="AJ884" s="434"/>
      <c r="AK884" s="434"/>
      <c r="AL884" s="434"/>
      <c r="AM884" s="434"/>
      <c r="AN884" s="434"/>
      <c r="AO884" s="434"/>
      <c r="AP884" s="434"/>
    </row>
    <row r="885" spans="1:42" s="433" customFormat="1" outlineLevel="1">
      <c r="A885" s="423"/>
      <c r="B885" s="418"/>
      <c r="C885" s="435" t="s">
        <v>2625</v>
      </c>
      <c r="D885" s="436"/>
      <c r="E885" s="437">
        <v>22.5</v>
      </c>
      <c r="F885" s="421"/>
      <c r="G885" s="428"/>
      <c r="H885" s="429"/>
      <c r="I885" s="434"/>
      <c r="J885" s="434"/>
      <c r="K885" s="434"/>
      <c r="L885" s="434"/>
      <c r="M885" s="434"/>
      <c r="N885" s="434"/>
      <c r="O885" s="434"/>
      <c r="P885" s="434"/>
      <c r="Q885" s="434"/>
      <c r="R885" s="434"/>
      <c r="S885" s="434"/>
      <c r="T885" s="434"/>
      <c r="U885" s="434"/>
      <c r="V885" s="434"/>
      <c r="W885" s="434"/>
      <c r="X885" s="434"/>
      <c r="Y885" s="434"/>
      <c r="Z885" s="434"/>
      <c r="AA885" s="434"/>
      <c r="AB885" s="434"/>
      <c r="AC885" s="434"/>
      <c r="AD885" s="434"/>
      <c r="AE885" s="434"/>
      <c r="AF885" s="434"/>
      <c r="AG885" s="434"/>
      <c r="AH885" s="434"/>
      <c r="AI885" s="434"/>
      <c r="AJ885" s="434"/>
      <c r="AK885" s="434"/>
      <c r="AL885" s="434"/>
      <c r="AM885" s="434"/>
      <c r="AN885" s="434"/>
      <c r="AO885" s="434"/>
      <c r="AP885" s="434"/>
    </row>
    <row r="886" spans="1:42" s="433" customFormat="1" outlineLevel="1">
      <c r="A886" s="423"/>
      <c r="B886" s="418"/>
      <c r="C886" s="435" t="s">
        <v>2626</v>
      </c>
      <c r="D886" s="436"/>
      <c r="E886" s="437">
        <v>21.6</v>
      </c>
      <c r="F886" s="421"/>
      <c r="G886" s="428"/>
      <c r="H886" s="429"/>
      <c r="I886" s="434"/>
      <c r="J886" s="434"/>
      <c r="K886" s="434"/>
      <c r="L886" s="434"/>
      <c r="M886" s="434"/>
      <c r="N886" s="434"/>
      <c r="O886" s="434"/>
      <c r="P886" s="434"/>
      <c r="Q886" s="434"/>
      <c r="R886" s="434"/>
      <c r="S886" s="434"/>
      <c r="T886" s="434"/>
      <c r="U886" s="434"/>
      <c r="V886" s="434"/>
      <c r="W886" s="434"/>
      <c r="X886" s="434"/>
      <c r="Y886" s="434"/>
      <c r="Z886" s="434"/>
      <c r="AA886" s="434"/>
      <c r="AB886" s="434"/>
      <c r="AC886" s="434"/>
      <c r="AD886" s="434"/>
      <c r="AE886" s="434"/>
      <c r="AF886" s="434"/>
      <c r="AG886" s="434"/>
      <c r="AH886" s="434"/>
      <c r="AI886" s="434"/>
      <c r="AJ886" s="434"/>
      <c r="AK886" s="434"/>
      <c r="AL886" s="434"/>
      <c r="AM886" s="434"/>
      <c r="AN886" s="434"/>
      <c r="AO886" s="434"/>
      <c r="AP886" s="434"/>
    </row>
    <row r="887" spans="1:42" s="433" customFormat="1" outlineLevel="1">
      <c r="A887" s="423" t="s">
        <v>2636</v>
      </c>
      <c r="B887" s="418" t="s">
        <v>2627</v>
      </c>
      <c r="C887" s="419" t="s">
        <v>2628</v>
      </c>
      <c r="D887" s="420" t="s">
        <v>130</v>
      </c>
      <c r="E887" s="421">
        <v>24.750000000000004</v>
      </c>
      <c r="F887" s="421"/>
      <c r="G887" s="428">
        <f>ROUND(E887*F887,2)</f>
        <v>0</v>
      </c>
      <c r="H887" s="429" t="s">
        <v>1269</v>
      </c>
      <c r="I887" s="434"/>
      <c r="J887" s="434"/>
      <c r="K887" s="434"/>
      <c r="L887" s="434"/>
      <c r="M887" s="434"/>
      <c r="N887" s="434"/>
      <c r="O887" s="434"/>
      <c r="P887" s="434"/>
      <c r="Q887" s="434"/>
      <c r="R887" s="434"/>
      <c r="S887" s="434"/>
      <c r="T887" s="434"/>
      <c r="U887" s="434"/>
      <c r="V887" s="434"/>
      <c r="W887" s="434"/>
      <c r="X887" s="434"/>
      <c r="Y887" s="434"/>
      <c r="Z887" s="434"/>
      <c r="AA887" s="434"/>
      <c r="AB887" s="434"/>
      <c r="AC887" s="434"/>
      <c r="AD887" s="434"/>
      <c r="AE887" s="434"/>
      <c r="AF887" s="434"/>
      <c r="AG887" s="434"/>
      <c r="AH887" s="434"/>
      <c r="AI887" s="434"/>
      <c r="AJ887" s="434"/>
      <c r="AK887" s="434"/>
      <c r="AL887" s="434"/>
      <c r="AM887" s="434"/>
      <c r="AN887" s="434"/>
      <c r="AO887" s="434"/>
      <c r="AP887" s="434"/>
    </row>
    <row r="888" spans="1:42" s="433" customFormat="1" outlineLevel="1">
      <c r="A888" s="423"/>
      <c r="B888" s="418"/>
      <c r="C888" s="435" t="s">
        <v>2600</v>
      </c>
      <c r="D888" s="436"/>
      <c r="E888" s="437"/>
      <c r="F888" s="421"/>
      <c r="G888" s="428"/>
      <c r="H888" s="429"/>
      <c r="I888" s="434"/>
      <c r="J888" s="434"/>
      <c r="K888" s="434"/>
      <c r="L888" s="434"/>
      <c r="M888" s="434"/>
      <c r="N888" s="434"/>
      <c r="O888" s="434"/>
      <c r="P888" s="434"/>
      <c r="Q888" s="434"/>
      <c r="R888" s="434"/>
      <c r="S888" s="434"/>
      <c r="T888" s="434"/>
      <c r="U888" s="434"/>
      <c r="V888" s="434"/>
      <c r="W888" s="434"/>
      <c r="X888" s="434"/>
      <c r="Y888" s="434"/>
      <c r="Z888" s="434"/>
      <c r="AA888" s="434"/>
      <c r="AB888" s="434"/>
      <c r="AC888" s="434"/>
      <c r="AD888" s="434"/>
      <c r="AE888" s="434"/>
      <c r="AF888" s="434"/>
      <c r="AG888" s="434"/>
      <c r="AH888" s="434"/>
      <c r="AI888" s="434"/>
      <c r="AJ888" s="434"/>
      <c r="AK888" s="434"/>
      <c r="AL888" s="434"/>
      <c r="AM888" s="434"/>
      <c r="AN888" s="434"/>
      <c r="AO888" s="434"/>
      <c r="AP888" s="434"/>
    </row>
    <row r="889" spans="1:42" s="433" customFormat="1" outlineLevel="1">
      <c r="A889" s="423"/>
      <c r="B889" s="418"/>
      <c r="C889" s="435" t="s">
        <v>2629</v>
      </c>
      <c r="D889" s="436"/>
      <c r="E889" s="437">
        <v>24.75</v>
      </c>
      <c r="F889" s="421"/>
      <c r="G889" s="428"/>
      <c r="H889" s="429"/>
      <c r="I889" s="434"/>
      <c r="J889" s="434"/>
      <c r="K889" s="434"/>
      <c r="L889" s="434"/>
      <c r="M889" s="434"/>
      <c r="N889" s="434"/>
      <c r="O889" s="434"/>
      <c r="P889" s="434"/>
      <c r="Q889" s="434"/>
      <c r="R889" s="434"/>
      <c r="S889" s="434"/>
      <c r="T889" s="434"/>
      <c r="U889" s="434"/>
      <c r="V889" s="434"/>
      <c r="W889" s="434"/>
      <c r="X889" s="434"/>
      <c r="Y889" s="434"/>
      <c r="Z889" s="434"/>
      <c r="AA889" s="434"/>
      <c r="AB889" s="434"/>
      <c r="AC889" s="434"/>
      <c r="AD889" s="434"/>
      <c r="AE889" s="434"/>
      <c r="AF889" s="434"/>
      <c r="AG889" s="434"/>
      <c r="AH889" s="434"/>
      <c r="AI889" s="434"/>
      <c r="AJ889" s="434"/>
      <c r="AK889" s="434"/>
      <c r="AL889" s="434"/>
      <c r="AM889" s="434"/>
      <c r="AN889" s="434"/>
      <c r="AO889" s="434"/>
      <c r="AP889" s="434"/>
    </row>
    <row r="890" spans="1:42" s="433" customFormat="1" outlineLevel="1">
      <c r="A890" s="423" t="s">
        <v>2637</v>
      </c>
      <c r="B890" s="418" t="s">
        <v>2630</v>
      </c>
      <c r="C890" s="419" t="s">
        <v>2631</v>
      </c>
      <c r="D890" s="420" t="s">
        <v>130</v>
      </c>
      <c r="E890" s="421">
        <v>23.76</v>
      </c>
      <c r="F890" s="421"/>
      <c r="G890" s="428">
        <f>ROUND(E890*F890,2)</f>
        <v>0</v>
      </c>
      <c r="H890" s="429" t="s">
        <v>1269</v>
      </c>
      <c r="I890" s="434"/>
      <c r="J890" s="434"/>
      <c r="K890" s="434"/>
      <c r="L890" s="434"/>
      <c r="M890" s="434"/>
      <c r="N890" s="434"/>
      <c r="O890" s="434"/>
      <c r="P890" s="434"/>
      <c r="Q890" s="434"/>
      <c r="R890" s="434"/>
      <c r="S890" s="434"/>
      <c r="T890" s="434"/>
      <c r="U890" s="434"/>
      <c r="V890" s="434"/>
      <c r="W890" s="434"/>
      <c r="X890" s="434"/>
      <c r="Y890" s="434"/>
      <c r="Z890" s="434"/>
      <c r="AA890" s="434"/>
      <c r="AB890" s="434"/>
      <c r="AC890" s="434"/>
      <c r="AD890" s="434"/>
      <c r="AE890" s="434"/>
      <c r="AF890" s="434"/>
      <c r="AG890" s="434"/>
      <c r="AH890" s="434"/>
      <c r="AI890" s="434"/>
      <c r="AJ890" s="434"/>
      <c r="AK890" s="434"/>
      <c r="AL890" s="434"/>
      <c r="AM890" s="434"/>
      <c r="AN890" s="434"/>
      <c r="AO890" s="434"/>
      <c r="AP890" s="434"/>
    </row>
    <row r="891" spans="1:42" s="433" customFormat="1" outlineLevel="1">
      <c r="A891" s="423"/>
      <c r="B891" s="418"/>
      <c r="C891" s="435" t="s">
        <v>2600</v>
      </c>
      <c r="D891" s="436"/>
      <c r="E891" s="437"/>
      <c r="F891" s="421"/>
      <c r="G891" s="428"/>
      <c r="H891" s="429"/>
      <c r="I891" s="434"/>
      <c r="J891" s="434"/>
      <c r="K891" s="434"/>
      <c r="L891" s="434"/>
      <c r="M891" s="434"/>
      <c r="N891" s="434"/>
      <c r="O891" s="434"/>
      <c r="P891" s="434"/>
      <c r="Q891" s="434"/>
      <c r="R891" s="434"/>
      <c r="S891" s="434"/>
      <c r="T891" s="434"/>
      <c r="U891" s="434"/>
      <c r="V891" s="434"/>
      <c r="W891" s="434"/>
      <c r="X891" s="434"/>
      <c r="Y891" s="434"/>
      <c r="Z891" s="434"/>
      <c r="AA891" s="434"/>
      <c r="AB891" s="434"/>
      <c r="AC891" s="434"/>
      <c r="AD891" s="434"/>
      <c r="AE891" s="434"/>
      <c r="AF891" s="434"/>
      <c r="AG891" s="434"/>
      <c r="AH891" s="434"/>
      <c r="AI891" s="434"/>
      <c r="AJ891" s="434"/>
      <c r="AK891" s="434"/>
      <c r="AL891" s="434"/>
      <c r="AM891" s="434"/>
      <c r="AN891" s="434"/>
      <c r="AO891" s="434"/>
      <c r="AP891" s="434"/>
    </row>
    <row r="892" spans="1:42" s="433" customFormat="1" outlineLevel="1">
      <c r="A892" s="423"/>
      <c r="B892" s="418"/>
      <c r="C892" s="435" t="s">
        <v>2632</v>
      </c>
      <c r="D892" s="436"/>
      <c r="E892" s="437">
        <v>23.76</v>
      </c>
      <c r="F892" s="421"/>
      <c r="G892" s="428"/>
      <c r="H892" s="429"/>
      <c r="I892" s="434"/>
      <c r="J892" s="434"/>
      <c r="K892" s="434"/>
      <c r="L892" s="434"/>
      <c r="M892" s="434"/>
      <c r="N892" s="434"/>
      <c r="O892" s="434"/>
      <c r="P892" s="434"/>
      <c r="Q892" s="434"/>
      <c r="R892" s="434"/>
      <c r="S892" s="434"/>
      <c r="T892" s="434"/>
      <c r="U892" s="434"/>
      <c r="V892" s="434"/>
      <c r="W892" s="434"/>
      <c r="X892" s="434"/>
      <c r="Y892" s="434"/>
      <c r="Z892" s="434"/>
      <c r="AA892" s="434"/>
      <c r="AB892" s="434"/>
      <c r="AC892" s="434"/>
      <c r="AD892" s="434"/>
      <c r="AE892" s="434"/>
      <c r="AF892" s="434"/>
      <c r="AG892" s="434"/>
      <c r="AH892" s="434"/>
      <c r="AI892" s="434"/>
      <c r="AJ892" s="434"/>
      <c r="AK892" s="434"/>
      <c r="AL892" s="434"/>
      <c r="AM892" s="434"/>
      <c r="AN892" s="434"/>
      <c r="AO892" s="434"/>
      <c r="AP892" s="434"/>
    </row>
    <row r="893" spans="1:42" outlineLevel="1">
      <c r="A893" s="395">
        <v>199</v>
      </c>
      <c r="B893" s="269" t="s">
        <v>936</v>
      </c>
      <c r="C893" s="270" t="s">
        <v>937</v>
      </c>
      <c r="D893" s="333" t="s">
        <v>0</v>
      </c>
      <c r="E893" s="334">
        <v>2.2000000000000002</v>
      </c>
      <c r="F893" s="428"/>
      <c r="G893" s="334">
        <f>ROUND(E893*F893,2)</f>
        <v>0</v>
      </c>
      <c r="H893" s="271" t="s">
        <v>1269</v>
      </c>
      <c r="I893" s="137"/>
      <c r="J893" s="137"/>
      <c r="K893" s="137"/>
      <c r="L893" s="137"/>
      <c r="M893" s="137" t="s">
        <v>131</v>
      </c>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row>
    <row r="894" spans="1:42">
      <c r="A894" s="396" t="s">
        <v>126</v>
      </c>
      <c r="B894" s="363" t="s">
        <v>82</v>
      </c>
      <c r="C894" s="364" t="s">
        <v>83</v>
      </c>
      <c r="D894" s="365"/>
      <c r="E894" s="366"/>
      <c r="F894" s="366"/>
      <c r="G894" s="366">
        <f>SUMIF(M895:M899,"&lt;&gt;NOR",G895:G899)</f>
        <v>0</v>
      </c>
      <c r="H894" s="339"/>
      <c r="M894" s="136" t="s">
        <v>127</v>
      </c>
    </row>
    <row r="895" spans="1:42" outlineLevel="1">
      <c r="A895" s="395">
        <v>200</v>
      </c>
      <c r="B895" s="269" t="s">
        <v>938</v>
      </c>
      <c r="C895" s="270" t="s">
        <v>939</v>
      </c>
      <c r="D895" s="333" t="s">
        <v>130</v>
      </c>
      <c r="E895" s="334">
        <v>19.440000000000001</v>
      </c>
      <c r="F895" s="334"/>
      <c r="G895" s="334">
        <f>ROUND(E895*F895,2)</f>
        <v>0</v>
      </c>
      <c r="H895" s="271" t="s">
        <v>1269</v>
      </c>
      <c r="I895" s="137"/>
      <c r="J895" s="137"/>
      <c r="K895" s="137"/>
      <c r="L895" s="137"/>
      <c r="M895" s="137" t="s">
        <v>131</v>
      </c>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row>
    <row r="896" spans="1:42" outlineLevel="1">
      <c r="A896" s="395"/>
      <c r="B896" s="269"/>
      <c r="C896" s="360" t="s">
        <v>940</v>
      </c>
      <c r="D896" s="361"/>
      <c r="E896" s="362">
        <v>19.440000000000001</v>
      </c>
      <c r="F896" s="334"/>
      <c r="G896" s="334"/>
      <c r="H896" s="271">
        <v>0</v>
      </c>
      <c r="I896" s="137"/>
      <c r="J896" s="137"/>
      <c r="K896" s="137"/>
      <c r="L896" s="137"/>
      <c r="M896" s="137" t="s">
        <v>133</v>
      </c>
      <c r="N896" s="137">
        <v>0</v>
      </c>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row>
    <row r="897" spans="1:42" ht="22.5" outlineLevel="1">
      <c r="A897" s="395">
        <v>201</v>
      </c>
      <c r="B897" s="269" t="s">
        <v>941</v>
      </c>
      <c r="C897" s="270" t="s">
        <v>942</v>
      </c>
      <c r="D897" s="333" t="s">
        <v>130</v>
      </c>
      <c r="E897" s="334">
        <v>19.440000000000001</v>
      </c>
      <c r="F897" s="334"/>
      <c r="G897" s="334">
        <f>ROUND(E897*F897,2)</f>
        <v>0</v>
      </c>
      <c r="H897" s="271" t="s">
        <v>1269</v>
      </c>
      <c r="I897" s="137"/>
      <c r="J897" s="137"/>
      <c r="K897" s="137"/>
      <c r="L897" s="137"/>
      <c r="M897" s="137" t="s">
        <v>131</v>
      </c>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row>
    <row r="898" spans="1:42" outlineLevel="1">
      <c r="A898" s="395"/>
      <c r="B898" s="269"/>
      <c r="C898" s="360" t="s">
        <v>943</v>
      </c>
      <c r="D898" s="361"/>
      <c r="E898" s="362">
        <v>19.440000000000001</v>
      </c>
      <c r="F898" s="334"/>
      <c r="G898" s="334"/>
      <c r="H898" s="271">
        <v>0</v>
      </c>
      <c r="I898" s="137"/>
      <c r="J898" s="137"/>
      <c r="K898" s="137"/>
      <c r="L898" s="137"/>
      <c r="M898" s="137" t="s">
        <v>133</v>
      </c>
      <c r="N898" s="137">
        <v>0</v>
      </c>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row>
    <row r="899" spans="1:42" outlineLevel="1">
      <c r="A899" s="395">
        <v>202</v>
      </c>
      <c r="B899" s="269" t="s">
        <v>944</v>
      </c>
      <c r="C899" s="270" t="s">
        <v>945</v>
      </c>
      <c r="D899" s="333" t="s">
        <v>0</v>
      </c>
      <c r="E899" s="334">
        <v>1.3</v>
      </c>
      <c r="F899" s="334"/>
      <c r="G899" s="334">
        <f>ROUND(E899*F899,2)</f>
        <v>0</v>
      </c>
      <c r="H899" s="271" t="s">
        <v>1269</v>
      </c>
      <c r="I899" s="137"/>
      <c r="J899" s="137"/>
      <c r="K899" s="137"/>
      <c r="L899" s="137"/>
      <c r="M899" s="137" t="s">
        <v>131</v>
      </c>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row>
    <row r="900" spans="1:42" s="232" customFormat="1" outlineLevel="1">
      <c r="A900" s="396" t="s">
        <v>126</v>
      </c>
      <c r="B900" s="371">
        <v>720</v>
      </c>
      <c r="C900" s="364" t="s">
        <v>1495</v>
      </c>
      <c r="D900" s="365"/>
      <c r="E900" s="366"/>
      <c r="F900" s="366"/>
      <c r="G900" s="366">
        <f>SUM(G901:G1092)</f>
        <v>0</v>
      </c>
      <c r="H900" s="339"/>
      <c r="I900" s="235"/>
      <c r="J900" s="235"/>
      <c r="K900" s="235"/>
      <c r="L900" s="235"/>
      <c r="M900" s="235"/>
      <c r="N900" s="235"/>
      <c r="O900" s="235"/>
      <c r="P900" s="235"/>
      <c r="Q900" s="235"/>
      <c r="R900" s="235"/>
      <c r="S900" s="235"/>
      <c r="T900" s="235"/>
      <c r="U900" s="235"/>
      <c r="V900" s="235"/>
      <c r="W900" s="235"/>
      <c r="X900" s="235"/>
      <c r="Y900" s="235"/>
      <c r="Z900" s="235"/>
      <c r="AA900" s="235"/>
      <c r="AB900" s="235"/>
      <c r="AC900" s="235"/>
      <c r="AD900" s="235"/>
      <c r="AE900" s="235"/>
      <c r="AF900" s="235"/>
      <c r="AG900" s="235"/>
      <c r="AH900" s="235"/>
      <c r="AI900" s="235"/>
      <c r="AJ900" s="235"/>
      <c r="AK900" s="235"/>
      <c r="AL900" s="235"/>
      <c r="AM900" s="235"/>
      <c r="AN900" s="235"/>
      <c r="AO900" s="235"/>
      <c r="AP900" s="235"/>
    </row>
    <row r="901" spans="1:42" s="232" customFormat="1" outlineLevel="1">
      <c r="A901" s="395" t="s">
        <v>152</v>
      </c>
      <c r="B901" s="331" t="s">
        <v>80</v>
      </c>
      <c r="C901" s="332" t="s">
        <v>81</v>
      </c>
      <c r="D901" s="372" t="s">
        <v>1496</v>
      </c>
      <c r="E901" s="334" t="s">
        <v>1496</v>
      </c>
      <c r="F901" s="334"/>
      <c r="G901" s="271"/>
      <c r="H901" s="335" t="s">
        <v>152</v>
      </c>
      <c r="I901" s="235"/>
      <c r="J901" s="235"/>
      <c r="K901" s="235"/>
      <c r="L901" s="235"/>
      <c r="M901" s="235"/>
      <c r="N901" s="235"/>
      <c r="O901" s="235"/>
      <c r="P901" s="235"/>
      <c r="Q901" s="235"/>
      <c r="R901" s="235"/>
      <c r="S901" s="235"/>
      <c r="T901" s="235"/>
      <c r="U901" s="235"/>
      <c r="V901" s="235"/>
      <c r="W901" s="235"/>
      <c r="X901" s="235"/>
      <c r="Y901" s="235"/>
      <c r="Z901" s="235"/>
      <c r="AA901" s="235"/>
      <c r="AB901" s="235"/>
      <c r="AC901" s="235"/>
      <c r="AD901" s="235"/>
      <c r="AE901" s="235"/>
      <c r="AF901" s="235"/>
      <c r="AG901" s="235"/>
      <c r="AH901" s="235"/>
      <c r="AI901" s="235"/>
      <c r="AJ901" s="235"/>
      <c r="AK901" s="235"/>
      <c r="AL901" s="235"/>
      <c r="AM901" s="235"/>
      <c r="AN901" s="235"/>
      <c r="AO901" s="235"/>
    </row>
    <row r="902" spans="1:42" s="232" customFormat="1" outlineLevel="1">
      <c r="A902" s="399">
        <v>203</v>
      </c>
      <c r="B902" s="269" t="s">
        <v>1497</v>
      </c>
      <c r="C902" s="270" t="s">
        <v>1498</v>
      </c>
      <c r="D902" s="333" t="s">
        <v>142</v>
      </c>
      <c r="E902" s="334">
        <v>6</v>
      </c>
      <c r="F902" s="334"/>
      <c r="G902" s="334">
        <f>ROUND(E902*F902,2)</f>
        <v>0</v>
      </c>
      <c r="H902" s="271" t="s">
        <v>1716</v>
      </c>
      <c r="I902" s="235"/>
      <c r="J902" s="235"/>
      <c r="K902" s="235"/>
      <c r="L902" s="235"/>
      <c r="M902" s="235"/>
      <c r="N902" s="235"/>
      <c r="O902" s="235"/>
      <c r="P902" s="235"/>
      <c r="Q902" s="235"/>
      <c r="R902" s="235"/>
      <c r="S902" s="235"/>
      <c r="T902" s="235"/>
      <c r="U902" s="235"/>
      <c r="V902" s="235"/>
      <c r="W902" s="235"/>
      <c r="X902" s="235"/>
      <c r="Y902" s="235"/>
      <c r="Z902" s="235"/>
      <c r="AA902" s="235"/>
      <c r="AB902" s="235"/>
      <c r="AC902" s="235"/>
      <c r="AD902" s="235"/>
      <c r="AE902" s="235"/>
      <c r="AF902" s="235"/>
      <c r="AG902" s="235"/>
      <c r="AH902" s="235"/>
      <c r="AI902" s="235"/>
      <c r="AJ902" s="235"/>
      <c r="AK902" s="235"/>
      <c r="AL902" s="235"/>
      <c r="AM902" s="235"/>
      <c r="AN902" s="235"/>
      <c r="AO902" s="235"/>
    </row>
    <row r="903" spans="1:42" s="232" customFormat="1" outlineLevel="1">
      <c r="A903" s="395"/>
      <c r="B903" s="269"/>
      <c r="C903" s="360" t="s">
        <v>1499</v>
      </c>
      <c r="D903" s="361"/>
      <c r="E903" s="362">
        <v>6.0000000000000009</v>
      </c>
      <c r="F903" s="334"/>
      <c r="G903" s="334"/>
      <c r="H903" s="271"/>
      <c r="I903" s="235"/>
      <c r="J903" s="235"/>
      <c r="K903" s="235"/>
      <c r="L903" s="235"/>
      <c r="M903" s="235"/>
      <c r="N903" s="235"/>
      <c r="O903" s="235"/>
      <c r="P903" s="235"/>
      <c r="Q903" s="235"/>
      <c r="R903" s="235"/>
      <c r="S903" s="235"/>
      <c r="T903" s="235"/>
      <c r="U903" s="235"/>
      <c r="V903" s="235"/>
      <c r="W903" s="235"/>
      <c r="X903" s="235"/>
      <c r="Y903" s="235"/>
      <c r="Z903" s="235"/>
      <c r="AA903" s="235"/>
      <c r="AB903" s="235"/>
      <c r="AC903" s="235"/>
      <c r="AD903" s="235"/>
      <c r="AE903" s="235"/>
      <c r="AF903" s="235"/>
      <c r="AG903" s="235"/>
      <c r="AH903" s="235"/>
      <c r="AI903" s="235"/>
      <c r="AJ903" s="235"/>
      <c r="AK903" s="235"/>
      <c r="AL903" s="235"/>
      <c r="AM903" s="235"/>
      <c r="AN903" s="235"/>
      <c r="AO903" s="235"/>
    </row>
    <row r="904" spans="1:42" s="232" customFormat="1" ht="33.75" outlineLevel="1">
      <c r="A904" s="395"/>
      <c r="B904" s="360" t="s">
        <v>1500</v>
      </c>
      <c r="C904" s="360" t="s">
        <v>1501</v>
      </c>
      <c r="D904" s="361"/>
      <c r="E904" s="362"/>
      <c r="F904" s="334"/>
      <c r="G904" s="334"/>
      <c r="H904" s="271"/>
      <c r="I904" s="235"/>
      <c r="J904" s="235"/>
      <c r="K904" s="235"/>
      <c r="L904" s="235"/>
      <c r="M904" s="235"/>
      <c r="N904" s="235"/>
      <c r="O904" s="235"/>
      <c r="P904" s="235"/>
      <c r="Q904" s="235"/>
      <c r="R904" s="235"/>
      <c r="S904" s="235"/>
      <c r="T904" s="235"/>
      <c r="U904" s="235"/>
      <c r="V904" s="235"/>
      <c r="W904" s="235"/>
      <c r="X904" s="235"/>
      <c r="Y904" s="235"/>
      <c r="Z904" s="235"/>
      <c r="AA904" s="235"/>
      <c r="AB904" s="235"/>
      <c r="AC904" s="235"/>
      <c r="AD904" s="235"/>
      <c r="AE904" s="235"/>
      <c r="AF904" s="235"/>
      <c r="AG904" s="235"/>
      <c r="AH904" s="235"/>
      <c r="AI904" s="235"/>
      <c r="AJ904" s="235"/>
      <c r="AK904" s="235"/>
      <c r="AL904" s="235"/>
      <c r="AM904" s="235"/>
      <c r="AN904" s="235"/>
      <c r="AO904" s="235"/>
    </row>
    <row r="905" spans="1:42" s="232" customFormat="1" outlineLevel="1">
      <c r="A905" s="395">
        <v>204</v>
      </c>
      <c r="B905" s="269" t="s">
        <v>1502</v>
      </c>
      <c r="C905" s="270" t="s">
        <v>1503</v>
      </c>
      <c r="D905" s="333" t="s">
        <v>142</v>
      </c>
      <c r="E905" s="334">
        <v>10</v>
      </c>
      <c r="F905" s="334"/>
      <c r="G905" s="334">
        <f>ROUND(E905*F905,2)</f>
        <v>0</v>
      </c>
      <c r="H905" s="271" t="s">
        <v>1716</v>
      </c>
      <c r="I905" s="235"/>
      <c r="J905" s="235"/>
      <c r="K905" s="235"/>
      <c r="L905" s="235"/>
      <c r="M905" s="235"/>
      <c r="N905" s="235"/>
      <c r="O905" s="235"/>
      <c r="P905" s="235"/>
      <c r="Q905" s="235"/>
      <c r="R905" s="235"/>
      <c r="S905" s="235"/>
      <c r="T905" s="235"/>
      <c r="U905" s="235"/>
      <c r="V905" s="235"/>
      <c r="W905" s="235"/>
      <c r="X905" s="235"/>
      <c r="Y905" s="235"/>
      <c r="Z905" s="235"/>
      <c r="AA905" s="235"/>
      <c r="AB905" s="235"/>
      <c r="AC905" s="235"/>
      <c r="AD905" s="235"/>
      <c r="AE905" s="235"/>
      <c r="AF905" s="235"/>
      <c r="AG905" s="235"/>
      <c r="AH905" s="235"/>
      <c r="AI905" s="235"/>
      <c r="AJ905" s="235"/>
      <c r="AK905" s="235"/>
      <c r="AL905" s="235"/>
      <c r="AM905" s="235"/>
      <c r="AN905" s="235"/>
      <c r="AO905" s="235"/>
    </row>
    <row r="906" spans="1:42" s="232" customFormat="1" outlineLevel="1">
      <c r="A906" s="395"/>
      <c r="B906" s="360"/>
      <c r="C906" s="360" t="s">
        <v>1504</v>
      </c>
      <c r="D906" s="361"/>
      <c r="E906" s="362">
        <v>10</v>
      </c>
      <c r="F906" s="334"/>
      <c r="G906" s="334"/>
      <c r="H906" s="271"/>
      <c r="I906" s="235"/>
      <c r="J906" s="235"/>
      <c r="K906" s="235"/>
      <c r="L906" s="235"/>
      <c r="M906" s="235"/>
      <c r="N906" s="235"/>
      <c r="O906" s="235"/>
      <c r="P906" s="235"/>
      <c r="Q906" s="235"/>
      <c r="R906" s="235"/>
      <c r="S906" s="235"/>
      <c r="T906" s="235"/>
      <c r="U906" s="235"/>
      <c r="V906" s="235"/>
      <c r="W906" s="235"/>
      <c r="X906" s="235"/>
      <c r="Y906" s="235"/>
      <c r="Z906" s="235"/>
      <c r="AA906" s="235"/>
      <c r="AB906" s="235"/>
      <c r="AC906" s="235"/>
      <c r="AD906" s="235"/>
      <c r="AE906" s="235"/>
      <c r="AF906" s="235"/>
      <c r="AG906" s="235"/>
      <c r="AH906" s="235"/>
      <c r="AI906" s="235"/>
      <c r="AJ906" s="235"/>
      <c r="AK906" s="235"/>
      <c r="AL906" s="235"/>
      <c r="AM906" s="235"/>
      <c r="AN906" s="235"/>
      <c r="AO906" s="235"/>
    </row>
    <row r="907" spans="1:42" s="232" customFormat="1" ht="33.75" outlineLevel="1">
      <c r="A907" s="395"/>
      <c r="B907" s="360" t="s">
        <v>1500</v>
      </c>
      <c r="C907" s="360" t="s">
        <v>1501</v>
      </c>
      <c r="D907" s="361"/>
      <c r="E907" s="362"/>
      <c r="F907" s="334"/>
      <c r="G907" s="334"/>
      <c r="H907" s="271"/>
      <c r="I907" s="235"/>
      <c r="J907" s="235"/>
      <c r="K907" s="235"/>
      <c r="L907" s="235"/>
      <c r="M907" s="235"/>
      <c r="N907" s="235"/>
      <c r="O907" s="235"/>
      <c r="P907" s="235"/>
      <c r="Q907" s="235"/>
      <c r="R907" s="235"/>
      <c r="S907" s="235"/>
      <c r="T907" s="235"/>
      <c r="U907" s="235"/>
      <c r="V907" s="235"/>
      <c r="W907" s="235"/>
      <c r="X907" s="235"/>
      <c r="Y907" s="235"/>
      <c r="Z907" s="235"/>
      <c r="AA907" s="235"/>
      <c r="AB907" s="235"/>
      <c r="AC907" s="235"/>
      <c r="AD907" s="235"/>
      <c r="AE907" s="235"/>
      <c r="AF907" s="235"/>
      <c r="AG907" s="235"/>
      <c r="AH907" s="235"/>
      <c r="AI907" s="235"/>
      <c r="AJ907" s="235"/>
      <c r="AK907" s="235"/>
      <c r="AL907" s="235"/>
      <c r="AM907" s="235"/>
      <c r="AN907" s="235"/>
      <c r="AO907" s="235"/>
    </row>
    <row r="908" spans="1:42" s="232" customFormat="1" outlineLevel="1">
      <c r="A908" s="395" t="s">
        <v>152</v>
      </c>
      <c r="B908" s="331" t="s">
        <v>1505</v>
      </c>
      <c r="C908" s="332" t="s">
        <v>1506</v>
      </c>
      <c r="D908" s="372" t="s">
        <v>1496</v>
      </c>
      <c r="E908" s="334" t="s">
        <v>1496</v>
      </c>
      <c r="F908" s="334"/>
      <c r="G908" s="271"/>
      <c r="H908" s="335" t="s">
        <v>152</v>
      </c>
      <c r="I908" s="235"/>
      <c r="J908" s="235"/>
      <c r="K908" s="235"/>
      <c r="L908" s="235"/>
      <c r="M908" s="235"/>
      <c r="N908" s="235"/>
      <c r="O908" s="235"/>
      <c r="P908" s="235"/>
      <c r="Q908" s="235"/>
      <c r="R908" s="235"/>
      <c r="S908" s="235"/>
      <c r="T908" s="235"/>
      <c r="U908" s="235"/>
      <c r="V908" s="235"/>
      <c r="W908" s="235"/>
      <c r="X908" s="235"/>
      <c r="Y908" s="235"/>
      <c r="Z908" s="235"/>
      <c r="AA908" s="235"/>
      <c r="AB908" s="235"/>
      <c r="AC908" s="235"/>
      <c r="AD908" s="235"/>
      <c r="AE908" s="235"/>
      <c r="AF908" s="235"/>
      <c r="AG908" s="235"/>
      <c r="AH908" s="235"/>
      <c r="AI908" s="235"/>
      <c r="AJ908" s="235"/>
      <c r="AK908" s="235"/>
      <c r="AL908" s="235"/>
      <c r="AM908" s="235"/>
      <c r="AN908" s="235"/>
      <c r="AO908" s="235"/>
    </row>
    <row r="909" spans="1:42" s="232" customFormat="1" outlineLevel="1">
      <c r="A909" s="395">
        <v>205</v>
      </c>
      <c r="B909" s="269" t="s">
        <v>1507</v>
      </c>
      <c r="C909" s="270" t="s">
        <v>1508</v>
      </c>
      <c r="D909" s="333" t="s">
        <v>142</v>
      </c>
      <c r="E909" s="334">
        <v>6</v>
      </c>
      <c r="F909" s="334"/>
      <c r="G909" s="334">
        <f>ROUND(E909*F909,2)</f>
        <v>0</v>
      </c>
      <c r="H909" s="271" t="s">
        <v>1716</v>
      </c>
      <c r="I909" s="235"/>
      <c r="J909" s="235"/>
      <c r="K909" s="235"/>
      <c r="L909" s="235"/>
      <c r="M909" s="235"/>
      <c r="N909" s="235"/>
      <c r="O909" s="235"/>
      <c r="P909" s="235"/>
      <c r="Q909" s="235"/>
      <c r="R909" s="235"/>
      <c r="S909" s="235"/>
      <c r="T909" s="235"/>
      <c r="U909" s="235"/>
      <c r="V909" s="235"/>
      <c r="W909" s="235"/>
      <c r="X909" s="235"/>
      <c r="Y909" s="235"/>
      <c r="Z909" s="235"/>
      <c r="AA909" s="235"/>
      <c r="AB909" s="235"/>
      <c r="AC909" s="235"/>
      <c r="AD909" s="235"/>
      <c r="AE909" s="235"/>
      <c r="AF909" s="235"/>
      <c r="AG909" s="235"/>
      <c r="AH909" s="235"/>
      <c r="AI909" s="235"/>
      <c r="AJ909" s="235"/>
      <c r="AK909" s="235"/>
      <c r="AL909" s="235"/>
      <c r="AM909" s="235"/>
      <c r="AN909" s="235"/>
      <c r="AO909" s="235"/>
    </row>
    <row r="910" spans="1:42" s="232" customFormat="1" outlineLevel="1">
      <c r="A910" s="395"/>
      <c r="B910" s="360"/>
      <c r="C910" s="360" t="s">
        <v>1499</v>
      </c>
      <c r="D910" s="361"/>
      <c r="E910" s="362">
        <v>6.0000000000000009</v>
      </c>
      <c r="F910" s="334"/>
      <c r="G910" s="334"/>
      <c r="H910" s="271"/>
      <c r="I910" s="235"/>
      <c r="J910" s="235"/>
      <c r="K910" s="235"/>
      <c r="L910" s="235"/>
      <c r="M910" s="235"/>
      <c r="N910" s="235"/>
      <c r="O910" s="235"/>
      <c r="P910" s="235"/>
      <c r="Q910" s="235"/>
      <c r="R910" s="235"/>
      <c r="S910" s="235"/>
      <c r="T910" s="235"/>
      <c r="U910" s="235"/>
      <c r="V910" s="235"/>
      <c r="W910" s="235"/>
      <c r="X910" s="235"/>
      <c r="Y910" s="235"/>
      <c r="Z910" s="235"/>
      <c r="AA910" s="235"/>
      <c r="AB910" s="235"/>
      <c r="AC910" s="235"/>
      <c r="AD910" s="235"/>
      <c r="AE910" s="235"/>
      <c r="AF910" s="235"/>
      <c r="AG910" s="235"/>
      <c r="AH910" s="235"/>
      <c r="AI910" s="235"/>
      <c r="AJ910" s="235"/>
      <c r="AK910" s="235"/>
      <c r="AL910" s="235"/>
      <c r="AM910" s="235"/>
      <c r="AN910" s="235"/>
      <c r="AO910" s="235"/>
    </row>
    <row r="911" spans="1:42" s="232" customFormat="1" outlineLevel="1">
      <c r="A911" s="395">
        <v>206</v>
      </c>
      <c r="B911" s="269" t="s">
        <v>1509</v>
      </c>
      <c r="C911" s="270" t="s">
        <v>1510</v>
      </c>
      <c r="D911" s="333" t="s">
        <v>142</v>
      </c>
      <c r="E911" s="334">
        <v>10</v>
      </c>
      <c r="F911" s="334"/>
      <c r="G911" s="334">
        <f>ROUND(E911*F911,2)</f>
        <v>0</v>
      </c>
      <c r="H911" s="271" t="s">
        <v>1716</v>
      </c>
      <c r="I911" s="235"/>
      <c r="J911" s="235"/>
      <c r="K911" s="235"/>
      <c r="L911" s="235"/>
      <c r="M911" s="235"/>
      <c r="N911" s="235"/>
      <c r="O911" s="235"/>
      <c r="P911" s="235"/>
      <c r="Q911" s="235"/>
      <c r="R911" s="235"/>
      <c r="S911" s="235"/>
      <c r="T911" s="235"/>
      <c r="U911" s="235"/>
      <c r="V911" s="235"/>
      <c r="W911" s="235"/>
      <c r="X911" s="235"/>
      <c r="Y911" s="235"/>
      <c r="Z911" s="235"/>
      <c r="AA911" s="235"/>
      <c r="AB911" s="235"/>
      <c r="AC911" s="235"/>
      <c r="AD911" s="235"/>
      <c r="AE911" s="235"/>
      <c r="AF911" s="235"/>
      <c r="AG911" s="235"/>
      <c r="AH911" s="235"/>
      <c r="AI911" s="235"/>
      <c r="AJ911" s="235"/>
      <c r="AK911" s="235"/>
      <c r="AL911" s="235"/>
      <c r="AM911" s="235"/>
      <c r="AN911" s="235"/>
      <c r="AO911" s="235"/>
    </row>
    <row r="912" spans="1:42" s="232" customFormat="1" outlineLevel="1">
      <c r="A912" s="395"/>
      <c r="B912" s="360"/>
      <c r="C912" s="360" t="s">
        <v>1504</v>
      </c>
      <c r="D912" s="361"/>
      <c r="E912" s="362">
        <v>10</v>
      </c>
      <c r="F912" s="334"/>
      <c r="G912" s="334"/>
      <c r="H912" s="271"/>
      <c r="I912" s="235"/>
      <c r="J912" s="235"/>
      <c r="K912" s="235"/>
      <c r="L912" s="235"/>
      <c r="M912" s="235"/>
      <c r="N912" s="235"/>
      <c r="O912" s="235"/>
      <c r="P912" s="235"/>
      <c r="Q912" s="235"/>
      <c r="R912" s="235"/>
      <c r="S912" s="235"/>
      <c r="T912" s="235"/>
      <c r="U912" s="235"/>
      <c r="V912" s="235"/>
      <c r="W912" s="235"/>
      <c r="X912" s="235"/>
      <c r="Y912" s="235"/>
      <c r="Z912" s="235"/>
      <c r="AA912" s="235"/>
      <c r="AB912" s="235"/>
      <c r="AC912" s="235"/>
      <c r="AD912" s="235"/>
      <c r="AE912" s="235"/>
      <c r="AF912" s="235"/>
      <c r="AG912" s="235"/>
      <c r="AH912" s="235"/>
      <c r="AI912" s="235"/>
      <c r="AJ912" s="235"/>
      <c r="AK912" s="235"/>
      <c r="AL912" s="235"/>
      <c r="AM912" s="235"/>
      <c r="AN912" s="235"/>
      <c r="AO912" s="235"/>
    </row>
    <row r="913" spans="1:41" s="232" customFormat="1" outlineLevel="1">
      <c r="A913" s="395">
        <v>207</v>
      </c>
      <c r="B913" s="269" t="s">
        <v>1511</v>
      </c>
      <c r="C913" s="270" t="s">
        <v>1512</v>
      </c>
      <c r="D913" s="333" t="s">
        <v>142</v>
      </c>
      <c r="E913" s="334">
        <v>6</v>
      </c>
      <c r="F913" s="334"/>
      <c r="G913" s="334">
        <f>ROUND(E913*F913,2)</f>
        <v>0</v>
      </c>
      <c r="H913" s="271" t="s">
        <v>1716</v>
      </c>
      <c r="I913" s="235"/>
      <c r="J913" s="235"/>
      <c r="K913" s="235"/>
      <c r="L913" s="235"/>
      <c r="M913" s="235"/>
      <c r="N913" s="235"/>
      <c r="O913" s="235"/>
      <c r="P913" s="235"/>
      <c r="Q913" s="235"/>
      <c r="R913" s="235"/>
      <c r="S913" s="235"/>
      <c r="T913" s="235"/>
      <c r="U913" s="235"/>
      <c r="V913" s="235"/>
      <c r="W913" s="235"/>
      <c r="X913" s="235"/>
      <c r="Y913" s="235"/>
      <c r="Z913" s="235"/>
      <c r="AA913" s="235"/>
      <c r="AB913" s="235"/>
      <c r="AC913" s="235"/>
      <c r="AD913" s="235"/>
      <c r="AE913" s="235"/>
      <c r="AF913" s="235"/>
      <c r="AG913" s="235"/>
      <c r="AH913" s="235"/>
      <c r="AI913" s="235"/>
      <c r="AJ913" s="235"/>
      <c r="AK913" s="235"/>
      <c r="AL913" s="235"/>
      <c r="AM913" s="235"/>
      <c r="AN913" s="235"/>
      <c r="AO913" s="235"/>
    </row>
    <row r="914" spans="1:41" s="232" customFormat="1" outlineLevel="1">
      <c r="A914" s="395"/>
      <c r="B914" s="360"/>
      <c r="C914" s="360" t="s">
        <v>1499</v>
      </c>
      <c r="D914" s="361"/>
      <c r="E914" s="362">
        <v>6.0000000000000009</v>
      </c>
      <c r="F914" s="334"/>
      <c r="G914" s="334"/>
      <c r="H914" s="271"/>
      <c r="I914" s="235"/>
      <c r="J914" s="235"/>
      <c r="K914" s="235"/>
      <c r="L914" s="235"/>
      <c r="M914" s="235"/>
      <c r="N914" s="235"/>
      <c r="O914" s="235"/>
      <c r="P914" s="235"/>
      <c r="Q914" s="235"/>
      <c r="R914" s="235"/>
      <c r="S914" s="235"/>
      <c r="T914" s="235"/>
      <c r="U914" s="235"/>
      <c r="V914" s="235"/>
      <c r="W914" s="235"/>
      <c r="X914" s="235"/>
      <c r="Y914" s="235"/>
      <c r="Z914" s="235"/>
      <c r="AA914" s="235"/>
      <c r="AB914" s="235"/>
      <c r="AC914" s="235"/>
      <c r="AD914" s="235"/>
      <c r="AE914" s="235"/>
      <c r="AF914" s="235"/>
      <c r="AG914" s="235"/>
      <c r="AH914" s="235"/>
      <c r="AI914" s="235"/>
      <c r="AJ914" s="235"/>
      <c r="AK914" s="235"/>
      <c r="AL914" s="235"/>
      <c r="AM914" s="235"/>
      <c r="AN914" s="235"/>
      <c r="AO914" s="235"/>
    </row>
    <row r="915" spans="1:41" s="232" customFormat="1" outlineLevel="1">
      <c r="A915" s="395">
        <v>208</v>
      </c>
      <c r="B915" s="269" t="s">
        <v>1513</v>
      </c>
      <c r="C915" s="270" t="s">
        <v>1514</v>
      </c>
      <c r="D915" s="333" t="s">
        <v>142</v>
      </c>
      <c r="E915" s="334">
        <v>10</v>
      </c>
      <c r="F915" s="334"/>
      <c r="G915" s="334">
        <f>ROUND(E915*F915,2)</f>
        <v>0</v>
      </c>
      <c r="H915" s="271" t="s">
        <v>1716</v>
      </c>
      <c r="I915" s="235"/>
      <c r="J915" s="235"/>
      <c r="K915" s="235"/>
      <c r="L915" s="235"/>
      <c r="M915" s="235"/>
      <c r="N915" s="235"/>
      <c r="O915" s="235"/>
      <c r="P915" s="235"/>
      <c r="Q915" s="235"/>
      <c r="R915" s="235"/>
      <c r="S915" s="235"/>
      <c r="T915" s="235"/>
      <c r="U915" s="235"/>
      <c r="V915" s="235"/>
      <c r="W915" s="235"/>
      <c r="X915" s="235"/>
      <c r="Y915" s="235"/>
      <c r="Z915" s="235"/>
      <c r="AA915" s="235"/>
      <c r="AB915" s="235"/>
      <c r="AC915" s="235"/>
      <c r="AD915" s="235"/>
      <c r="AE915" s="235"/>
      <c r="AF915" s="235"/>
      <c r="AG915" s="235"/>
      <c r="AH915" s="235"/>
      <c r="AI915" s="235"/>
      <c r="AJ915" s="235"/>
      <c r="AK915" s="235"/>
      <c r="AL915" s="235"/>
      <c r="AM915" s="235"/>
      <c r="AN915" s="235"/>
      <c r="AO915" s="235"/>
    </row>
    <row r="916" spans="1:41" s="232" customFormat="1" outlineLevel="1">
      <c r="A916" s="395"/>
      <c r="B916" s="360"/>
      <c r="C916" s="360" t="s">
        <v>1504</v>
      </c>
      <c r="D916" s="361"/>
      <c r="E916" s="362">
        <v>10</v>
      </c>
      <c r="F916" s="334"/>
      <c r="G916" s="334"/>
      <c r="H916" s="271"/>
      <c r="I916" s="235"/>
      <c r="J916" s="235"/>
      <c r="K916" s="235"/>
      <c r="L916" s="235"/>
      <c r="M916" s="235"/>
      <c r="N916" s="235"/>
      <c r="O916" s="235"/>
      <c r="P916" s="235"/>
      <c r="Q916" s="235"/>
      <c r="R916" s="235"/>
      <c r="S916" s="235"/>
      <c r="T916" s="235"/>
      <c r="U916" s="235"/>
      <c r="V916" s="235"/>
      <c r="W916" s="235"/>
      <c r="X916" s="235"/>
      <c r="Y916" s="235"/>
      <c r="Z916" s="235"/>
      <c r="AA916" s="235"/>
      <c r="AB916" s="235"/>
      <c r="AC916" s="235"/>
      <c r="AD916" s="235"/>
      <c r="AE916" s="235"/>
      <c r="AF916" s="235"/>
      <c r="AG916" s="235"/>
      <c r="AH916" s="235"/>
      <c r="AI916" s="235"/>
      <c r="AJ916" s="235"/>
      <c r="AK916" s="235"/>
      <c r="AL916" s="235"/>
      <c r="AM916" s="235"/>
      <c r="AN916" s="235"/>
      <c r="AO916" s="235"/>
    </row>
    <row r="917" spans="1:41" s="232" customFormat="1" outlineLevel="1">
      <c r="A917" s="395">
        <v>209</v>
      </c>
      <c r="B917" s="269" t="s">
        <v>1515</v>
      </c>
      <c r="C917" s="270" t="s">
        <v>1516</v>
      </c>
      <c r="D917" s="333" t="s">
        <v>142</v>
      </c>
      <c r="E917" s="334">
        <v>6</v>
      </c>
      <c r="F917" s="334"/>
      <c r="G917" s="334">
        <f>ROUND(E917*F917,2)</f>
        <v>0</v>
      </c>
      <c r="H917" s="271" t="s">
        <v>1716</v>
      </c>
      <c r="I917" s="235"/>
      <c r="J917" s="235"/>
      <c r="K917" s="235"/>
      <c r="L917" s="235"/>
      <c r="M917" s="235"/>
      <c r="N917" s="235"/>
      <c r="O917" s="235"/>
      <c r="P917" s="235"/>
      <c r="Q917" s="235"/>
      <c r="R917" s="235"/>
      <c r="S917" s="235"/>
      <c r="T917" s="235"/>
      <c r="U917" s="235"/>
      <c r="V917" s="235"/>
      <c r="W917" s="235"/>
      <c r="X917" s="235"/>
      <c r="Y917" s="235"/>
      <c r="Z917" s="235"/>
      <c r="AA917" s="235"/>
      <c r="AB917" s="235"/>
      <c r="AC917" s="235"/>
      <c r="AD917" s="235"/>
      <c r="AE917" s="235"/>
      <c r="AF917" s="235"/>
      <c r="AG917" s="235"/>
      <c r="AH917" s="235"/>
      <c r="AI917" s="235"/>
      <c r="AJ917" s="235"/>
      <c r="AK917" s="235"/>
      <c r="AL917" s="235"/>
      <c r="AM917" s="235"/>
      <c r="AN917" s="235"/>
      <c r="AO917" s="235"/>
    </row>
    <row r="918" spans="1:41" s="232" customFormat="1" outlineLevel="1">
      <c r="A918" s="395"/>
      <c r="B918" s="360"/>
      <c r="C918" s="360" t="s">
        <v>1499</v>
      </c>
      <c r="D918" s="361"/>
      <c r="E918" s="362">
        <v>6.0000000000000009</v>
      </c>
      <c r="F918" s="334"/>
      <c r="G918" s="334"/>
      <c r="H918" s="271"/>
      <c r="I918" s="235"/>
      <c r="J918" s="235"/>
      <c r="K918" s="235"/>
      <c r="L918" s="235"/>
      <c r="M918" s="235"/>
      <c r="N918" s="235"/>
      <c r="O918" s="235"/>
      <c r="P918" s="235"/>
      <c r="Q918" s="235"/>
      <c r="R918" s="235"/>
      <c r="S918" s="235"/>
      <c r="T918" s="235"/>
      <c r="U918" s="235"/>
      <c r="V918" s="235"/>
      <c r="W918" s="235"/>
      <c r="X918" s="235"/>
      <c r="Y918" s="235"/>
      <c r="Z918" s="235"/>
      <c r="AA918" s="235"/>
      <c r="AB918" s="235"/>
      <c r="AC918" s="235"/>
      <c r="AD918" s="235"/>
      <c r="AE918" s="235"/>
      <c r="AF918" s="235"/>
      <c r="AG918" s="235"/>
      <c r="AH918" s="235"/>
      <c r="AI918" s="235"/>
      <c r="AJ918" s="235"/>
      <c r="AK918" s="235"/>
      <c r="AL918" s="235"/>
      <c r="AM918" s="235"/>
      <c r="AN918" s="235"/>
      <c r="AO918" s="235"/>
    </row>
    <row r="919" spans="1:41" s="232" customFormat="1" outlineLevel="1">
      <c r="A919" s="395"/>
      <c r="B919" s="360" t="s">
        <v>1500</v>
      </c>
      <c r="C919" s="360" t="s">
        <v>1517</v>
      </c>
      <c r="D919" s="361"/>
      <c r="E919" s="362"/>
      <c r="F919" s="334"/>
      <c r="G919" s="334"/>
      <c r="H919" s="271"/>
      <c r="I919" s="235"/>
      <c r="J919" s="235"/>
      <c r="K919" s="235"/>
      <c r="L919" s="235"/>
      <c r="M919" s="235"/>
      <c r="N919" s="235"/>
      <c r="O919" s="235"/>
      <c r="P919" s="235"/>
      <c r="Q919" s="235"/>
      <c r="R919" s="235"/>
      <c r="S919" s="235"/>
      <c r="T919" s="235"/>
      <c r="U919" s="235"/>
      <c r="V919" s="235"/>
      <c r="W919" s="235"/>
      <c r="X919" s="235"/>
      <c r="Y919" s="235"/>
      <c r="Z919" s="235"/>
      <c r="AA919" s="235"/>
      <c r="AB919" s="235"/>
      <c r="AC919" s="235"/>
      <c r="AD919" s="235"/>
      <c r="AE919" s="235"/>
      <c r="AF919" s="235"/>
      <c r="AG919" s="235"/>
      <c r="AH919" s="235"/>
      <c r="AI919" s="235"/>
      <c r="AJ919" s="235"/>
      <c r="AK919" s="235"/>
      <c r="AL919" s="235"/>
      <c r="AM919" s="235"/>
      <c r="AN919" s="235"/>
      <c r="AO919" s="235"/>
    </row>
    <row r="920" spans="1:41" s="232" customFormat="1" outlineLevel="1">
      <c r="A920" s="395">
        <v>210</v>
      </c>
      <c r="B920" s="269" t="s">
        <v>1518</v>
      </c>
      <c r="C920" s="270" t="s">
        <v>1519</v>
      </c>
      <c r="D920" s="372" t="s">
        <v>142</v>
      </c>
      <c r="E920" s="334">
        <v>10</v>
      </c>
      <c r="F920" s="334"/>
      <c r="G920" s="334">
        <f>ROUND(E920*F920,2)</f>
        <v>0</v>
      </c>
      <c r="H920" s="335" t="s">
        <v>1716</v>
      </c>
      <c r="I920" s="235"/>
      <c r="J920" s="235"/>
      <c r="K920" s="235"/>
      <c r="L920" s="235"/>
      <c r="M920" s="235"/>
      <c r="N920" s="235"/>
      <c r="O920" s="235"/>
      <c r="P920" s="235"/>
      <c r="Q920" s="235"/>
      <c r="R920" s="235"/>
      <c r="S920" s="235"/>
      <c r="T920" s="235"/>
      <c r="U920" s="235"/>
      <c r="V920" s="235"/>
      <c r="W920" s="235"/>
      <c r="X920" s="235"/>
      <c r="Y920" s="235"/>
      <c r="Z920" s="235"/>
      <c r="AA920" s="235"/>
      <c r="AB920" s="235"/>
      <c r="AC920" s="235"/>
      <c r="AD920" s="235"/>
      <c r="AE920" s="235"/>
      <c r="AF920" s="235"/>
      <c r="AG920" s="235"/>
      <c r="AH920" s="235"/>
      <c r="AI920" s="235"/>
      <c r="AJ920" s="235"/>
      <c r="AK920" s="235"/>
      <c r="AL920" s="235"/>
      <c r="AM920" s="235"/>
      <c r="AN920" s="235"/>
      <c r="AO920" s="235"/>
    </row>
    <row r="921" spans="1:41" s="232" customFormat="1" outlineLevel="1">
      <c r="A921" s="395"/>
      <c r="B921" s="360"/>
      <c r="C921" s="360" t="s">
        <v>1504</v>
      </c>
      <c r="D921" s="361"/>
      <c r="E921" s="362">
        <v>10</v>
      </c>
      <c r="F921" s="334"/>
      <c r="G921" s="334"/>
      <c r="H921" s="271"/>
      <c r="I921" s="235"/>
      <c r="J921" s="235"/>
      <c r="K921" s="235"/>
      <c r="L921" s="235"/>
      <c r="M921" s="235"/>
      <c r="N921" s="235"/>
      <c r="O921" s="235"/>
      <c r="P921" s="235"/>
      <c r="Q921" s="235"/>
      <c r="R921" s="235"/>
      <c r="S921" s="235"/>
      <c r="T921" s="235"/>
      <c r="U921" s="235"/>
      <c r="V921" s="235"/>
      <c r="W921" s="235"/>
      <c r="X921" s="235"/>
      <c r="Y921" s="235"/>
      <c r="Z921" s="235"/>
      <c r="AA921" s="235"/>
      <c r="AB921" s="235"/>
      <c r="AC921" s="235"/>
      <c r="AD921" s="235"/>
      <c r="AE921" s="235"/>
      <c r="AF921" s="235"/>
      <c r="AG921" s="235"/>
      <c r="AH921" s="235"/>
      <c r="AI921" s="235"/>
      <c r="AJ921" s="235"/>
      <c r="AK921" s="235"/>
      <c r="AL921" s="235"/>
      <c r="AM921" s="235"/>
      <c r="AN921" s="235"/>
      <c r="AO921" s="235"/>
    </row>
    <row r="922" spans="1:41" s="232" customFormat="1" ht="22.5" outlineLevel="1">
      <c r="A922" s="395"/>
      <c r="B922" s="360" t="s">
        <v>1500</v>
      </c>
      <c r="C922" s="360" t="s">
        <v>1520</v>
      </c>
      <c r="D922" s="361"/>
      <c r="E922" s="362"/>
      <c r="F922" s="334"/>
      <c r="G922" s="334"/>
      <c r="H922" s="271"/>
      <c r="I922" s="235"/>
      <c r="J922" s="235"/>
      <c r="K922" s="235"/>
      <c r="L922" s="235"/>
      <c r="M922" s="235"/>
      <c r="N922" s="235"/>
      <c r="O922" s="235"/>
      <c r="P922" s="235"/>
      <c r="Q922" s="235"/>
      <c r="R922" s="235"/>
      <c r="S922" s="235"/>
      <c r="T922" s="235"/>
      <c r="U922" s="235"/>
      <c r="V922" s="235"/>
      <c r="W922" s="235"/>
      <c r="X922" s="235"/>
      <c r="Y922" s="235"/>
      <c r="Z922" s="235"/>
      <c r="AA922" s="235"/>
      <c r="AB922" s="235"/>
      <c r="AC922" s="235"/>
      <c r="AD922" s="235"/>
      <c r="AE922" s="235"/>
      <c r="AF922" s="235"/>
      <c r="AG922" s="235"/>
      <c r="AH922" s="235"/>
      <c r="AI922" s="235"/>
      <c r="AJ922" s="235"/>
      <c r="AK922" s="235"/>
      <c r="AL922" s="235"/>
      <c r="AM922" s="235"/>
      <c r="AN922" s="235"/>
      <c r="AO922" s="235"/>
    </row>
    <row r="923" spans="1:41" s="232" customFormat="1" outlineLevel="1">
      <c r="A923" s="395">
        <v>211</v>
      </c>
      <c r="B923" s="269" t="s">
        <v>1521</v>
      </c>
      <c r="C923" s="270" t="s">
        <v>1522</v>
      </c>
      <c r="D923" s="372" t="s">
        <v>247</v>
      </c>
      <c r="E923" s="334">
        <v>30</v>
      </c>
      <c r="F923" s="334"/>
      <c r="G923" s="334">
        <f>ROUND(E923*F923,2)</f>
        <v>0</v>
      </c>
      <c r="H923" s="335" t="s">
        <v>1716</v>
      </c>
      <c r="I923" s="235"/>
      <c r="J923" s="235"/>
      <c r="K923" s="235"/>
      <c r="L923" s="235"/>
      <c r="M923" s="235"/>
      <c r="N923" s="235"/>
      <c r="O923" s="235"/>
      <c r="P923" s="235"/>
      <c r="Q923" s="235"/>
      <c r="R923" s="235"/>
      <c r="S923" s="235"/>
      <c r="T923" s="235"/>
      <c r="U923" s="235"/>
      <c r="V923" s="235"/>
      <c r="W923" s="235"/>
      <c r="X923" s="235"/>
      <c r="Y923" s="235"/>
      <c r="Z923" s="235"/>
      <c r="AA923" s="235"/>
      <c r="AB923" s="235"/>
      <c r="AC923" s="235"/>
      <c r="AD923" s="235"/>
      <c r="AE923" s="235"/>
      <c r="AF923" s="235"/>
      <c r="AG923" s="235"/>
      <c r="AH923" s="235"/>
      <c r="AI923" s="235"/>
      <c r="AJ923" s="235"/>
      <c r="AK923" s="235"/>
      <c r="AL923" s="235"/>
      <c r="AM923" s="235"/>
      <c r="AN923" s="235"/>
      <c r="AO923" s="235"/>
    </row>
    <row r="924" spans="1:41" s="232" customFormat="1" outlineLevel="1">
      <c r="A924" s="395"/>
      <c r="B924" s="360"/>
      <c r="C924" s="360" t="s">
        <v>1523</v>
      </c>
      <c r="D924" s="361"/>
      <c r="E924" s="362">
        <v>30.000000000000004</v>
      </c>
      <c r="F924" s="334"/>
      <c r="G924" s="334"/>
      <c r="H924" s="271"/>
      <c r="I924" s="235"/>
      <c r="J924" s="235"/>
      <c r="K924" s="235"/>
      <c r="L924" s="235"/>
      <c r="M924" s="235"/>
      <c r="N924" s="235"/>
      <c r="O924" s="235"/>
      <c r="P924" s="235"/>
      <c r="Q924" s="235"/>
      <c r="R924" s="235"/>
      <c r="S924" s="235"/>
      <c r="T924" s="235"/>
      <c r="U924" s="235"/>
      <c r="V924" s="235"/>
      <c r="W924" s="235"/>
      <c r="X924" s="235"/>
      <c r="Y924" s="235"/>
      <c r="Z924" s="235"/>
      <c r="AA924" s="235"/>
      <c r="AB924" s="235"/>
      <c r="AC924" s="235"/>
      <c r="AD924" s="235"/>
      <c r="AE924" s="235"/>
      <c r="AF924" s="235"/>
      <c r="AG924" s="235"/>
      <c r="AH924" s="235"/>
      <c r="AI924" s="235"/>
      <c r="AJ924" s="235"/>
      <c r="AK924" s="235"/>
      <c r="AL924" s="235"/>
      <c r="AM924" s="235"/>
      <c r="AN924" s="235"/>
      <c r="AO924" s="235"/>
    </row>
    <row r="925" spans="1:41" s="232" customFormat="1" ht="22.5" outlineLevel="1">
      <c r="A925" s="395"/>
      <c r="B925" s="360" t="s">
        <v>1500</v>
      </c>
      <c r="C925" s="360" t="s">
        <v>1524</v>
      </c>
      <c r="D925" s="361"/>
      <c r="E925" s="362"/>
      <c r="F925" s="334"/>
      <c r="G925" s="334"/>
      <c r="H925" s="271"/>
      <c r="I925" s="235"/>
      <c r="J925" s="235"/>
      <c r="K925" s="235"/>
      <c r="L925" s="235"/>
      <c r="M925" s="235"/>
      <c r="N925" s="235"/>
      <c r="O925" s="235"/>
      <c r="P925" s="235"/>
      <c r="Q925" s="235"/>
      <c r="R925" s="235"/>
      <c r="S925" s="235"/>
      <c r="T925" s="235"/>
      <c r="U925" s="235"/>
      <c r="V925" s="235"/>
      <c r="W925" s="235"/>
      <c r="X925" s="235"/>
      <c r="Y925" s="235"/>
      <c r="Z925" s="235"/>
      <c r="AA925" s="235"/>
      <c r="AB925" s="235"/>
      <c r="AC925" s="235"/>
      <c r="AD925" s="235"/>
      <c r="AE925" s="235"/>
      <c r="AF925" s="235"/>
      <c r="AG925" s="235"/>
      <c r="AH925" s="235"/>
      <c r="AI925" s="235"/>
      <c r="AJ925" s="235"/>
      <c r="AK925" s="235"/>
      <c r="AL925" s="235"/>
      <c r="AM925" s="235"/>
      <c r="AN925" s="235"/>
      <c r="AO925" s="235"/>
    </row>
    <row r="926" spans="1:41" s="232" customFormat="1" outlineLevel="1">
      <c r="A926" s="395">
        <v>212</v>
      </c>
      <c r="B926" s="269" t="s">
        <v>1525</v>
      </c>
      <c r="C926" s="270" t="s">
        <v>1526</v>
      </c>
      <c r="D926" s="372" t="s">
        <v>142</v>
      </c>
      <c r="E926" s="334">
        <v>6</v>
      </c>
      <c r="F926" s="334"/>
      <c r="G926" s="334">
        <f>ROUND(E926*F926,2)</f>
        <v>0</v>
      </c>
      <c r="H926" s="335" t="s">
        <v>1716</v>
      </c>
      <c r="I926" s="235"/>
      <c r="J926" s="235"/>
      <c r="K926" s="235"/>
      <c r="L926" s="235"/>
      <c r="M926" s="235"/>
      <c r="N926" s="235"/>
      <c r="O926" s="235"/>
      <c r="P926" s="235"/>
      <c r="Q926" s="235"/>
      <c r="R926" s="235"/>
      <c r="S926" s="235"/>
      <c r="T926" s="235"/>
      <c r="U926" s="235"/>
      <c r="V926" s="235"/>
      <c r="W926" s="235"/>
      <c r="X926" s="235"/>
      <c r="Y926" s="235"/>
      <c r="Z926" s="235"/>
      <c r="AA926" s="235"/>
      <c r="AB926" s="235"/>
      <c r="AC926" s="235"/>
      <c r="AD926" s="235"/>
      <c r="AE926" s="235"/>
      <c r="AF926" s="235"/>
      <c r="AG926" s="235"/>
      <c r="AH926" s="235"/>
      <c r="AI926" s="235"/>
      <c r="AJ926" s="235"/>
      <c r="AK926" s="235"/>
      <c r="AL926" s="235"/>
      <c r="AM926" s="235"/>
      <c r="AN926" s="235"/>
      <c r="AO926" s="235"/>
    </row>
    <row r="927" spans="1:41" s="232" customFormat="1" outlineLevel="1">
      <c r="A927" s="395"/>
      <c r="B927" s="360"/>
      <c r="C927" s="360" t="s">
        <v>1499</v>
      </c>
      <c r="D927" s="361"/>
      <c r="E927" s="362">
        <v>6.0000000000000009</v>
      </c>
      <c r="F927" s="334"/>
      <c r="G927" s="334"/>
      <c r="H927" s="271"/>
      <c r="I927" s="235"/>
      <c r="J927" s="235"/>
      <c r="K927" s="235"/>
      <c r="L927" s="235"/>
      <c r="M927" s="235"/>
      <c r="N927" s="235"/>
      <c r="O927" s="235"/>
      <c r="P927" s="235"/>
      <c r="Q927" s="235"/>
      <c r="R927" s="235"/>
      <c r="S927" s="235"/>
      <c r="T927" s="235"/>
      <c r="U927" s="235"/>
      <c r="V927" s="235"/>
      <c r="W927" s="235"/>
      <c r="X927" s="235"/>
      <c r="Y927" s="235"/>
      <c r="Z927" s="235"/>
      <c r="AA927" s="235"/>
      <c r="AB927" s="235"/>
      <c r="AC927" s="235"/>
      <c r="AD927" s="235"/>
      <c r="AE927" s="235"/>
      <c r="AF927" s="235"/>
      <c r="AG927" s="235"/>
      <c r="AH927" s="235"/>
      <c r="AI927" s="235"/>
      <c r="AJ927" s="235"/>
      <c r="AK927" s="235"/>
      <c r="AL927" s="235"/>
      <c r="AM927" s="235"/>
      <c r="AN927" s="235"/>
      <c r="AO927" s="235"/>
    </row>
    <row r="928" spans="1:41" s="232" customFormat="1" ht="33.75" outlineLevel="1">
      <c r="A928" s="395"/>
      <c r="B928" s="360" t="s">
        <v>1500</v>
      </c>
      <c r="C928" s="360" t="s">
        <v>1527</v>
      </c>
      <c r="D928" s="361"/>
      <c r="E928" s="362"/>
      <c r="F928" s="334"/>
      <c r="G928" s="334"/>
      <c r="H928" s="271"/>
      <c r="I928" s="235"/>
      <c r="J928" s="235"/>
      <c r="K928" s="235"/>
      <c r="L928" s="235"/>
      <c r="M928" s="235"/>
      <c r="N928" s="235"/>
      <c r="O928" s="235"/>
      <c r="P928" s="235"/>
      <c r="Q928" s="235"/>
      <c r="R928" s="235"/>
      <c r="S928" s="235"/>
      <c r="T928" s="235"/>
      <c r="U928" s="235"/>
      <c r="V928" s="235"/>
      <c r="W928" s="235"/>
      <c r="X928" s="235"/>
      <c r="Y928" s="235"/>
      <c r="Z928" s="235"/>
      <c r="AA928" s="235"/>
      <c r="AB928" s="235"/>
      <c r="AC928" s="235"/>
      <c r="AD928" s="235"/>
      <c r="AE928" s="235"/>
      <c r="AF928" s="235"/>
      <c r="AG928" s="235"/>
      <c r="AH928" s="235"/>
      <c r="AI928" s="235"/>
      <c r="AJ928" s="235"/>
      <c r="AK928" s="235"/>
      <c r="AL928" s="235"/>
      <c r="AM928" s="235"/>
      <c r="AN928" s="235"/>
      <c r="AO928" s="235"/>
    </row>
    <row r="929" spans="1:41" s="232" customFormat="1" outlineLevel="1">
      <c r="A929" s="395">
        <v>213</v>
      </c>
      <c r="B929" s="269" t="s">
        <v>1528</v>
      </c>
      <c r="C929" s="270" t="s">
        <v>1529</v>
      </c>
      <c r="D929" s="372" t="s">
        <v>247</v>
      </c>
      <c r="E929" s="334">
        <v>92</v>
      </c>
      <c r="F929" s="334"/>
      <c r="G929" s="334">
        <f>ROUND(E929*F929,2)</f>
        <v>0</v>
      </c>
      <c r="H929" s="335" t="s">
        <v>1716</v>
      </c>
      <c r="I929" s="235"/>
      <c r="J929" s="235"/>
      <c r="K929" s="235"/>
      <c r="L929" s="235"/>
      <c r="M929" s="235"/>
      <c r="N929" s="235"/>
      <c r="O929" s="235"/>
      <c r="P929" s="235"/>
      <c r="Q929" s="235"/>
      <c r="R929" s="235"/>
      <c r="S929" s="235"/>
      <c r="T929" s="235"/>
      <c r="U929" s="235"/>
      <c r="V929" s="235"/>
      <c r="W929" s="235"/>
      <c r="X929" s="235"/>
      <c r="Y929" s="235"/>
      <c r="Z929" s="235"/>
      <c r="AA929" s="235"/>
      <c r="AB929" s="235"/>
      <c r="AC929" s="235"/>
      <c r="AD929" s="235"/>
      <c r="AE929" s="235"/>
      <c r="AF929" s="235"/>
      <c r="AG929" s="235"/>
      <c r="AH929" s="235"/>
      <c r="AI929" s="235"/>
      <c r="AJ929" s="235"/>
      <c r="AK929" s="235"/>
      <c r="AL929" s="235"/>
      <c r="AM929" s="235"/>
      <c r="AN929" s="235"/>
      <c r="AO929" s="235"/>
    </row>
    <row r="930" spans="1:41" s="232" customFormat="1" outlineLevel="1">
      <c r="A930" s="395"/>
      <c r="B930" s="360"/>
      <c r="C930" s="360" t="s">
        <v>1530</v>
      </c>
      <c r="D930" s="361"/>
      <c r="E930" s="362">
        <v>92.000000000000014</v>
      </c>
      <c r="F930" s="334"/>
      <c r="G930" s="334"/>
      <c r="H930" s="271"/>
      <c r="I930" s="235"/>
      <c r="J930" s="235"/>
      <c r="K930" s="235"/>
      <c r="L930" s="235"/>
      <c r="M930" s="235"/>
      <c r="N930" s="235"/>
      <c r="O930" s="235"/>
      <c r="P930" s="235"/>
      <c r="Q930" s="235"/>
      <c r="R930" s="235"/>
      <c r="S930" s="235"/>
      <c r="T930" s="235"/>
      <c r="U930" s="235"/>
      <c r="V930" s="235"/>
      <c r="W930" s="235"/>
      <c r="X930" s="235"/>
      <c r="Y930" s="235"/>
      <c r="Z930" s="235"/>
      <c r="AA930" s="235"/>
      <c r="AB930" s="235"/>
      <c r="AC930" s="235"/>
      <c r="AD930" s="235"/>
      <c r="AE930" s="235"/>
      <c r="AF930" s="235"/>
      <c r="AG930" s="235"/>
      <c r="AH930" s="235"/>
      <c r="AI930" s="235"/>
      <c r="AJ930" s="235"/>
      <c r="AK930" s="235"/>
      <c r="AL930" s="235"/>
      <c r="AM930" s="235"/>
      <c r="AN930" s="235"/>
      <c r="AO930" s="235"/>
    </row>
    <row r="931" spans="1:41" s="232" customFormat="1" outlineLevel="1">
      <c r="A931" s="395">
        <v>214</v>
      </c>
      <c r="B931" s="269" t="s">
        <v>1531</v>
      </c>
      <c r="C931" s="270" t="s">
        <v>1532</v>
      </c>
      <c r="D931" s="372" t="s">
        <v>247</v>
      </c>
      <c r="E931" s="334">
        <v>2</v>
      </c>
      <c r="F931" s="334"/>
      <c r="G931" s="334">
        <f>ROUND(E931*F931,2)</f>
        <v>0</v>
      </c>
      <c r="H931" s="335" t="s">
        <v>1716</v>
      </c>
      <c r="I931" s="235"/>
      <c r="J931" s="235"/>
      <c r="K931" s="235"/>
      <c r="L931" s="235"/>
      <c r="M931" s="235"/>
      <c r="N931" s="235"/>
      <c r="O931" s="235"/>
      <c r="P931" s="235"/>
      <c r="Q931" s="235"/>
      <c r="R931" s="235"/>
      <c r="S931" s="235"/>
      <c r="T931" s="235"/>
      <c r="U931" s="235"/>
      <c r="V931" s="235"/>
      <c r="W931" s="235"/>
      <c r="X931" s="235"/>
      <c r="Y931" s="235"/>
      <c r="Z931" s="235"/>
      <c r="AA931" s="235"/>
      <c r="AB931" s="235"/>
      <c r="AC931" s="235"/>
      <c r="AD931" s="235"/>
      <c r="AE931" s="235"/>
      <c r="AF931" s="235"/>
      <c r="AG931" s="235"/>
      <c r="AH931" s="235"/>
      <c r="AI931" s="235"/>
      <c r="AJ931" s="235"/>
      <c r="AK931" s="235"/>
      <c r="AL931" s="235"/>
      <c r="AM931" s="235"/>
      <c r="AN931" s="235"/>
      <c r="AO931" s="235"/>
    </row>
    <row r="932" spans="1:41" s="232" customFormat="1" outlineLevel="1">
      <c r="A932" s="395"/>
      <c r="B932" s="360"/>
      <c r="C932" s="360" t="s">
        <v>48</v>
      </c>
      <c r="D932" s="361"/>
      <c r="E932" s="362">
        <v>2</v>
      </c>
      <c r="F932" s="334"/>
      <c r="G932" s="334"/>
      <c r="H932" s="271"/>
      <c r="I932" s="235"/>
      <c r="J932" s="235"/>
      <c r="K932" s="235"/>
      <c r="L932" s="235"/>
      <c r="M932" s="235"/>
      <c r="N932" s="235"/>
      <c r="O932" s="235"/>
      <c r="P932" s="235"/>
      <c r="Q932" s="235"/>
      <c r="R932" s="235"/>
      <c r="S932" s="235"/>
      <c r="T932" s="235"/>
      <c r="U932" s="235"/>
      <c r="V932" s="235"/>
      <c r="W932" s="235"/>
      <c r="X932" s="235"/>
      <c r="Y932" s="235"/>
      <c r="Z932" s="235"/>
      <c r="AA932" s="235"/>
      <c r="AB932" s="235"/>
      <c r="AC932" s="235"/>
      <c r="AD932" s="235"/>
      <c r="AE932" s="235"/>
      <c r="AF932" s="235"/>
      <c r="AG932" s="235"/>
      <c r="AH932" s="235"/>
      <c r="AI932" s="235"/>
      <c r="AJ932" s="235"/>
      <c r="AK932" s="235"/>
      <c r="AL932" s="235"/>
      <c r="AM932" s="235"/>
      <c r="AN932" s="235"/>
      <c r="AO932" s="235"/>
    </row>
    <row r="933" spans="1:41" s="232" customFormat="1" outlineLevel="1">
      <c r="A933" s="395">
        <v>215</v>
      </c>
      <c r="B933" s="269" t="s">
        <v>1534</v>
      </c>
      <c r="C933" s="270" t="s">
        <v>1535</v>
      </c>
      <c r="D933" s="372" t="s">
        <v>247</v>
      </c>
      <c r="E933" s="334">
        <v>7</v>
      </c>
      <c r="F933" s="334"/>
      <c r="G933" s="334">
        <f>ROUND(E933*F933,2)</f>
        <v>0</v>
      </c>
      <c r="H933" s="335" t="s">
        <v>1716</v>
      </c>
      <c r="I933" s="235"/>
      <c r="J933" s="235"/>
      <c r="K933" s="235"/>
      <c r="L933" s="235"/>
      <c r="M933" s="235"/>
      <c r="N933" s="235"/>
      <c r="O933" s="235"/>
      <c r="P933" s="235"/>
      <c r="Q933" s="235"/>
      <c r="R933" s="235"/>
      <c r="S933" s="235"/>
      <c r="T933" s="235"/>
      <c r="U933" s="235"/>
      <c r="V933" s="235"/>
      <c r="W933" s="235"/>
      <c r="X933" s="235"/>
      <c r="Y933" s="235"/>
      <c r="Z933" s="235"/>
      <c r="AA933" s="235"/>
      <c r="AB933" s="235"/>
      <c r="AC933" s="235"/>
      <c r="AD933" s="235"/>
      <c r="AE933" s="235"/>
      <c r="AF933" s="235"/>
      <c r="AG933" s="235"/>
      <c r="AH933" s="235"/>
      <c r="AI933" s="235"/>
      <c r="AJ933" s="235"/>
      <c r="AK933" s="235"/>
      <c r="AL933" s="235"/>
      <c r="AM933" s="235"/>
      <c r="AN933" s="235"/>
      <c r="AO933" s="235"/>
    </row>
    <row r="934" spans="1:41" s="232" customFormat="1" outlineLevel="1">
      <c r="A934" s="395"/>
      <c r="B934" s="360"/>
      <c r="C934" s="360" t="s">
        <v>1536</v>
      </c>
      <c r="D934" s="361"/>
      <c r="E934" s="362">
        <v>7.0000000000000009</v>
      </c>
      <c r="F934" s="334"/>
      <c r="G934" s="334"/>
      <c r="H934" s="271"/>
      <c r="I934" s="235"/>
      <c r="J934" s="235"/>
      <c r="K934" s="235"/>
      <c r="L934" s="235"/>
      <c r="M934" s="235"/>
      <c r="N934" s="235"/>
      <c r="O934" s="235"/>
      <c r="P934" s="235"/>
      <c r="Q934" s="235"/>
      <c r="R934" s="235"/>
      <c r="S934" s="235"/>
      <c r="T934" s="235"/>
      <c r="U934" s="235"/>
      <c r="V934" s="235"/>
      <c r="W934" s="235"/>
      <c r="X934" s="235"/>
      <c r="Y934" s="235"/>
      <c r="Z934" s="235"/>
      <c r="AA934" s="235"/>
      <c r="AB934" s="235"/>
      <c r="AC934" s="235"/>
      <c r="AD934" s="235"/>
      <c r="AE934" s="235"/>
      <c r="AF934" s="235"/>
      <c r="AG934" s="235"/>
      <c r="AH934" s="235"/>
      <c r="AI934" s="235"/>
      <c r="AJ934" s="235"/>
      <c r="AK934" s="235"/>
      <c r="AL934" s="235"/>
      <c r="AM934" s="235"/>
      <c r="AN934" s="235"/>
      <c r="AO934" s="235"/>
    </row>
    <row r="935" spans="1:41" s="232" customFormat="1" outlineLevel="1">
      <c r="A935" s="395">
        <v>216</v>
      </c>
      <c r="B935" s="269" t="s">
        <v>1537</v>
      </c>
      <c r="C935" s="270" t="s">
        <v>1538</v>
      </c>
      <c r="D935" s="372" t="s">
        <v>247</v>
      </c>
      <c r="E935" s="334">
        <v>48</v>
      </c>
      <c r="F935" s="334"/>
      <c r="G935" s="334">
        <f>ROUND(E935*F935,2)</f>
        <v>0</v>
      </c>
      <c r="H935" s="335" t="s">
        <v>1716</v>
      </c>
      <c r="I935" s="235"/>
      <c r="J935" s="235"/>
      <c r="K935" s="235"/>
      <c r="L935" s="235"/>
      <c r="M935" s="235"/>
      <c r="N935" s="235"/>
      <c r="O935" s="235"/>
      <c r="P935" s="235"/>
      <c r="Q935" s="235"/>
      <c r="R935" s="235"/>
      <c r="S935" s="235"/>
      <c r="T935" s="235"/>
      <c r="U935" s="235"/>
      <c r="V935" s="235"/>
      <c r="W935" s="235"/>
      <c r="X935" s="235"/>
      <c r="Y935" s="235"/>
      <c r="Z935" s="235"/>
      <c r="AA935" s="235"/>
      <c r="AB935" s="235"/>
      <c r="AC935" s="235"/>
      <c r="AD935" s="235"/>
      <c r="AE935" s="235"/>
      <c r="AF935" s="235"/>
      <c r="AG935" s="235"/>
      <c r="AH935" s="235"/>
      <c r="AI935" s="235"/>
      <c r="AJ935" s="235"/>
      <c r="AK935" s="235"/>
      <c r="AL935" s="235"/>
      <c r="AM935" s="235"/>
      <c r="AN935" s="235"/>
      <c r="AO935" s="235"/>
    </row>
    <row r="936" spans="1:41" s="232" customFormat="1" outlineLevel="1">
      <c r="A936" s="395"/>
      <c r="B936" s="360"/>
      <c r="C936" s="360" t="s">
        <v>1539</v>
      </c>
      <c r="D936" s="361"/>
      <c r="E936" s="362">
        <v>48.000000000000007</v>
      </c>
      <c r="F936" s="334"/>
      <c r="G936" s="334"/>
      <c r="H936" s="271"/>
      <c r="I936" s="235"/>
      <c r="J936" s="235"/>
      <c r="K936" s="235"/>
      <c r="L936" s="235"/>
      <c r="M936" s="235"/>
      <c r="N936" s="235"/>
      <c r="O936" s="235"/>
      <c r="P936" s="235"/>
      <c r="Q936" s="235"/>
      <c r="R936" s="235"/>
      <c r="S936" s="235"/>
      <c r="T936" s="235"/>
      <c r="U936" s="235"/>
      <c r="V936" s="235"/>
      <c r="W936" s="235"/>
      <c r="X936" s="235"/>
      <c r="Y936" s="235"/>
      <c r="Z936" s="235"/>
      <c r="AA936" s="235"/>
      <c r="AB936" s="235"/>
      <c r="AC936" s="235"/>
      <c r="AD936" s="235"/>
      <c r="AE936" s="235"/>
      <c r="AF936" s="235"/>
      <c r="AG936" s="235"/>
      <c r="AH936" s="235"/>
      <c r="AI936" s="235"/>
      <c r="AJ936" s="235"/>
      <c r="AK936" s="235"/>
      <c r="AL936" s="235"/>
      <c r="AM936" s="235"/>
      <c r="AN936" s="235"/>
      <c r="AO936" s="235"/>
    </row>
    <row r="937" spans="1:41" s="232" customFormat="1" outlineLevel="1">
      <c r="A937" s="395">
        <v>217</v>
      </c>
      <c r="B937" s="269" t="s">
        <v>1540</v>
      </c>
      <c r="C937" s="270" t="s">
        <v>1541</v>
      </c>
      <c r="D937" s="372" t="s">
        <v>247</v>
      </c>
      <c r="E937" s="334">
        <v>40</v>
      </c>
      <c r="F937" s="334"/>
      <c r="G937" s="334">
        <f>ROUND(E937*F937,2)</f>
        <v>0</v>
      </c>
      <c r="H937" s="335" t="s">
        <v>1716</v>
      </c>
      <c r="I937" s="235"/>
      <c r="J937" s="235"/>
      <c r="K937" s="235"/>
      <c r="L937" s="235"/>
      <c r="M937" s="235"/>
      <c r="N937" s="235"/>
      <c r="O937" s="235"/>
      <c r="P937" s="235"/>
      <c r="Q937" s="235"/>
      <c r="R937" s="235"/>
      <c r="S937" s="235"/>
      <c r="T937" s="235"/>
      <c r="U937" s="235"/>
      <c r="V937" s="235"/>
      <c r="W937" s="235"/>
      <c r="X937" s="235"/>
      <c r="Y937" s="235"/>
      <c r="Z937" s="235"/>
      <c r="AA937" s="235"/>
      <c r="AB937" s="235"/>
      <c r="AC937" s="235"/>
      <c r="AD937" s="235"/>
      <c r="AE937" s="235"/>
      <c r="AF937" s="235"/>
      <c r="AG937" s="235"/>
      <c r="AH937" s="235"/>
      <c r="AI937" s="235"/>
      <c r="AJ937" s="235"/>
      <c r="AK937" s="235"/>
      <c r="AL937" s="235"/>
      <c r="AM937" s="235"/>
      <c r="AN937" s="235"/>
      <c r="AO937" s="235"/>
    </row>
    <row r="938" spans="1:41" s="232" customFormat="1" outlineLevel="1">
      <c r="A938" s="395"/>
      <c r="B938" s="360"/>
      <c r="C938" s="360" t="s">
        <v>1542</v>
      </c>
      <c r="D938" s="361"/>
      <c r="E938" s="362">
        <v>40</v>
      </c>
      <c r="F938" s="334"/>
      <c r="G938" s="334"/>
      <c r="H938" s="271"/>
      <c r="I938" s="235"/>
      <c r="J938" s="235"/>
      <c r="K938" s="235"/>
      <c r="L938" s="235"/>
      <c r="M938" s="235"/>
      <c r="N938" s="235"/>
      <c r="O938" s="235"/>
      <c r="P938" s="235"/>
      <c r="Q938" s="235"/>
      <c r="R938" s="235"/>
      <c r="S938" s="235"/>
      <c r="T938" s="235"/>
      <c r="U938" s="235"/>
      <c r="V938" s="235"/>
      <c r="W938" s="235"/>
      <c r="X938" s="235"/>
      <c r="Y938" s="235"/>
      <c r="Z938" s="235"/>
      <c r="AA938" s="235"/>
      <c r="AB938" s="235"/>
      <c r="AC938" s="235"/>
      <c r="AD938" s="235"/>
      <c r="AE938" s="235"/>
      <c r="AF938" s="235"/>
      <c r="AG938" s="235"/>
      <c r="AH938" s="235"/>
      <c r="AI938" s="235"/>
      <c r="AJ938" s="235"/>
      <c r="AK938" s="235"/>
      <c r="AL938" s="235"/>
      <c r="AM938" s="235"/>
      <c r="AN938" s="235"/>
      <c r="AO938" s="235"/>
    </row>
    <row r="939" spans="1:41" s="232" customFormat="1" outlineLevel="1">
      <c r="A939" s="395">
        <v>218</v>
      </c>
      <c r="B939" s="269" t="s">
        <v>1543</v>
      </c>
      <c r="C939" s="270" t="s">
        <v>1544</v>
      </c>
      <c r="D939" s="372" t="s">
        <v>142</v>
      </c>
      <c r="E939" s="334">
        <v>5</v>
      </c>
      <c r="F939" s="334"/>
      <c r="G939" s="334">
        <f>ROUND(E939*F939,2)</f>
        <v>0</v>
      </c>
      <c r="H939" s="335" t="s">
        <v>1716</v>
      </c>
      <c r="I939" s="235"/>
      <c r="J939" s="235"/>
      <c r="K939" s="235"/>
      <c r="L939" s="235"/>
      <c r="M939" s="235"/>
      <c r="N939" s="235"/>
      <c r="O939" s="235"/>
      <c r="P939" s="235"/>
      <c r="Q939" s="235"/>
      <c r="R939" s="235"/>
      <c r="S939" s="235"/>
      <c r="T939" s="235"/>
      <c r="U939" s="235"/>
      <c r="V939" s="235"/>
      <c r="W939" s="235"/>
      <c r="X939" s="235"/>
      <c r="Y939" s="235"/>
      <c r="Z939" s="235"/>
      <c r="AA939" s="235"/>
      <c r="AB939" s="235"/>
      <c r="AC939" s="235"/>
      <c r="AD939" s="235"/>
      <c r="AE939" s="235"/>
      <c r="AF939" s="235"/>
      <c r="AG939" s="235"/>
      <c r="AH939" s="235"/>
      <c r="AI939" s="235"/>
      <c r="AJ939" s="235"/>
      <c r="AK939" s="235"/>
      <c r="AL939" s="235"/>
      <c r="AM939" s="235"/>
      <c r="AN939" s="235"/>
      <c r="AO939" s="235"/>
    </row>
    <row r="940" spans="1:41" s="232" customFormat="1" outlineLevel="1">
      <c r="A940" s="395"/>
      <c r="B940" s="360"/>
      <c r="C940" s="360" t="s">
        <v>58</v>
      </c>
      <c r="D940" s="361"/>
      <c r="E940" s="362">
        <v>5</v>
      </c>
      <c r="F940" s="334"/>
      <c r="G940" s="334"/>
      <c r="H940" s="271"/>
      <c r="I940" s="235"/>
      <c r="J940" s="235"/>
      <c r="K940" s="235"/>
      <c r="L940" s="235"/>
      <c r="M940" s="235"/>
      <c r="N940" s="235"/>
      <c r="O940" s="235"/>
      <c r="P940" s="235"/>
      <c r="Q940" s="235"/>
      <c r="R940" s="235"/>
      <c r="S940" s="235"/>
      <c r="T940" s="235"/>
      <c r="U940" s="235"/>
      <c r="V940" s="235"/>
      <c r="W940" s="235"/>
      <c r="X940" s="235"/>
      <c r="Y940" s="235"/>
      <c r="Z940" s="235"/>
      <c r="AA940" s="235"/>
      <c r="AB940" s="235"/>
      <c r="AC940" s="235"/>
      <c r="AD940" s="235"/>
      <c r="AE940" s="235"/>
      <c r="AF940" s="235"/>
      <c r="AG940" s="235"/>
      <c r="AH940" s="235"/>
      <c r="AI940" s="235"/>
      <c r="AJ940" s="235"/>
      <c r="AK940" s="235"/>
      <c r="AL940" s="235"/>
      <c r="AM940" s="235"/>
      <c r="AN940" s="235"/>
      <c r="AO940" s="235"/>
    </row>
    <row r="941" spans="1:41" s="232" customFormat="1" outlineLevel="1">
      <c r="A941" s="395">
        <v>219</v>
      </c>
      <c r="B941" s="269" t="s">
        <v>1545</v>
      </c>
      <c r="C941" s="270" t="s">
        <v>1546</v>
      </c>
      <c r="D941" s="372" t="s">
        <v>142</v>
      </c>
      <c r="E941" s="334">
        <v>5</v>
      </c>
      <c r="F941" s="334"/>
      <c r="G941" s="334">
        <f>ROUND(E941*F941,2)</f>
        <v>0</v>
      </c>
      <c r="H941" s="335" t="s">
        <v>1716</v>
      </c>
      <c r="I941" s="235"/>
      <c r="J941" s="235"/>
      <c r="K941" s="235"/>
      <c r="L941" s="235"/>
      <c r="M941" s="235"/>
      <c r="N941" s="235"/>
      <c r="O941" s="235"/>
      <c r="P941" s="235"/>
      <c r="Q941" s="235"/>
      <c r="R941" s="235"/>
      <c r="S941" s="235"/>
      <c r="T941" s="235"/>
      <c r="U941" s="235"/>
      <c r="V941" s="235"/>
      <c r="W941" s="235"/>
      <c r="X941" s="235"/>
      <c r="Y941" s="235"/>
      <c r="Z941" s="235"/>
      <c r="AA941" s="235"/>
      <c r="AB941" s="235"/>
      <c r="AC941" s="235"/>
      <c r="AD941" s="235"/>
      <c r="AE941" s="235"/>
      <c r="AF941" s="235"/>
      <c r="AG941" s="235"/>
      <c r="AH941" s="235"/>
      <c r="AI941" s="235"/>
      <c r="AJ941" s="235"/>
      <c r="AK941" s="235"/>
      <c r="AL941" s="235"/>
      <c r="AM941" s="235"/>
      <c r="AN941" s="235"/>
      <c r="AO941" s="235"/>
    </row>
    <row r="942" spans="1:41" s="232" customFormat="1" outlineLevel="1">
      <c r="A942" s="395"/>
      <c r="B942" s="360"/>
      <c r="C942" s="360" t="s">
        <v>58</v>
      </c>
      <c r="D942" s="361"/>
      <c r="E942" s="362">
        <v>5</v>
      </c>
      <c r="F942" s="334"/>
      <c r="G942" s="334"/>
      <c r="H942" s="271"/>
      <c r="I942" s="235"/>
      <c r="J942" s="235"/>
      <c r="K942" s="235"/>
      <c r="L942" s="235"/>
      <c r="M942" s="235"/>
      <c r="N942" s="235"/>
      <c r="O942" s="235"/>
      <c r="P942" s="235"/>
      <c r="Q942" s="235"/>
      <c r="R942" s="235"/>
      <c r="S942" s="235"/>
      <c r="T942" s="235"/>
      <c r="U942" s="235"/>
      <c r="V942" s="235"/>
      <c r="W942" s="235"/>
      <c r="X942" s="235"/>
      <c r="Y942" s="235"/>
      <c r="Z942" s="235"/>
      <c r="AA942" s="235"/>
      <c r="AB942" s="235"/>
      <c r="AC942" s="235"/>
      <c r="AD942" s="235"/>
      <c r="AE942" s="235"/>
      <c r="AF942" s="235"/>
      <c r="AG942" s="235"/>
      <c r="AH942" s="235"/>
      <c r="AI942" s="235"/>
      <c r="AJ942" s="235"/>
      <c r="AK942" s="235"/>
      <c r="AL942" s="235"/>
      <c r="AM942" s="235"/>
      <c r="AN942" s="235"/>
      <c r="AO942" s="235"/>
    </row>
    <row r="943" spans="1:41" s="232" customFormat="1" outlineLevel="1">
      <c r="A943" s="395">
        <v>220</v>
      </c>
      <c r="B943" s="269" t="s">
        <v>1547</v>
      </c>
      <c r="C943" s="270" t="s">
        <v>1548</v>
      </c>
      <c r="D943" s="372" t="s">
        <v>247</v>
      </c>
      <c r="E943" s="334">
        <v>4</v>
      </c>
      <c r="F943" s="334"/>
      <c r="G943" s="334">
        <f>ROUND(E943*F943,2)</f>
        <v>0</v>
      </c>
      <c r="H943" s="335" t="s">
        <v>1716</v>
      </c>
      <c r="I943" s="235"/>
      <c r="J943" s="235"/>
      <c r="K943" s="235"/>
      <c r="L943" s="235"/>
      <c r="M943" s="235"/>
      <c r="N943" s="235"/>
      <c r="O943" s="235"/>
      <c r="P943" s="235"/>
      <c r="Q943" s="235"/>
      <c r="R943" s="235"/>
      <c r="S943" s="235"/>
      <c r="T943" s="235"/>
      <c r="U943" s="235"/>
      <c r="V943" s="235"/>
      <c r="W943" s="235"/>
      <c r="X943" s="235"/>
      <c r="Y943" s="235"/>
      <c r="Z943" s="235"/>
      <c r="AA943" s="235"/>
      <c r="AB943" s="235"/>
      <c r="AC943" s="235"/>
      <c r="AD943" s="235"/>
      <c r="AE943" s="235"/>
      <c r="AF943" s="235"/>
      <c r="AG943" s="235"/>
      <c r="AH943" s="235"/>
      <c r="AI943" s="235"/>
      <c r="AJ943" s="235"/>
      <c r="AK943" s="235"/>
      <c r="AL943" s="235"/>
      <c r="AM943" s="235"/>
      <c r="AN943" s="235"/>
      <c r="AO943" s="235"/>
    </row>
    <row r="944" spans="1:41" s="232" customFormat="1" outlineLevel="1">
      <c r="A944" s="395"/>
      <c r="B944" s="360"/>
      <c r="C944" s="360" t="s">
        <v>54</v>
      </c>
      <c r="D944" s="361"/>
      <c r="E944" s="362">
        <v>4</v>
      </c>
      <c r="F944" s="334"/>
      <c r="G944" s="334"/>
      <c r="H944" s="271"/>
      <c r="I944" s="235"/>
      <c r="J944" s="235"/>
      <c r="K944" s="235"/>
      <c r="L944" s="235"/>
      <c r="M944" s="235"/>
      <c r="N944" s="235"/>
      <c r="O944" s="235"/>
      <c r="P944" s="235"/>
      <c r="Q944" s="235"/>
      <c r="R944" s="235"/>
      <c r="S944" s="235"/>
      <c r="T944" s="235"/>
      <c r="U944" s="235"/>
      <c r="V944" s="235"/>
      <c r="W944" s="235"/>
      <c r="X944" s="235"/>
      <c r="Y944" s="235"/>
      <c r="Z944" s="235"/>
      <c r="AA944" s="235"/>
      <c r="AB944" s="235"/>
      <c r="AC944" s="235"/>
      <c r="AD944" s="235"/>
      <c r="AE944" s="235"/>
      <c r="AF944" s="235"/>
      <c r="AG944" s="235"/>
      <c r="AH944" s="235"/>
      <c r="AI944" s="235"/>
      <c r="AJ944" s="235"/>
      <c r="AK944" s="235"/>
      <c r="AL944" s="235"/>
      <c r="AM944" s="235"/>
      <c r="AN944" s="235"/>
      <c r="AO944" s="235"/>
    </row>
    <row r="945" spans="1:41" s="232" customFormat="1" outlineLevel="1">
      <c r="A945" s="395">
        <v>221</v>
      </c>
      <c r="B945" s="269" t="s">
        <v>1549</v>
      </c>
      <c r="C945" s="270" t="s">
        <v>1550</v>
      </c>
      <c r="D945" s="372" t="s">
        <v>142</v>
      </c>
      <c r="E945" s="334">
        <v>16</v>
      </c>
      <c r="F945" s="334"/>
      <c r="G945" s="334">
        <f>ROUND(E945*F945,2)</f>
        <v>0</v>
      </c>
      <c r="H945" s="335" t="s">
        <v>1716</v>
      </c>
      <c r="I945" s="235"/>
      <c r="J945" s="235"/>
      <c r="K945" s="235"/>
      <c r="L945" s="235"/>
      <c r="M945" s="235"/>
      <c r="N945" s="235"/>
      <c r="O945" s="235"/>
      <c r="P945" s="235"/>
      <c r="Q945" s="235"/>
      <c r="R945" s="235"/>
      <c r="S945" s="235"/>
      <c r="T945" s="235"/>
      <c r="U945" s="235"/>
      <c r="V945" s="235"/>
      <c r="W945" s="235"/>
      <c r="X945" s="235"/>
      <c r="Y945" s="235"/>
      <c r="Z945" s="235"/>
      <c r="AA945" s="235"/>
      <c r="AB945" s="235"/>
      <c r="AC945" s="235"/>
      <c r="AD945" s="235"/>
      <c r="AE945" s="235"/>
      <c r="AF945" s="235"/>
      <c r="AG945" s="235"/>
      <c r="AH945" s="235"/>
      <c r="AI945" s="235"/>
      <c r="AJ945" s="235"/>
      <c r="AK945" s="235"/>
      <c r="AL945" s="235"/>
      <c r="AM945" s="235"/>
      <c r="AN945" s="235"/>
      <c r="AO945" s="235"/>
    </row>
    <row r="946" spans="1:41" s="232" customFormat="1" outlineLevel="1">
      <c r="A946" s="395"/>
      <c r="B946" s="360"/>
      <c r="C946" s="360" t="s">
        <v>1551</v>
      </c>
      <c r="D946" s="361"/>
      <c r="E946" s="362">
        <v>16</v>
      </c>
      <c r="F946" s="334"/>
      <c r="G946" s="334"/>
      <c r="H946" s="271"/>
      <c r="I946" s="235"/>
      <c r="J946" s="235"/>
      <c r="K946" s="235"/>
      <c r="L946" s="235"/>
      <c r="M946" s="235"/>
      <c r="N946" s="235"/>
      <c r="O946" s="235"/>
      <c r="P946" s="235"/>
      <c r="Q946" s="235"/>
      <c r="R946" s="235"/>
      <c r="S946" s="235"/>
      <c r="T946" s="235"/>
      <c r="U946" s="235"/>
      <c r="V946" s="235"/>
      <c r="W946" s="235"/>
      <c r="X946" s="235"/>
      <c r="Y946" s="235"/>
      <c r="Z946" s="235"/>
      <c r="AA946" s="235"/>
      <c r="AB946" s="235"/>
      <c r="AC946" s="235"/>
      <c r="AD946" s="235"/>
      <c r="AE946" s="235"/>
      <c r="AF946" s="235"/>
      <c r="AG946" s="235"/>
      <c r="AH946" s="235"/>
      <c r="AI946" s="235"/>
      <c r="AJ946" s="235"/>
      <c r="AK946" s="235"/>
      <c r="AL946" s="235"/>
      <c r="AM946" s="235"/>
      <c r="AN946" s="235"/>
      <c r="AO946" s="235"/>
    </row>
    <row r="947" spans="1:41" s="232" customFormat="1" outlineLevel="1">
      <c r="A947" s="395">
        <v>222</v>
      </c>
      <c r="B947" s="269" t="s">
        <v>1552</v>
      </c>
      <c r="C947" s="270" t="s">
        <v>1553</v>
      </c>
      <c r="D947" s="372" t="s">
        <v>142</v>
      </c>
      <c r="E947" s="334">
        <v>7</v>
      </c>
      <c r="F947" s="334"/>
      <c r="G947" s="334">
        <f>ROUND(E947*F947,2)</f>
        <v>0</v>
      </c>
      <c r="H947" s="335" t="s">
        <v>1716</v>
      </c>
      <c r="I947" s="235"/>
      <c r="J947" s="235"/>
      <c r="K947" s="235"/>
      <c r="L947" s="235"/>
      <c r="M947" s="235"/>
      <c r="N947" s="235"/>
      <c r="O947" s="235"/>
      <c r="P947" s="235"/>
      <c r="Q947" s="235"/>
      <c r="R947" s="235"/>
      <c r="S947" s="235"/>
      <c r="T947" s="235"/>
      <c r="U947" s="235"/>
      <c r="V947" s="235"/>
      <c r="W947" s="235"/>
      <c r="X947" s="235"/>
      <c r="Y947" s="235"/>
      <c r="Z947" s="235"/>
      <c r="AA947" s="235"/>
      <c r="AB947" s="235"/>
      <c r="AC947" s="235"/>
      <c r="AD947" s="235"/>
      <c r="AE947" s="235"/>
      <c r="AF947" s="235"/>
      <c r="AG947" s="235"/>
      <c r="AH947" s="235"/>
      <c r="AI947" s="235"/>
      <c r="AJ947" s="235"/>
      <c r="AK947" s="235"/>
      <c r="AL947" s="235"/>
      <c r="AM947" s="235"/>
      <c r="AN947" s="235"/>
      <c r="AO947" s="235"/>
    </row>
    <row r="948" spans="1:41" s="232" customFormat="1" outlineLevel="1">
      <c r="A948" s="395"/>
      <c r="B948" s="360"/>
      <c r="C948" s="360" t="s">
        <v>1554</v>
      </c>
      <c r="D948" s="361"/>
      <c r="E948" s="362">
        <v>7.0000000000000009</v>
      </c>
      <c r="F948" s="334"/>
      <c r="G948" s="334"/>
      <c r="H948" s="271"/>
      <c r="I948" s="235"/>
      <c r="J948" s="235"/>
      <c r="K948" s="235"/>
      <c r="L948" s="235"/>
      <c r="M948" s="235"/>
      <c r="N948" s="235"/>
      <c r="O948" s="235"/>
      <c r="P948" s="235"/>
      <c r="Q948" s="235"/>
      <c r="R948" s="235"/>
      <c r="S948" s="235"/>
      <c r="T948" s="235"/>
      <c r="U948" s="235"/>
      <c r="V948" s="235"/>
      <c r="W948" s="235"/>
      <c r="X948" s="235"/>
      <c r="Y948" s="235"/>
      <c r="Z948" s="235"/>
      <c r="AA948" s="235"/>
      <c r="AB948" s="235"/>
      <c r="AC948" s="235"/>
      <c r="AD948" s="235"/>
      <c r="AE948" s="235"/>
      <c r="AF948" s="235"/>
      <c r="AG948" s="235"/>
      <c r="AH948" s="235"/>
      <c r="AI948" s="235"/>
      <c r="AJ948" s="235"/>
      <c r="AK948" s="235"/>
      <c r="AL948" s="235"/>
      <c r="AM948" s="235"/>
      <c r="AN948" s="235"/>
      <c r="AO948" s="235"/>
    </row>
    <row r="949" spans="1:41" s="232" customFormat="1" outlineLevel="1">
      <c r="A949" s="395">
        <v>223</v>
      </c>
      <c r="B949" s="269" t="s">
        <v>1563</v>
      </c>
      <c r="C949" s="270" t="s">
        <v>1564</v>
      </c>
      <c r="D949" s="372" t="s">
        <v>247</v>
      </c>
      <c r="E949" s="334">
        <v>223</v>
      </c>
      <c r="F949" s="334"/>
      <c r="G949" s="334">
        <f>ROUND(E949*F949,2)</f>
        <v>0</v>
      </c>
      <c r="H949" s="335" t="s">
        <v>1716</v>
      </c>
      <c r="I949" s="235"/>
      <c r="J949" s="235"/>
      <c r="K949" s="235"/>
      <c r="L949" s="235"/>
      <c r="M949" s="235"/>
      <c r="N949" s="235"/>
      <c r="O949" s="235"/>
      <c r="P949" s="235"/>
      <c r="Q949" s="235"/>
      <c r="R949" s="235"/>
      <c r="S949" s="235"/>
      <c r="T949" s="235"/>
      <c r="U949" s="235"/>
      <c r="V949" s="235"/>
      <c r="W949" s="235"/>
      <c r="X949" s="235"/>
      <c r="Y949" s="235"/>
      <c r="Z949" s="235"/>
      <c r="AA949" s="235"/>
      <c r="AB949" s="235"/>
      <c r="AC949" s="235"/>
      <c r="AD949" s="235"/>
      <c r="AE949" s="235"/>
      <c r="AF949" s="235"/>
      <c r="AG949" s="235"/>
      <c r="AH949" s="235"/>
      <c r="AI949" s="235"/>
      <c r="AJ949" s="235"/>
      <c r="AK949" s="235"/>
      <c r="AL949" s="235"/>
      <c r="AM949" s="235"/>
      <c r="AN949" s="235"/>
      <c r="AO949" s="235"/>
    </row>
    <row r="950" spans="1:41" s="232" customFormat="1" outlineLevel="1">
      <c r="A950" s="395"/>
      <c r="B950" s="360"/>
      <c r="C950" s="360" t="s">
        <v>1565</v>
      </c>
      <c r="D950" s="361"/>
      <c r="E950" s="362">
        <v>223.00000000000003</v>
      </c>
      <c r="F950" s="334"/>
      <c r="G950" s="334"/>
      <c r="H950" s="271"/>
      <c r="I950" s="235"/>
      <c r="J950" s="235"/>
      <c r="K950" s="235"/>
      <c r="L950" s="235"/>
      <c r="M950" s="235"/>
      <c r="N950" s="235"/>
      <c r="O950" s="235"/>
      <c r="P950" s="235"/>
      <c r="Q950" s="235"/>
      <c r="R950" s="235"/>
      <c r="S950" s="235"/>
      <c r="T950" s="235"/>
      <c r="U950" s="235"/>
      <c r="V950" s="235"/>
      <c r="W950" s="235"/>
      <c r="X950" s="235"/>
      <c r="Y950" s="235"/>
      <c r="Z950" s="235"/>
      <c r="AA950" s="235"/>
      <c r="AB950" s="235"/>
      <c r="AC950" s="235"/>
      <c r="AD950" s="235"/>
      <c r="AE950" s="235"/>
      <c r="AF950" s="235"/>
      <c r="AG950" s="235"/>
      <c r="AH950" s="235"/>
      <c r="AI950" s="235"/>
      <c r="AJ950" s="235"/>
      <c r="AK950" s="235"/>
      <c r="AL950" s="235"/>
      <c r="AM950" s="235"/>
      <c r="AN950" s="235"/>
      <c r="AO950" s="235"/>
    </row>
    <row r="951" spans="1:41" s="232" customFormat="1" outlineLevel="1">
      <c r="A951" s="395">
        <v>224</v>
      </c>
      <c r="B951" s="269" t="s">
        <v>1566</v>
      </c>
      <c r="C951" s="270" t="s">
        <v>1567</v>
      </c>
      <c r="D951" s="372" t="s">
        <v>142</v>
      </c>
      <c r="E951" s="334">
        <v>32</v>
      </c>
      <c r="F951" s="334"/>
      <c r="G951" s="334">
        <f>ROUND(E951*F951,2)</f>
        <v>0</v>
      </c>
      <c r="H951" s="335" t="s">
        <v>1716</v>
      </c>
      <c r="I951" s="235"/>
      <c r="J951" s="235"/>
      <c r="K951" s="235"/>
      <c r="L951" s="235"/>
      <c r="M951" s="235"/>
      <c r="N951" s="235"/>
      <c r="O951" s="235"/>
      <c r="P951" s="235"/>
      <c r="Q951" s="235"/>
      <c r="R951" s="235"/>
      <c r="S951" s="235"/>
      <c r="T951" s="235"/>
      <c r="U951" s="235"/>
      <c r="V951" s="235"/>
      <c r="W951" s="235"/>
      <c r="X951" s="235"/>
      <c r="Y951" s="235"/>
      <c r="Z951" s="235"/>
      <c r="AA951" s="235"/>
      <c r="AB951" s="235"/>
      <c r="AC951" s="235"/>
      <c r="AD951" s="235"/>
      <c r="AE951" s="235"/>
      <c r="AF951" s="235"/>
      <c r="AG951" s="235"/>
      <c r="AH951" s="235"/>
      <c r="AI951" s="235"/>
      <c r="AJ951" s="235"/>
      <c r="AK951" s="235"/>
      <c r="AL951" s="235"/>
      <c r="AM951" s="235"/>
      <c r="AN951" s="235"/>
      <c r="AO951" s="235"/>
    </row>
    <row r="952" spans="1:41" s="232" customFormat="1" outlineLevel="1">
      <c r="A952" s="395"/>
      <c r="B952" s="360"/>
      <c r="C952" s="360" t="s">
        <v>1568</v>
      </c>
      <c r="D952" s="361"/>
      <c r="E952" s="362">
        <v>32</v>
      </c>
      <c r="F952" s="334"/>
      <c r="G952" s="334"/>
      <c r="H952" s="271"/>
      <c r="I952" s="235"/>
      <c r="J952" s="235"/>
      <c r="K952" s="235"/>
      <c r="L952" s="235"/>
      <c r="M952" s="235"/>
      <c r="N952" s="235"/>
      <c r="O952" s="235"/>
      <c r="P952" s="235"/>
      <c r="Q952" s="235"/>
      <c r="R952" s="235"/>
      <c r="S952" s="235"/>
      <c r="T952" s="235"/>
      <c r="U952" s="235"/>
      <c r="V952" s="235"/>
      <c r="W952" s="235"/>
      <c r="X952" s="235"/>
      <c r="Y952" s="235"/>
      <c r="Z952" s="235"/>
      <c r="AA952" s="235"/>
      <c r="AB952" s="235"/>
      <c r="AC952" s="235"/>
      <c r="AD952" s="235"/>
      <c r="AE952" s="235"/>
      <c r="AF952" s="235"/>
      <c r="AG952" s="235"/>
      <c r="AH952" s="235"/>
      <c r="AI952" s="235"/>
      <c r="AJ952" s="235"/>
      <c r="AK952" s="235"/>
      <c r="AL952" s="235"/>
      <c r="AM952" s="235"/>
      <c r="AN952" s="235"/>
      <c r="AO952" s="235"/>
    </row>
    <row r="953" spans="1:41" s="232" customFormat="1" outlineLevel="1">
      <c r="A953" s="395"/>
      <c r="B953" s="331" t="s">
        <v>1569</v>
      </c>
      <c r="C953" s="332" t="s">
        <v>1570</v>
      </c>
      <c r="D953" s="372" t="s">
        <v>1496</v>
      </c>
      <c r="E953" s="334" t="s">
        <v>1496</v>
      </c>
      <c r="F953" s="334"/>
      <c r="G953" s="271"/>
      <c r="H953" s="335" t="s">
        <v>152</v>
      </c>
      <c r="I953" s="235"/>
      <c r="J953" s="235"/>
      <c r="K953" s="235"/>
      <c r="L953" s="235"/>
      <c r="M953" s="235"/>
      <c r="N953" s="235"/>
      <c r="O953" s="235"/>
      <c r="P953" s="235"/>
      <c r="Q953" s="235"/>
      <c r="R953" s="235"/>
      <c r="S953" s="235"/>
      <c r="T953" s="235"/>
      <c r="U953" s="235"/>
      <c r="V953" s="235"/>
      <c r="W953" s="235"/>
      <c r="X953" s="235"/>
      <c r="Y953" s="235"/>
      <c r="Z953" s="235"/>
      <c r="AA953" s="235"/>
      <c r="AB953" s="235"/>
      <c r="AC953" s="235"/>
      <c r="AD953" s="235"/>
      <c r="AE953" s="235"/>
      <c r="AF953" s="235"/>
      <c r="AG953" s="235"/>
      <c r="AH953" s="235"/>
      <c r="AI953" s="235"/>
      <c r="AJ953" s="235"/>
      <c r="AK953" s="235"/>
      <c r="AL953" s="235"/>
      <c r="AM953" s="235"/>
      <c r="AN953" s="235"/>
      <c r="AO953" s="235"/>
    </row>
    <row r="954" spans="1:41" s="232" customFormat="1" outlineLevel="1">
      <c r="A954" s="395">
        <v>225</v>
      </c>
      <c r="B954" s="269" t="s">
        <v>1571</v>
      </c>
      <c r="C954" s="270" t="s">
        <v>1572</v>
      </c>
      <c r="D954" s="372" t="s">
        <v>142</v>
      </c>
      <c r="E954" s="334">
        <v>21</v>
      </c>
      <c r="F954" s="334"/>
      <c r="G954" s="334">
        <f>ROUND(E954*F954,2)</f>
        <v>0</v>
      </c>
      <c r="H954" s="335" t="s">
        <v>1716</v>
      </c>
      <c r="I954" s="235"/>
      <c r="J954" s="235"/>
      <c r="K954" s="235"/>
      <c r="L954" s="235"/>
      <c r="M954" s="235"/>
      <c r="N954" s="235"/>
      <c r="O954" s="235"/>
      <c r="P954" s="235"/>
      <c r="Q954" s="235"/>
      <c r="R954" s="235"/>
      <c r="S954" s="235"/>
      <c r="T954" s="235"/>
      <c r="U954" s="235"/>
      <c r="V954" s="235"/>
      <c r="W954" s="235"/>
      <c r="X954" s="235"/>
      <c r="Y954" s="235"/>
      <c r="Z954" s="235"/>
      <c r="AA954" s="235"/>
      <c r="AB954" s="235"/>
      <c r="AC954" s="235"/>
      <c r="AD954" s="235"/>
      <c r="AE954" s="235"/>
      <c r="AF954" s="235"/>
      <c r="AG954" s="235"/>
      <c r="AH954" s="235"/>
      <c r="AI954" s="235"/>
      <c r="AJ954" s="235"/>
      <c r="AK954" s="235"/>
      <c r="AL954" s="235"/>
      <c r="AM954" s="235"/>
      <c r="AN954" s="235"/>
      <c r="AO954" s="235"/>
    </row>
    <row r="955" spans="1:41" s="232" customFormat="1" outlineLevel="1">
      <c r="A955" s="395"/>
      <c r="B955" s="360"/>
      <c r="C955" s="360" t="s">
        <v>1573</v>
      </c>
      <c r="D955" s="361"/>
      <c r="E955" s="362">
        <v>21</v>
      </c>
      <c r="F955" s="334"/>
      <c r="G955" s="334"/>
      <c r="H955" s="271"/>
      <c r="I955" s="235"/>
      <c r="J955" s="235"/>
      <c r="K955" s="235"/>
      <c r="L955" s="235"/>
      <c r="M955" s="235"/>
      <c r="N955" s="235"/>
      <c r="O955" s="235"/>
      <c r="P955" s="235"/>
      <c r="Q955" s="235"/>
      <c r="R955" s="235"/>
      <c r="S955" s="235"/>
      <c r="T955" s="235"/>
      <c r="U955" s="235"/>
      <c r="V955" s="235"/>
      <c r="W955" s="235"/>
      <c r="X955" s="235"/>
      <c r="Y955" s="235"/>
      <c r="Z955" s="235"/>
      <c r="AA955" s="235"/>
      <c r="AB955" s="235"/>
      <c r="AC955" s="235"/>
      <c r="AD955" s="235"/>
      <c r="AE955" s="235"/>
      <c r="AF955" s="235"/>
      <c r="AG955" s="235"/>
      <c r="AH955" s="235"/>
      <c r="AI955" s="235"/>
      <c r="AJ955" s="235"/>
      <c r="AK955" s="235"/>
      <c r="AL955" s="235"/>
      <c r="AM955" s="235"/>
      <c r="AN955" s="235"/>
      <c r="AO955" s="235"/>
    </row>
    <row r="956" spans="1:41" s="232" customFormat="1" outlineLevel="1">
      <c r="A956" s="395">
        <v>226</v>
      </c>
      <c r="B956" s="269" t="s">
        <v>1574</v>
      </c>
      <c r="C956" s="270" t="s">
        <v>1575</v>
      </c>
      <c r="D956" s="372" t="s">
        <v>142</v>
      </c>
      <c r="E956" s="334">
        <v>17</v>
      </c>
      <c r="F956" s="334"/>
      <c r="G956" s="334">
        <f>ROUND(E956*F956,2)</f>
        <v>0</v>
      </c>
      <c r="H956" s="335" t="s">
        <v>1716</v>
      </c>
      <c r="I956" s="235"/>
      <c r="J956" s="235"/>
      <c r="K956" s="235"/>
      <c r="L956" s="235"/>
      <c r="M956" s="235"/>
      <c r="N956" s="235"/>
      <c r="O956" s="235"/>
      <c r="P956" s="235"/>
      <c r="Q956" s="235"/>
      <c r="R956" s="235"/>
      <c r="S956" s="235"/>
      <c r="T956" s="235"/>
      <c r="U956" s="235"/>
      <c r="V956" s="235"/>
      <c r="W956" s="235"/>
      <c r="X956" s="235"/>
      <c r="Y956" s="235"/>
      <c r="Z956" s="235"/>
      <c r="AA956" s="235"/>
      <c r="AB956" s="235"/>
      <c r="AC956" s="235"/>
      <c r="AD956" s="235"/>
      <c r="AE956" s="235"/>
      <c r="AF956" s="235"/>
      <c r="AG956" s="235"/>
      <c r="AH956" s="235"/>
      <c r="AI956" s="235"/>
      <c r="AJ956" s="235"/>
      <c r="AK956" s="235"/>
      <c r="AL956" s="235"/>
      <c r="AM956" s="235"/>
      <c r="AN956" s="235"/>
      <c r="AO956" s="235"/>
    </row>
    <row r="957" spans="1:41" s="232" customFormat="1" outlineLevel="1">
      <c r="A957" s="395">
        <v>0</v>
      </c>
      <c r="B957" s="360"/>
      <c r="C957" s="360" t="s">
        <v>1576</v>
      </c>
      <c r="D957" s="361"/>
      <c r="E957" s="362">
        <v>17</v>
      </c>
      <c r="F957" s="334"/>
      <c r="G957" s="334"/>
      <c r="H957" s="271"/>
      <c r="I957" s="235"/>
      <c r="J957" s="235"/>
      <c r="K957" s="235"/>
      <c r="L957" s="235"/>
      <c r="M957" s="235"/>
      <c r="N957" s="235"/>
      <c r="O957" s="235"/>
      <c r="P957" s="235"/>
      <c r="Q957" s="235"/>
      <c r="R957" s="235"/>
      <c r="S957" s="235"/>
      <c r="T957" s="235"/>
      <c r="U957" s="235"/>
      <c r="V957" s="235"/>
      <c r="W957" s="235"/>
      <c r="X957" s="235"/>
      <c r="Y957" s="235"/>
      <c r="Z957" s="235"/>
      <c r="AA957" s="235"/>
      <c r="AB957" s="235"/>
      <c r="AC957" s="235"/>
      <c r="AD957" s="235"/>
      <c r="AE957" s="235"/>
      <c r="AF957" s="235"/>
      <c r="AG957" s="235"/>
      <c r="AH957" s="235"/>
      <c r="AI957" s="235"/>
      <c r="AJ957" s="235"/>
      <c r="AK957" s="235"/>
      <c r="AL957" s="235"/>
      <c r="AM957" s="235"/>
      <c r="AN957" s="235"/>
      <c r="AO957" s="235"/>
    </row>
    <row r="958" spans="1:41" s="232" customFormat="1" outlineLevel="1">
      <c r="A958" s="395">
        <v>227</v>
      </c>
      <c r="B958" s="269" t="s">
        <v>1577</v>
      </c>
      <c r="C958" s="270" t="s">
        <v>1578</v>
      </c>
      <c r="D958" s="372" t="s">
        <v>142</v>
      </c>
      <c r="E958" s="334">
        <v>4</v>
      </c>
      <c r="F958" s="334"/>
      <c r="G958" s="334">
        <f>ROUND(E958*F958,2)</f>
        <v>0</v>
      </c>
      <c r="H958" s="335" t="s">
        <v>1716</v>
      </c>
      <c r="I958" s="235"/>
      <c r="J958" s="235"/>
      <c r="K958" s="235"/>
      <c r="L958" s="235"/>
      <c r="M958" s="235"/>
      <c r="N958" s="235"/>
      <c r="O958" s="235"/>
      <c r="P958" s="235"/>
      <c r="Q958" s="235"/>
      <c r="R958" s="235"/>
      <c r="S958" s="235"/>
      <c r="T958" s="235"/>
      <c r="U958" s="235"/>
      <c r="V958" s="235"/>
      <c r="W958" s="235"/>
      <c r="X958" s="235"/>
      <c r="Y958" s="235"/>
      <c r="Z958" s="235"/>
      <c r="AA958" s="235"/>
      <c r="AB958" s="235"/>
      <c r="AC958" s="235"/>
      <c r="AD958" s="235"/>
      <c r="AE958" s="235"/>
      <c r="AF958" s="235"/>
      <c r="AG958" s="235"/>
      <c r="AH958" s="235"/>
      <c r="AI958" s="235"/>
      <c r="AJ958" s="235"/>
      <c r="AK958" s="235"/>
      <c r="AL958" s="235"/>
      <c r="AM958" s="235"/>
      <c r="AN958" s="235"/>
      <c r="AO958" s="235"/>
    </row>
    <row r="959" spans="1:41" s="232" customFormat="1" outlineLevel="1">
      <c r="A959" s="395">
        <v>0</v>
      </c>
      <c r="B959" s="360"/>
      <c r="C959" s="360" t="s">
        <v>54</v>
      </c>
      <c r="D959" s="361"/>
      <c r="E959" s="362">
        <v>4</v>
      </c>
      <c r="F959" s="334"/>
      <c r="G959" s="334"/>
      <c r="H959" s="271"/>
      <c r="I959" s="235"/>
      <c r="J959" s="235"/>
      <c r="K959" s="235"/>
      <c r="L959" s="235"/>
      <c r="M959" s="235"/>
      <c r="N959" s="235"/>
      <c r="O959" s="235"/>
      <c r="P959" s="235"/>
      <c r="Q959" s="235"/>
      <c r="R959" s="235"/>
      <c r="S959" s="235"/>
      <c r="T959" s="235"/>
      <c r="U959" s="235"/>
      <c r="V959" s="235"/>
      <c r="W959" s="235"/>
      <c r="X959" s="235"/>
      <c r="Y959" s="235"/>
      <c r="Z959" s="235"/>
      <c r="AA959" s="235"/>
      <c r="AB959" s="235"/>
      <c r="AC959" s="235"/>
      <c r="AD959" s="235"/>
      <c r="AE959" s="235"/>
      <c r="AF959" s="235"/>
      <c r="AG959" s="235"/>
      <c r="AH959" s="235"/>
      <c r="AI959" s="235"/>
      <c r="AJ959" s="235"/>
      <c r="AK959" s="235"/>
      <c r="AL959" s="235"/>
      <c r="AM959" s="235"/>
      <c r="AN959" s="235"/>
      <c r="AO959" s="235"/>
    </row>
    <row r="960" spans="1:41" s="232" customFormat="1" outlineLevel="1">
      <c r="A960" s="395">
        <v>228</v>
      </c>
      <c r="B960" s="269" t="s">
        <v>1579</v>
      </c>
      <c r="C960" s="270" t="s">
        <v>1580</v>
      </c>
      <c r="D960" s="372" t="s">
        <v>142</v>
      </c>
      <c r="E960" s="334">
        <v>17</v>
      </c>
      <c r="F960" s="334"/>
      <c r="G960" s="334">
        <f>ROUND(E960*F960,2)</f>
        <v>0</v>
      </c>
      <c r="H960" s="335" t="s">
        <v>1716</v>
      </c>
      <c r="I960" s="235"/>
      <c r="J960" s="235"/>
      <c r="K960" s="235"/>
      <c r="L960" s="235"/>
      <c r="M960" s="235"/>
      <c r="N960" s="235"/>
      <c r="O960" s="235"/>
      <c r="P960" s="235"/>
      <c r="Q960" s="235"/>
      <c r="R960" s="235"/>
      <c r="S960" s="235"/>
      <c r="T960" s="235"/>
      <c r="U960" s="235"/>
      <c r="V960" s="235"/>
      <c r="W960" s="235"/>
      <c r="X960" s="235"/>
      <c r="Y960" s="235"/>
      <c r="Z960" s="235"/>
      <c r="AA960" s="235"/>
      <c r="AB960" s="235"/>
      <c r="AC960" s="235"/>
      <c r="AD960" s="235"/>
      <c r="AE960" s="235"/>
      <c r="AF960" s="235"/>
      <c r="AG960" s="235"/>
      <c r="AH960" s="235"/>
      <c r="AI960" s="235"/>
      <c r="AJ960" s="235"/>
      <c r="AK960" s="235"/>
      <c r="AL960" s="235"/>
      <c r="AM960" s="235"/>
      <c r="AN960" s="235"/>
      <c r="AO960" s="235"/>
    </row>
    <row r="961" spans="1:41" s="232" customFormat="1" outlineLevel="1">
      <c r="A961" s="395">
        <v>0</v>
      </c>
      <c r="B961" s="360"/>
      <c r="C961" s="360" t="s">
        <v>1576</v>
      </c>
      <c r="D961" s="361"/>
      <c r="E961" s="362">
        <v>17</v>
      </c>
      <c r="F961" s="334"/>
      <c r="G961" s="334"/>
      <c r="H961" s="271"/>
      <c r="I961" s="235"/>
      <c r="J961" s="235"/>
      <c r="K961" s="235"/>
      <c r="L961" s="235"/>
      <c r="M961" s="235"/>
      <c r="N961" s="235"/>
      <c r="O961" s="235"/>
      <c r="P961" s="235"/>
      <c r="Q961" s="235"/>
      <c r="R961" s="235"/>
      <c r="S961" s="235"/>
      <c r="T961" s="235"/>
      <c r="U961" s="235"/>
      <c r="V961" s="235"/>
      <c r="W961" s="235"/>
      <c r="X961" s="235"/>
      <c r="Y961" s="235"/>
      <c r="Z961" s="235"/>
      <c r="AA961" s="235"/>
      <c r="AB961" s="235"/>
      <c r="AC961" s="235"/>
      <c r="AD961" s="235"/>
      <c r="AE961" s="235"/>
      <c r="AF961" s="235"/>
      <c r="AG961" s="235"/>
      <c r="AH961" s="235"/>
      <c r="AI961" s="235"/>
      <c r="AJ961" s="235"/>
      <c r="AK961" s="235"/>
      <c r="AL961" s="235"/>
      <c r="AM961" s="235"/>
      <c r="AN961" s="235"/>
      <c r="AO961" s="235"/>
    </row>
    <row r="962" spans="1:41" s="232" customFormat="1" outlineLevel="1">
      <c r="A962" s="395">
        <v>229</v>
      </c>
      <c r="B962" s="269" t="s">
        <v>1581</v>
      </c>
      <c r="C962" s="270" t="s">
        <v>1582</v>
      </c>
      <c r="D962" s="372" t="s">
        <v>142</v>
      </c>
      <c r="E962" s="334">
        <v>4</v>
      </c>
      <c r="F962" s="334"/>
      <c r="G962" s="334">
        <f>ROUND(E962*F962,2)</f>
        <v>0</v>
      </c>
      <c r="H962" s="335" t="s">
        <v>1716</v>
      </c>
      <c r="I962" s="235"/>
      <c r="J962" s="235"/>
      <c r="K962" s="235"/>
      <c r="L962" s="235"/>
      <c r="M962" s="235"/>
      <c r="N962" s="235"/>
      <c r="O962" s="235"/>
      <c r="P962" s="235"/>
      <c r="Q962" s="235"/>
      <c r="R962" s="235"/>
      <c r="S962" s="235"/>
      <c r="T962" s="235"/>
      <c r="U962" s="235"/>
      <c r="V962" s="235"/>
      <c r="W962" s="235"/>
      <c r="X962" s="235"/>
      <c r="Y962" s="235"/>
      <c r="Z962" s="235"/>
      <c r="AA962" s="235"/>
      <c r="AB962" s="235"/>
      <c r="AC962" s="235"/>
      <c r="AD962" s="235"/>
      <c r="AE962" s="235"/>
      <c r="AF962" s="235"/>
      <c r="AG962" s="235"/>
      <c r="AH962" s="235"/>
      <c r="AI962" s="235"/>
      <c r="AJ962" s="235"/>
      <c r="AK962" s="235"/>
      <c r="AL962" s="235"/>
      <c r="AM962" s="235"/>
      <c r="AN962" s="235"/>
      <c r="AO962" s="235"/>
    </row>
    <row r="963" spans="1:41" s="232" customFormat="1" outlineLevel="1">
      <c r="A963" s="395">
        <v>0</v>
      </c>
      <c r="B963" s="360"/>
      <c r="C963" s="360" t="s">
        <v>54</v>
      </c>
      <c r="D963" s="361"/>
      <c r="E963" s="362">
        <v>4</v>
      </c>
      <c r="F963" s="334"/>
      <c r="G963" s="334"/>
      <c r="H963" s="271"/>
      <c r="I963" s="235"/>
      <c r="J963" s="235"/>
      <c r="K963" s="235"/>
      <c r="L963" s="235"/>
      <c r="M963" s="235"/>
      <c r="N963" s="235"/>
      <c r="O963" s="235"/>
      <c r="P963" s="235"/>
      <c r="Q963" s="235"/>
      <c r="R963" s="235"/>
      <c r="S963" s="235"/>
      <c r="T963" s="235"/>
      <c r="U963" s="235"/>
      <c r="V963" s="235"/>
      <c r="W963" s="235"/>
      <c r="X963" s="235"/>
      <c r="Y963" s="235"/>
      <c r="Z963" s="235"/>
      <c r="AA963" s="235"/>
      <c r="AB963" s="235"/>
      <c r="AC963" s="235"/>
      <c r="AD963" s="235"/>
      <c r="AE963" s="235"/>
      <c r="AF963" s="235"/>
      <c r="AG963" s="235"/>
      <c r="AH963" s="235"/>
      <c r="AI963" s="235"/>
      <c r="AJ963" s="235"/>
      <c r="AK963" s="235"/>
      <c r="AL963" s="235"/>
      <c r="AM963" s="235"/>
      <c r="AN963" s="235"/>
      <c r="AO963" s="235"/>
    </row>
    <row r="964" spans="1:41" s="232" customFormat="1" outlineLevel="1">
      <c r="A964" s="395">
        <v>230</v>
      </c>
      <c r="B964" s="269" t="s">
        <v>1583</v>
      </c>
      <c r="C964" s="270" t="s">
        <v>1584</v>
      </c>
      <c r="D964" s="372" t="s">
        <v>247</v>
      </c>
      <c r="E964" s="334">
        <v>69</v>
      </c>
      <c r="F964" s="334"/>
      <c r="G964" s="334">
        <f>ROUND(E964*F964,2)</f>
        <v>0</v>
      </c>
      <c r="H964" s="335" t="s">
        <v>1716</v>
      </c>
      <c r="I964" s="235"/>
      <c r="J964" s="235"/>
      <c r="K964" s="235"/>
      <c r="L964" s="235"/>
      <c r="M964" s="235"/>
      <c r="N964" s="235"/>
      <c r="O964" s="235"/>
      <c r="P964" s="235"/>
      <c r="Q964" s="235"/>
      <c r="R964" s="235"/>
      <c r="S964" s="235"/>
      <c r="T964" s="235"/>
      <c r="U964" s="235"/>
      <c r="V964" s="235"/>
      <c r="W964" s="235"/>
      <c r="X964" s="235"/>
      <c r="Y964" s="235"/>
      <c r="Z964" s="235"/>
      <c r="AA964" s="235"/>
      <c r="AB964" s="235"/>
      <c r="AC964" s="235"/>
      <c r="AD964" s="235"/>
      <c r="AE964" s="235"/>
      <c r="AF964" s="235"/>
      <c r="AG964" s="235"/>
      <c r="AH964" s="235"/>
      <c r="AI964" s="235"/>
      <c r="AJ964" s="235"/>
      <c r="AK964" s="235"/>
      <c r="AL964" s="235"/>
      <c r="AM964" s="235"/>
      <c r="AN964" s="235"/>
      <c r="AO964" s="235"/>
    </row>
    <row r="965" spans="1:41" s="232" customFormat="1" outlineLevel="1">
      <c r="A965" s="395">
        <v>0</v>
      </c>
      <c r="B965" s="360"/>
      <c r="C965" s="360" t="s">
        <v>1585</v>
      </c>
      <c r="D965" s="361"/>
      <c r="E965" s="362"/>
      <c r="F965" s="334"/>
      <c r="G965" s="334"/>
      <c r="H965" s="271"/>
      <c r="I965" s="235"/>
      <c r="J965" s="235"/>
      <c r="K965" s="235"/>
      <c r="L965" s="235"/>
      <c r="M965" s="235"/>
      <c r="N965" s="235"/>
      <c r="O965" s="235"/>
      <c r="P965" s="235"/>
      <c r="Q965" s="235"/>
      <c r="R965" s="235"/>
      <c r="S965" s="235"/>
      <c r="T965" s="235"/>
      <c r="U965" s="235"/>
      <c r="V965" s="235"/>
      <c r="W965" s="235"/>
      <c r="X965" s="235"/>
      <c r="Y965" s="235"/>
      <c r="Z965" s="235"/>
      <c r="AA965" s="235"/>
      <c r="AB965" s="235"/>
      <c r="AC965" s="235"/>
      <c r="AD965" s="235"/>
      <c r="AE965" s="235"/>
      <c r="AF965" s="235"/>
      <c r="AG965" s="235"/>
      <c r="AH965" s="235"/>
      <c r="AI965" s="235"/>
      <c r="AJ965" s="235"/>
      <c r="AK965" s="235"/>
      <c r="AL965" s="235"/>
      <c r="AM965" s="235"/>
      <c r="AN965" s="235"/>
      <c r="AO965" s="235"/>
    </row>
    <row r="966" spans="1:41" s="232" customFormat="1" outlineLevel="1">
      <c r="A966" s="395">
        <v>0</v>
      </c>
      <c r="B966" s="360"/>
      <c r="C966" s="360" t="s">
        <v>1533</v>
      </c>
      <c r="D966" s="361"/>
      <c r="E966" s="362">
        <v>69</v>
      </c>
      <c r="F966" s="334"/>
      <c r="G966" s="334"/>
      <c r="H966" s="271"/>
      <c r="I966" s="235"/>
      <c r="J966" s="235"/>
      <c r="K966" s="235"/>
      <c r="L966" s="235"/>
      <c r="M966" s="235"/>
      <c r="N966" s="235"/>
      <c r="O966" s="235"/>
      <c r="P966" s="235"/>
      <c r="Q966" s="235"/>
      <c r="R966" s="235"/>
      <c r="S966" s="235"/>
      <c r="T966" s="235"/>
      <c r="U966" s="235"/>
      <c r="V966" s="235"/>
      <c r="W966" s="235"/>
      <c r="X966" s="235"/>
      <c r="Y966" s="235"/>
      <c r="Z966" s="235"/>
      <c r="AA966" s="235"/>
      <c r="AB966" s="235"/>
      <c r="AC966" s="235"/>
      <c r="AD966" s="235"/>
      <c r="AE966" s="235"/>
      <c r="AF966" s="235"/>
      <c r="AG966" s="235"/>
      <c r="AH966" s="235"/>
      <c r="AI966" s="235"/>
      <c r="AJ966" s="235"/>
      <c r="AK966" s="235"/>
      <c r="AL966" s="235"/>
      <c r="AM966" s="235"/>
      <c r="AN966" s="235"/>
      <c r="AO966" s="235"/>
    </row>
    <row r="967" spans="1:41" s="232" customFormat="1" ht="22.5" outlineLevel="1">
      <c r="A967" s="395">
        <v>0</v>
      </c>
      <c r="B967" s="360" t="s">
        <v>1500</v>
      </c>
      <c r="C967" s="360" t="s">
        <v>1586</v>
      </c>
      <c r="D967" s="361"/>
      <c r="E967" s="362"/>
      <c r="F967" s="334"/>
      <c r="G967" s="334"/>
      <c r="H967" s="271"/>
      <c r="I967" s="235"/>
      <c r="J967" s="235"/>
      <c r="K967" s="235"/>
      <c r="L967" s="235"/>
      <c r="M967" s="235"/>
      <c r="N967" s="235"/>
      <c r="O967" s="235"/>
      <c r="P967" s="235"/>
      <c r="Q967" s="235"/>
      <c r="R967" s="235"/>
      <c r="S967" s="235"/>
      <c r="T967" s="235"/>
      <c r="U967" s="235"/>
      <c r="V967" s="235"/>
      <c r="W967" s="235"/>
      <c r="X967" s="235"/>
      <c r="Y967" s="235"/>
      <c r="Z967" s="235"/>
      <c r="AA967" s="235"/>
      <c r="AB967" s="235"/>
      <c r="AC967" s="235"/>
      <c r="AD967" s="235"/>
      <c r="AE967" s="235"/>
      <c r="AF967" s="235"/>
      <c r="AG967" s="235"/>
      <c r="AH967" s="235"/>
      <c r="AI967" s="235"/>
      <c r="AJ967" s="235"/>
      <c r="AK967" s="235"/>
      <c r="AL967" s="235"/>
      <c r="AM967" s="235"/>
      <c r="AN967" s="235"/>
      <c r="AO967" s="235"/>
    </row>
    <row r="968" spans="1:41" s="232" customFormat="1" outlineLevel="1">
      <c r="A968" s="395">
        <v>231</v>
      </c>
      <c r="B968" s="269" t="s">
        <v>1587</v>
      </c>
      <c r="C968" s="270" t="s">
        <v>1588</v>
      </c>
      <c r="D968" s="372" t="s">
        <v>247</v>
      </c>
      <c r="E968" s="334">
        <v>42</v>
      </c>
      <c r="F968" s="334"/>
      <c r="G968" s="334">
        <f>ROUND(E968*F968,2)</f>
        <v>0</v>
      </c>
      <c r="H968" s="335" t="s">
        <v>1716</v>
      </c>
      <c r="I968" s="235"/>
      <c r="J968" s="235"/>
      <c r="K968" s="235"/>
      <c r="L968" s="235"/>
      <c r="M968" s="235"/>
      <c r="N968" s="235"/>
      <c r="O968" s="235"/>
      <c r="P968" s="235"/>
      <c r="Q968" s="235"/>
      <c r="R968" s="235"/>
      <c r="S968" s="235"/>
      <c r="T968" s="235"/>
      <c r="U968" s="235"/>
      <c r="V968" s="235"/>
      <c r="W968" s="235"/>
      <c r="X968" s="235"/>
      <c r="Y968" s="235"/>
      <c r="Z968" s="235"/>
      <c r="AA968" s="235"/>
      <c r="AB968" s="235"/>
      <c r="AC968" s="235"/>
      <c r="AD968" s="235"/>
      <c r="AE968" s="235"/>
      <c r="AF968" s="235"/>
      <c r="AG968" s="235"/>
      <c r="AH968" s="235"/>
      <c r="AI968" s="235"/>
      <c r="AJ968" s="235"/>
      <c r="AK968" s="235"/>
      <c r="AL968" s="235"/>
      <c r="AM968" s="235"/>
      <c r="AN968" s="235"/>
      <c r="AO968" s="235"/>
    </row>
    <row r="969" spans="1:41" s="232" customFormat="1" outlineLevel="1">
      <c r="A969" s="395">
        <v>0</v>
      </c>
      <c r="B969" s="360"/>
      <c r="C969" s="360" t="s">
        <v>1585</v>
      </c>
      <c r="D969" s="361"/>
      <c r="E969" s="362"/>
      <c r="F969" s="334"/>
      <c r="G969" s="334"/>
      <c r="H969" s="271"/>
      <c r="I969" s="235"/>
      <c r="J969" s="235"/>
      <c r="K969" s="235"/>
      <c r="L969" s="235"/>
      <c r="M969" s="235"/>
      <c r="N969" s="235"/>
      <c r="O969" s="235"/>
      <c r="P969" s="235"/>
      <c r="Q969" s="235"/>
      <c r="R969" s="235"/>
      <c r="S969" s="235"/>
      <c r="T969" s="235"/>
      <c r="U969" s="235"/>
      <c r="V969" s="235"/>
      <c r="W969" s="235"/>
      <c r="X969" s="235"/>
      <c r="Y969" s="235"/>
      <c r="Z969" s="235"/>
      <c r="AA969" s="235"/>
      <c r="AB969" s="235"/>
      <c r="AC969" s="235"/>
      <c r="AD969" s="235"/>
      <c r="AE969" s="235"/>
      <c r="AF969" s="235"/>
      <c r="AG969" s="235"/>
      <c r="AH969" s="235"/>
      <c r="AI969" s="235"/>
      <c r="AJ969" s="235"/>
      <c r="AK969" s="235"/>
      <c r="AL969" s="235"/>
      <c r="AM969" s="235"/>
      <c r="AN969" s="235"/>
      <c r="AO969" s="235"/>
    </row>
    <row r="970" spans="1:41" s="232" customFormat="1" outlineLevel="1">
      <c r="A970" s="395">
        <v>0</v>
      </c>
      <c r="B970" s="360"/>
      <c r="C970" s="360" t="s">
        <v>1589</v>
      </c>
      <c r="D970" s="361"/>
      <c r="E970" s="362">
        <v>42</v>
      </c>
      <c r="F970" s="334"/>
      <c r="G970" s="334"/>
      <c r="H970" s="271"/>
      <c r="I970" s="235"/>
      <c r="J970" s="235"/>
      <c r="K970" s="235"/>
      <c r="L970" s="235"/>
      <c r="M970" s="235"/>
      <c r="N970" s="235"/>
      <c r="O970" s="235"/>
      <c r="P970" s="235"/>
      <c r="Q970" s="235"/>
      <c r="R970" s="235"/>
      <c r="S970" s="235"/>
      <c r="T970" s="235"/>
      <c r="U970" s="235"/>
      <c r="V970" s="235"/>
      <c r="W970" s="235"/>
      <c r="X970" s="235"/>
      <c r="Y970" s="235"/>
      <c r="Z970" s="235"/>
      <c r="AA970" s="235"/>
      <c r="AB970" s="235"/>
      <c r="AC970" s="235"/>
      <c r="AD970" s="235"/>
      <c r="AE970" s="235"/>
      <c r="AF970" s="235"/>
      <c r="AG970" s="235"/>
      <c r="AH970" s="235"/>
      <c r="AI970" s="235"/>
      <c r="AJ970" s="235"/>
      <c r="AK970" s="235"/>
      <c r="AL970" s="235"/>
      <c r="AM970" s="235"/>
      <c r="AN970" s="235"/>
      <c r="AO970" s="235"/>
    </row>
    <row r="971" spans="1:41" s="232" customFormat="1" ht="22.5" outlineLevel="1">
      <c r="A971" s="395">
        <v>0</v>
      </c>
      <c r="B971" s="360" t="s">
        <v>1500</v>
      </c>
      <c r="C971" s="360" t="s">
        <v>1586</v>
      </c>
      <c r="D971" s="361"/>
      <c r="E971" s="362"/>
      <c r="F971" s="334"/>
      <c r="G971" s="334"/>
      <c r="H971" s="271"/>
      <c r="I971" s="235"/>
      <c r="J971" s="235"/>
      <c r="K971" s="235"/>
      <c r="L971" s="235"/>
      <c r="M971" s="235"/>
      <c r="N971" s="235"/>
      <c r="O971" s="235"/>
      <c r="P971" s="235"/>
      <c r="Q971" s="235"/>
      <c r="R971" s="235"/>
      <c r="S971" s="235"/>
      <c r="T971" s="235"/>
      <c r="U971" s="235"/>
      <c r="V971" s="235"/>
      <c r="W971" s="235"/>
      <c r="X971" s="235"/>
      <c r="Y971" s="235"/>
      <c r="Z971" s="235"/>
      <c r="AA971" s="235"/>
      <c r="AB971" s="235"/>
      <c r="AC971" s="235"/>
      <c r="AD971" s="235"/>
      <c r="AE971" s="235"/>
      <c r="AF971" s="235"/>
      <c r="AG971" s="235"/>
      <c r="AH971" s="235"/>
      <c r="AI971" s="235"/>
      <c r="AJ971" s="235"/>
      <c r="AK971" s="235"/>
      <c r="AL971" s="235"/>
      <c r="AM971" s="235"/>
      <c r="AN971" s="235"/>
      <c r="AO971" s="235"/>
    </row>
    <row r="972" spans="1:41" s="232" customFormat="1" outlineLevel="1">
      <c r="A972" s="395">
        <v>232</v>
      </c>
      <c r="B972" s="269" t="s">
        <v>1590</v>
      </c>
      <c r="C972" s="270" t="s">
        <v>1591</v>
      </c>
      <c r="D972" s="372" t="s">
        <v>247</v>
      </c>
      <c r="E972" s="334">
        <v>28</v>
      </c>
      <c r="F972" s="334"/>
      <c r="G972" s="334">
        <f>ROUND(E972*F972,2)</f>
        <v>0</v>
      </c>
      <c r="H972" s="335" t="s">
        <v>1716</v>
      </c>
      <c r="I972" s="235"/>
      <c r="J972" s="235"/>
      <c r="K972" s="235"/>
      <c r="L972" s="235"/>
      <c r="M972" s="235"/>
      <c r="N972" s="235"/>
      <c r="O972" s="235"/>
      <c r="P972" s="235"/>
      <c r="Q972" s="235"/>
      <c r="R972" s="235"/>
      <c r="S972" s="235"/>
      <c r="T972" s="235"/>
      <c r="U972" s="235"/>
      <c r="V972" s="235"/>
      <c r="W972" s="235"/>
      <c r="X972" s="235"/>
      <c r="Y972" s="235"/>
      <c r="Z972" s="235"/>
      <c r="AA972" s="235"/>
      <c r="AB972" s="235"/>
      <c r="AC972" s="235"/>
      <c r="AD972" s="235"/>
      <c r="AE972" s="235"/>
      <c r="AF972" s="235"/>
      <c r="AG972" s="235"/>
      <c r="AH972" s="235"/>
      <c r="AI972" s="235"/>
      <c r="AJ972" s="235"/>
      <c r="AK972" s="235"/>
      <c r="AL972" s="235"/>
      <c r="AM972" s="235"/>
      <c r="AN972" s="235"/>
      <c r="AO972" s="235"/>
    </row>
    <row r="973" spans="1:41" s="232" customFormat="1" outlineLevel="1">
      <c r="A973" s="395">
        <v>0</v>
      </c>
      <c r="B973" s="360"/>
      <c r="C973" s="360" t="s">
        <v>1585</v>
      </c>
      <c r="D973" s="361"/>
      <c r="E973" s="362"/>
      <c r="F973" s="334"/>
      <c r="G973" s="334"/>
      <c r="H973" s="271"/>
      <c r="I973" s="235"/>
      <c r="J973" s="235"/>
      <c r="K973" s="235"/>
      <c r="L973" s="235"/>
      <c r="M973" s="235"/>
      <c r="N973" s="235"/>
      <c r="O973" s="235"/>
      <c r="P973" s="235"/>
      <c r="Q973" s="235"/>
      <c r="R973" s="235"/>
      <c r="S973" s="235"/>
      <c r="T973" s="235"/>
      <c r="U973" s="235"/>
      <c r="V973" s="235"/>
      <c r="W973" s="235"/>
      <c r="X973" s="235"/>
      <c r="Y973" s="235"/>
      <c r="Z973" s="235"/>
      <c r="AA973" s="235"/>
      <c r="AB973" s="235"/>
      <c r="AC973" s="235"/>
      <c r="AD973" s="235"/>
      <c r="AE973" s="235"/>
      <c r="AF973" s="235"/>
      <c r="AG973" s="235"/>
      <c r="AH973" s="235"/>
      <c r="AI973" s="235"/>
      <c r="AJ973" s="235"/>
      <c r="AK973" s="235"/>
      <c r="AL973" s="235"/>
      <c r="AM973" s="235"/>
      <c r="AN973" s="235"/>
      <c r="AO973" s="235"/>
    </row>
    <row r="974" spans="1:41" s="232" customFormat="1" outlineLevel="1">
      <c r="A974" s="395">
        <v>0</v>
      </c>
      <c r="B974" s="360"/>
      <c r="C974" s="360" t="s">
        <v>1592</v>
      </c>
      <c r="D974" s="361"/>
      <c r="E974" s="362">
        <v>28.000000000000004</v>
      </c>
      <c r="F974" s="334"/>
      <c r="G974" s="334"/>
      <c r="H974" s="271"/>
      <c r="I974" s="235"/>
      <c r="J974" s="235"/>
      <c r="K974" s="235"/>
      <c r="L974" s="235"/>
      <c r="M974" s="235"/>
      <c r="N974" s="235"/>
      <c r="O974" s="235"/>
      <c r="P974" s="235"/>
      <c r="Q974" s="235"/>
      <c r="R974" s="235"/>
      <c r="S974" s="235"/>
      <c r="T974" s="235"/>
      <c r="U974" s="235"/>
      <c r="V974" s="235"/>
      <c r="W974" s="235"/>
      <c r="X974" s="235"/>
      <c r="Y974" s="235"/>
      <c r="Z974" s="235"/>
      <c r="AA974" s="235"/>
      <c r="AB974" s="235"/>
      <c r="AC974" s="235"/>
      <c r="AD974" s="235"/>
      <c r="AE974" s="235"/>
      <c r="AF974" s="235"/>
      <c r="AG974" s="235"/>
      <c r="AH974" s="235"/>
      <c r="AI974" s="235"/>
      <c r="AJ974" s="235"/>
      <c r="AK974" s="235"/>
      <c r="AL974" s="235"/>
      <c r="AM974" s="235"/>
      <c r="AN974" s="235"/>
      <c r="AO974" s="235"/>
    </row>
    <row r="975" spans="1:41" s="232" customFormat="1" ht="22.5" outlineLevel="1">
      <c r="A975" s="395">
        <v>0</v>
      </c>
      <c r="B975" s="360" t="s">
        <v>1500</v>
      </c>
      <c r="C975" s="360" t="s">
        <v>1586</v>
      </c>
      <c r="D975" s="361"/>
      <c r="E975" s="362"/>
      <c r="F975" s="334"/>
      <c r="G975" s="334"/>
      <c r="H975" s="271"/>
      <c r="I975" s="235"/>
      <c r="J975" s="235"/>
      <c r="K975" s="235"/>
      <c r="L975" s="235"/>
      <c r="M975" s="235"/>
      <c r="N975" s="235"/>
      <c r="O975" s="235"/>
      <c r="P975" s="235"/>
      <c r="Q975" s="235"/>
      <c r="R975" s="235"/>
      <c r="S975" s="235"/>
      <c r="T975" s="235"/>
      <c r="U975" s="235"/>
      <c r="V975" s="235"/>
      <c r="W975" s="235"/>
      <c r="X975" s="235"/>
      <c r="Y975" s="235"/>
      <c r="Z975" s="235"/>
      <c r="AA975" s="235"/>
      <c r="AB975" s="235"/>
      <c r="AC975" s="235"/>
      <c r="AD975" s="235"/>
      <c r="AE975" s="235"/>
      <c r="AF975" s="235"/>
      <c r="AG975" s="235"/>
      <c r="AH975" s="235"/>
      <c r="AI975" s="235"/>
      <c r="AJ975" s="235"/>
      <c r="AK975" s="235"/>
      <c r="AL975" s="235"/>
      <c r="AM975" s="235"/>
      <c r="AN975" s="235"/>
      <c r="AO975" s="235"/>
    </row>
    <row r="976" spans="1:41" s="232" customFormat="1" outlineLevel="1">
      <c r="A976" s="395">
        <v>233</v>
      </c>
      <c r="B976" s="269" t="s">
        <v>1594</v>
      </c>
      <c r="C976" s="270" t="s">
        <v>1595</v>
      </c>
      <c r="D976" s="372" t="s">
        <v>247</v>
      </c>
      <c r="E976" s="334">
        <v>16</v>
      </c>
      <c r="F976" s="334"/>
      <c r="G976" s="334">
        <f>ROUND(E976*F976,2)</f>
        <v>0</v>
      </c>
      <c r="H976" s="335" t="s">
        <v>1716</v>
      </c>
      <c r="I976" s="235"/>
      <c r="J976" s="235"/>
      <c r="K976" s="235"/>
      <c r="L976" s="235"/>
      <c r="M976" s="235"/>
      <c r="N976" s="235"/>
      <c r="O976" s="235"/>
      <c r="P976" s="235"/>
      <c r="Q976" s="235"/>
      <c r="R976" s="235"/>
      <c r="S976" s="235"/>
      <c r="T976" s="235"/>
      <c r="U976" s="235"/>
      <c r="V976" s="235"/>
      <c r="W976" s="235"/>
      <c r="X976" s="235"/>
      <c r="Y976" s="235"/>
      <c r="Z976" s="235"/>
      <c r="AA976" s="235"/>
      <c r="AB976" s="235"/>
      <c r="AC976" s="235"/>
      <c r="AD976" s="235"/>
      <c r="AE976" s="235"/>
      <c r="AF976" s="235"/>
      <c r="AG976" s="235"/>
      <c r="AH976" s="235"/>
      <c r="AI976" s="235"/>
      <c r="AJ976" s="235"/>
      <c r="AK976" s="235"/>
      <c r="AL976" s="235"/>
      <c r="AM976" s="235"/>
      <c r="AN976" s="235"/>
      <c r="AO976" s="235"/>
    </row>
    <row r="977" spans="1:41" s="232" customFormat="1" outlineLevel="1">
      <c r="A977" s="395">
        <v>0</v>
      </c>
      <c r="B977" s="360"/>
      <c r="C977" s="360" t="s">
        <v>1596</v>
      </c>
      <c r="D977" s="361"/>
      <c r="E977" s="362"/>
      <c r="F977" s="334"/>
      <c r="G977" s="334"/>
      <c r="H977" s="271"/>
      <c r="I977" s="235"/>
      <c r="J977" s="235"/>
      <c r="K977" s="235"/>
      <c r="L977" s="235"/>
      <c r="M977" s="235"/>
      <c r="N977" s="235"/>
      <c r="O977" s="235"/>
      <c r="P977" s="235"/>
      <c r="Q977" s="235"/>
      <c r="R977" s="235"/>
      <c r="S977" s="235"/>
      <c r="T977" s="235"/>
      <c r="U977" s="235"/>
      <c r="V977" s="235"/>
      <c r="W977" s="235"/>
      <c r="X977" s="235"/>
      <c r="Y977" s="235"/>
      <c r="Z977" s="235"/>
      <c r="AA977" s="235"/>
      <c r="AB977" s="235"/>
      <c r="AC977" s="235"/>
      <c r="AD977" s="235"/>
      <c r="AE977" s="235"/>
      <c r="AF977" s="235"/>
      <c r="AG977" s="235"/>
      <c r="AH977" s="235"/>
      <c r="AI977" s="235"/>
      <c r="AJ977" s="235"/>
      <c r="AK977" s="235"/>
      <c r="AL977" s="235"/>
      <c r="AM977" s="235"/>
      <c r="AN977" s="235"/>
      <c r="AO977" s="235"/>
    </row>
    <row r="978" spans="1:41" s="232" customFormat="1" outlineLevel="1">
      <c r="A978" s="395">
        <v>0</v>
      </c>
      <c r="B978" s="360"/>
      <c r="C978" s="360" t="s">
        <v>1551</v>
      </c>
      <c r="D978" s="361"/>
      <c r="E978" s="362">
        <v>16</v>
      </c>
      <c r="F978" s="334"/>
      <c r="G978" s="334"/>
      <c r="H978" s="271"/>
      <c r="I978" s="235"/>
      <c r="J978" s="235"/>
      <c r="K978" s="235"/>
      <c r="L978" s="235"/>
      <c r="M978" s="235"/>
      <c r="N978" s="235"/>
      <c r="O978" s="235"/>
      <c r="P978" s="235"/>
      <c r="Q978" s="235"/>
      <c r="R978" s="235"/>
      <c r="S978" s="235"/>
      <c r="T978" s="235"/>
      <c r="U978" s="235"/>
      <c r="V978" s="235"/>
      <c r="W978" s="235"/>
      <c r="X978" s="235"/>
      <c r="Y978" s="235"/>
      <c r="Z978" s="235"/>
      <c r="AA978" s="235"/>
      <c r="AB978" s="235"/>
      <c r="AC978" s="235"/>
      <c r="AD978" s="235"/>
      <c r="AE978" s="235"/>
      <c r="AF978" s="235"/>
      <c r="AG978" s="235"/>
      <c r="AH978" s="235"/>
      <c r="AI978" s="235"/>
      <c r="AJ978" s="235"/>
      <c r="AK978" s="235"/>
      <c r="AL978" s="235"/>
      <c r="AM978" s="235"/>
      <c r="AN978" s="235"/>
      <c r="AO978" s="235"/>
    </row>
    <row r="979" spans="1:41" s="232" customFormat="1" ht="22.5" outlineLevel="1">
      <c r="A979" s="395">
        <v>0</v>
      </c>
      <c r="B979" s="360" t="s">
        <v>1500</v>
      </c>
      <c r="C979" s="360" t="s">
        <v>1597</v>
      </c>
      <c r="D979" s="361"/>
      <c r="E979" s="362"/>
      <c r="F979" s="334"/>
      <c r="G979" s="334"/>
      <c r="H979" s="271"/>
      <c r="I979" s="235"/>
      <c r="J979" s="235"/>
      <c r="K979" s="235"/>
      <c r="L979" s="235"/>
      <c r="M979" s="235"/>
      <c r="N979" s="235"/>
      <c r="O979" s="235"/>
      <c r="P979" s="235"/>
      <c r="Q979" s="235"/>
      <c r="R979" s="235"/>
      <c r="S979" s="235"/>
      <c r="T979" s="235"/>
      <c r="U979" s="235"/>
      <c r="V979" s="235"/>
      <c r="W979" s="235"/>
      <c r="X979" s="235"/>
      <c r="Y979" s="235"/>
      <c r="Z979" s="235"/>
      <c r="AA979" s="235"/>
      <c r="AB979" s="235"/>
      <c r="AC979" s="235"/>
      <c r="AD979" s="235"/>
      <c r="AE979" s="235"/>
      <c r="AF979" s="235"/>
      <c r="AG979" s="235"/>
      <c r="AH979" s="235"/>
      <c r="AI979" s="235"/>
      <c r="AJ979" s="235"/>
      <c r="AK979" s="235"/>
      <c r="AL979" s="235"/>
      <c r="AM979" s="235"/>
      <c r="AN979" s="235"/>
      <c r="AO979" s="235"/>
    </row>
    <row r="980" spans="1:41" s="232" customFormat="1" outlineLevel="1">
      <c r="A980" s="395">
        <v>234</v>
      </c>
      <c r="B980" s="269" t="s">
        <v>1598</v>
      </c>
      <c r="C980" s="270" t="s">
        <v>1595</v>
      </c>
      <c r="D980" s="372" t="s">
        <v>247</v>
      </c>
      <c r="E980" s="334">
        <v>18</v>
      </c>
      <c r="F980" s="334"/>
      <c r="G980" s="334">
        <f>ROUND(E980*F980,2)</f>
        <v>0</v>
      </c>
      <c r="H980" s="335" t="s">
        <v>1716</v>
      </c>
      <c r="I980" s="235"/>
      <c r="J980" s="235"/>
      <c r="K980" s="235"/>
      <c r="L980" s="235"/>
      <c r="M980" s="235"/>
      <c r="N980" s="235"/>
      <c r="O980" s="235"/>
      <c r="P980" s="235"/>
      <c r="Q980" s="235"/>
      <c r="R980" s="235"/>
      <c r="S980" s="235"/>
      <c r="T980" s="235"/>
      <c r="U980" s="235"/>
      <c r="V980" s="235"/>
      <c r="W980" s="235"/>
      <c r="X980" s="235"/>
      <c r="Y980" s="235"/>
      <c r="Z980" s="235"/>
      <c r="AA980" s="235"/>
      <c r="AB980" s="235"/>
      <c r="AC980" s="235"/>
      <c r="AD980" s="235"/>
      <c r="AE980" s="235"/>
      <c r="AF980" s="235"/>
      <c r="AG980" s="235"/>
      <c r="AH980" s="235"/>
      <c r="AI980" s="235"/>
      <c r="AJ980" s="235"/>
      <c r="AK980" s="235"/>
      <c r="AL980" s="235"/>
      <c r="AM980" s="235"/>
      <c r="AN980" s="235"/>
      <c r="AO980" s="235"/>
    </row>
    <row r="981" spans="1:41" s="232" customFormat="1" outlineLevel="1">
      <c r="A981" s="395">
        <v>0</v>
      </c>
      <c r="B981" s="360"/>
      <c r="C981" s="360" t="s">
        <v>1599</v>
      </c>
      <c r="D981" s="361"/>
      <c r="E981" s="362"/>
      <c r="F981" s="334"/>
      <c r="G981" s="334"/>
      <c r="H981" s="271"/>
      <c r="I981" s="235"/>
      <c r="J981" s="235"/>
      <c r="K981" s="235"/>
      <c r="L981" s="235"/>
      <c r="M981" s="235"/>
      <c r="N981" s="235"/>
      <c r="O981" s="235"/>
      <c r="P981" s="235"/>
      <c r="Q981" s="235"/>
      <c r="R981" s="235"/>
      <c r="S981" s="235"/>
      <c r="T981" s="235"/>
      <c r="U981" s="235"/>
      <c r="V981" s="235"/>
      <c r="W981" s="235"/>
      <c r="X981" s="235"/>
      <c r="Y981" s="235"/>
      <c r="Z981" s="235"/>
      <c r="AA981" s="235"/>
      <c r="AB981" s="235"/>
      <c r="AC981" s="235"/>
      <c r="AD981" s="235"/>
      <c r="AE981" s="235"/>
      <c r="AF981" s="235"/>
      <c r="AG981" s="235"/>
      <c r="AH981" s="235"/>
      <c r="AI981" s="235"/>
      <c r="AJ981" s="235"/>
      <c r="AK981" s="235"/>
      <c r="AL981" s="235"/>
      <c r="AM981" s="235"/>
      <c r="AN981" s="235"/>
      <c r="AO981" s="235"/>
    </row>
    <row r="982" spans="1:41" s="232" customFormat="1" outlineLevel="1">
      <c r="A982" s="395">
        <v>0</v>
      </c>
      <c r="B982" s="360"/>
      <c r="C982" s="360" t="s">
        <v>1600</v>
      </c>
      <c r="D982" s="361"/>
      <c r="E982" s="362">
        <v>18</v>
      </c>
      <c r="F982" s="334"/>
      <c r="G982" s="334"/>
      <c r="H982" s="271"/>
      <c r="I982" s="235"/>
      <c r="J982" s="235"/>
      <c r="K982" s="235"/>
      <c r="L982" s="235"/>
      <c r="M982" s="235"/>
      <c r="N982" s="235"/>
      <c r="O982" s="235"/>
      <c r="P982" s="235"/>
      <c r="Q982" s="235"/>
      <c r="R982" s="235"/>
      <c r="S982" s="235"/>
      <c r="T982" s="235"/>
      <c r="U982" s="235"/>
      <c r="V982" s="235"/>
      <c r="W982" s="235"/>
      <c r="X982" s="235"/>
      <c r="Y982" s="235"/>
      <c r="Z982" s="235"/>
      <c r="AA982" s="235"/>
      <c r="AB982" s="235"/>
      <c r="AC982" s="235"/>
      <c r="AD982" s="235"/>
      <c r="AE982" s="235"/>
      <c r="AF982" s="235"/>
      <c r="AG982" s="235"/>
      <c r="AH982" s="235"/>
      <c r="AI982" s="235"/>
      <c r="AJ982" s="235"/>
      <c r="AK982" s="235"/>
      <c r="AL982" s="235"/>
      <c r="AM982" s="235"/>
      <c r="AN982" s="235"/>
      <c r="AO982" s="235"/>
    </row>
    <row r="983" spans="1:41" s="232" customFormat="1" ht="22.5" outlineLevel="1">
      <c r="A983" s="395">
        <v>0</v>
      </c>
      <c r="B983" s="360" t="s">
        <v>1500</v>
      </c>
      <c r="C983" s="360" t="s">
        <v>1597</v>
      </c>
      <c r="D983" s="361"/>
      <c r="E983" s="362"/>
      <c r="F983" s="334"/>
      <c r="G983" s="334"/>
      <c r="H983" s="271"/>
      <c r="I983" s="235"/>
      <c r="J983" s="235"/>
      <c r="K983" s="235"/>
      <c r="L983" s="235"/>
      <c r="M983" s="235"/>
      <c r="N983" s="235"/>
      <c r="O983" s="235"/>
      <c r="P983" s="235"/>
      <c r="Q983" s="235"/>
      <c r="R983" s="235"/>
      <c r="S983" s="235"/>
      <c r="T983" s="235"/>
      <c r="U983" s="235"/>
      <c r="V983" s="235"/>
      <c r="W983" s="235"/>
      <c r="X983" s="235"/>
      <c r="Y983" s="235"/>
      <c r="Z983" s="235"/>
      <c r="AA983" s="235"/>
      <c r="AB983" s="235"/>
      <c r="AC983" s="235"/>
      <c r="AD983" s="235"/>
      <c r="AE983" s="235"/>
      <c r="AF983" s="235"/>
      <c r="AG983" s="235"/>
      <c r="AH983" s="235"/>
      <c r="AI983" s="235"/>
      <c r="AJ983" s="235"/>
      <c r="AK983" s="235"/>
      <c r="AL983" s="235"/>
      <c r="AM983" s="235"/>
      <c r="AN983" s="235"/>
      <c r="AO983" s="235"/>
    </row>
    <row r="984" spans="1:41" s="232" customFormat="1" outlineLevel="1">
      <c r="A984" s="395">
        <v>235</v>
      </c>
      <c r="B984" s="269" t="s">
        <v>1601</v>
      </c>
      <c r="C984" s="270" t="s">
        <v>1595</v>
      </c>
      <c r="D984" s="372" t="s">
        <v>247</v>
      </c>
      <c r="E984" s="334">
        <v>25</v>
      </c>
      <c r="F984" s="334"/>
      <c r="G984" s="334">
        <f>ROUND(E984*F984,2)</f>
        <v>0</v>
      </c>
      <c r="H984" s="335" t="s">
        <v>1716</v>
      </c>
      <c r="I984" s="235"/>
      <c r="J984" s="235"/>
      <c r="K984" s="235"/>
      <c r="L984" s="235"/>
      <c r="M984" s="235"/>
      <c r="N984" s="235"/>
      <c r="O984" s="235"/>
      <c r="P984" s="235"/>
      <c r="Q984" s="235"/>
      <c r="R984" s="235"/>
      <c r="S984" s="235"/>
      <c r="T984" s="235"/>
      <c r="U984" s="235"/>
      <c r="V984" s="235"/>
      <c r="W984" s="235"/>
      <c r="X984" s="235"/>
      <c r="Y984" s="235"/>
      <c r="Z984" s="235"/>
      <c r="AA984" s="235"/>
      <c r="AB984" s="235"/>
      <c r="AC984" s="235"/>
      <c r="AD984" s="235"/>
      <c r="AE984" s="235"/>
      <c r="AF984" s="235"/>
      <c r="AG984" s="235"/>
      <c r="AH984" s="235"/>
      <c r="AI984" s="235"/>
      <c r="AJ984" s="235"/>
      <c r="AK984" s="235"/>
      <c r="AL984" s="235"/>
      <c r="AM984" s="235"/>
      <c r="AN984" s="235"/>
      <c r="AO984" s="235"/>
    </row>
    <row r="985" spans="1:41" s="232" customFormat="1" outlineLevel="1">
      <c r="A985" s="395">
        <v>0</v>
      </c>
      <c r="B985" s="360"/>
      <c r="C985" s="360" t="s">
        <v>1602</v>
      </c>
      <c r="D985" s="361"/>
      <c r="E985" s="362"/>
      <c r="F985" s="334"/>
      <c r="G985" s="334"/>
      <c r="H985" s="271"/>
      <c r="I985" s="235"/>
      <c r="J985" s="235"/>
      <c r="K985" s="235"/>
      <c r="L985" s="235"/>
      <c r="M985" s="235"/>
      <c r="N985" s="235"/>
      <c r="O985" s="235"/>
      <c r="P985" s="235"/>
      <c r="Q985" s="235"/>
      <c r="R985" s="235"/>
      <c r="S985" s="235"/>
      <c r="T985" s="235"/>
      <c r="U985" s="235"/>
      <c r="V985" s="235"/>
      <c r="W985" s="235"/>
      <c r="X985" s="235"/>
      <c r="Y985" s="235"/>
      <c r="Z985" s="235"/>
      <c r="AA985" s="235"/>
      <c r="AB985" s="235"/>
      <c r="AC985" s="235"/>
      <c r="AD985" s="235"/>
      <c r="AE985" s="235"/>
      <c r="AF985" s="235"/>
      <c r="AG985" s="235"/>
      <c r="AH985" s="235"/>
      <c r="AI985" s="235"/>
      <c r="AJ985" s="235"/>
      <c r="AK985" s="235"/>
      <c r="AL985" s="235"/>
      <c r="AM985" s="235"/>
      <c r="AN985" s="235"/>
      <c r="AO985" s="235"/>
    </row>
    <row r="986" spans="1:41" s="232" customFormat="1" outlineLevel="1">
      <c r="A986" s="395">
        <v>0</v>
      </c>
      <c r="B986" s="360"/>
      <c r="C986" s="360" t="s">
        <v>1603</v>
      </c>
      <c r="D986" s="361"/>
      <c r="E986" s="362">
        <v>25.000000000000004</v>
      </c>
      <c r="F986" s="334"/>
      <c r="G986" s="334"/>
      <c r="H986" s="271"/>
      <c r="I986" s="235"/>
      <c r="J986" s="235"/>
      <c r="K986" s="235"/>
      <c r="L986" s="235"/>
      <c r="M986" s="235"/>
      <c r="N986" s="235"/>
      <c r="O986" s="235"/>
      <c r="P986" s="235"/>
      <c r="Q986" s="235"/>
      <c r="R986" s="235"/>
      <c r="S986" s="235"/>
      <c r="T986" s="235"/>
      <c r="U986" s="235"/>
      <c r="V986" s="235"/>
      <c r="W986" s="235"/>
      <c r="X986" s="235"/>
      <c r="Y986" s="235"/>
      <c r="Z986" s="235"/>
      <c r="AA986" s="235"/>
      <c r="AB986" s="235"/>
      <c r="AC986" s="235"/>
      <c r="AD986" s="235"/>
      <c r="AE986" s="235"/>
      <c r="AF986" s="235"/>
      <c r="AG986" s="235"/>
      <c r="AH986" s="235"/>
      <c r="AI986" s="235"/>
      <c r="AJ986" s="235"/>
      <c r="AK986" s="235"/>
      <c r="AL986" s="235"/>
      <c r="AM986" s="235"/>
      <c r="AN986" s="235"/>
      <c r="AO986" s="235"/>
    </row>
    <row r="987" spans="1:41" s="232" customFormat="1" ht="22.5" outlineLevel="1">
      <c r="A987" s="395">
        <v>0</v>
      </c>
      <c r="B987" s="360" t="s">
        <v>1500</v>
      </c>
      <c r="C987" s="360" t="s">
        <v>1597</v>
      </c>
      <c r="D987" s="361"/>
      <c r="E987" s="362"/>
      <c r="F987" s="334"/>
      <c r="G987" s="334"/>
      <c r="H987" s="271"/>
      <c r="I987" s="235"/>
      <c r="J987" s="235"/>
      <c r="K987" s="235"/>
      <c r="L987" s="235"/>
      <c r="M987" s="235"/>
      <c r="N987" s="235"/>
      <c r="O987" s="235"/>
      <c r="P987" s="235"/>
      <c r="Q987" s="235"/>
      <c r="R987" s="235"/>
      <c r="S987" s="235"/>
      <c r="T987" s="235"/>
      <c r="U987" s="235"/>
      <c r="V987" s="235"/>
      <c r="W987" s="235"/>
      <c r="X987" s="235"/>
      <c r="Y987" s="235"/>
      <c r="Z987" s="235"/>
      <c r="AA987" s="235"/>
      <c r="AB987" s="235"/>
      <c r="AC987" s="235"/>
      <c r="AD987" s="235"/>
      <c r="AE987" s="235"/>
      <c r="AF987" s="235"/>
      <c r="AG987" s="235"/>
      <c r="AH987" s="235"/>
      <c r="AI987" s="235"/>
      <c r="AJ987" s="235"/>
      <c r="AK987" s="235"/>
      <c r="AL987" s="235"/>
      <c r="AM987" s="235"/>
      <c r="AN987" s="235"/>
      <c r="AO987" s="235"/>
    </row>
    <row r="988" spans="1:41" s="232" customFormat="1" outlineLevel="1">
      <c r="A988" s="395">
        <v>236</v>
      </c>
      <c r="B988" s="269" t="s">
        <v>1604</v>
      </c>
      <c r="C988" s="270" t="s">
        <v>1605</v>
      </c>
      <c r="D988" s="372" t="s">
        <v>247</v>
      </c>
      <c r="E988" s="334">
        <v>26</v>
      </c>
      <c r="F988" s="334"/>
      <c r="G988" s="334">
        <f>ROUND(E988*F988,2)</f>
        <v>0</v>
      </c>
      <c r="H988" s="335" t="s">
        <v>1716</v>
      </c>
      <c r="I988" s="235"/>
      <c r="J988" s="235"/>
      <c r="K988" s="235"/>
      <c r="L988" s="235"/>
      <c r="M988" s="235"/>
      <c r="N988" s="235"/>
      <c r="O988" s="235"/>
      <c r="P988" s="235"/>
      <c r="Q988" s="235"/>
      <c r="R988" s="235"/>
      <c r="S988" s="235"/>
      <c r="T988" s="235"/>
      <c r="U988" s="235"/>
      <c r="V988" s="235"/>
      <c r="W988" s="235"/>
      <c r="X988" s="235"/>
      <c r="Y988" s="235"/>
      <c r="Z988" s="235"/>
      <c r="AA988" s="235"/>
      <c r="AB988" s="235"/>
      <c r="AC988" s="235"/>
      <c r="AD988" s="235"/>
      <c r="AE988" s="235"/>
      <c r="AF988" s="235"/>
      <c r="AG988" s="235"/>
      <c r="AH988" s="235"/>
      <c r="AI988" s="235"/>
      <c r="AJ988" s="235"/>
      <c r="AK988" s="235"/>
      <c r="AL988" s="235"/>
      <c r="AM988" s="235"/>
      <c r="AN988" s="235"/>
      <c r="AO988" s="235"/>
    </row>
    <row r="989" spans="1:41" s="232" customFormat="1" outlineLevel="1">
      <c r="A989" s="395">
        <v>0</v>
      </c>
      <c r="B989" s="360"/>
      <c r="C989" s="360" t="s">
        <v>1596</v>
      </c>
      <c r="D989" s="361"/>
      <c r="E989" s="362"/>
      <c r="F989" s="334"/>
      <c r="G989" s="334"/>
      <c r="H989" s="271"/>
      <c r="I989" s="235"/>
      <c r="J989" s="235"/>
      <c r="K989" s="235"/>
      <c r="L989" s="235"/>
      <c r="M989" s="235"/>
      <c r="N989" s="235"/>
      <c r="O989" s="235"/>
      <c r="P989" s="235"/>
      <c r="Q989" s="235"/>
      <c r="R989" s="235"/>
      <c r="S989" s="235"/>
      <c r="T989" s="235"/>
      <c r="U989" s="235"/>
      <c r="V989" s="235"/>
      <c r="W989" s="235"/>
      <c r="X989" s="235"/>
      <c r="Y989" s="235"/>
      <c r="Z989" s="235"/>
      <c r="AA989" s="235"/>
      <c r="AB989" s="235"/>
      <c r="AC989" s="235"/>
      <c r="AD989" s="235"/>
      <c r="AE989" s="235"/>
      <c r="AF989" s="235"/>
      <c r="AG989" s="235"/>
      <c r="AH989" s="235"/>
      <c r="AI989" s="235"/>
      <c r="AJ989" s="235"/>
      <c r="AK989" s="235"/>
      <c r="AL989" s="235"/>
      <c r="AM989" s="235"/>
      <c r="AN989" s="235"/>
      <c r="AO989" s="235"/>
    </row>
    <row r="990" spans="1:41" s="232" customFormat="1" outlineLevel="1">
      <c r="A990" s="395">
        <v>0</v>
      </c>
      <c r="B990" s="360"/>
      <c r="C990" s="360" t="s">
        <v>1606</v>
      </c>
      <c r="D990" s="361"/>
      <c r="E990" s="362">
        <v>26.000000000000004</v>
      </c>
      <c r="F990" s="334"/>
      <c r="G990" s="334"/>
      <c r="H990" s="271"/>
      <c r="I990" s="235"/>
      <c r="J990" s="235"/>
      <c r="K990" s="235"/>
      <c r="L990" s="235"/>
      <c r="M990" s="235"/>
      <c r="N990" s="235"/>
      <c r="O990" s="235"/>
      <c r="P990" s="235"/>
      <c r="Q990" s="235"/>
      <c r="R990" s="235"/>
      <c r="S990" s="235"/>
      <c r="T990" s="235"/>
      <c r="U990" s="235"/>
      <c r="V990" s="235"/>
      <c r="W990" s="235"/>
      <c r="X990" s="235"/>
      <c r="Y990" s="235"/>
      <c r="Z990" s="235"/>
      <c r="AA990" s="235"/>
      <c r="AB990" s="235"/>
      <c r="AC990" s="235"/>
      <c r="AD990" s="235"/>
      <c r="AE990" s="235"/>
      <c r="AF990" s="235"/>
      <c r="AG990" s="235"/>
      <c r="AH990" s="235"/>
      <c r="AI990" s="235"/>
      <c r="AJ990" s="235"/>
      <c r="AK990" s="235"/>
      <c r="AL990" s="235"/>
      <c r="AM990" s="235"/>
      <c r="AN990" s="235"/>
      <c r="AO990" s="235"/>
    </row>
    <row r="991" spans="1:41" s="232" customFormat="1" ht="22.5" outlineLevel="1">
      <c r="A991" s="395">
        <v>0</v>
      </c>
      <c r="B991" s="360" t="s">
        <v>1500</v>
      </c>
      <c r="C991" s="360" t="s">
        <v>1597</v>
      </c>
      <c r="D991" s="361"/>
      <c r="E991" s="362"/>
      <c r="F991" s="334"/>
      <c r="G991" s="334"/>
      <c r="H991" s="271"/>
      <c r="I991" s="235"/>
      <c r="J991" s="235"/>
      <c r="K991" s="235"/>
      <c r="L991" s="235"/>
      <c r="M991" s="235"/>
      <c r="N991" s="235"/>
      <c r="O991" s="235"/>
      <c r="P991" s="235"/>
      <c r="Q991" s="235"/>
      <c r="R991" s="235"/>
      <c r="S991" s="235"/>
      <c r="T991" s="235"/>
      <c r="U991" s="235"/>
      <c r="V991" s="235"/>
      <c r="W991" s="235"/>
      <c r="X991" s="235"/>
      <c r="Y991" s="235"/>
      <c r="Z991" s="235"/>
      <c r="AA991" s="235"/>
      <c r="AB991" s="235"/>
      <c r="AC991" s="235"/>
      <c r="AD991" s="235"/>
      <c r="AE991" s="235"/>
      <c r="AF991" s="235"/>
      <c r="AG991" s="235"/>
      <c r="AH991" s="235"/>
      <c r="AI991" s="235"/>
      <c r="AJ991" s="235"/>
      <c r="AK991" s="235"/>
      <c r="AL991" s="235"/>
      <c r="AM991" s="235"/>
      <c r="AN991" s="235"/>
      <c r="AO991" s="235"/>
    </row>
    <row r="992" spans="1:41" s="232" customFormat="1" outlineLevel="1">
      <c r="A992" s="395">
        <v>237</v>
      </c>
      <c r="B992" s="269" t="s">
        <v>1607</v>
      </c>
      <c r="C992" s="270" t="s">
        <v>1605</v>
      </c>
      <c r="D992" s="372" t="s">
        <v>247</v>
      </c>
      <c r="E992" s="334">
        <v>10</v>
      </c>
      <c r="F992" s="334"/>
      <c r="G992" s="334">
        <f>ROUND(E992*F992,2)</f>
        <v>0</v>
      </c>
      <c r="H992" s="335" t="s">
        <v>1716</v>
      </c>
      <c r="I992" s="235"/>
      <c r="J992" s="235"/>
      <c r="K992" s="235"/>
      <c r="L992" s="235"/>
      <c r="M992" s="235"/>
      <c r="N992" s="235"/>
      <c r="O992" s="235"/>
      <c r="P992" s="235"/>
      <c r="Q992" s="235"/>
      <c r="R992" s="235"/>
      <c r="S992" s="235"/>
      <c r="T992" s="235"/>
      <c r="U992" s="235"/>
      <c r="V992" s="235"/>
      <c r="W992" s="235"/>
      <c r="X992" s="235"/>
      <c r="Y992" s="235"/>
      <c r="Z992" s="235"/>
      <c r="AA992" s="235"/>
      <c r="AB992" s="235"/>
      <c r="AC992" s="235"/>
      <c r="AD992" s="235"/>
      <c r="AE992" s="235"/>
      <c r="AF992" s="235"/>
      <c r="AG992" s="235"/>
      <c r="AH992" s="235"/>
      <c r="AI992" s="235"/>
      <c r="AJ992" s="235"/>
      <c r="AK992" s="235"/>
      <c r="AL992" s="235"/>
      <c r="AM992" s="235"/>
      <c r="AN992" s="235"/>
      <c r="AO992" s="235"/>
    </row>
    <row r="993" spans="1:41" s="232" customFormat="1" outlineLevel="1">
      <c r="A993" s="395">
        <v>0</v>
      </c>
      <c r="B993" s="360"/>
      <c r="C993" s="360" t="s">
        <v>1599</v>
      </c>
      <c r="D993" s="361"/>
      <c r="E993" s="362"/>
      <c r="F993" s="334"/>
      <c r="G993" s="334"/>
      <c r="H993" s="271"/>
      <c r="I993" s="235"/>
      <c r="J993" s="235"/>
      <c r="K993" s="235"/>
      <c r="L993" s="235"/>
      <c r="M993" s="235"/>
      <c r="N993" s="235"/>
      <c r="O993" s="235"/>
      <c r="P993" s="235"/>
      <c r="Q993" s="235"/>
      <c r="R993" s="235"/>
      <c r="S993" s="235"/>
      <c r="T993" s="235"/>
      <c r="U993" s="235"/>
      <c r="V993" s="235"/>
      <c r="W993" s="235"/>
      <c r="X993" s="235"/>
      <c r="Y993" s="235"/>
      <c r="Z993" s="235"/>
      <c r="AA993" s="235"/>
      <c r="AB993" s="235"/>
      <c r="AC993" s="235"/>
      <c r="AD993" s="235"/>
      <c r="AE993" s="235"/>
      <c r="AF993" s="235"/>
      <c r="AG993" s="235"/>
      <c r="AH993" s="235"/>
      <c r="AI993" s="235"/>
      <c r="AJ993" s="235"/>
      <c r="AK993" s="235"/>
      <c r="AL993" s="235"/>
      <c r="AM993" s="235"/>
      <c r="AN993" s="235"/>
      <c r="AO993" s="235"/>
    </row>
    <row r="994" spans="1:41" s="232" customFormat="1" outlineLevel="1">
      <c r="A994" s="395">
        <v>0</v>
      </c>
      <c r="B994" s="360"/>
      <c r="C994" s="360" t="s">
        <v>1504</v>
      </c>
      <c r="D994" s="361"/>
      <c r="E994" s="362">
        <v>10</v>
      </c>
      <c r="F994" s="334"/>
      <c r="G994" s="334"/>
      <c r="H994" s="271"/>
      <c r="I994" s="235"/>
      <c r="J994" s="235"/>
      <c r="K994" s="235"/>
      <c r="L994" s="235"/>
      <c r="M994" s="235"/>
      <c r="N994" s="235"/>
      <c r="O994" s="235"/>
      <c r="P994" s="235"/>
      <c r="Q994" s="235"/>
      <c r="R994" s="235"/>
      <c r="S994" s="235"/>
      <c r="T994" s="235"/>
      <c r="U994" s="235"/>
      <c r="V994" s="235"/>
      <c r="W994" s="235"/>
      <c r="X994" s="235"/>
      <c r="Y994" s="235"/>
      <c r="Z994" s="235"/>
      <c r="AA994" s="235"/>
      <c r="AB994" s="235"/>
      <c r="AC994" s="235"/>
      <c r="AD994" s="235"/>
      <c r="AE994" s="235"/>
      <c r="AF994" s="235"/>
      <c r="AG994" s="235"/>
      <c r="AH994" s="235"/>
      <c r="AI994" s="235"/>
      <c r="AJ994" s="235"/>
      <c r="AK994" s="235"/>
      <c r="AL994" s="235"/>
      <c r="AM994" s="235"/>
      <c r="AN994" s="235"/>
      <c r="AO994" s="235"/>
    </row>
    <row r="995" spans="1:41" s="232" customFormat="1" ht="22.5" outlineLevel="1">
      <c r="A995" s="395">
        <v>0</v>
      </c>
      <c r="B995" s="360" t="s">
        <v>1500</v>
      </c>
      <c r="C995" s="360" t="s">
        <v>1597</v>
      </c>
      <c r="D995" s="361"/>
      <c r="E995" s="362"/>
      <c r="F995" s="334"/>
      <c r="G995" s="334"/>
      <c r="H995" s="271"/>
      <c r="I995" s="235"/>
      <c r="J995" s="235"/>
      <c r="K995" s="235"/>
      <c r="L995" s="235"/>
      <c r="M995" s="235"/>
      <c r="N995" s="235"/>
      <c r="O995" s="235"/>
      <c r="P995" s="235"/>
      <c r="Q995" s="235"/>
      <c r="R995" s="235"/>
      <c r="S995" s="235"/>
      <c r="T995" s="235"/>
      <c r="U995" s="235"/>
      <c r="V995" s="235"/>
      <c r="W995" s="235"/>
      <c r="X995" s="235"/>
      <c r="Y995" s="235"/>
      <c r="Z995" s="235"/>
      <c r="AA995" s="235"/>
      <c r="AB995" s="235"/>
      <c r="AC995" s="235"/>
      <c r="AD995" s="235"/>
      <c r="AE995" s="235"/>
      <c r="AF995" s="235"/>
      <c r="AG995" s="235"/>
      <c r="AH995" s="235"/>
      <c r="AI995" s="235"/>
      <c r="AJ995" s="235"/>
      <c r="AK995" s="235"/>
      <c r="AL995" s="235"/>
      <c r="AM995" s="235"/>
      <c r="AN995" s="235"/>
      <c r="AO995" s="235"/>
    </row>
    <row r="996" spans="1:41" s="232" customFormat="1" outlineLevel="1">
      <c r="A996" s="395">
        <v>238</v>
      </c>
      <c r="B996" s="269" t="s">
        <v>1608</v>
      </c>
      <c r="C996" s="270" t="s">
        <v>1605</v>
      </c>
      <c r="D996" s="372" t="s">
        <v>247</v>
      </c>
      <c r="E996" s="334">
        <v>44</v>
      </c>
      <c r="F996" s="334"/>
      <c r="G996" s="334">
        <f>ROUND(E996*F996,2)</f>
        <v>0</v>
      </c>
      <c r="H996" s="335" t="s">
        <v>1716</v>
      </c>
      <c r="I996" s="235"/>
      <c r="J996" s="235"/>
      <c r="K996" s="235"/>
      <c r="L996" s="235"/>
      <c r="M996" s="235"/>
      <c r="N996" s="235"/>
      <c r="O996" s="235"/>
      <c r="P996" s="235"/>
      <c r="Q996" s="235"/>
      <c r="R996" s="235"/>
      <c r="S996" s="235"/>
      <c r="T996" s="235"/>
      <c r="U996" s="235"/>
      <c r="V996" s="235"/>
      <c r="W996" s="235"/>
      <c r="X996" s="235"/>
      <c r="Y996" s="235"/>
      <c r="Z996" s="235"/>
      <c r="AA996" s="235"/>
      <c r="AB996" s="235"/>
      <c r="AC996" s="235"/>
      <c r="AD996" s="235"/>
      <c r="AE996" s="235"/>
      <c r="AF996" s="235"/>
      <c r="AG996" s="235"/>
      <c r="AH996" s="235"/>
      <c r="AI996" s="235"/>
      <c r="AJ996" s="235"/>
      <c r="AK996" s="235"/>
      <c r="AL996" s="235"/>
      <c r="AM996" s="235"/>
      <c r="AN996" s="235"/>
      <c r="AO996" s="235"/>
    </row>
    <row r="997" spans="1:41" s="232" customFormat="1" outlineLevel="1">
      <c r="A997" s="395">
        <v>0</v>
      </c>
      <c r="B997" s="360"/>
      <c r="C997" s="360" t="s">
        <v>1602</v>
      </c>
      <c r="D997" s="361"/>
      <c r="E997" s="362"/>
      <c r="F997" s="334"/>
      <c r="G997" s="334"/>
      <c r="H997" s="271"/>
      <c r="I997" s="235"/>
      <c r="J997" s="235"/>
      <c r="K997" s="235"/>
      <c r="L997" s="235"/>
      <c r="M997" s="235"/>
      <c r="N997" s="235"/>
      <c r="O997" s="235"/>
      <c r="P997" s="235"/>
      <c r="Q997" s="235"/>
      <c r="R997" s="235"/>
      <c r="S997" s="235"/>
      <c r="T997" s="235"/>
      <c r="U997" s="235"/>
      <c r="V997" s="235"/>
      <c r="W997" s="235"/>
      <c r="X997" s="235"/>
      <c r="Y997" s="235"/>
      <c r="Z997" s="235"/>
      <c r="AA997" s="235"/>
      <c r="AB997" s="235"/>
      <c r="AC997" s="235"/>
      <c r="AD997" s="235"/>
      <c r="AE997" s="235"/>
      <c r="AF997" s="235"/>
      <c r="AG997" s="235"/>
      <c r="AH997" s="235"/>
      <c r="AI997" s="235"/>
      <c r="AJ997" s="235"/>
      <c r="AK997" s="235"/>
      <c r="AL997" s="235"/>
      <c r="AM997" s="235"/>
      <c r="AN997" s="235"/>
      <c r="AO997" s="235"/>
    </row>
    <row r="998" spans="1:41" s="232" customFormat="1" outlineLevel="1">
      <c r="A998" s="395">
        <v>0</v>
      </c>
      <c r="B998" s="360"/>
      <c r="C998" s="360" t="s">
        <v>1609</v>
      </c>
      <c r="D998" s="361"/>
      <c r="E998" s="362">
        <v>44.000000000000007</v>
      </c>
      <c r="F998" s="334"/>
      <c r="G998" s="334"/>
      <c r="H998" s="271"/>
      <c r="I998" s="235"/>
      <c r="J998" s="235"/>
      <c r="K998" s="235"/>
      <c r="L998" s="235"/>
      <c r="M998" s="235"/>
      <c r="N998" s="235"/>
      <c r="O998" s="235"/>
      <c r="P998" s="235"/>
      <c r="Q998" s="235"/>
      <c r="R998" s="235"/>
      <c r="S998" s="235"/>
      <c r="T998" s="235"/>
      <c r="U998" s="235"/>
      <c r="V998" s="235"/>
      <c r="W998" s="235"/>
      <c r="X998" s="235"/>
      <c r="Y998" s="235"/>
      <c r="Z998" s="235"/>
      <c r="AA998" s="235"/>
      <c r="AB998" s="235"/>
      <c r="AC998" s="235"/>
      <c r="AD998" s="235"/>
      <c r="AE998" s="235"/>
      <c r="AF998" s="235"/>
      <c r="AG998" s="235"/>
      <c r="AH998" s="235"/>
      <c r="AI998" s="235"/>
      <c r="AJ998" s="235"/>
      <c r="AK998" s="235"/>
      <c r="AL998" s="235"/>
      <c r="AM998" s="235"/>
      <c r="AN998" s="235"/>
      <c r="AO998" s="235"/>
    </row>
    <row r="999" spans="1:41" s="232" customFormat="1" ht="22.5" outlineLevel="1">
      <c r="A999" s="395">
        <v>0</v>
      </c>
      <c r="B999" s="360" t="s">
        <v>1500</v>
      </c>
      <c r="C999" s="360" t="s">
        <v>1597</v>
      </c>
      <c r="D999" s="361"/>
      <c r="E999" s="362"/>
      <c r="F999" s="334"/>
      <c r="G999" s="334"/>
      <c r="H999" s="271"/>
      <c r="I999" s="235"/>
      <c r="J999" s="235"/>
      <c r="K999" s="235"/>
      <c r="L999" s="235"/>
      <c r="M999" s="235"/>
      <c r="N999" s="235"/>
      <c r="O999" s="235"/>
      <c r="P999" s="235"/>
      <c r="Q999" s="235"/>
      <c r="R999" s="235"/>
      <c r="S999" s="235"/>
      <c r="T999" s="235"/>
      <c r="U999" s="235"/>
      <c r="V999" s="235"/>
      <c r="W999" s="235"/>
      <c r="X999" s="235"/>
      <c r="Y999" s="235"/>
      <c r="Z999" s="235"/>
      <c r="AA999" s="235"/>
      <c r="AB999" s="235"/>
      <c r="AC999" s="235"/>
      <c r="AD999" s="235"/>
      <c r="AE999" s="235"/>
      <c r="AF999" s="235"/>
      <c r="AG999" s="235"/>
      <c r="AH999" s="235"/>
      <c r="AI999" s="235"/>
      <c r="AJ999" s="235"/>
      <c r="AK999" s="235"/>
      <c r="AL999" s="235"/>
      <c r="AM999" s="235"/>
      <c r="AN999" s="235"/>
      <c r="AO999" s="235"/>
    </row>
    <row r="1000" spans="1:41" s="232" customFormat="1" outlineLevel="1">
      <c r="A1000" s="395">
        <v>239</v>
      </c>
      <c r="B1000" s="269" t="s">
        <v>1610</v>
      </c>
      <c r="C1000" s="270" t="s">
        <v>1611</v>
      </c>
      <c r="D1000" s="372" t="s">
        <v>142</v>
      </c>
      <c r="E1000" s="334">
        <v>38</v>
      </c>
      <c r="F1000" s="334"/>
      <c r="G1000" s="334">
        <f>ROUND(E1000*F1000,2)</f>
        <v>0</v>
      </c>
      <c r="H1000" s="335" t="s">
        <v>1716</v>
      </c>
      <c r="I1000" s="235"/>
      <c r="J1000" s="235"/>
      <c r="K1000" s="235"/>
      <c r="L1000" s="235"/>
      <c r="M1000" s="235"/>
      <c r="N1000" s="235"/>
      <c r="O1000" s="235"/>
      <c r="P1000" s="235"/>
      <c r="Q1000" s="235"/>
      <c r="R1000" s="235"/>
      <c r="S1000" s="235"/>
      <c r="T1000" s="235"/>
      <c r="U1000" s="235"/>
      <c r="V1000" s="235"/>
      <c r="W1000" s="235"/>
      <c r="X1000" s="235"/>
      <c r="Y1000" s="235"/>
      <c r="Z1000" s="235"/>
      <c r="AA1000" s="235"/>
      <c r="AB1000" s="235"/>
      <c r="AC1000" s="235"/>
      <c r="AD1000" s="235"/>
      <c r="AE1000" s="235"/>
      <c r="AF1000" s="235"/>
      <c r="AG1000" s="235"/>
      <c r="AH1000" s="235"/>
      <c r="AI1000" s="235"/>
      <c r="AJ1000" s="235"/>
      <c r="AK1000" s="235"/>
      <c r="AL1000" s="235"/>
      <c r="AM1000" s="235"/>
      <c r="AN1000" s="235"/>
      <c r="AO1000" s="235"/>
    </row>
    <row r="1001" spans="1:41" s="232" customFormat="1" outlineLevel="1">
      <c r="A1001" s="395">
        <v>0</v>
      </c>
      <c r="B1001" s="360"/>
      <c r="C1001" s="360" t="s">
        <v>1612</v>
      </c>
      <c r="D1001" s="361"/>
      <c r="E1001" s="362">
        <v>38</v>
      </c>
      <c r="F1001" s="334"/>
      <c r="G1001" s="334"/>
      <c r="H1001" s="271"/>
      <c r="I1001" s="235"/>
      <c r="J1001" s="235"/>
      <c r="K1001" s="235"/>
      <c r="L1001" s="235"/>
      <c r="M1001" s="235"/>
      <c r="N1001" s="235"/>
      <c r="O1001" s="235"/>
      <c r="P1001" s="235"/>
      <c r="Q1001" s="235"/>
      <c r="R1001" s="235"/>
      <c r="S1001" s="235"/>
      <c r="T1001" s="235"/>
      <c r="U1001" s="235"/>
      <c r="V1001" s="235"/>
      <c r="W1001" s="235"/>
      <c r="X1001" s="235"/>
      <c r="Y1001" s="235"/>
      <c r="Z1001" s="235"/>
      <c r="AA1001" s="235"/>
      <c r="AB1001" s="235"/>
      <c r="AC1001" s="235"/>
      <c r="AD1001" s="235"/>
      <c r="AE1001" s="235"/>
      <c r="AF1001" s="235"/>
      <c r="AG1001" s="235"/>
      <c r="AH1001" s="235"/>
      <c r="AI1001" s="235"/>
      <c r="AJ1001" s="235"/>
      <c r="AK1001" s="235"/>
      <c r="AL1001" s="235"/>
      <c r="AM1001" s="235"/>
      <c r="AN1001" s="235"/>
      <c r="AO1001" s="235"/>
    </row>
    <row r="1002" spans="1:41" s="232" customFormat="1" outlineLevel="1">
      <c r="A1002" s="395">
        <v>240</v>
      </c>
      <c r="B1002" s="269" t="s">
        <v>1614</v>
      </c>
      <c r="C1002" s="270" t="s">
        <v>1615</v>
      </c>
      <c r="D1002" s="372" t="s">
        <v>142</v>
      </c>
      <c r="E1002" s="334">
        <v>1</v>
      </c>
      <c r="F1002" s="334"/>
      <c r="G1002" s="334">
        <f>ROUND(E1002*F1002,2)</f>
        <v>0</v>
      </c>
      <c r="H1002" s="335" t="s">
        <v>1716</v>
      </c>
      <c r="I1002" s="235"/>
      <c r="J1002" s="235"/>
      <c r="K1002" s="235"/>
      <c r="L1002" s="235"/>
      <c r="M1002" s="235"/>
      <c r="N1002" s="235"/>
      <c r="O1002" s="235"/>
      <c r="P1002" s="235"/>
      <c r="Q1002" s="235"/>
      <c r="R1002" s="235"/>
      <c r="S1002" s="235"/>
      <c r="T1002" s="235"/>
      <c r="U1002" s="235"/>
      <c r="V1002" s="235"/>
      <c r="W1002" s="235"/>
      <c r="X1002" s="235"/>
      <c r="Y1002" s="235"/>
      <c r="Z1002" s="235"/>
      <c r="AA1002" s="235"/>
      <c r="AB1002" s="235"/>
      <c r="AC1002" s="235"/>
      <c r="AD1002" s="235"/>
      <c r="AE1002" s="235"/>
      <c r="AF1002" s="235"/>
      <c r="AG1002" s="235"/>
      <c r="AH1002" s="235"/>
      <c r="AI1002" s="235"/>
      <c r="AJ1002" s="235"/>
      <c r="AK1002" s="235"/>
      <c r="AL1002" s="235"/>
      <c r="AM1002" s="235"/>
      <c r="AN1002" s="235"/>
      <c r="AO1002" s="235"/>
    </row>
    <row r="1003" spans="1:41" s="232" customFormat="1" outlineLevel="1">
      <c r="A1003" s="395">
        <v>0</v>
      </c>
      <c r="B1003" s="360"/>
      <c r="C1003" s="360" t="s">
        <v>46</v>
      </c>
      <c r="D1003" s="361"/>
      <c r="E1003" s="362">
        <v>1</v>
      </c>
      <c r="F1003" s="334"/>
      <c r="G1003" s="334"/>
      <c r="H1003" s="271"/>
      <c r="I1003" s="235"/>
      <c r="J1003" s="235"/>
      <c r="K1003" s="235"/>
      <c r="L1003" s="235"/>
      <c r="M1003" s="235"/>
      <c r="N1003" s="235"/>
      <c r="O1003" s="235"/>
      <c r="P1003" s="235"/>
      <c r="Q1003" s="235"/>
      <c r="R1003" s="235"/>
      <c r="S1003" s="235"/>
      <c r="T1003" s="235"/>
      <c r="U1003" s="235"/>
      <c r="V1003" s="235"/>
      <c r="W1003" s="235"/>
      <c r="X1003" s="235"/>
      <c r="Y1003" s="235"/>
      <c r="Z1003" s="235"/>
      <c r="AA1003" s="235"/>
      <c r="AB1003" s="235"/>
      <c r="AC1003" s="235"/>
      <c r="AD1003" s="235"/>
      <c r="AE1003" s="235"/>
      <c r="AF1003" s="235"/>
      <c r="AG1003" s="235"/>
      <c r="AH1003" s="235"/>
      <c r="AI1003" s="235"/>
      <c r="AJ1003" s="235"/>
      <c r="AK1003" s="235"/>
      <c r="AL1003" s="235"/>
      <c r="AM1003" s="235"/>
      <c r="AN1003" s="235"/>
      <c r="AO1003" s="235"/>
    </row>
    <row r="1004" spans="1:41" s="232" customFormat="1" outlineLevel="1">
      <c r="A1004" s="395">
        <v>241</v>
      </c>
      <c r="B1004" s="269" t="s">
        <v>1616</v>
      </c>
      <c r="C1004" s="270" t="s">
        <v>1617</v>
      </c>
      <c r="D1004" s="372" t="s">
        <v>142</v>
      </c>
      <c r="E1004" s="334">
        <v>42</v>
      </c>
      <c r="F1004" s="334"/>
      <c r="G1004" s="334">
        <f>ROUND(E1004*F1004,2)</f>
        <v>0</v>
      </c>
      <c r="H1004" s="335" t="s">
        <v>1716</v>
      </c>
      <c r="I1004" s="235"/>
      <c r="J1004" s="235"/>
      <c r="K1004" s="235"/>
      <c r="L1004" s="235"/>
      <c r="M1004" s="235"/>
      <c r="N1004" s="235"/>
      <c r="O1004" s="235"/>
      <c r="P1004" s="235"/>
      <c r="Q1004" s="235"/>
      <c r="R1004" s="235"/>
      <c r="S1004" s="235"/>
      <c r="T1004" s="235"/>
      <c r="U1004" s="235"/>
      <c r="V1004" s="235"/>
      <c r="W1004" s="235"/>
      <c r="X1004" s="235"/>
      <c r="Y1004" s="235"/>
      <c r="Z1004" s="235"/>
      <c r="AA1004" s="235"/>
      <c r="AB1004" s="235"/>
      <c r="AC1004" s="235"/>
      <c r="AD1004" s="235"/>
      <c r="AE1004" s="235"/>
      <c r="AF1004" s="235"/>
      <c r="AG1004" s="235"/>
      <c r="AH1004" s="235"/>
      <c r="AI1004" s="235"/>
      <c r="AJ1004" s="235"/>
      <c r="AK1004" s="235"/>
      <c r="AL1004" s="235"/>
      <c r="AM1004" s="235"/>
      <c r="AN1004" s="235"/>
      <c r="AO1004" s="235"/>
    </row>
    <row r="1005" spans="1:41" s="232" customFormat="1" outlineLevel="1">
      <c r="A1005" s="395">
        <v>0</v>
      </c>
      <c r="B1005" s="360"/>
      <c r="C1005" s="360" t="s">
        <v>1618</v>
      </c>
      <c r="D1005" s="361"/>
      <c r="E1005" s="362">
        <v>42</v>
      </c>
      <c r="F1005" s="334"/>
      <c r="G1005" s="334"/>
      <c r="H1005" s="271"/>
      <c r="I1005" s="235"/>
      <c r="J1005" s="235"/>
      <c r="K1005" s="235"/>
      <c r="L1005" s="235"/>
      <c r="M1005" s="235"/>
      <c r="N1005" s="235"/>
      <c r="O1005" s="235"/>
      <c r="P1005" s="235"/>
      <c r="Q1005" s="235"/>
      <c r="R1005" s="235"/>
      <c r="S1005" s="235"/>
      <c r="T1005" s="235"/>
      <c r="U1005" s="235"/>
      <c r="V1005" s="235"/>
      <c r="W1005" s="235"/>
      <c r="X1005" s="235"/>
      <c r="Y1005" s="235"/>
      <c r="Z1005" s="235"/>
      <c r="AA1005" s="235"/>
      <c r="AB1005" s="235"/>
      <c r="AC1005" s="235"/>
      <c r="AD1005" s="235"/>
      <c r="AE1005" s="235"/>
      <c r="AF1005" s="235"/>
      <c r="AG1005" s="235"/>
      <c r="AH1005" s="235"/>
      <c r="AI1005" s="235"/>
      <c r="AJ1005" s="235"/>
      <c r="AK1005" s="235"/>
      <c r="AL1005" s="235"/>
      <c r="AM1005" s="235"/>
      <c r="AN1005" s="235"/>
      <c r="AO1005" s="235"/>
    </row>
    <row r="1006" spans="1:41" s="232" customFormat="1" outlineLevel="1">
      <c r="A1006" s="395">
        <v>242</v>
      </c>
      <c r="B1006" s="269" t="s">
        <v>1619</v>
      </c>
      <c r="C1006" s="270" t="s">
        <v>1620</v>
      </c>
      <c r="D1006" s="372" t="s">
        <v>142</v>
      </c>
      <c r="E1006" s="334">
        <v>26</v>
      </c>
      <c r="F1006" s="334"/>
      <c r="G1006" s="334">
        <f>ROUND(E1006*F1006,2)</f>
        <v>0</v>
      </c>
      <c r="H1006" s="335" t="s">
        <v>1716</v>
      </c>
      <c r="I1006" s="235"/>
      <c r="J1006" s="235"/>
      <c r="K1006" s="235"/>
      <c r="L1006" s="235"/>
      <c r="M1006" s="235"/>
      <c r="N1006" s="235"/>
      <c r="O1006" s="235"/>
      <c r="P1006" s="235"/>
      <c r="Q1006" s="235"/>
      <c r="R1006" s="235"/>
      <c r="S1006" s="235"/>
      <c r="T1006" s="235"/>
      <c r="U1006" s="235"/>
      <c r="V1006" s="235"/>
      <c r="W1006" s="235"/>
      <c r="X1006" s="235"/>
      <c r="Y1006" s="235"/>
      <c r="Z1006" s="235"/>
      <c r="AA1006" s="235"/>
      <c r="AB1006" s="235"/>
      <c r="AC1006" s="235"/>
      <c r="AD1006" s="235"/>
      <c r="AE1006" s="235"/>
      <c r="AF1006" s="235"/>
      <c r="AG1006" s="235"/>
      <c r="AH1006" s="235"/>
      <c r="AI1006" s="235"/>
      <c r="AJ1006" s="235"/>
      <c r="AK1006" s="235"/>
      <c r="AL1006" s="235"/>
      <c r="AM1006" s="235"/>
      <c r="AN1006" s="235"/>
      <c r="AO1006" s="235"/>
    </row>
    <row r="1007" spans="1:41" s="232" customFormat="1" outlineLevel="1">
      <c r="A1007" s="395">
        <v>0</v>
      </c>
      <c r="B1007" s="360"/>
      <c r="C1007" s="360" t="s">
        <v>1606</v>
      </c>
      <c r="D1007" s="361"/>
      <c r="E1007" s="362">
        <v>26.000000000000004</v>
      </c>
      <c r="F1007" s="334"/>
      <c r="G1007" s="334"/>
      <c r="H1007" s="271"/>
      <c r="I1007" s="235"/>
      <c r="J1007" s="235"/>
      <c r="K1007" s="235"/>
      <c r="L1007" s="235"/>
      <c r="M1007" s="235"/>
      <c r="N1007" s="235"/>
      <c r="O1007" s="235"/>
      <c r="P1007" s="235"/>
      <c r="Q1007" s="235"/>
      <c r="R1007" s="235"/>
      <c r="S1007" s="235"/>
      <c r="T1007" s="235"/>
      <c r="U1007" s="235"/>
      <c r="V1007" s="235"/>
      <c r="W1007" s="235"/>
      <c r="X1007" s="235"/>
      <c r="Y1007" s="235"/>
      <c r="Z1007" s="235"/>
      <c r="AA1007" s="235"/>
      <c r="AB1007" s="235"/>
      <c r="AC1007" s="235"/>
      <c r="AD1007" s="235"/>
      <c r="AE1007" s="235"/>
      <c r="AF1007" s="235"/>
      <c r="AG1007" s="235"/>
      <c r="AH1007" s="235"/>
      <c r="AI1007" s="235"/>
      <c r="AJ1007" s="235"/>
      <c r="AK1007" s="235"/>
      <c r="AL1007" s="235"/>
      <c r="AM1007" s="235"/>
      <c r="AN1007" s="235"/>
      <c r="AO1007" s="235"/>
    </row>
    <row r="1008" spans="1:41" s="232" customFormat="1" outlineLevel="1">
      <c r="A1008" s="395">
        <v>243</v>
      </c>
      <c r="B1008" s="269" t="s">
        <v>1621</v>
      </c>
      <c r="C1008" s="270" t="s">
        <v>1622</v>
      </c>
      <c r="D1008" s="372" t="s">
        <v>142</v>
      </c>
      <c r="E1008" s="334">
        <v>5</v>
      </c>
      <c r="F1008" s="334"/>
      <c r="G1008" s="334">
        <f>ROUND(E1008*F1008,2)</f>
        <v>0</v>
      </c>
      <c r="H1008" s="335" t="s">
        <v>1716</v>
      </c>
      <c r="I1008" s="235"/>
      <c r="J1008" s="235"/>
      <c r="K1008" s="235"/>
      <c r="L1008" s="235"/>
      <c r="M1008" s="235"/>
      <c r="N1008" s="235"/>
      <c r="O1008" s="235"/>
      <c r="P1008" s="235"/>
      <c r="Q1008" s="235"/>
      <c r="R1008" s="235"/>
      <c r="S1008" s="235"/>
      <c r="T1008" s="235"/>
      <c r="U1008" s="235"/>
      <c r="V1008" s="235"/>
      <c r="W1008" s="235"/>
      <c r="X1008" s="235"/>
      <c r="Y1008" s="235"/>
      <c r="Z1008" s="235"/>
      <c r="AA1008" s="235"/>
      <c r="AB1008" s="235"/>
      <c r="AC1008" s="235"/>
      <c r="AD1008" s="235"/>
      <c r="AE1008" s="235"/>
      <c r="AF1008" s="235"/>
      <c r="AG1008" s="235"/>
      <c r="AH1008" s="235"/>
      <c r="AI1008" s="235"/>
      <c r="AJ1008" s="235"/>
      <c r="AK1008" s="235"/>
      <c r="AL1008" s="235"/>
      <c r="AM1008" s="235"/>
      <c r="AN1008" s="235"/>
      <c r="AO1008" s="235"/>
    </row>
    <row r="1009" spans="1:41" s="232" customFormat="1" outlineLevel="1">
      <c r="A1009" s="395">
        <v>0</v>
      </c>
      <c r="B1009" s="360"/>
      <c r="C1009" s="360" t="s">
        <v>58</v>
      </c>
      <c r="D1009" s="361"/>
      <c r="E1009" s="362">
        <v>5</v>
      </c>
      <c r="F1009" s="334"/>
      <c r="G1009" s="334"/>
      <c r="H1009" s="271"/>
      <c r="I1009" s="235"/>
      <c r="J1009" s="235"/>
      <c r="K1009" s="235"/>
      <c r="L1009" s="235"/>
      <c r="M1009" s="235"/>
      <c r="N1009" s="235"/>
      <c r="O1009" s="235"/>
      <c r="P1009" s="235"/>
      <c r="Q1009" s="235"/>
      <c r="R1009" s="235"/>
      <c r="S1009" s="235"/>
      <c r="T1009" s="235"/>
      <c r="U1009" s="235"/>
      <c r="V1009" s="235"/>
      <c r="W1009" s="235"/>
      <c r="X1009" s="235"/>
      <c r="Y1009" s="235"/>
      <c r="Z1009" s="235"/>
      <c r="AA1009" s="235"/>
      <c r="AB1009" s="235"/>
      <c r="AC1009" s="235"/>
      <c r="AD1009" s="235"/>
      <c r="AE1009" s="235"/>
      <c r="AF1009" s="235"/>
      <c r="AG1009" s="235"/>
      <c r="AH1009" s="235"/>
      <c r="AI1009" s="235"/>
      <c r="AJ1009" s="235"/>
      <c r="AK1009" s="235"/>
      <c r="AL1009" s="235"/>
      <c r="AM1009" s="235"/>
      <c r="AN1009" s="235"/>
      <c r="AO1009" s="235"/>
    </row>
    <row r="1010" spans="1:41" s="232" customFormat="1" outlineLevel="1">
      <c r="A1010" s="395">
        <v>244</v>
      </c>
      <c r="B1010" s="269" t="s">
        <v>1623</v>
      </c>
      <c r="C1010" s="270" t="s">
        <v>1624</v>
      </c>
      <c r="D1010" s="372" t="s">
        <v>142</v>
      </c>
      <c r="E1010" s="334">
        <v>7</v>
      </c>
      <c r="F1010" s="334"/>
      <c r="G1010" s="334">
        <f>ROUND(E1010*F1010,2)</f>
        <v>0</v>
      </c>
      <c r="H1010" s="335" t="s">
        <v>1716</v>
      </c>
      <c r="I1010" s="235"/>
      <c r="J1010" s="235"/>
      <c r="K1010" s="235"/>
      <c r="L1010" s="235"/>
      <c r="M1010" s="235"/>
      <c r="N1010" s="235"/>
      <c r="O1010" s="235"/>
      <c r="P1010" s="235"/>
      <c r="Q1010" s="235"/>
      <c r="R1010" s="235"/>
      <c r="S1010" s="235"/>
      <c r="T1010" s="235"/>
      <c r="U1010" s="235"/>
      <c r="V1010" s="235"/>
      <c r="W1010" s="235"/>
      <c r="X1010" s="235"/>
      <c r="Y1010" s="235"/>
      <c r="Z1010" s="235"/>
      <c r="AA1010" s="235"/>
      <c r="AB1010" s="235"/>
      <c r="AC1010" s="235"/>
      <c r="AD1010" s="235"/>
      <c r="AE1010" s="235"/>
      <c r="AF1010" s="235"/>
      <c r="AG1010" s="235"/>
      <c r="AH1010" s="235"/>
      <c r="AI1010" s="235"/>
      <c r="AJ1010" s="235"/>
      <c r="AK1010" s="235"/>
      <c r="AL1010" s="235"/>
      <c r="AM1010" s="235"/>
      <c r="AN1010" s="235"/>
      <c r="AO1010" s="235"/>
    </row>
    <row r="1011" spans="1:41" s="232" customFormat="1" outlineLevel="1">
      <c r="A1011" s="395">
        <v>0</v>
      </c>
      <c r="B1011" s="360"/>
      <c r="C1011" s="360" t="s">
        <v>1536</v>
      </c>
      <c r="D1011" s="361"/>
      <c r="E1011" s="362">
        <v>7.0000000000000009</v>
      </c>
      <c r="F1011" s="334"/>
      <c r="G1011" s="334"/>
      <c r="H1011" s="271"/>
      <c r="I1011" s="235"/>
      <c r="J1011" s="235"/>
      <c r="K1011" s="235"/>
      <c r="L1011" s="235"/>
      <c r="M1011" s="235"/>
      <c r="N1011" s="235"/>
      <c r="O1011" s="235"/>
      <c r="P1011" s="235"/>
      <c r="Q1011" s="235"/>
      <c r="R1011" s="235"/>
      <c r="S1011" s="235"/>
      <c r="T1011" s="235"/>
      <c r="U1011" s="235"/>
      <c r="V1011" s="235"/>
      <c r="W1011" s="235"/>
      <c r="X1011" s="235"/>
      <c r="Y1011" s="235"/>
      <c r="Z1011" s="235"/>
      <c r="AA1011" s="235"/>
      <c r="AB1011" s="235"/>
      <c r="AC1011" s="235"/>
      <c r="AD1011" s="235"/>
      <c r="AE1011" s="235"/>
      <c r="AF1011" s="235"/>
      <c r="AG1011" s="235"/>
      <c r="AH1011" s="235"/>
      <c r="AI1011" s="235"/>
      <c r="AJ1011" s="235"/>
      <c r="AK1011" s="235"/>
      <c r="AL1011" s="235"/>
      <c r="AM1011" s="235"/>
      <c r="AN1011" s="235"/>
      <c r="AO1011" s="235"/>
    </row>
    <row r="1012" spans="1:41" s="232" customFormat="1" outlineLevel="1">
      <c r="A1012" s="395">
        <v>245</v>
      </c>
      <c r="B1012" s="269" t="s">
        <v>1625</v>
      </c>
      <c r="C1012" s="270" t="s">
        <v>1626</v>
      </c>
      <c r="D1012" s="372" t="s">
        <v>142</v>
      </c>
      <c r="E1012" s="334">
        <v>31</v>
      </c>
      <c r="F1012" s="334"/>
      <c r="G1012" s="334">
        <f>ROUND(E1012*F1012,2)</f>
        <v>0</v>
      </c>
      <c r="H1012" s="335" t="s">
        <v>1716</v>
      </c>
      <c r="I1012" s="235"/>
      <c r="J1012" s="235"/>
      <c r="K1012" s="235"/>
      <c r="L1012" s="235"/>
      <c r="M1012" s="235"/>
      <c r="N1012" s="235"/>
      <c r="O1012" s="235"/>
      <c r="P1012" s="235"/>
      <c r="Q1012" s="235"/>
      <c r="R1012" s="235"/>
      <c r="S1012" s="235"/>
      <c r="T1012" s="235"/>
      <c r="U1012" s="235"/>
      <c r="V1012" s="235"/>
      <c r="W1012" s="235"/>
      <c r="X1012" s="235"/>
      <c r="Y1012" s="235"/>
      <c r="Z1012" s="235"/>
      <c r="AA1012" s="235"/>
      <c r="AB1012" s="235"/>
      <c r="AC1012" s="235"/>
      <c r="AD1012" s="235"/>
      <c r="AE1012" s="235"/>
      <c r="AF1012" s="235"/>
      <c r="AG1012" s="235"/>
      <c r="AH1012" s="235"/>
      <c r="AI1012" s="235"/>
      <c r="AJ1012" s="235"/>
      <c r="AK1012" s="235"/>
      <c r="AL1012" s="235"/>
      <c r="AM1012" s="235"/>
      <c r="AN1012" s="235"/>
      <c r="AO1012" s="235"/>
    </row>
    <row r="1013" spans="1:41" s="232" customFormat="1" outlineLevel="1">
      <c r="A1013" s="395">
        <v>0</v>
      </c>
      <c r="B1013" s="360"/>
      <c r="C1013" s="360" t="s">
        <v>1627</v>
      </c>
      <c r="D1013" s="361"/>
      <c r="E1013" s="362">
        <v>31.000000000000004</v>
      </c>
      <c r="F1013" s="334"/>
      <c r="G1013" s="334"/>
      <c r="H1013" s="271"/>
      <c r="I1013" s="235"/>
      <c r="J1013" s="235"/>
      <c r="K1013" s="235"/>
      <c r="L1013" s="235"/>
      <c r="M1013" s="235"/>
      <c r="N1013" s="235"/>
      <c r="O1013" s="235"/>
      <c r="P1013" s="235"/>
      <c r="Q1013" s="235"/>
      <c r="R1013" s="235"/>
      <c r="S1013" s="235"/>
      <c r="T1013" s="235"/>
      <c r="U1013" s="235"/>
      <c r="V1013" s="235"/>
      <c r="W1013" s="235"/>
      <c r="X1013" s="235"/>
      <c r="Y1013" s="235"/>
      <c r="Z1013" s="235"/>
      <c r="AA1013" s="235"/>
      <c r="AB1013" s="235"/>
      <c r="AC1013" s="235"/>
      <c r="AD1013" s="235"/>
      <c r="AE1013" s="235"/>
      <c r="AF1013" s="235"/>
      <c r="AG1013" s="235"/>
      <c r="AH1013" s="235"/>
      <c r="AI1013" s="235"/>
      <c r="AJ1013" s="235"/>
      <c r="AK1013" s="235"/>
      <c r="AL1013" s="235"/>
      <c r="AM1013" s="235"/>
      <c r="AN1013" s="235"/>
      <c r="AO1013" s="235"/>
    </row>
    <row r="1014" spans="1:41" s="232" customFormat="1" outlineLevel="1">
      <c r="A1014" s="395">
        <v>246</v>
      </c>
      <c r="B1014" s="269" t="s">
        <v>1628</v>
      </c>
      <c r="C1014" s="270" t="s">
        <v>1629</v>
      </c>
      <c r="D1014" s="372" t="s">
        <v>1630</v>
      </c>
      <c r="E1014" s="334">
        <v>2</v>
      </c>
      <c r="F1014" s="334"/>
      <c r="G1014" s="334">
        <f>ROUND(E1014*F1014,2)</f>
        <v>0</v>
      </c>
      <c r="H1014" s="335" t="s">
        <v>1716</v>
      </c>
      <c r="I1014" s="235"/>
      <c r="J1014" s="235"/>
      <c r="K1014" s="235"/>
      <c r="L1014" s="235"/>
      <c r="M1014" s="235"/>
      <c r="N1014" s="235"/>
      <c r="O1014" s="235"/>
      <c r="P1014" s="235"/>
      <c r="Q1014" s="235"/>
      <c r="R1014" s="235"/>
      <c r="S1014" s="235"/>
      <c r="T1014" s="235"/>
      <c r="U1014" s="235"/>
      <c r="V1014" s="235"/>
      <c r="W1014" s="235"/>
      <c r="X1014" s="235"/>
      <c r="Y1014" s="235"/>
      <c r="Z1014" s="235"/>
      <c r="AA1014" s="235"/>
      <c r="AB1014" s="235"/>
      <c r="AC1014" s="235"/>
      <c r="AD1014" s="235"/>
      <c r="AE1014" s="235"/>
      <c r="AF1014" s="235"/>
      <c r="AG1014" s="235"/>
      <c r="AH1014" s="235"/>
      <c r="AI1014" s="235"/>
      <c r="AJ1014" s="235"/>
      <c r="AK1014" s="235"/>
      <c r="AL1014" s="235"/>
      <c r="AM1014" s="235"/>
      <c r="AN1014" s="235"/>
      <c r="AO1014" s="235"/>
    </row>
    <row r="1015" spans="1:41" s="232" customFormat="1" outlineLevel="1">
      <c r="A1015" s="395">
        <v>0</v>
      </c>
      <c r="B1015" s="360"/>
      <c r="C1015" s="360" t="s">
        <v>1631</v>
      </c>
      <c r="D1015" s="361"/>
      <c r="E1015" s="362">
        <v>2</v>
      </c>
      <c r="F1015" s="334"/>
      <c r="G1015" s="334"/>
      <c r="H1015" s="271"/>
      <c r="I1015" s="235"/>
      <c r="J1015" s="235"/>
      <c r="K1015" s="235"/>
      <c r="L1015" s="235"/>
      <c r="M1015" s="235"/>
      <c r="N1015" s="235"/>
      <c r="O1015" s="235"/>
      <c r="P1015" s="235"/>
      <c r="Q1015" s="235"/>
      <c r="R1015" s="235"/>
      <c r="S1015" s="235"/>
      <c r="T1015" s="235"/>
      <c r="U1015" s="235"/>
      <c r="V1015" s="235"/>
      <c r="W1015" s="235"/>
      <c r="X1015" s="235"/>
      <c r="Y1015" s="235"/>
      <c r="Z1015" s="235"/>
      <c r="AA1015" s="235"/>
      <c r="AB1015" s="235"/>
      <c r="AC1015" s="235"/>
      <c r="AD1015" s="235"/>
      <c r="AE1015" s="235"/>
      <c r="AF1015" s="235"/>
      <c r="AG1015" s="235"/>
      <c r="AH1015" s="235"/>
      <c r="AI1015" s="235"/>
      <c r="AJ1015" s="235"/>
      <c r="AK1015" s="235"/>
      <c r="AL1015" s="235"/>
      <c r="AM1015" s="235"/>
      <c r="AN1015" s="235"/>
      <c r="AO1015" s="235"/>
    </row>
    <row r="1016" spans="1:41" s="232" customFormat="1" outlineLevel="1">
      <c r="A1016" s="395">
        <v>247</v>
      </c>
      <c r="B1016" s="269" t="s">
        <v>1632</v>
      </c>
      <c r="C1016" s="270" t="s">
        <v>1633</v>
      </c>
      <c r="D1016" s="372" t="s">
        <v>142</v>
      </c>
      <c r="E1016" s="334">
        <v>7</v>
      </c>
      <c r="F1016" s="334"/>
      <c r="G1016" s="334">
        <f>ROUND(E1016*F1016,2)</f>
        <v>0</v>
      </c>
      <c r="H1016" s="335" t="s">
        <v>1716</v>
      </c>
      <c r="I1016" s="235"/>
      <c r="J1016" s="235"/>
      <c r="K1016" s="235"/>
      <c r="L1016" s="235"/>
      <c r="M1016" s="235"/>
      <c r="N1016" s="235"/>
      <c r="O1016" s="235"/>
      <c r="P1016" s="235"/>
      <c r="Q1016" s="235"/>
      <c r="R1016" s="235"/>
      <c r="S1016" s="235"/>
      <c r="T1016" s="235"/>
      <c r="U1016" s="235"/>
      <c r="V1016" s="235"/>
      <c r="W1016" s="235"/>
      <c r="X1016" s="235"/>
      <c r="Y1016" s="235"/>
      <c r="Z1016" s="235"/>
      <c r="AA1016" s="235"/>
      <c r="AB1016" s="235"/>
      <c r="AC1016" s="235"/>
      <c r="AD1016" s="235"/>
      <c r="AE1016" s="235"/>
      <c r="AF1016" s="235"/>
      <c r="AG1016" s="235"/>
      <c r="AH1016" s="235"/>
      <c r="AI1016" s="235"/>
      <c r="AJ1016" s="235"/>
      <c r="AK1016" s="235"/>
      <c r="AL1016" s="235"/>
      <c r="AM1016" s="235"/>
      <c r="AN1016" s="235"/>
      <c r="AO1016" s="235"/>
    </row>
    <row r="1017" spans="1:41" s="232" customFormat="1" outlineLevel="1">
      <c r="A1017" s="395">
        <v>0</v>
      </c>
      <c r="B1017" s="360"/>
      <c r="C1017" s="360" t="s">
        <v>1536</v>
      </c>
      <c r="D1017" s="361"/>
      <c r="E1017" s="362">
        <v>7.0000000000000009</v>
      </c>
      <c r="F1017" s="334"/>
      <c r="G1017" s="334"/>
      <c r="H1017" s="271"/>
      <c r="I1017" s="235"/>
      <c r="J1017" s="235"/>
      <c r="K1017" s="235"/>
      <c r="L1017" s="235"/>
      <c r="M1017" s="235"/>
      <c r="N1017" s="235"/>
      <c r="O1017" s="235"/>
      <c r="P1017" s="235"/>
      <c r="Q1017" s="235"/>
      <c r="R1017" s="235"/>
      <c r="S1017" s="235"/>
      <c r="T1017" s="235"/>
      <c r="U1017" s="235"/>
      <c r="V1017" s="235"/>
      <c r="W1017" s="235"/>
      <c r="X1017" s="235"/>
      <c r="Y1017" s="235"/>
      <c r="Z1017" s="235"/>
      <c r="AA1017" s="235"/>
      <c r="AB1017" s="235"/>
      <c r="AC1017" s="235"/>
      <c r="AD1017" s="235"/>
      <c r="AE1017" s="235"/>
      <c r="AF1017" s="235"/>
      <c r="AG1017" s="235"/>
      <c r="AH1017" s="235"/>
      <c r="AI1017" s="235"/>
      <c r="AJ1017" s="235"/>
      <c r="AK1017" s="235"/>
      <c r="AL1017" s="235"/>
      <c r="AM1017" s="235"/>
      <c r="AN1017" s="235"/>
      <c r="AO1017" s="235"/>
    </row>
    <row r="1018" spans="1:41" s="232" customFormat="1" outlineLevel="1">
      <c r="A1018" s="395">
        <v>248</v>
      </c>
      <c r="B1018" s="269" t="s">
        <v>1634</v>
      </c>
      <c r="C1018" s="270" t="s">
        <v>1635</v>
      </c>
      <c r="D1018" s="372" t="s">
        <v>142</v>
      </c>
      <c r="E1018" s="334">
        <v>1</v>
      </c>
      <c r="F1018" s="334"/>
      <c r="G1018" s="334">
        <f>ROUND(E1018*F1018,2)</f>
        <v>0</v>
      </c>
      <c r="H1018" s="335" t="s">
        <v>1716</v>
      </c>
      <c r="I1018" s="235"/>
      <c r="J1018" s="235"/>
      <c r="K1018" s="235"/>
      <c r="L1018" s="235"/>
      <c r="M1018" s="235"/>
      <c r="N1018" s="235"/>
      <c r="O1018" s="235"/>
      <c r="P1018" s="235"/>
      <c r="Q1018" s="235"/>
      <c r="R1018" s="235"/>
      <c r="S1018" s="235"/>
      <c r="T1018" s="235"/>
      <c r="U1018" s="235"/>
      <c r="V1018" s="235"/>
      <c r="W1018" s="235"/>
      <c r="X1018" s="235"/>
      <c r="Y1018" s="235"/>
      <c r="Z1018" s="235"/>
      <c r="AA1018" s="235"/>
      <c r="AB1018" s="235"/>
      <c r="AC1018" s="235"/>
      <c r="AD1018" s="235"/>
      <c r="AE1018" s="235"/>
      <c r="AF1018" s="235"/>
      <c r="AG1018" s="235"/>
      <c r="AH1018" s="235"/>
      <c r="AI1018" s="235"/>
      <c r="AJ1018" s="235"/>
      <c r="AK1018" s="235"/>
      <c r="AL1018" s="235"/>
      <c r="AM1018" s="235"/>
      <c r="AN1018" s="235"/>
      <c r="AO1018" s="235"/>
    </row>
    <row r="1019" spans="1:41" s="232" customFormat="1" outlineLevel="1">
      <c r="A1019" s="395">
        <v>0</v>
      </c>
      <c r="B1019" s="360"/>
      <c r="C1019" s="360" t="s">
        <v>46</v>
      </c>
      <c r="D1019" s="361"/>
      <c r="E1019" s="362">
        <v>1</v>
      </c>
      <c r="F1019" s="334"/>
      <c r="G1019" s="334"/>
      <c r="H1019" s="271"/>
      <c r="I1019" s="235"/>
      <c r="J1019" s="235"/>
      <c r="K1019" s="235"/>
      <c r="L1019" s="235"/>
      <c r="M1019" s="235"/>
      <c r="N1019" s="235"/>
      <c r="O1019" s="235"/>
      <c r="P1019" s="235"/>
      <c r="Q1019" s="235"/>
      <c r="R1019" s="235"/>
      <c r="S1019" s="235"/>
      <c r="T1019" s="235"/>
      <c r="U1019" s="235"/>
      <c r="V1019" s="235"/>
      <c r="W1019" s="235"/>
      <c r="X1019" s="235"/>
      <c r="Y1019" s="235"/>
      <c r="Z1019" s="235"/>
      <c r="AA1019" s="235"/>
      <c r="AB1019" s="235"/>
      <c r="AC1019" s="235"/>
      <c r="AD1019" s="235"/>
      <c r="AE1019" s="235"/>
      <c r="AF1019" s="235"/>
      <c r="AG1019" s="235"/>
      <c r="AH1019" s="235"/>
      <c r="AI1019" s="235"/>
      <c r="AJ1019" s="235"/>
      <c r="AK1019" s="235"/>
      <c r="AL1019" s="235"/>
      <c r="AM1019" s="235"/>
      <c r="AN1019" s="235"/>
      <c r="AO1019" s="235"/>
    </row>
    <row r="1020" spans="1:41" s="232" customFormat="1" outlineLevel="1">
      <c r="A1020" s="395">
        <v>249</v>
      </c>
      <c r="B1020" s="269" t="s">
        <v>1636</v>
      </c>
      <c r="C1020" s="270" t="s">
        <v>1637</v>
      </c>
      <c r="D1020" s="372" t="s">
        <v>142</v>
      </c>
      <c r="E1020" s="334">
        <v>14</v>
      </c>
      <c r="F1020" s="334"/>
      <c r="G1020" s="334">
        <f>ROUND(E1020*F1020,2)</f>
        <v>0</v>
      </c>
      <c r="H1020" s="335" t="s">
        <v>1716</v>
      </c>
      <c r="I1020" s="235"/>
      <c r="J1020" s="235"/>
      <c r="K1020" s="235"/>
      <c r="L1020" s="235"/>
      <c r="M1020" s="235"/>
      <c r="N1020" s="235"/>
      <c r="O1020" s="235"/>
      <c r="P1020" s="235"/>
      <c r="Q1020" s="235"/>
      <c r="R1020" s="235"/>
      <c r="S1020" s="235"/>
      <c r="T1020" s="235"/>
      <c r="U1020" s="235"/>
      <c r="V1020" s="235"/>
      <c r="W1020" s="235"/>
      <c r="X1020" s="235"/>
      <c r="Y1020" s="235"/>
      <c r="Z1020" s="235"/>
      <c r="AA1020" s="235"/>
      <c r="AB1020" s="235"/>
      <c r="AC1020" s="235"/>
      <c r="AD1020" s="235"/>
      <c r="AE1020" s="235"/>
      <c r="AF1020" s="235"/>
      <c r="AG1020" s="235"/>
      <c r="AH1020" s="235"/>
      <c r="AI1020" s="235"/>
      <c r="AJ1020" s="235"/>
      <c r="AK1020" s="235"/>
      <c r="AL1020" s="235"/>
      <c r="AM1020" s="235"/>
      <c r="AN1020" s="235"/>
      <c r="AO1020" s="235"/>
    </row>
    <row r="1021" spans="1:41" s="232" customFormat="1" outlineLevel="1">
      <c r="A1021" s="395">
        <v>0</v>
      </c>
      <c r="B1021" s="360"/>
      <c r="C1021" s="360" t="s">
        <v>1638</v>
      </c>
      <c r="D1021" s="361"/>
      <c r="E1021" s="362">
        <v>14.000000000000002</v>
      </c>
      <c r="F1021" s="334"/>
      <c r="G1021" s="334"/>
      <c r="H1021" s="271"/>
      <c r="I1021" s="235"/>
      <c r="J1021" s="235"/>
      <c r="K1021" s="235"/>
      <c r="L1021" s="235"/>
      <c r="M1021" s="235"/>
      <c r="N1021" s="235"/>
      <c r="O1021" s="235"/>
      <c r="P1021" s="235"/>
      <c r="Q1021" s="235"/>
      <c r="R1021" s="235"/>
      <c r="S1021" s="235"/>
      <c r="T1021" s="235"/>
      <c r="U1021" s="235"/>
      <c r="V1021" s="235"/>
      <c r="W1021" s="235"/>
      <c r="X1021" s="235"/>
      <c r="Y1021" s="235"/>
      <c r="Z1021" s="235"/>
      <c r="AA1021" s="235"/>
      <c r="AB1021" s="235"/>
      <c r="AC1021" s="235"/>
      <c r="AD1021" s="235"/>
      <c r="AE1021" s="235"/>
      <c r="AF1021" s="235"/>
      <c r="AG1021" s="235"/>
      <c r="AH1021" s="235"/>
      <c r="AI1021" s="235"/>
      <c r="AJ1021" s="235"/>
      <c r="AK1021" s="235"/>
      <c r="AL1021" s="235"/>
      <c r="AM1021" s="235"/>
      <c r="AN1021" s="235"/>
      <c r="AO1021" s="235"/>
    </row>
    <row r="1022" spans="1:41" s="232" customFormat="1" ht="33.75" outlineLevel="1">
      <c r="A1022" s="395">
        <v>0</v>
      </c>
      <c r="B1022" s="360" t="s">
        <v>1500</v>
      </c>
      <c r="C1022" s="360" t="s">
        <v>1639</v>
      </c>
      <c r="D1022" s="361"/>
      <c r="E1022" s="362"/>
      <c r="F1022" s="334"/>
      <c r="G1022" s="334"/>
      <c r="H1022" s="271"/>
      <c r="I1022" s="235"/>
      <c r="J1022" s="235"/>
      <c r="K1022" s="235"/>
      <c r="L1022" s="235"/>
      <c r="M1022" s="235"/>
      <c r="N1022" s="235"/>
      <c r="O1022" s="235"/>
      <c r="P1022" s="235"/>
      <c r="Q1022" s="235"/>
      <c r="R1022" s="235"/>
      <c r="S1022" s="235"/>
      <c r="T1022" s="235"/>
      <c r="U1022" s="235"/>
      <c r="V1022" s="235"/>
      <c r="W1022" s="235"/>
      <c r="X1022" s="235"/>
      <c r="Y1022" s="235"/>
      <c r="Z1022" s="235"/>
      <c r="AA1022" s="235"/>
      <c r="AB1022" s="235"/>
      <c r="AC1022" s="235"/>
      <c r="AD1022" s="235"/>
      <c r="AE1022" s="235"/>
      <c r="AF1022" s="235"/>
      <c r="AG1022" s="235"/>
      <c r="AH1022" s="235"/>
      <c r="AI1022" s="235"/>
      <c r="AJ1022" s="235"/>
      <c r="AK1022" s="235"/>
      <c r="AL1022" s="235"/>
      <c r="AM1022" s="235"/>
      <c r="AN1022" s="235"/>
      <c r="AO1022" s="235"/>
    </row>
    <row r="1023" spans="1:41" s="232" customFormat="1" outlineLevel="1">
      <c r="A1023" s="395">
        <v>250</v>
      </c>
      <c r="B1023" s="269" t="s">
        <v>1640</v>
      </c>
      <c r="C1023" s="270" t="s">
        <v>1641</v>
      </c>
      <c r="D1023" s="372" t="s">
        <v>142</v>
      </c>
      <c r="E1023" s="334">
        <v>5</v>
      </c>
      <c r="F1023" s="334"/>
      <c r="G1023" s="334">
        <f>ROUND(E1023*F1023,2)</f>
        <v>0</v>
      </c>
      <c r="H1023" s="335" t="s">
        <v>1716</v>
      </c>
      <c r="I1023" s="235"/>
      <c r="J1023" s="235"/>
      <c r="K1023" s="235"/>
      <c r="L1023" s="235"/>
      <c r="M1023" s="235"/>
      <c r="N1023" s="235"/>
      <c r="O1023" s="235"/>
      <c r="P1023" s="235"/>
      <c r="Q1023" s="235"/>
      <c r="R1023" s="235"/>
      <c r="S1023" s="235"/>
      <c r="T1023" s="235"/>
      <c r="U1023" s="235"/>
      <c r="V1023" s="235"/>
      <c r="W1023" s="235"/>
      <c r="X1023" s="235"/>
      <c r="Y1023" s="235"/>
      <c r="Z1023" s="235"/>
      <c r="AA1023" s="235"/>
      <c r="AB1023" s="235"/>
      <c r="AC1023" s="235"/>
      <c r="AD1023" s="235"/>
      <c r="AE1023" s="235"/>
      <c r="AF1023" s="235"/>
      <c r="AG1023" s="235"/>
      <c r="AH1023" s="235"/>
      <c r="AI1023" s="235"/>
      <c r="AJ1023" s="235"/>
      <c r="AK1023" s="235"/>
      <c r="AL1023" s="235"/>
      <c r="AM1023" s="235"/>
      <c r="AN1023" s="235"/>
      <c r="AO1023" s="235"/>
    </row>
    <row r="1024" spans="1:41" s="232" customFormat="1" outlineLevel="1">
      <c r="A1024" s="395">
        <v>0</v>
      </c>
      <c r="B1024" s="360"/>
      <c r="C1024" s="360" t="s">
        <v>58</v>
      </c>
      <c r="D1024" s="361"/>
      <c r="E1024" s="362">
        <v>5</v>
      </c>
      <c r="F1024" s="334"/>
      <c r="G1024" s="334"/>
      <c r="H1024" s="271"/>
      <c r="I1024" s="235"/>
      <c r="J1024" s="235"/>
      <c r="K1024" s="235"/>
      <c r="L1024" s="235"/>
      <c r="M1024" s="235"/>
      <c r="N1024" s="235"/>
      <c r="O1024" s="235"/>
      <c r="P1024" s="235"/>
      <c r="Q1024" s="235"/>
      <c r="R1024" s="235"/>
      <c r="S1024" s="235"/>
      <c r="T1024" s="235"/>
      <c r="U1024" s="235"/>
      <c r="V1024" s="235"/>
      <c r="W1024" s="235"/>
      <c r="X1024" s="235"/>
      <c r="Y1024" s="235"/>
      <c r="Z1024" s="235"/>
      <c r="AA1024" s="235"/>
      <c r="AB1024" s="235"/>
      <c r="AC1024" s="235"/>
      <c r="AD1024" s="235"/>
      <c r="AE1024" s="235"/>
      <c r="AF1024" s="235"/>
      <c r="AG1024" s="235"/>
      <c r="AH1024" s="235"/>
      <c r="AI1024" s="235"/>
      <c r="AJ1024" s="235"/>
      <c r="AK1024" s="235"/>
      <c r="AL1024" s="235"/>
      <c r="AM1024" s="235"/>
      <c r="AN1024" s="235"/>
      <c r="AO1024" s="235"/>
    </row>
    <row r="1025" spans="1:41" s="232" customFormat="1" ht="33.75" outlineLevel="1">
      <c r="A1025" s="395">
        <v>0</v>
      </c>
      <c r="B1025" s="360" t="s">
        <v>1500</v>
      </c>
      <c r="C1025" s="360" t="s">
        <v>1639</v>
      </c>
      <c r="D1025" s="361"/>
      <c r="E1025" s="362"/>
      <c r="F1025" s="334"/>
      <c r="G1025" s="334"/>
      <c r="H1025" s="271"/>
      <c r="I1025" s="235"/>
      <c r="J1025" s="235"/>
      <c r="K1025" s="235"/>
      <c r="L1025" s="235"/>
      <c r="M1025" s="235"/>
      <c r="N1025" s="235"/>
      <c r="O1025" s="235"/>
      <c r="P1025" s="235"/>
      <c r="Q1025" s="235"/>
      <c r="R1025" s="235"/>
      <c r="S1025" s="235"/>
      <c r="T1025" s="235"/>
      <c r="U1025" s="235"/>
      <c r="V1025" s="235"/>
      <c r="W1025" s="235"/>
      <c r="X1025" s="235"/>
      <c r="Y1025" s="235"/>
      <c r="Z1025" s="235"/>
      <c r="AA1025" s="235"/>
      <c r="AB1025" s="235"/>
      <c r="AC1025" s="235"/>
      <c r="AD1025" s="235"/>
      <c r="AE1025" s="235"/>
      <c r="AF1025" s="235"/>
      <c r="AG1025" s="235"/>
      <c r="AH1025" s="235"/>
      <c r="AI1025" s="235"/>
      <c r="AJ1025" s="235"/>
      <c r="AK1025" s="235"/>
      <c r="AL1025" s="235"/>
      <c r="AM1025" s="235"/>
      <c r="AN1025" s="235"/>
      <c r="AO1025" s="235"/>
    </row>
    <row r="1026" spans="1:41" s="232" customFormat="1" outlineLevel="1">
      <c r="A1026" s="395">
        <v>251</v>
      </c>
      <c r="B1026" s="269" t="s">
        <v>1642</v>
      </c>
      <c r="C1026" s="270" t="s">
        <v>1643</v>
      </c>
      <c r="D1026" s="372" t="s">
        <v>142</v>
      </c>
      <c r="E1026" s="334">
        <v>3</v>
      </c>
      <c r="F1026" s="334"/>
      <c r="G1026" s="334">
        <f>ROUND(E1026*F1026,2)</f>
        <v>0</v>
      </c>
      <c r="H1026" s="335" t="s">
        <v>1716</v>
      </c>
      <c r="I1026" s="235"/>
      <c r="J1026" s="235"/>
      <c r="K1026" s="235"/>
      <c r="L1026" s="235"/>
      <c r="M1026" s="235"/>
      <c r="N1026" s="235"/>
      <c r="O1026" s="235"/>
      <c r="P1026" s="235"/>
      <c r="Q1026" s="235"/>
      <c r="R1026" s="235"/>
      <c r="S1026" s="235"/>
      <c r="T1026" s="235"/>
      <c r="U1026" s="235"/>
      <c r="V1026" s="235"/>
      <c r="W1026" s="235"/>
      <c r="X1026" s="235"/>
      <c r="Y1026" s="235"/>
      <c r="Z1026" s="235"/>
      <c r="AA1026" s="235"/>
      <c r="AB1026" s="235"/>
      <c r="AC1026" s="235"/>
      <c r="AD1026" s="235"/>
      <c r="AE1026" s="235"/>
      <c r="AF1026" s="235"/>
      <c r="AG1026" s="235"/>
      <c r="AH1026" s="235"/>
      <c r="AI1026" s="235"/>
      <c r="AJ1026" s="235"/>
      <c r="AK1026" s="235"/>
      <c r="AL1026" s="235"/>
      <c r="AM1026" s="235"/>
      <c r="AN1026" s="235"/>
      <c r="AO1026" s="235"/>
    </row>
    <row r="1027" spans="1:41" s="232" customFormat="1" outlineLevel="1">
      <c r="A1027" s="395">
        <v>0</v>
      </c>
      <c r="B1027" s="360"/>
      <c r="C1027" s="360" t="s">
        <v>50</v>
      </c>
      <c r="D1027" s="361"/>
      <c r="E1027" s="362">
        <v>3.0000000000000004</v>
      </c>
      <c r="F1027" s="334"/>
      <c r="G1027" s="334"/>
      <c r="H1027" s="271"/>
      <c r="I1027" s="235"/>
      <c r="J1027" s="235"/>
      <c r="K1027" s="235"/>
      <c r="L1027" s="235"/>
      <c r="M1027" s="235"/>
      <c r="N1027" s="235"/>
      <c r="O1027" s="235"/>
      <c r="P1027" s="235"/>
      <c r="Q1027" s="235"/>
      <c r="R1027" s="235"/>
      <c r="S1027" s="235"/>
      <c r="T1027" s="235"/>
      <c r="U1027" s="235"/>
      <c r="V1027" s="235"/>
      <c r="W1027" s="235"/>
      <c r="X1027" s="235"/>
      <c r="Y1027" s="235"/>
      <c r="Z1027" s="235"/>
      <c r="AA1027" s="235"/>
      <c r="AB1027" s="235"/>
      <c r="AC1027" s="235"/>
      <c r="AD1027" s="235"/>
      <c r="AE1027" s="235"/>
      <c r="AF1027" s="235"/>
      <c r="AG1027" s="235"/>
      <c r="AH1027" s="235"/>
      <c r="AI1027" s="235"/>
      <c r="AJ1027" s="235"/>
      <c r="AK1027" s="235"/>
      <c r="AL1027" s="235"/>
      <c r="AM1027" s="235"/>
      <c r="AN1027" s="235"/>
      <c r="AO1027" s="235"/>
    </row>
    <row r="1028" spans="1:41" s="232" customFormat="1" ht="33.75" outlineLevel="1">
      <c r="A1028" s="395">
        <v>0</v>
      </c>
      <c r="B1028" s="360" t="s">
        <v>1500</v>
      </c>
      <c r="C1028" s="360" t="s">
        <v>1639</v>
      </c>
      <c r="D1028" s="361"/>
      <c r="E1028" s="362"/>
      <c r="F1028" s="334"/>
      <c r="G1028" s="334"/>
      <c r="H1028" s="271"/>
      <c r="I1028" s="235"/>
      <c r="J1028" s="235"/>
      <c r="K1028" s="235"/>
      <c r="L1028" s="235"/>
      <c r="M1028" s="235"/>
      <c r="N1028" s="235"/>
      <c r="O1028" s="235"/>
      <c r="P1028" s="235"/>
      <c r="Q1028" s="235"/>
      <c r="R1028" s="235"/>
      <c r="S1028" s="235"/>
      <c r="T1028" s="235"/>
      <c r="U1028" s="235"/>
      <c r="V1028" s="235"/>
      <c r="W1028" s="235"/>
      <c r="X1028" s="235"/>
      <c r="Y1028" s="235"/>
      <c r="Z1028" s="235"/>
      <c r="AA1028" s="235"/>
      <c r="AB1028" s="235"/>
      <c r="AC1028" s="235"/>
      <c r="AD1028" s="235"/>
      <c r="AE1028" s="235"/>
      <c r="AF1028" s="235"/>
      <c r="AG1028" s="235"/>
      <c r="AH1028" s="235"/>
      <c r="AI1028" s="235"/>
      <c r="AJ1028" s="235"/>
      <c r="AK1028" s="235"/>
      <c r="AL1028" s="235"/>
      <c r="AM1028" s="235"/>
      <c r="AN1028" s="235"/>
      <c r="AO1028" s="235"/>
    </row>
    <row r="1029" spans="1:41" s="232" customFormat="1" outlineLevel="1">
      <c r="A1029" s="395">
        <v>252</v>
      </c>
      <c r="B1029" s="269" t="s">
        <v>1644</v>
      </c>
      <c r="C1029" s="270" t="s">
        <v>1645</v>
      </c>
      <c r="D1029" s="372" t="s">
        <v>142</v>
      </c>
      <c r="E1029" s="334">
        <v>1</v>
      </c>
      <c r="F1029" s="334"/>
      <c r="G1029" s="334">
        <f>ROUND(E1029*F1029,2)</f>
        <v>0</v>
      </c>
      <c r="H1029" s="335" t="s">
        <v>1716</v>
      </c>
      <c r="I1029" s="235"/>
      <c r="J1029" s="235"/>
      <c r="K1029" s="235"/>
      <c r="L1029" s="235"/>
      <c r="M1029" s="235"/>
      <c r="N1029" s="235"/>
      <c r="O1029" s="235"/>
      <c r="P1029" s="235"/>
      <c r="Q1029" s="235"/>
      <c r="R1029" s="235"/>
      <c r="S1029" s="235"/>
      <c r="T1029" s="235"/>
      <c r="U1029" s="235"/>
      <c r="V1029" s="235"/>
      <c r="W1029" s="235"/>
      <c r="X1029" s="235"/>
      <c r="Y1029" s="235"/>
      <c r="Z1029" s="235"/>
      <c r="AA1029" s="235"/>
      <c r="AB1029" s="235"/>
      <c r="AC1029" s="235"/>
      <c r="AD1029" s="235"/>
      <c r="AE1029" s="235"/>
      <c r="AF1029" s="235"/>
      <c r="AG1029" s="235"/>
      <c r="AH1029" s="235"/>
      <c r="AI1029" s="235"/>
      <c r="AJ1029" s="235"/>
      <c r="AK1029" s="235"/>
      <c r="AL1029" s="235"/>
      <c r="AM1029" s="235"/>
      <c r="AN1029" s="235"/>
      <c r="AO1029" s="235"/>
    </row>
    <row r="1030" spans="1:41" s="232" customFormat="1" outlineLevel="1">
      <c r="A1030" s="395">
        <v>0</v>
      </c>
      <c r="B1030" s="360"/>
      <c r="C1030" s="360" t="s">
        <v>46</v>
      </c>
      <c r="D1030" s="361"/>
      <c r="E1030" s="362">
        <v>1</v>
      </c>
      <c r="F1030" s="334"/>
      <c r="G1030" s="334"/>
      <c r="H1030" s="271"/>
      <c r="I1030" s="235"/>
      <c r="J1030" s="235"/>
      <c r="K1030" s="235"/>
      <c r="L1030" s="235"/>
      <c r="M1030" s="235"/>
      <c r="N1030" s="235"/>
      <c r="O1030" s="235"/>
      <c r="P1030" s="235"/>
      <c r="Q1030" s="235"/>
      <c r="R1030" s="235"/>
      <c r="S1030" s="235"/>
      <c r="T1030" s="235"/>
      <c r="U1030" s="235"/>
      <c r="V1030" s="235"/>
      <c r="W1030" s="235"/>
      <c r="X1030" s="235"/>
      <c r="Y1030" s="235"/>
      <c r="Z1030" s="235"/>
      <c r="AA1030" s="235"/>
      <c r="AB1030" s="235"/>
      <c r="AC1030" s="235"/>
      <c r="AD1030" s="235"/>
      <c r="AE1030" s="235"/>
      <c r="AF1030" s="235"/>
      <c r="AG1030" s="235"/>
      <c r="AH1030" s="235"/>
      <c r="AI1030" s="235"/>
      <c r="AJ1030" s="235"/>
      <c r="AK1030" s="235"/>
      <c r="AL1030" s="235"/>
      <c r="AM1030" s="235"/>
      <c r="AN1030" s="235"/>
      <c r="AO1030" s="235"/>
    </row>
    <row r="1031" spans="1:41" s="232" customFormat="1" outlineLevel="1">
      <c r="A1031" s="395">
        <v>253</v>
      </c>
      <c r="B1031" s="269" t="s">
        <v>1646</v>
      </c>
      <c r="C1031" s="270" t="s">
        <v>1647</v>
      </c>
      <c r="D1031" s="372" t="s">
        <v>142</v>
      </c>
      <c r="E1031" s="334">
        <v>1</v>
      </c>
      <c r="F1031" s="334"/>
      <c r="G1031" s="334">
        <f>ROUND(E1031*F1031,2)</f>
        <v>0</v>
      </c>
      <c r="H1031" s="335" t="s">
        <v>1716</v>
      </c>
      <c r="I1031" s="235"/>
      <c r="J1031" s="235"/>
      <c r="K1031" s="235"/>
      <c r="L1031" s="235"/>
      <c r="M1031" s="235"/>
      <c r="N1031" s="235"/>
      <c r="O1031" s="235"/>
      <c r="P1031" s="235"/>
      <c r="Q1031" s="235"/>
      <c r="R1031" s="235"/>
      <c r="S1031" s="235"/>
      <c r="T1031" s="235"/>
      <c r="U1031" s="235"/>
      <c r="V1031" s="235"/>
      <c r="W1031" s="235"/>
      <c r="X1031" s="235"/>
      <c r="Y1031" s="235"/>
      <c r="Z1031" s="235"/>
      <c r="AA1031" s="235"/>
      <c r="AB1031" s="235"/>
      <c r="AC1031" s="235"/>
      <c r="AD1031" s="235"/>
      <c r="AE1031" s="235"/>
      <c r="AF1031" s="235"/>
      <c r="AG1031" s="235"/>
      <c r="AH1031" s="235"/>
      <c r="AI1031" s="235"/>
      <c r="AJ1031" s="235"/>
      <c r="AK1031" s="235"/>
      <c r="AL1031" s="235"/>
      <c r="AM1031" s="235"/>
      <c r="AN1031" s="235"/>
      <c r="AO1031" s="235"/>
    </row>
    <row r="1032" spans="1:41" s="232" customFormat="1" outlineLevel="1">
      <c r="A1032" s="395">
        <v>0</v>
      </c>
      <c r="B1032" s="360"/>
      <c r="C1032" s="360" t="s">
        <v>46</v>
      </c>
      <c r="D1032" s="361"/>
      <c r="E1032" s="362">
        <v>1</v>
      </c>
      <c r="F1032" s="334"/>
      <c r="G1032" s="334"/>
      <c r="H1032" s="271"/>
      <c r="I1032" s="235"/>
      <c r="J1032" s="235"/>
      <c r="K1032" s="235"/>
      <c r="L1032" s="235"/>
      <c r="M1032" s="235"/>
      <c r="N1032" s="235"/>
      <c r="O1032" s="235"/>
      <c r="P1032" s="235"/>
      <c r="Q1032" s="235"/>
      <c r="R1032" s="235"/>
      <c r="S1032" s="235"/>
      <c r="T1032" s="235"/>
      <c r="U1032" s="235"/>
      <c r="V1032" s="235"/>
      <c r="W1032" s="235"/>
      <c r="X1032" s="235"/>
      <c r="Y1032" s="235"/>
      <c r="Z1032" s="235"/>
      <c r="AA1032" s="235"/>
      <c r="AB1032" s="235"/>
      <c r="AC1032" s="235"/>
      <c r="AD1032" s="235"/>
      <c r="AE1032" s="235"/>
      <c r="AF1032" s="235"/>
      <c r="AG1032" s="235"/>
      <c r="AH1032" s="235"/>
      <c r="AI1032" s="235"/>
      <c r="AJ1032" s="235"/>
      <c r="AK1032" s="235"/>
      <c r="AL1032" s="235"/>
      <c r="AM1032" s="235"/>
      <c r="AN1032" s="235"/>
      <c r="AO1032" s="235"/>
    </row>
    <row r="1033" spans="1:41" s="232" customFormat="1" outlineLevel="1">
      <c r="A1033" s="395">
        <v>254</v>
      </c>
      <c r="B1033" s="269" t="s">
        <v>1648</v>
      </c>
      <c r="C1033" s="270" t="s">
        <v>1649</v>
      </c>
      <c r="D1033" s="372" t="s">
        <v>142</v>
      </c>
      <c r="E1033" s="334">
        <v>7</v>
      </c>
      <c r="F1033" s="334"/>
      <c r="G1033" s="334">
        <f>ROUND(E1033*F1033,2)</f>
        <v>0</v>
      </c>
      <c r="H1033" s="335" t="s">
        <v>1716</v>
      </c>
      <c r="I1033" s="235"/>
      <c r="J1033" s="235"/>
      <c r="K1033" s="235"/>
      <c r="L1033" s="235"/>
      <c r="M1033" s="235"/>
      <c r="N1033" s="235"/>
      <c r="O1033" s="235"/>
      <c r="P1033" s="235"/>
      <c r="Q1033" s="235"/>
      <c r="R1033" s="235"/>
      <c r="S1033" s="235"/>
      <c r="T1033" s="235"/>
      <c r="U1033" s="235"/>
      <c r="V1033" s="235"/>
      <c r="W1033" s="235"/>
      <c r="X1033" s="235"/>
      <c r="Y1033" s="235"/>
      <c r="Z1033" s="235"/>
      <c r="AA1033" s="235"/>
      <c r="AB1033" s="235"/>
      <c r="AC1033" s="235"/>
      <c r="AD1033" s="235"/>
      <c r="AE1033" s="235"/>
      <c r="AF1033" s="235"/>
      <c r="AG1033" s="235"/>
      <c r="AH1033" s="235"/>
      <c r="AI1033" s="235"/>
      <c r="AJ1033" s="235"/>
      <c r="AK1033" s="235"/>
      <c r="AL1033" s="235"/>
      <c r="AM1033" s="235"/>
      <c r="AN1033" s="235"/>
      <c r="AO1033" s="235"/>
    </row>
    <row r="1034" spans="1:41" s="232" customFormat="1" outlineLevel="1">
      <c r="A1034" s="395">
        <v>0</v>
      </c>
      <c r="B1034" s="360"/>
      <c r="C1034" s="360" t="s">
        <v>1536</v>
      </c>
      <c r="D1034" s="361"/>
      <c r="E1034" s="362">
        <v>7.0000000000000009</v>
      </c>
      <c r="F1034" s="334"/>
      <c r="G1034" s="334"/>
      <c r="H1034" s="271"/>
      <c r="I1034" s="235"/>
      <c r="J1034" s="235"/>
      <c r="K1034" s="235"/>
      <c r="L1034" s="235"/>
      <c r="M1034" s="235"/>
      <c r="N1034" s="235"/>
      <c r="O1034" s="235"/>
      <c r="P1034" s="235"/>
      <c r="Q1034" s="235"/>
      <c r="R1034" s="235"/>
      <c r="S1034" s="235"/>
      <c r="T1034" s="235"/>
      <c r="U1034" s="235"/>
      <c r="V1034" s="235"/>
      <c r="W1034" s="235"/>
      <c r="X1034" s="235"/>
      <c r="Y1034" s="235"/>
      <c r="Z1034" s="235"/>
      <c r="AA1034" s="235"/>
      <c r="AB1034" s="235"/>
      <c r="AC1034" s="235"/>
      <c r="AD1034" s="235"/>
      <c r="AE1034" s="235"/>
      <c r="AF1034" s="235"/>
      <c r="AG1034" s="235"/>
      <c r="AH1034" s="235"/>
      <c r="AI1034" s="235"/>
      <c r="AJ1034" s="235"/>
      <c r="AK1034" s="235"/>
      <c r="AL1034" s="235"/>
      <c r="AM1034" s="235"/>
      <c r="AN1034" s="235"/>
      <c r="AO1034" s="235"/>
    </row>
    <row r="1035" spans="1:41" s="232" customFormat="1" outlineLevel="1">
      <c r="A1035" s="395">
        <v>255</v>
      </c>
      <c r="B1035" s="269" t="s">
        <v>1650</v>
      </c>
      <c r="C1035" s="270" t="s">
        <v>1651</v>
      </c>
      <c r="D1035" s="372" t="s">
        <v>247</v>
      </c>
      <c r="E1035" s="334">
        <v>139</v>
      </c>
      <c r="F1035" s="334"/>
      <c r="G1035" s="334">
        <f>ROUND(E1035*F1035,2)</f>
        <v>0</v>
      </c>
      <c r="H1035" s="335" t="s">
        <v>1716</v>
      </c>
      <c r="I1035" s="235"/>
      <c r="J1035" s="235"/>
      <c r="K1035" s="235"/>
      <c r="L1035" s="235"/>
      <c r="M1035" s="235"/>
      <c r="N1035" s="235"/>
      <c r="O1035" s="235"/>
      <c r="P1035" s="235"/>
      <c r="Q1035" s="235"/>
      <c r="R1035" s="235"/>
      <c r="S1035" s="235"/>
      <c r="T1035" s="235"/>
      <c r="U1035" s="235"/>
      <c r="V1035" s="235"/>
      <c r="W1035" s="235"/>
      <c r="X1035" s="235"/>
      <c r="Y1035" s="235"/>
      <c r="Z1035" s="235"/>
      <c r="AA1035" s="235"/>
      <c r="AB1035" s="235"/>
      <c r="AC1035" s="235"/>
      <c r="AD1035" s="235"/>
      <c r="AE1035" s="235"/>
      <c r="AF1035" s="235"/>
      <c r="AG1035" s="235"/>
      <c r="AH1035" s="235"/>
      <c r="AI1035" s="235"/>
      <c r="AJ1035" s="235"/>
      <c r="AK1035" s="235"/>
      <c r="AL1035" s="235"/>
      <c r="AM1035" s="235"/>
      <c r="AN1035" s="235"/>
      <c r="AO1035" s="235"/>
    </row>
    <row r="1036" spans="1:41" s="232" customFormat="1" outlineLevel="1">
      <c r="A1036" s="395">
        <v>0</v>
      </c>
      <c r="B1036" s="360"/>
      <c r="C1036" s="360" t="s">
        <v>1652</v>
      </c>
      <c r="D1036" s="361"/>
      <c r="E1036" s="362">
        <v>139</v>
      </c>
      <c r="F1036" s="334"/>
      <c r="G1036" s="334"/>
      <c r="H1036" s="271"/>
      <c r="I1036" s="235"/>
      <c r="J1036" s="235"/>
      <c r="K1036" s="235"/>
      <c r="L1036" s="235"/>
      <c r="M1036" s="235"/>
      <c r="N1036" s="235"/>
      <c r="O1036" s="235"/>
      <c r="P1036" s="235"/>
      <c r="Q1036" s="235"/>
      <c r="R1036" s="235"/>
      <c r="S1036" s="235"/>
      <c r="T1036" s="235"/>
      <c r="U1036" s="235"/>
      <c r="V1036" s="235"/>
      <c r="W1036" s="235"/>
      <c r="X1036" s="235"/>
      <c r="Y1036" s="235"/>
      <c r="Z1036" s="235"/>
      <c r="AA1036" s="235"/>
      <c r="AB1036" s="235"/>
      <c r="AC1036" s="235"/>
      <c r="AD1036" s="235"/>
      <c r="AE1036" s="235"/>
      <c r="AF1036" s="235"/>
      <c r="AG1036" s="235"/>
      <c r="AH1036" s="235"/>
      <c r="AI1036" s="235"/>
      <c r="AJ1036" s="235"/>
      <c r="AK1036" s="235"/>
      <c r="AL1036" s="235"/>
      <c r="AM1036" s="235"/>
      <c r="AN1036" s="235"/>
      <c r="AO1036" s="235"/>
    </row>
    <row r="1037" spans="1:41" s="232" customFormat="1" outlineLevel="1">
      <c r="A1037" s="395">
        <v>256</v>
      </c>
      <c r="B1037" s="269" t="s">
        <v>1653</v>
      </c>
      <c r="C1037" s="270" t="s">
        <v>1654</v>
      </c>
      <c r="D1037" s="372" t="s">
        <v>247</v>
      </c>
      <c r="E1037" s="334">
        <v>139</v>
      </c>
      <c r="F1037" s="334"/>
      <c r="G1037" s="334">
        <f>ROUND(E1037*F1037,2)</f>
        <v>0</v>
      </c>
      <c r="H1037" s="335" t="s">
        <v>1716</v>
      </c>
      <c r="I1037" s="235"/>
      <c r="J1037" s="235"/>
      <c r="K1037" s="235"/>
      <c r="L1037" s="235"/>
      <c r="M1037" s="235"/>
      <c r="N1037" s="235"/>
      <c r="O1037" s="235"/>
      <c r="P1037" s="235"/>
      <c r="Q1037" s="235"/>
      <c r="R1037" s="235"/>
      <c r="S1037" s="235"/>
      <c r="T1037" s="235"/>
      <c r="U1037" s="235"/>
      <c r="V1037" s="235"/>
      <c r="W1037" s="235"/>
      <c r="X1037" s="235"/>
      <c r="Y1037" s="235"/>
      <c r="Z1037" s="235"/>
      <c r="AA1037" s="235"/>
      <c r="AB1037" s="235"/>
      <c r="AC1037" s="235"/>
      <c r="AD1037" s="235"/>
      <c r="AE1037" s="235"/>
      <c r="AF1037" s="235"/>
      <c r="AG1037" s="235"/>
      <c r="AH1037" s="235"/>
      <c r="AI1037" s="235"/>
      <c r="AJ1037" s="235"/>
      <c r="AK1037" s="235"/>
      <c r="AL1037" s="235"/>
      <c r="AM1037" s="235"/>
      <c r="AN1037" s="235"/>
      <c r="AO1037" s="235"/>
    </row>
    <row r="1038" spans="1:41" s="232" customFormat="1" outlineLevel="1">
      <c r="A1038" s="395">
        <v>0</v>
      </c>
      <c r="B1038" s="360"/>
      <c r="C1038" s="360" t="s">
        <v>1652</v>
      </c>
      <c r="D1038" s="361"/>
      <c r="E1038" s="362">
        <v>139</v>
      </c>
      <c r="F1038" s="334"/>
      <c r="G1038" s="334"/>
      <c r="H1038" s="271"/>
      <c r="I1038" s="235"/>
      <c r="J1038" s="235"/>
      <c r="K1038" s="235"/>
      <c r="L1038" s="235"/>
      <c r="M1038" s="235"/>
      <c r="N1038" s="235"/>
      <c r="O1038" s="235"/>
      <c r="P1038" s="235"/>
      <c r="Q1038" s="235"/>
      <c r="R1038" s="235"/>
      <c r="S1038" s="235"/>
      <c r="T1038" s="235"/>
      <c r="U1038" s="235"/>
      <c r="V1038" s="235"/>
      <c r="W1038" s="235"/>
      <c r="X1038" s="235"/>
      <c r="Y1038" s="235"/>
      <c r="Z1038" s="235"/>
      <c r="AA1038" s="235"/>
      <c r="AB1038" s="235"/>
      <c r="AC1038" s="235"/>
      <c r="AD1038" s="235"/>
      <c r="AE1038" s="235"/>
      <c r="AF1038" s="235"/>
      <c r="AG1038" s="235"/>
      <c r="AH1038" s="235"/>
      <c r="AI1038" s="235"/>
      <c r="AJ1038" s="235"/>
      <c r="AK1038" s="235"/>
      <c r="AL1038" s="235"/>
      <c r="AM1038" s="235"/>
      <c r="AN1038" s="235"/>
      <c r="AO1038" s="235"/>
    </row>
    <row r="1039" spans="1:41" s="232" customFormat="1" outlineLevel="1">
      <c r="A1039" s="395"/>
      <c r="B1039" s="331" t="s">
        <v>1655</v>
      </c>
      <c r="C1039" s="332" t="s">
        <v>1656</v>
      </c>
      <c r="D1039" s="372" t="s">
        <v>1496</v>
      </c>
      <c r="E1039" s="334" t="s">
        <v>1496</v>
      </c>
      <c r="F1039" s="334"/>
      <c r="G1039" s="271"/>
      <c r="H1039" s="335" t="s">
        <v>152</v>
      </c>
      <c r="I1039" s="235"/>
      <c r="J1039" s="235"/>
      <c r="K1039" s="235"/>
      <c r="L1039" s="235"/>
      <c r="M1039" s="235"/>
      <c r="N1039" s="235"/>
      <c r="O1039" s="235"/>
      <c r="P1039" s="235"/>
      <c r="Q1039" s="235"/>
      <c r="R1039" s="235"/>
      <c r="S1039" s="235"/>
      <c r="T1039" s="235"/>
      <c r="U1039" s="235"/>
      <c r="V1039" s="235"/>
      <c r="W1039" s="235"/>
      <c r="X1039" s="235"/>
      <c r="Y1039" s="235"/>
      <c r="Z1039" s="235"/>
      <c r="AA1039" s="235"/>
      <c r="AB1039" s="235"/>
      <c r="AC1039" s="235"/>
      <c r="AD1039" s="235"/>
      <c r="AE1039" s="235"/>
      <c r="AF1039" s="235"/>
      <c r="AG1039" s="235"/>
      <c r="AH1039" s="235"/>
      <c r="AI1039" s="235"/>
      <c r="AJ1039" s="235"/>
      <c r="AK1039" s="235"/>
      <c r="AL1039" s="235"/>
      <c r="AM1039" s="235"/>
      <c r="AN1039" s="235"/>
      <c r="AO1039" s="235"/>
    </row>
    <row r="1040" spans="1:41" s="232" customFormat="1" outlineLevel="1">
      <c r="A1040" s="395">
        <v>257</v>
      </c>
      <c r="B1040" s="269" t="s">
        <v>1657</v>
      </c>
      <c r="C1040" s="270" t="s">
        <v>1658</v>
      </c>
      <c r="D1040" s="372" t="s">
        <v>142</v>
      </c>
      <c r="E1040" s="334">
        <v>12</v>
      </c>
      <c r="F1040" s="334"/>
      <c r="G1040" s="334">
        <f>ROUND(E1040*F1040,2)</f>
        <v>0</v>
      </c>
      <c r="H1040" s="335" t="s">
        <v>1716</v>
      </c>
      <c r="I1040" s="235"/>
      <c r="J1040" s="235"/>
      <c r="K1040" s="235"/>
      <c r="L1040" s="235"/>
      <c r="M1040" s="235"/>
      <c r="N1040" s="235"/>
      <c r="O1040" s="235"/>
      <c r="P1040" s="235"/>
      <c r="Q1040" s="235"/>
      <c r="R1040" s="235"/>
      <c r="S1040" s="235"/>
      <c r="T1040" s="235"/>
      <c r="U1040" s="235"/>
      <c r="V1040" s="235"/>
      <c r="W1040" s="235"/>
      <c r="X1040" s="235"/>
      <c r="Y1040" s="235"/>
      <c r="Z1040" s="235"/>
      <c r="AA1040" s="235"/>
      <c r="AB1040" s="235"/>
      <c r="AC1040" s="235"/>
      <c r="AD1040" s="235"/>
      <c r="AE1040" s="235"/>
      <c r="AF1040" s="235"/>
      <c r="AG1040" s="235"/>
      <c r="AH1040" s="235"/>
      <c r="AI1040" s="235"/>
      <c r="AJ1040" s="235"/>
      <c r="AK1040" s="235"/>
      <c r="AL1040" s="235"/>
      <c r="AM1040" s="235"/>
      <c r="AN1040" s="235"/>
      <c r="AO1040" s="235"/>
    </row>
    <row r="1041" spans="1:41" s="232" customFormat="1" outlineLevel="1">
      <c r="A1041" s="395">
        <v>0</v>
      </c>
      <c r="B1041" s="360"/>
      <c r="C1041" s="360" t="s">
        <v>1659</v>
      </c>
      <c r="D1041" s="361"/>
      <c r="E1041" s="362">
        <v>12.000000000000002</v>
      </c>
      <c r="F1041" s="334"/>
      <c r="G1041" s="334"/>
      <c r="H1041" s="271"/>
      <c r="I1041" s="235"/>
      <c r="J1041" s="235"/>
      <c r="K1041" s="235"/>
      <c r="L1041" s="235"/>
      <c r="M1041" s="235"/>
      <c r="N1041" s="235"/>
      <c r="O1041" s="235"/>
      <c r="P1041" s="235"/>
      <c r="Q1041" s="235"/>
      <c r="R1041" s="235"/>
      <c r="S1041" s="235"/>
      <c r="T1041" s="235"/>
      <c r="U1041" s="235"/>
      <c r="V1041" s="235"/>
      <c r="W1041" s="235"/>
      <c r="X1041" s="235"/>
      <c r="Y1041" s="235"/>
      <c r="Z1041" s="235"/>
      <c r="AA1041" s="235"/>
      <c r="AB1041" s="235"/>
      <c r="AC1041" s="235"/>
      <c r="AD1041" s="235"/>
      <c r="AE1041" s="235"/>
      <c r="AF1041" s="235"/>
      <c r="AG1041" s="235"/>
      <c r="AH1041" s="235"/>
      <c r="AI1041" s="235"/>
      <c r="AJ1041" s="235"/>
      <c r="AK1041" s="235"/>
      <c r="AL1041" s="235"/>
      <c r="AM1041" s="235"/>
      <c r="AN1041" s="235"/>
      <c r="AO1041" s="235"/>
    </row>
    <row r="1042" spans="1:41" s="232" customFormat="1" outlineLevel="1">
      <c r="A1042" s="395">
        <v>258</v>
      </c>
      <c r="B1042" s="269" t="s">
        <v>1660</v>
      </c>
      <c r="C1042" s="270" t="s">
        <v>1661</v>
      </c>
      <c r="D1042" s="372" t="s">
        <v>142</v>
      </c>
      <c r="E1042" s="334">
        <v>1</v>
      </c>
      <c r="F1042" s="334"/>
      <c r="G1042" s="334">
        <f>ROUND(E1042*F1042,2)</f>
        <v>0</v>
      </c>
      <c r="H1042" s="335" t="s">
        <v>1716</v>
      </c>
      <c r="I1042" s="235"/>
      <c r="J1042" s="235"/>
      <c r="K1042" s="235"/>
      <c r="L1042" s="235"/>
      <c r="M1042" s="235"/>
      <c r="N1042" s="235"/>
      <c r="O1042" s="235"/>
      <c r="P1042" s="235"/>
      <c r="Q1042" s="235"/>
      <c r="R1042" s="235"/>
      <c r="S1042" s="235"/>
      <c r="T1042" s="235"/>
      <c r="U1042" s="235"/>
      <c r="V1042" s="235"/>
      <c r="W1042" s="235"/>
      <c r="X1042" s="235"/>
      <c r="Y1042" s="235"/>
      <c r="Z1042" s="235"/>
      <c r="AA1042" s="235"/>
      <c r="AB1042" s="235"/>
      <c r="AC1042" s="235"/>
      <c r="AD1042" s="235"/>
      <c r="AE1042" s="235"/>
      <c r="AF1042" s="235"/>
      <c r="AG1042" s="235"/>
      <c r="AH1042" s="235"/>
      <c r="AI1042" s="235"/>
      <c r="AJ1042" s="235"/>
      <c r="AK1042" s="235"/>
      <c r="AL1042" s="235"/>
      <c r="AM1042" s="235"/>
      <c r="AN1042" s="235"/>
      <c r="AO1042" s="235"/>
    </row>
    <row r="1043" spans="1:41" s="232" customFormat="1" outlineLevel="1">
      <c r="A1043" s="395">
        <v>0</v>
      </c>
      <c r="B1043" s="360"/>
      <c r="C1043" s="360" t="s">
        <v>46</v>
      </c>
      <c r="D1043" s="361"/>
      <c r="E1043" s="362">
        <v>1</v>
      </c>
      <c r="F1043" s="334"/>
      <c r="G1043" s="334"/>
      <c r="H1043" s="271"/>
      <c r="I1043" s="235"/>
      <c r="J1043" s="235"/>
      <c r="K1043" s="235"/>
      <c r="L1043" s="235"/>
      <c r="M1043" s="235"/>
      <c r="N1043" s="235"/>
      <c r="O1043" s="235"/>
      <c r="P1043" s="235"/>
      <c r="Q1043" s="235"/>
      <c r="R1043" s="235"/>
      <c r="S1043" s="235"/>
      <c r="T1043" s="235"/>
      <c r="U1043" s="235"/>
      <c r="V1043" s="235"/>
      <c r="W1043" s="235"/>
      <c r="X1043" s="235"/>
      <c r="Y1043" s="235"/>
      <c r="Z1043" s="235"/>
      <c r="AA1043" s="235"/>
      <c r="AB1043" s="235"/>
      <c r="AC1043" s="235"/>
      <c r="AD1043" s="235"/>
      <c r="AE1043" s="235"/>
      <c r="AF1043" s="235"/>
      <c r="AG1043" s="235"/>
      <c r="AH1043" s="235"/>
      <c r="AI1043" s="235"/>
      <c r="AJ1043" s="235"/>
      <c r="AK1043" s="235"/>
      <c r="AL1043" s="235"/>
      <c r="AM1043" s="235"/>
      <c r="AN1043" s="235"/>
      <c r="AO1043" s="235"/>
    </row>
    <row r="1044" spans="1:41" s="232" customFormat="1" ht="45" outlineLevel="1">
      <c r="A1044" s="395">
        <v>0</v>
      </c>
      <c r="B1044" s="360" t="s">
        <v>1500</v>
      </c>
      <c r="C1044" s="360" t="s">
        <v>1662</v>
      </c>
      <c r="D1044" s="361"/>
      <c r="E1044" s="362"/>
      <c r="F1044" s="334"/>
      <c r="G1044" s="334"/>
      <c r="H1044" s="271"/>
      <c r="I1044" s="235"/>
      <c r="J1044" s="235"/>
      <c r="K1044" s="235"/>
      <c r="L1044" s="235"/>
      <c r="M1044" s="235"/>
      <c r="N1044" s="235"/>
      <c r="O1044" s="235"/>
      <c r="P1044" s="235"/>
      <c r="Q1044" s="235"/>
      <c r="R1044" s="235"/>
      <c r="S1044" s="235"/>
      <c r="T1044" s="235"/>
      <c r="U1044" s="235"/>
      <c r="V1044" s="235"/>
      <c r="W1044" s="235"/>
      <c r="X1044" s="235"/>
      <c r="Y1044" s="235"/>
      <c r="Z1044" s="235"/>
      <c r="AA1044" s="235"/>
      <c r="AB1044" s="235"/>
      <c r="AC1044" s="235"/>
      <c r="AD1044" s="235"/>
      <c r="AE1044" s="235"/>
      <c r="AF1044" s="235"/>
      <c r="AG1044" s="235"/>
      <c r="AH1044" s="235"/>
      <c r="AI1044" s="235"/>
      <c r="AJ1044" s="235"/>
      <c r="AK1044" s="235"/>
      <c r="AL1044" s="235"/>
      <c r="AM1044" s="235"/>
      <c r="AN1044" s="235"/>
      <c r="AO1044" s="235"/>
    </row>
    <row r="1045" spans="1:41" s="232" customFormat="1" outlineLevel="1">
      <c r="A1045" s="395">
        <v>259</v>
      </c>
      <c r="B1045" s="269" t="s">
        <v>1663</v>
      </c>
      <c r="C1045" s="270" t="s">
        <v>1664</v>
      </c>
      <c r="D1045" s="372" t="s">
        <v>142</v>
      </c>
      <c r="E1045" s="334">
        <v>1</v>
      </c>
      <c r="F1045" s="334"/>
      <c r="G1045" s="334">
        <f>ROUND(E1045*F1045,2)</f>
        <v>0</v>
      </c>
      <c r="H1045" s="335" t="s">
        <v>1716</v>
      </c>
      <c r="I1045" s="235"/>
      <c r="J1045" s="235"/>
      <c r="K1045" s="235"/>
      <c r="L1045" s="235"/>
      <c r="M1045" s="235"/>
      <c r="N1045" s="235"/>
      <c r="O1045" s="235"/>
      <c r="P1045" s="235"/>
      <c r="Q1045" s="235"/>
      <c r="R1045" s="235"/>
      <c r="S1045" s="235"/>
      <c r="T1045" s="235"/>
      <c r="U1045" s="235"/>
      <c r="V1045" s="235"/>
      <c r="W1045" s="235"/>
      <c r="X1045" s="235"/>
      <c r="Y1045" s="235"/>
      <c r="Z1045" s="235"/>
      <c r="AA1045" s="235"/>
      <c r="AB1045" s="235"/>
      <c r="AC1045" s="235"/>
      <c r="AD1045" s="235"/>
      <c r="AE1045" s="235"/>
      <c r="AF1045" s="235"/>
      <c r="AG1045" s="235"/>
      <c r="AH1045" s="235"/>
      <c r="AI1045" s="235"/>
      <c r="AJ1045" s="235"/>
      <c r="AK1045" s="235"/>
      <c r="AL1045" s="235"/>
      <c r="AM1045" s="235"/>
      <c r="AN1045" s="235"/>
      <c r="AO1045" s="235"/>
    </row>
    <row r="1046" spans="1:41" s="232" customFormat="1" outlineLevel="1">
      <c r="A1046" s="395">
        <v>0</v>
      </c>
      <c r="B1046" s="360"/>
      <c r="C1046" s="360" t="s">
        <v>46</v>
      </c>
      <c r="D1046" s="361"/>
      <c r="E1046" s="362">
        <v>1</v>
      </c>
      <c r="F1046" s="334"/>
      <c r="G1046" s="334"/>
      <c r="H1046" s="271"/>
      <c r="I1046" s="235"/>
      <c r="J1046" s="235"/>
      <c r="K1046" s="235"/>
      <c r="L1046" s="235"/>
      <c r="M1046" s="235"/>
      <c r="N1046" s="235"/>
      <c r="O1046" s="235"/>
      <c r="P1046" s="235"/>
      <c r="Q1046" s="235"/>
      <c r="R1046" s="235"/>
      <c r="S1046" s="235"/>
      <c r="T1046" s="235"/>
      <c r="U1046" s="235"/>
      <c r="V1046" s="235"/>
      <c r="W1046" s="235"/>
      <c r="X1046" s="235"/>
      <c r="Y1046" s="235"/>
      <c r="Z1046" s="235"/>
      <c r="AA1046" s="235"/>
      <c r="AB1046" s="235"/>
      <c r="AC1046" s="235"/>
      <c r="AD1046" s="235"/>
      <c r="AE1046" s="235"/>
      <c r="AF1046" s="235"/>
      <c r="AG1046" s="235"/>
      <c r="AH1046" s="235"/>
      <c r="AI1046" s="235"/>
      <c r="AJ1046" s="235"/>
      <c r="AK1046" s="235"/>
      <c r="AL1046" s="235"/>
      <c r="AM1046" s="235"/>
      <c r="AN1046" s="235"/>
      <c r="AO1046" s="235"/>
    </row>
    <row r="1047" spans="1:41" s="232" customFormat="1" ht="33.75" outlineLevel="1">
      <c r="A1047" s="395">
        <v>0</v>
      </c>
      <c r="B1047" s="360" t="s">
        <v>1500</v>
      </c>
      <c r="C1047" s="360" t="s">
        <v>1665</v>
      </c>
      <c r="D1047" s="361"/>
      <c r="E1047" s="362"/>
      <c r="F1047" s="334"/>
      <c r="G1047" s="334"/>
      <c r="H1047" s="271"/>
      <c r="I1047" s="235"/>
      <c r="J1047" s="235"/>
      <c r="K1047" s="235"/>
      <c r="L1047" s="235"/>
      <c r="M1047" s="235"/>
      <c r="N1047" s="235"/>
      <c r="O1047" s="235"/>
      <c r="P1047" s="235"/>
      <c r="Q1047" s="235"/>
      <c r="R1047" s="235"/>
      <c r="S1047" s="235"/>
      <c r="T1047" s="235"/>
      <c r="U1047" s="235"/>
      <c r="V1047" s="235"/>
      <c r="W1047" s="235"/>
      <c r="X1047" s="235"/>
      <c r="Y1047" s="235"/>
      <c r="Z1047" s="235"/>
      <c r="AA1047" s="235"/>
      <c r="AB1047" s="235"/>
      <c r="AC1047" s="235"/>
      <c r="AD1047" s="235"/>
      <c r="AE1047" s="235"/>
      <c r="AF1047" s="235"/>
      <c r="AG1047" s="235"/>
      <c r="AH1047" s="235"/>
      <c r="AI1047" s="235"/>
      <c r="AJ1047" s="235"/>
      <c r="AK1047" s="235"/>
      <c r="AL1047" s="235"/>
      <c r="AM1047" s="235"/>
      <c r="AN1047" s="235"/>
      <c r="AO1047" s="235"/>
    </row>
    <row r="1048" spans="1:41" s="232" customFormat="1" outlineLevel="1">
      <c r="A1048" s="395">
        <v>260</v>
      </c>
      <c r="B1048" s="269" t="s">
        <v>1666</v>
      </c>
      <c r="C1048" s="270" t="s">
        <v>1667</v>
      </c>
      <c r="D1048" s="372" t="s">
        <v>142</v>
      </c>
      <c r="E1048" s="334">
        <v>4</v>
      </c>
      <c r="F1048" s="334"/>
      <c r="G1048" s="334">
        <f>ROUND(E1048*F1048,2)</f>
        <v>0</v>
      </c>
      <c r="H1048" s="335" t="s">
        <v>1716</v>
      </c>
      <c r="I1048" s="235"/>
      <c r="J1048" s="235"/>
      <c r="K1048" s="235"/>
      <c r="L1048" s="235"/>
      <c r="M1048" s="235"/>
      <c r="N1048" s="235"/>
      <c r="O1048" s="235"/>
      <c r="P1048" s="235"/>
      <c r="Q1048" s="235"/>
      <c r="R1048" s="235"/>
      <c r="S1048" s="235"/>
      <c r="T1048" s="235"/>
      <c r="U1048" s="235"/>
      <c r="V1048" s="235"/>
      <c r="W1048" s="235"/>
      <c r="X1048" s="235"/>
      <c r="Y1048" s="235"/>
      <c r="Z1048" s="235"/>
      <c r="AA1048" s="235"/>
      <c r="AB1048" s="235"/>
      <c r="AC1048" s="235"/>
      <c r="AD1048" s="235"/>
      <c r="AE1048" s="235"/>
      <c r="AF1048" s="235"/>
      <c r="AG1048" s="235"/>
      <c r="AH1048" s="235"/>
      <c r="AI1048" s="235"/>
      <c r="AJ1048" s="235"/>
      <c r="AK1048" s="235"/>
      <c r="AL1048" s="235"/>
      <c r="AM1048" s="235"/>
      <c r="AN1048" s="235"/>
      <c r="AO1048" s="235"/>
    </row>
    <row r="1049" spans="1:41" s="232" customFormat="1" outlineLevel="1">
      <c r="A1049" s="395">
        <v>0</v>
      </c>
      <c r="B1049" s="360"/>
      <c r="C1049" s="360" t="s">
        <v>54</v>
      </c>
      <c r="D1049" s="361"/>
      <c r="E1049" s="362">
        <v>4</v>
      </c>
      <c r="F1049" s="334"/>
      <c r="G1049" s="334"/>
      <c r="H1049" s="271"/>
      <c r="I1049" s="235"/>
      <c r="J1049" s="235"/>
      <c r="K1049" s="235"/>
      <c r="L1049" s="235"/>
      <c r="M1049" s="235"/>
      <c r="N1049" s="235"/>
      <c r="O1049" s="235"/>
      <c r="P1049" s="235"/>
      <c r="Q1049" s="235"/>
      <c r="R1049" s="235"/>
      <c r="S1049" s="235"/>
      <c r="T1049" s="235"/>
      <c r="U1049" s="235"/>
      <c r="V1049" s="235"/>
      <c r="W1049" s="235"/>
      <c r="X1049" s="235"/>
      <c r="Y1049" s="235"/>
      <c r="Z1049" s="235"/>
      <c r="AA1049" s="235"/>
      <c r="AB1049" s="235"/>
      <c r="AC1049" s="235"/>
      <c r="AD1049" s="235"/>
      <c r="AE1049" s="235"/>
      <c r="AF1049" s="235"/>
      <c r="AG1049" s="235"/>
      <c r="AH1049" s="235"/>
      <c r="AI1049" s="235"/>
      <c r="AJ1049" s="235"/>
      <c r="AK1049" s="235"/>
      <c r="AL1049" s="235"/>
      <c r="AM1049" s="235"/>
      <c r="AN1049" s="235"/>
      <c r="AO1049" s="235"/>
    </row>
    <row r="1050" spans="1:41" s="232" customFormat="1" ht="33.75" outlineLevel="1">
      <c r="A1050" s="395">
        <v>0</v>
      </c>
      <c r="B1050" s="360" t="s">
        <v>1500</v>
      </c>
      <c r="C1050" s="360" t="s">
        <v>1668</v>
      </c>
      <c r="D1050" s="361"/>
      <c r="E1050" s="362"/>
      <c r="F1050" s="334"/>
      <c r="G1050" s="334"/>
      <c r="H1050" s="271"/>
      <c r="I1050" s="235"/>
      <c r="J1050" s="235"/>
      <c r="K1050" s="235"/>
      <c r="L1050" s="235"/>
      <c r="M1050" s="235"/>
      <c r="N1050" s="235"/>
      <c r="O1050" s="235"/>
      <c r="P1050" s="235"/>
      <c r="Q1050" s="235"/>
      <c r="R1050" s="235"/>
      <c r="S1050" s="235"/>
      <c r="T1050" s="235"/>
      <c r="U1050" s="235"/>
      <c r="V1050" s="235"/>
      <c r="W1050" s="235"/>
      <c r="X1050" s="235"/>
      <c r="Y1050" s="235"/>
      <c r="Z1050" s="235"/>
      <c r="AA1050" s="235"/>
      <c r="AB1050" s="235"/>
      <c r="AC1050" s="235"/>
      <c r="AD1050" s="235"/>
      <c r="AE1050" s="235"/>
      <c r="AF1050" s="235"/>
      <c r="AG1050" s="235"/>
      <c r="AH1050" s="235"/>
      <c r="AI1050" s="235"/>
      <c r="AJ1050" s="235"/>
      <c r="AK1050" s="235"/>
      <c r="AL1050" s="235"/>
      <c r="AM1050" s="235"/>
      <c r="AN1050" s="235"/>
      <c r="AO1050" s="235"/>
    </row>
    <row r="1051" spans="1:41" s="232" customFormat="1" outlineLevel="1">
      <c r="A1051" s="395">
        <v>261</v>
      </c>
      <c r="B1051" s="269" t="s">
        <v>1669</v>
      </c>
      <c r="C1051" s="270" t="s">
        <v>1670</v>
      </c>
      <c r="D1051" s="372" t="s">
        <v>142</v>
      </c>
      <c r="E1051" s="334">
        <v>1</v>
      </c>
      <c r="F1051" s="334"/>
      <c r="G1051" s="334">
        <f>ROUND(E1051*F1051,2)</f>
        <v>0</v>
      </c>
      <c r="H1051" s="335" t="s">
        <v>1716</v>
      </c>
      <c r="I1051" s="235"/>
      <c r="J1051" s="235"/>
      <c r="K1051" s="235"/>
      <c r="L1051" s="235"/>
      <c r="M1051" s="235"/>
      <c r="N1051" s="235"/>
      <c r="O1051" s="235"/>
      <c r="P1051" s="235"/>
      <c r="Q1051" s="235"/>
      <c r="R1051" s="235"/>
      <c r="S1051" s="235"/>
      <c r="T1051" s="235"/>
      <c r="U1051" s="235"/>
      <c r="V1051" s="235"/>
      <c r="W1051" s="235"/>
      <c r="X1051" s="235"/>
      <c r="Y1051" s="235"/>
      <c r="Z1051" s="235"/>
      <c r="AA1051" s="235"/>
      <c r="AB1051" s="235"/>
      <c r="AC1051" s="235"/>
      <c r="AD1051" s="235"/>
      <c r="AE1051" s="235"/>
      <c r="AF1051" s="235"/>
      <c r="AG1051" s="235"/>
      <c r="AH1051" s="235"/>
      <c r="AI1051" s="235"/>
      <c r="AJ1051" s="235"/>
      <c r="AK1051" s="235"/>
      <c r="AL1051" s="235"/>
      <c r="AM1051" s="235"/>
      <c r="AN1051" s="235"/>
      <c r="AO1051" s="235"/>
    </row>
    <row r="1052" spans="1:41" s="232" customFormat="1" outlineLevel="1">
      <c r="A1052" s="395">
        <v>0</v>
      </c>
      <c r="B1052" s="360"/>
      <c r="C1052" s="360" t="s">
        <v>46</v>
      </c>
      <c r="D1052" s="361"/>
      <c r="E1052" s="362">
        <v>1</v>
      </c>
      <c r="F1052" s="334"/>
      <c r="G1052" s="334"/>
      <c r="H1052" s="271"/>
      <c r="I1052" s="235"/>
      <c r="J1052" s="235"/>
      <c r="K1052" s="235"/>
      <c r="L1052" s="235"/>
      <c r="M1052" s="235"/>
      <c r="N1052" s="235"/>
      <c r="O1052" s="235"/>
      <c r="P1052" s="235"/>
      <c r="Q1052" s="235"/>
      <c r="R1052" s="235"/>
      <c r="S1052" s="235"/>
      <c r="T1052" s="235"/>
      <c r="U1052" s="235"/>
      <c r="V1052" s="235"/>
      <c r="W1052" s="235"/>
      <c r="X1052" s="235"/>
      <c r="Y1052" s="235"/>
      <c r="Z1052" s="235"/>
      <c r="AA1052" s="235"/>
      <c r="AB1052" s="235"/>
      <c r="AC1052" s="235"/>
      <c r="AD1052" s="235"/>
      <c r="AE1052" s="235"/>
      <c r="AF1052" s="235"/>
      <c r="AG1052" s="235"/>
      <c r="AH1052" s="235"/>
      <c r="AI1052" s="235"/>
      <c r="AJ1052" s="235"/>
      <c r="AK1052" s="235"/>
      <c r="AL1052" s="235"/>
      <c r="AM1052" s="235"/>
      <c r="AN1052" s="235"/>
      <c r="AO1052" s="235"/>
    </row>
    <row r="1053" spans="1:41" s="232" customFormat="1" ht="33.75" outlineLevel="1">
      <c r="A1053" s="395">
        <v>0</v>
      </c>
      <c r="B1053" s="360" t="s">
        <v>1500</v>
      </c>
      <c r="C1053" s="360" t="s">
        <v>1671</v>
      </c>
      <c r="D1053" s="361"/>
      <c r="E1053" s="362"/>
      <c r="F1053" s="334"/>
      <c r="G1053" s="334"/>
      <c r="H1053" s="271"/>
      <c r="I1053" s="235"/>
      <c r="J1053" s="235"/>
      <c r="K1053" s="235"/>
      <c r="L1053" s="235"/>
      <c r="M1053" s="235"/>
      <c r="N1053" s="235"/>
      <c r="O1053" s="235"/>
      <c r="P1053" s="235"/>
      <c r="Q1053" s="235"/>
      <c r="R1053" s="235"/>
      <c r="S1053" s="235"/>
      <c r="T1053" s="235"/>
      <c r="U1053" s="235"/>
      <c r="V1053" s="235"/>
      <c r="W1053" s="235"/>
      <c r="X1053" s="235"/>
      <c r="Y1053" s="235"/>
      <c r="Z1053" s="235"/>
      <c r="AA1053" s="235"/>
      <c r="AB1053" s="235"/>
      <c r="AC1053" s="235"/>
      <c r="AD1053" s="235"/>
      <c r="AE1053" s="235"/>
      <c r="AF1053" s="235"/>
      <c r="AG1053" s="235"/>
      <c r="AH1053" s="235"/>
      <c r="AI1053" s="235"/>
      <c r="AJ1053" s="235"/>
      <c r="AK1053" s="235"/>
      <c r="AL1053" s="235"/>
      <c r="AM1053" s="235"/>
      <c r="AN1053" s="235"/>
      <c r="AO1053" s="235"/>
    </row>
    <row r="1054" spans="1:41" s="232" customFormat="1" outlineLevel="1">
      <c r="A1054" s="395">
        <v>262</v>
      </c>
      <c r="B1054" s="269" t="s">
        <v>1672</v>
      </c>
      <c r="C1054" s="270" t="s">
        <v>1673</v>
      </c>
      <c r="D1054" s="372" t="s">
        <v>142</v>
      </c>
      <c r="E1054" s="334">
        <v>1</v>
      </c>
      <c r="F1054" s="334"/>
      <c r="G1054" s="334">
        <f>ROUND(E1054*F1054,2)</f>
        <v>0</v>
      </c>
      <c r="H1054" s="335" t="s">
        <v>1716</v>
      </c>
      <c r="I1054" s="235"/>
      <c r="J1054" s="235"/>
      <c r="K1054" s="235"/>
      <c r="L1054" s="235"/>
      <c r="M1054" s="235"/>
      <c r="N1054" s="235"/>
      <c r="O1054" s="235"/>
      <c r="P1054" s="235"/>
      <c r="Q1054" s="235"/>
      <c r="R1054" s="235"/>
      <c r="S1054" s="235"/>
      <c r="T1054" s="235"/>
      <c r="U1054" s="235"/>
      <c r="V1054" s="235"/>
      <c r="W1054" s="235"/>
      <c r="X1054" s="235"/>
      <c r="Y1054" s="235"/>
      <c r="Z1054" s="235"/>
      <c r="AA1054" s="235"/>
      <c r="AB1054" s="235"/>
      <c r="AC1054" s="235"/>
      <c r="AD1054" s="235"/>
      <c r="AE1054" s="235"/>
      <c r="AF1054" s="235"/>
      <c r="AG1054" s="235"/>
      <c r="AH1054" s="235"/>
      <c r="AI1054" s="235"/>
      <c r="AJ1054" s="235"/>
      <c r="AK1054" s="235"/>
      <c r="AL1054" s="235"/>
      <c r="AM1054" s="235"/>
      <c r="AN1054" s="235"/>
      <c r="AO1054" s="235"/>
    </row>
    <row r="1055" spans="1:41" s="232" customFormat="1" outlineLevel="1">
      <c r="A1055" s="395">
        <v>0</v>
      </c>
      <c r="B1055" s="360"/>
      <c r="C1055" s="360" t="s">
        <v>1674</v>
      </c>
      <c r="D1055" s="361"/>
      <c r="E1055" s="362"/>
      <c r="F1055" s="334"/>
      <c r="G1055" s="334"/>
      <c r="H1055" s="271"/>
      <c r="I1055" s="235"/>
      <c r="J1055" s="235"/>
      <c r="K1055" s="235"/>
      <c r="L1055" s="235"/>
      <c r="M1055" s="235"/>
      <c r="N1055" s="235"/>
      <c r="O1055" s="235"/>
      <c r="P1055" s="235"/>
      <c r="Q1055" s="235"/>
      <c r="R1055" s="235"/>
      <c r="S1055" s="235"/>
      <c r="T1055" s="235"/>
      <c r="U1055" s="235"/>
      <c r="V1055" s="235"/>
      <c r="W1055" s="235"/>
      <c r="X1055" s="235"/>
      <c r="Y1055" s="235"/>
      <c r="Z1055" s="235"/>
      <c r="AA1055" s="235"/>
      <c r="AB1055" s="235"/>
      <c r="AC1055" s="235"/>
      <c r="AD1055" s="235"/>
      <c r="AE1055" s="235"/>
      <c r="AF1055" s="235"/>
      <c r="AG1055" s="235"/>
      <c r="AH1055" s="235"/>
      <c r="AI1055" s="235"/>
      <c r="AJ1055" s="235"/>
      <c r="AK1055" s="235"/>
      <c r="AL1055" s="235"/>
      <c r="AM1055" s="235"/>
      <c r="AN1055" s="235"/>
      <c r="AO1055" s="235"/>
    </row>
    <row r="1056" spans="1:41" s="232" customFormat="1" outlineLevel="1">
      <c r="A1056" s="395">
        <v>0</v>
      </c>
      <c r="B1056" s="360"/>
      <c r="C1056" s="360" t="s">
        <v>46</v>
      </c>
      <c r="D1056" s="361"/>
      <c r="E1056" s="362">
        <v>1</v>
      </c>
      <c r="F1056" s="334"/>
      <c r="G1056" s="334"/>
      <c r="H1056" s="271"/>
      <c r="I1056" s="235"/>
      <c r="J1056" s="235"/>
      <c r="K1056" s="235"/>
      <c r="L1056" s="235"/>
      <c r="M1056" s="235"/>
      <c r="N1056" s="235"/>
      <c r="O1056" s="235"/>
      <c r="P1056" s="235"/>
      <c r="Q1056" s="235"/>
      <c r="R1056" s="235"/>
      <c r="S1056" s="235"/>
      <c r="T1056" s="235"/>
      <c r="U1056" s="235"/>
      <c r="V1056" s="235"/>
      <c r="W1056" s="235"/>
      <c r="X1056" s="235"/>
      <c r="Y1056" s="235"/>
      <c r="Z1056" s="235"/>
      <c r="AA1056" s="235"/>
      <c r="AB1056" s="235"/>
      <c r="AC1056" s="235"/>
      <c r="AD1056" s="235"/>
      <c r="AE1056" s="235"/>
      <c r="AF1056" s="235"/>
      <c r="AG1056" s="235"/>
      <c r="AH1056" s="235"/>
      <c r="AI1056" s="235"/>
      <c r="AJ1056" s="235"/>
      <c r="AK1056" s="235"/>
      <c r="AL1056" s="235"/>
      <c r="AM1056" s="235"/>
      <c r="AN1056" s="235"/>
      <c r="AO1056" s="235"/>
    </row>
    <row r="1057" spans="1:41" s="232" customFormat="1" ht="33.75" outlineLevel="1">
      <c r="A1057" s="395">
        <v>0</v>
      </c>
      <c r="B1057" s="360" t="s">
        <v>1500</v>
      </c>
      <c r="C1057" s="360" t="s">
        <v>1675</v>
      </c>
      <c r="D1057" s="361"/>
      <c r="E1057" s="362"/>
      <c r="F1057" s="334"/>
      <c r="G1057" s="334"/>
      <c r="H1057" s="271"/>
      <c r="I1057" s="235"/>
      <c r="J1057" s="235"/>
      <c r="K1057" s="235"/>
      <c r="L1057" s="235"/>
      <c r="M1057" s="235"/>
      <c r="N1057" s="235"/>
      <c r="O1057" s="235"/>
      <c r="P1057" s="235"/>
      <c r="Q1057" s="235"/>
      <c r="R1057" s="235"/>
      <c r="S1057" s="235"/>
      <c r="T1057" s="235"/>
      <c r="U1057" s="235"/>
      <c r="V1057" s="235"/>
      <c r="W1057" s="235"/>
      <c r="X1057" s="235"/>
      <c r="Y1057" s="235"/>
      <c r="Z1057" s="235"/>
      <c r="AA1057" s="235"/>
      <c r="AB1057" s="235"/>
      <c r="AC1057" s="235"/>
      <c r="AD1057" s="235"/>
      <c r="AE1057" s="235"/>
      <c r="AF1057" s="235"/>
      <c r="AG1057" s="235"/>
      <c r="AH1057" s="235"/>
      <c r="AI1057" s="235"/>
      <c r="AJ1057" s="235"/>
      <c r="AK1057" s="235"/>
      <c r="AL1057" s="235"/>
      <c r="AM1057" s="235"/>
      <c r="AN1057" s="235"/>
      <c r="AO1057" s="235"/>
    </row>
    <row r="1058" spans="1:41" s="232" customFormat="1" outlineLevel="1">
      <c r="A1058" s="395">
        <v>263</v>
      </c>
      <c r="B1058" s="269" t="s">
        <v>1676</v>
      </c>
      <c r="C1058" s="270" t="s">
        <v>1677</v>
      </c>
      <c r="D1058" s="372" t="s">
        <v>142</v>
      </c>
      <c r="E1058" s="334">
        <v>3</v>
      </c>
      <c r="F1058" s="334"/>
      <c r="G1058" s="334">
        <f>ROUND(E1058*F1058,2)</f>
        <v>0</v>
      </c>
      <c r="H1058" s="335" t="s">
        <v>1716</v>
      </c>
      <c r="I1058" s="235"/>
      <c r="J1058" s="235"/>
      <c r="K1058" s="235"/>
      <c r="L1058" s="235"/>
      <c r="M1058" s="235"/>
      <c r="N1058" s="235"/>
      <c r="O1058" s="235"/>
      <c r="P1058" s="235"/>
      <c r="Q1058" s="235"/>
      <c r="R1058" s="235"/>
      <c r="S1058" s="235"/>
      <c r="T1058" s="235"/>
      <c r="U1058" s="235"/>
      <c r="V1058" s="235"/>
      <c r="W1058" s="235"/>
      <c r="X1058" s="235"/>
      <c r="Y1058" s="235"/>
      <c r="Z1058" s="235"/>
      <c r="AA1058" s="235"/>
      <c r="AB1058" s="235"/>
      <c r="AC1058" s="235"/>
      <c r="AD1058" s="235"/>
      <c r="AE1058" s="235"/>
      <c r="AF1058" s="235"/>
      <c r="AG1058" s="235"/>
      <c r="AH1058" s="235"/>
      <c r="AI1058" s="235"/>
      <c r="AJ1058" s="235"/>
      <c r="AK1058" s="235"/>
      <c r="AL1058" s="235"/>
      <c r="AM1058" s="235"/>
      <c r="AN1058" s="235"/>
      <c r="AO1058" s="235"/>
    </row>
    <row r="1059" spans="1:41" s="232" customFormat="1" outlineLevel="1">
      <c r="A1059" s="395">
        <v>0</v>
      </c>
      <c r="B1059" s="360"/>
      <c r="C1059" s="360" t="s">
        <v>50</v>
      </c>
      <c r="D1059" s="361"/>
      <c r="E1059" s="362">
        <v>3.0000000000000004</v>
      </c>
      <c r="F1059" s="334"/>
      <c r="G1059" s="334"/>
      <c r="H1059" s="271"/>
      <c r="I1059" s="235"/>
      <c r="J1059" s="235"/>
      <c r="K1059" s="235"/>
      <c r="L1059" s="235"/>
      <c r="M1059" s="235"/>
      <c r="N1059" s="235"/>
      <c r="O1059" s="235"/>
      <c r="P1059" s="235"/>
      <c r="Q1059" s="235"/>
      <c r="R1059" s="235"/>
      <c r="S1059" s="235"/>
      <c r="T1059" s="235"/>
      <c r="U1059" s="235"/>
      <c r="V1059" s="235"/>
      <c r="W1059" s="235"/>
      <c r="X1059" s="235"/>
      <c r="Y1059" s="235"/>
      <c r="Z1059" s="235"/>
      <c r="AA1059" s="235"/>
      <c r="AB1059" s="235"/>
      <c r="AC1059" s="235"/>
      <c r="AD1059" s="235"/>
      <c r="AE1059" s="235"/>
      <c r="AF1059" s="235"/>
      <c r="AG1059" s="235"/>
      <c r="AH1059" s="235"/>
      <c r="AI1059" s="235"/>
      <c r="AJ1059" s="235"/>
      <c r="AK1059" s="235"/>
      <c r="AL1059" s="235"/>
      <c r="AM1059" s="235"/>
      <c r="AN1059" s="235"/>
      <c r="AO1059" s="235"/>
    </row>
    <row r="1060" spans="1:41" s="232" customFormat="1" outlineLevel="1">
      <c r="A1060" s="395">
        <v>264</v>
      </c>
      <c r="B1060" s="269" t="s">
        <v>1678</v>
      </c>
      <c r="C1060" s="270" t="s">
        <v>1679</v>
      </c>
      <c r="D1060" s="372" t="s">
        <v>142</v>
      </c>
      <c r="E1060" s="334">
        <v>31</v>
      </c>
      <c r="F1060" s="334"/>
      <c r="G1060" s="334">
        <f>ROUND(E1060*F1060,2)</f>
        <v>0</v>
      </c>
      <c r="H1060" s="335" t="s">
        <v>1716</v>
      </c>
      <c r="I1060" s="235"/>
      <c r="J1060" s="235"/>
      <c r="K1060" s="235"/>
      <c r="L1060" s="235"/>
      <c r="M1060" s="235"/>
      <c r="N1060" s="235"/>
      <c r="O1060" s="235"/>
      <c r="P1060" s="235"/>
      <c r="Q1060" s="235"/>
      <c r="R1060" s="235"/>
      <c r="S1060" s="235"/>
      <c r="T1060" s="235"/>
      <c r="U1060" s="235"/>
      <c r="V1060" s="235"/>
      <c r="W1060" s="235"/>
      <c r="X1060" s="235"/>
      <c r="Y1060" s="235"/>
      <c r="Z1060" s="235"/>
      <c r="AA1060" s="235"/>
      <c r="AB1060" s="235"/>
      <c r="AC1060" s="235"/>
      <c r="AD1060" s="235"/>
      <c r="AE1060" s="235"/>
      <c r="AF1060" s="235"/>
      <c r="AG1060" s="235"/>
      <c r="AH1060" s="235"/>
      <c r="AI1060" s="235"/>
      <c r="AJ1060" s="235"/>
      <c r="AK1060" s="235"/>
      <c r="AL1060" s="235"/>
      <c r="AM1060" s="235"/>
      <c r="AN1060" s="235"/>
      <c r="AO1060" s="235"/>
    </row>
    <row r="1061" spans="1:41" s="232" customFormat="1" outlineLevel="1">
      <c r="A1061" s="395">
        <v>0</v>
      </c>
      <c r="B1061" s="360"/>
      <c r="C1061" s="360" t="s">
        <v>1627</v>
      </c>
      <c r="D1061" s="361"/>
      <c r="E1061" s="362">
        <v>31.000000000000004</v>
      </c>
      <c r="F1061" s="334"/>
      <c r="G1061" s="334"/>
      <c r="H1061" s="271"/>
      <c r="I1061" s="235"/>
      <c r="J1061" s="235"/>
      <c r="K1061" s="235"/>
      <c r="L1061" s="235"/>
      <c r="M1061" s="235"/>
      <c r="N1061" s="235"/>
      <c r="O1061" s="235"/>
      <c r="P1061" s="235"/>
      <c r="Q1061" s="235"/>
      <c r="R1061" s="235"/>
      <c r="S1061" s="235"/>
      <c r="T1061" s="235"/>
      <c r="U1061" s="235"/>
      <c r="V1061" s="235"/>
      <c r="W1061" s="235"/>
      <c r="X1061" s="235"/>
      <c r="Y1061" s="235"/>
      <c r="Z1061" s="235"/>
      <c r="AA1061" s="235"/>
      <c r="AB1061" s="235"/>
      <c r="AC1061" s="235"/>
      <c r="AD1061" s="235"/>
      <c r="AE1061" s="235"/>
      <c r="AF1061" s="235"/>
      <c r="AG1061" s="235"/>
      <c r="AH1061" s="235"/>
      <c r="AI1061" s="235"/>
      <c r="AJ1061" s="235"/>
      <c r="AK1061" s="235"/>
      <c r="AL1061" s="235"/>
      <c r="AM1061" s="235"/>
      <c r="AN1061" s="235"/>
      <c r="AO1061" s="235"/>
    </row>
    <row r="1062" spans="1:41" s="232" customFormat="1" outlineLevel="1">
      <c r="A1062" s="395"/>
      <c r="B1062" s="331" t="s">
        <v>1680</v>
      </c>
      <c r="C1062" s="332" t="s">
        <v>1506</v>
      </c>
      <c r="D1062" s="361" t="s">
        <v>1496</v>
      </c>
      <c r="E1062" s="362" t="s">
        <v>1496</v>
      </c>
      <c r="F1062" s="334"/>
      <c r="G1062" s="334"/>
      <c r="H1062" s="271" t="s">
        <v>152</v>
      </c>
      <c r="I1062" s="235"/>
      <c r="J1062" s="235"/>
      <c r="K1062" s="235"/>
      <c r="L1062" s="235"/>
      <c r="M1062" s="235"/>
      <c r="N1062" s="235"/>
      <c r="O1062" s="235"/>
      <c r="P1062" s="235"/>
      <c r="Q1062" s="235"/>
      <c r="R1062" s="235"/>
      <c r="S1062" s="235"/>
      <c r="T1062" s="235"/>
      <c r="U1062" s="235"/>
      <c r="V1062" s="235"/>
      <c r="W1062" s="235"/>
      <c r="X1062" s="235"/>
      <c r="Y1062" s="235"/>
      <c r="Z1062" s="235"/>
      <c r="AA1062" s="235"/>
      <c r="AB1062" s="235"/>
      <c r="AC1062" s="235"/>
      <c r="AD1062" s="235"/>
      <c r="AE1062" s="235"/>
      <c r="AF1062" s="235"/>
      <c r="AG1062" s="235"/>
      <c r="AH1062" s="235"/>
      <c r="AI1062" s="235"/>
      <c r="AJ1062" s="235"/>
      <c r="AK1062" s="235"/>
      <c r="AL1062" s="235"/>
      <c r="AM1062" s="235"/>
      <c r="AN1062" s="235"/>
      <c r="AO1062" s="235"/>
    </row>
    <row r="1063" spans="1:41" s="232" customFormat="1" outlineLevel="1">
      <c r="A1063" s="395">
        <v>265</v>
      </c>
      <c r="B1063" s="269" t="s">
        <v>1681</v>
      </c>
      <c r="C1063" s="270" t="s">
        <v>1682</v>
      </c>
      <c r="D1063" s="372" t="s">
        <v>197</v>
      </c>
      <c r="E1063" s="334">
        <v>0.30830000000000002</v>
      </c>
      <c r="F1063" s="334"/>
      <c r="G1063" s="334">
        <f>ROUND(E1063*F1063,2)</f>
        <v>0</v>
      </c>
      <c r="H1063" s="335" t="s">
        <v>1716</v>
      </c>
      <c r="I1063" s="235"/>
      <c r="J1063" s="235"/>
      <c r="K1063" s="235"/>
      <c r="L1063" s="235"/>
      <c r="M1063" s="235"/>
      <c r="N1063" s="235"/>
      <c r="O1063" s="235"/>
      <c r="P1063" s="235"/>
      <c r="Q1063" s="235"/>
      <c r="R1063" s="235"/>
      <c r="S1063" s="235"/>
      <c r="T1063" s="235"/>
      <c r="U1063" s="235"/>
      <c r="V1063" s="235"/>
      <c r="W1063" s="235"/>
      <c r="X1063" s="235"/>
      <c r="Y1063" s="235"/>
      <c r="Z1063" s="235"/>
      <c r="AA1063" s="235"/>
      <c r="AB1063" s="235"/>
      <c r="AC1063" s="235"/>
      <c r="AD1063" s="235"/>
      <c r="AE1063" s="235"/>
      <c r="AF1063" s="235"/>
      <c r="AG1063" s="235"/>
      <c r="AH1063" s="235"/>
      <c r="AI1063" s="235"/>
      <c r="AJ1063" s="235"/>
      <c r="AK1063" s="235"/>
      <c r="AL1063" s="235"/>
      <c r="AM1063" s="235"/>
      <c r="AN1063" s="235"/>
      <c r="AO1063" s="235"/>
    </row>
    <row r="1064" spans="1:41" s="232" customFormat="1" outlineLevel="1">
      <c r="A1064" s="395">
        <v>0</v>
      </c>
      <c r="B1064" s="360"/>
      <c r="C1064" s="360" t="s">
        <v>1683</v>
      </c>
      <c r="D1064" s="361"/>
      <c r="E1064" s="362">
        <v>0.30830000000000002</v>
      </c>
      <c r="F1064" s="334"/>
      <c r="G1064" s="334"/>
      <c r="H1064" s="271"/>
      <c r="I1064" s="235"/>
      <c r="J1064" s="235"/>
      <c r="K1064" s="235"/>
      <c r="L1064" s="235"/>
      <c r="M1064" s="235"/>
      <c r="N1064" s="235"/>
      <c r="O1064" s="235"/>
      <c r="P1064" s="235"/>
      <c r="Q1064" s="235"/>
      <c r="R1064" s="235"/>
      <c r="S1064" s="235"/>
      <c r="T1064" s="235"/>
      <c r="U1064" s="235"/>
      <c r="V1064" s="235"/>
      <c r="W1064" s="235"/>
      <c r="X1064" s="235"/>
      <c r="Y1064" s="235"/>
      <c r="Z1064" s="235"/>
      <c r="AA1064" s="235"/>
      <c r="AB1064" s="235"/>
      <c r="AC1064" s="235"/>
      <c r="AD1064" s="235"/>
      <c r="AE1064" s="235"/>
      <c r="AF1064" s="235"/>
      <c r="AG1064" s="235"/>
      <c r="AH1064" s="235"/>
      <c r="AI1064" s="235"/>
      <c r="AJ1064" s="235"/>
      <c r="AK1064" s="235"/>
      <c r="AL1064" s="235"/>
      <c r="AM1064" s="235"/>
      <c r="AN1064" s="235"/>
      <c r="AO1064" s="235"/>
    </row>
    <row r="1065" spans="1:41" s="232" customFormat="1" outlineLevel="1">
      <c r="A1065" s="395"/>
      <c r="B1065" s="331" t="s">
        <v>1684</v>
      </c>
      <c r="C1065" s="332" t="s">
        <v>1570</v>
      </c>
      <c r="D1065" s="361" t="s">
        <v>1496</v>
      </c>
      <c r="E1065" s="362" t="s">
        <v>1496</v>
      </c>
      <c r="F1065" s="334"/>
      <c r="G1065" s="334"/>
      <c r="H1065" s="271" t="s">
        <v>152</v>
      </c>
      <c r="I1065" s="235"/>
      <c r="J1065" s="235"/>
      <c r="K1065" s="235"/>
      <c r="L1065" s="235"/>
      <c r="M1065" s="235"/>
      <c r="N1065" s="235"/>
      <c r="O1065" s="235"/>
      <c r="P1065" s="235"/>
      <c r="Q1065" s="235"/>
      <c r="R1065" s="235"/>
      <c r="S1065" s="235"/>
      <c r="T1065" s="235"/>
      <c r="U1065" s="235"/>
      <c r="V1065" s="235"/>
      <c r="W1065" s="235"/>
      <c r="X1065" s="235"/>
      <c r="Y1065" s="235"/>
      <c r="Z1065" s="235"/>
      <c r="AA1065" s="235"/>
      <c r="AB1065" s="235"/>
      <c r="AC1065" s="235"/>
      <c r="AD1065" s="235"/>
      <c r="AE1065" s="235"/>
      <c r="AF1065" s="235"/>
      <c r="AG1065" s="235"/>
      <c r="AH1065" s="235"/>
      <c r="AI1065" s="235"/>
      <c r="AJ1065" s="235"/>
      <c r="AK1065" s="235"/>
      <c r="AL1065" s="235"/>
      <c r="AM1065" s="235"/>
      <c r="AN1065" s="235"/>
      <c r="AO1065" s="235"/>
    </row>
    <row r="1066" spans="1:41" s="232" customFormat="1" outlineLevel="1">
      <c r="A1066" s="395">
        <v>266</v>
      </c>
      <c r="B1066" s="269" t="s">
        <v>1685</v>
      </c>
      <c r="C1066" s="270" t="s">
        <v>1686</v>
      </c>
      <c r="D1066" s="372" t="s">
        <v>197</v>
      </c>
      <c r="E1066" s="334">
        <v>0.41389999999999999</v>
      </c>
      <c r="F1066" s="334"/>
      <c r="G1066" s="334">
        <f>ROUND(E1066*F1066,2)</f>
        <v>0</v>
      </c>
      <c r="H1066" s="335" t="s">
        <v>1716</v>
      </c>
      <c r="I1066" s="235"/>
      <c r="J1066" s="235"/>
      <c r="K1066" s="235"/>
      <c r="L1066" s="235"/>
      <c r="M1066" s="235"/>
      <c r="N1066" s="235"/>
      <c r="O1066" s="235"/>
      <c r="P1066" s="235"/>
      <c r="Q1066" s="235"/>
      <c r="R1066" s="235"/>
      <c r="S1066" s="235"/>
      <c r="T1066" s="235"/>
      <c r="U1066" s="235"/>
      <c r="V1066" s="235"/>
      <c r="W1066" s="235"/>
      <c r="X1066" s="235"/>
      <c r="Y1066" s="235"/>
      <c r="Z1066" s="235"/>
      <c r="AA1066" s="235"/>
      <c r="AB1066" s="235"/>
      <c r="AC1066" s="235"/>
      <c r="AD1066" s="235"/>
      <c r="AE1066" s="235"/>
      <c r="AF1066" s="235"/>
      <c r="AG1066" s="235"/>
      <c r="AH1066" s="235"/>
      <c r="AI1066" s="235"/>
      <c r="AJ1066" s="235"/>
      <c r="AK1066" s="235"/>
      <c r="AL1066" s="235"/>
      <c r="AM1066" s="235"/>
      <c r="AN1066" s="235"/>
      <c r="AO1066" s="235"/>
    </row>
    <row r="1067" spans="1:41" s="232" customFormat="1" outlineLevel="1">
      <c r="A1067" s="395">
        <v>0</v>
      </c>
      <c r="B1067" s="360"/>
      <c r="C1067" s="360" t="s">
        <v>1687</v>
      </c>
      <c r="D1067" s="361"/>
      <c r="E1067" s="362">
        <v>0.41390000000000005</v>
      </c>
      <c r="F1067" s="334"/>
      <c r="G1067" s="334"/>
      <c r="H1067" s="271"/>
      <c r="I1067" s="235"/>
      <c r="J1067" s="235"/>
      <c r="K1067" s="235"/>
      <c r="L1067" s="235"/>
      <c r="M1067" s="235"/>
      <c r="N1067" s="235"/>
      <c r="O1067" s="235"/>
      <c r="P1067" s="235"/>
      <c r="Q1067" s="235"/>
      <c r="R1067" s="235"/>
      <c r="S1067" s="235"/>
      <c r="T1067" s="235"/>
      <c r="U1067" s="235"/>
      <c r="V1067" s="235"/>
      <c r="W1067" s="235"/>
      <c r="X1067" s="235"/>
      <c r="Y1067" s="235"/>
      <c r="Z1067" s="235"/>
      <c r="AA1067" s="235"/>
      <c r="AB1067" s="235"/>
      <c r="AC1067" s="235"/>
      <c r="AD1067" s="235"/>
      <c r="AE1067" s="235"/>
      <c r="AF1067" s="235"/>
      <c r="AG1067" s="235"/>
      <c r="AH1067" s="235"/>
      <c r="AI1067" s="235"/>
      <c r="AJ1067" s="235"/>
      <c r="AK1067" s="235"/>
      <c r="AL1067" s="235"/>
      <c r="AM1067" s="235"/>
      <c r="AN1067" s="235"/>
      <c r="AO1067" s="235"/>
    </row>
    <row r="1068" spans="1:41" s="232" customFormat="1" outlineLevel="1">
      <c r="A1068" s="395"/>
      <c r="B1068" s="331" t="s">
        <v>1688</v>
      </c>
      <c r="C1068" s="332" t="s">
        <v>1656</v>
      </c>
      <c r="D1068" s="361" t="s">
        <v>1496</v>
      </c>
      <c r="E1068" s="362" t="s">
        <v>1496</v>
      </c>
      <c r="F1068" s="334"/>
      <c r="G1068" s="334"/>
      <c r="H1068" s="271" t="s">
        <v>152</v>
      </c>
      <c r="I1068" s="235"/>
      <c r="J1068" s="235"/>
      <c r="K1068" s="235"/>
      <c r="L1068" s="235"/>
      <c r="M1068" s="235"/>
      <c r="N1068" s="235"/>
      <c r="O1068" s="235"/>
      <c r="P1068" s="235"/>
      <c r="Q1068" s="235"/>
      <c r="R1068" s="235"/>
      <c r="S1068" s="235"/>
      <c r="T1068" s="235"/>
      <c r="U1068" s="235"/>
      <c r="V1068" s="235"/>
      <c r="W1068" s="235"/>
      <c r="X1068" s="235"/>
      <c r="Y1068" s="235"/>
      <c r="Z1068" s="235"/>
      <c r="AA1068" s="235"/>
      <c r="AB1068" s="235"/>
      <c r="AC1068" s="235"/>
      <c r="AD1068" s="235"/>
      <c r="AE1068" s="235"/>
      <c r="AF1068" s="235"/>
      <c r="AG1068" s="235"/>
      <c r="AH1068" s="235"/>
      <c r="AI1068" s="235"/>
      <c r="AJ1068" s="235"/>
      <c r="AK1068" s="235"/>
      <c r="AL1068" s="235"/>
      <c r="AM1068" s="235"/>
      <c r="AN1068" s="235"/>
      <c r="AO1068" s="235"/>
    </row>
    <row r="1069" spans="1:41" s="232" customFormat="1" outlineLevel="1">
      <c r="A1069" s="395">
        <v>267</v>
      </c>
      <c r="B1069" s="269" t="s">
        <v>1689</v>
      </c>
      <c r="C1069" s="270" t="s">
        <v>1690</v>
      </c>
      <c r="D1069" s="372" t="s">
        <v>197</v>
      </c>
      <c r="E1069" s="334">
        <v>0.51690000000000003</v>
      </c>
      <c r="F1069" s="334"/>
      <c r="G1069" s="334">
        <f>ROUND(E1069*F1069,2)</f>
        <v>0</v>
      </c>
      <c r="H1069" s="335" t="s">
        <v>1716</v>
      </c>
      <c r="I1069" s="235"/>
      <c r="J1069" s="235"/>
      <c r="K1069" s="235"/>
      <c r="L1069" s="235"/>
      <c r="M1069" s="235"/>
      <c r="N1069" s="235"/>
      <c r="O1069" s="235"/>
      <c r="P1069" s="235"/>
      <c r="Q1069" s="235"/>
      <c r="R1069" s="235"/>
      <c r="S1069" s="235"/>
      <c r="T1069" s="235"/>
      <c r="U1069" s="235"/>
      <c r="V1069" s="235"/>
      <c r="W1069" s="235"/>
      <c r="X1069" s="235"/>
      <c r="Y1069" s="235"/>
      <c r="Z1069" s="235"/>
      <c r="AA1069" s="235"/>
      <c r="AB1069" s="235"/>
      <c r="AC1069" s="235"/>
      <c r="AD1069" s="235"/>
      <c r="AE1069" s="235"/>
      <c r="AF1069" s="235"/>
      <c r="AG1069" s="235"/>
      <c r="AH1069" s="235"/>
      <c r="AI1069" s="235"/>
      <c r="AJ1069" s="235"/>
      <c r="AK1069" s="235"/>
      <c r="AL1069" s="235"/>
      <c r="AM1069" s="235"/>
      <c r="AN1069" s="235"/>
      <c r="AO1069" s="235"/>
    </row>
    <row r="1070" spans="1:41" s="232" customFormat="1" outlineLevel="1">
      <c r="A1070" s="395">
        <v>0</v>
      </c>
      <c r="B1070" s="360"/>
      <c r="C1070" s="360" t="s">
        <v>1691</v>
      </c>
      <c r="D1070" s="361"/>
      <c r="E1070" s="362">
        <v>0.51690000000000003</v>
      </c>
      <c r="F1070" s="334"/>
      <c r="G1070" s="334"/>
      <c r="H1070" s="271"/>
      <c r="I1070" s="235"/>
      <c r="J1070" s="235"/>
      <c r="K1070" s="235"/>
      <c r="L1070" s="235"/>
      <c r="M1070" s="235"/>
      <c r="N1070" s="235"/>
      <c r="O1070" s="235"/>
      <c r="P1070" s="235"/>
      <c r="Q1070" s="235"/>
      <c r="R1070" s="235"/>
      <c r="S1070" s="235"/>
      <c r="T1070" s="235"/>
      <c r="U1070" s="235"/>
      <c r="V1070" s="235"/>
      <c r="W1070" s="235"/>
      <c r="X1070" s="235"/>
      <c r="Y1070" s="235"/>
      <c r="Z1070" s="235"/>
      <c r="AA1070" s="235"/>
      <c r="AB1070" s="235"/>
      <c r="AC1070" s="235"/>
      <c r="AD1070" s="235"/>
      <c r="AE1070" s="235"/>
      <c r="AF1070" s="235"/>
      <c r="AG1070" s="235"/>
      <c r="AH1070" s="235"/>
      <c r="AI1070" s="235"/>
      <c r="AJ1070" s="235"/>
      <c r="AK1070" s="235"/>
      <c r="AL1070" s="235"/>
      <c r="AM1070" s="235"/>
      <c r="AN1070" s="235"/>
      <c r="AO1070" s="235"/>
    </row>
    <row r="1071" spans="1:41" s="232" customFormat="1" outlineLevel="1">
      <c r="A1071" s="395"/>
      <c r="B1071" s="331" t="s">
        <v>152</v>
      </c>
      <c r="C1071" s="332" t="s">
        <v>1692</v>
      </c>
      <c r="D1071" s="361" t="s">
        <v>1496</v>
      </c>
      <c r="E1071" s="362" t="s">
        <v>1496</v>
      </c>
      <c r="F1071" s="334"/>
      <c r="G1071" s="334"/>
      <c r="H1071" s="271" t="s">
        <v>152</v>
      </c>
      <c r="I1071" s="235"/>
      <c r="J1071" s="235"/>
      <c r="K1071" s="235"/>
      <c r="L1071" s="235"/>
      <c r="M1071" s="235"/>
      <c r="N1071" s="235"/>
      <c r="O1071" s="235"/>
      <c r="P1071" s="235"/>
      <c r="Q1071" s="235"/>
      <c r="R1071" s="235"/>
      <c r="S1071" s="235"/>
      <c r="T1071" s="235"/>
      <c r="U1071" s="235"/>
      <c r="V1071" s="235"/>
      <c r="W1071" s="235"/>
      <c r="X1071" s="235"/>
      <c r="Y1071" s="235"/>
      <c r="Z1071" s="235"/>
      <c r="AA1071" s="235"/>
      <c r="AB1071" s="235"/>
      <c r="AC1071" s="235"/>
      <c r="AD1071" s="235"/>
      <c r="AE1071" s="235"/>
      <c r="AF1071" s="235"/>
      <c r="AG1071" s="235"/>
      <c r="AH1071" s="235"/>
      <c r="AI1071" s="235"/>
      <c r="AJ1071" s="235"/>
      <c r="AK1071" s="235"/>
      <c r="AL1071" s="235"/>
      <c r="AM1071" s="235"/>
      <c r="AN1071" s="235"/>
      <c r="AO1071" s="235"/>
    </row>
    <row r="1072" spans="1:41" s="232" customFormat="1" outlineLevel="1">
      <c r="A1072" s="395">
        <v>268</v>
      </c>
      <c r="B1072" s="269" t="s">
        <v>1693</v>
      </c>
      <c r="C1072" s="270" t="s">
        <v>1694</v>
      </c>
      <c r="D1072" s="372" t="s">
        <v>142</v>
      </c>
      <c r="E1072" s="334">
        <v>7</v>
      </c>
      <c r="F1072" s="334"/>
      <c r="G1072" s="334">
        <f>ROUND(E1072*F1072,2)</f>
        <v>0</v>
      </c>
      <c r="H1072" s="335" t="s">
        <v>1716</v>
      </c>
      <c r="I1072" s="235"/>
      <c r="J1072" s="235"/>
      <c r="K1072" s="235"/>
      <c r="L1072" s="235"/>
      <c r="M1072" s="235"/>
      <c r="N1072" s="235"/>
      <c r="O1072" s="235"/>
      <c r="P1072" s="235"/>
      <c r="Q1072" s="235"/>
      <c r="R1072" s="235"/>
      <c r="S1072" s="235"/>
      <c r="T1072" s="235"/>
      <c r="U1072" s="235"/>
      <c r="V1072" s="235"/>
      <c r="W1072" s="235"/>
      <c r="X1072" s="235"/>
      <c r="Y1072" s="235"/>
      <c r="Z1072" s="235"/>
      <c r="AA1072" s="235"/>
      <c r="AB1072" s="235"/>
      <c r="AC1072" s="235"/>
      <c r="AD1072" s="235"/>
      <c r="AE1072" s="235"/>
      <c r="AF1072" s="235"/>
      <c r="AG1072" s="235"/>
      <c r="AH1072" s="235"/>
      <c r="AI1072" s="235"/>
      <c r="AJ1072" s="235"/>
      <c r="AK1072" s="235"/>
      <c r="AL1072" s="235"/>
      <c r="AM1072" s="235"/>
      <c r="AN1072" s="235"/>
      <c r="AO1072" s="235"/>
    </row>
    <row r="1073" spans="1:41" s="232" customFormat="1" outlineLevel="1">
      <c r="A1073" s="395">
        <v>0</v>
      </c>
      <c r="B1073" s="360"/>
      <c r="C1073" s="360" t="s">
        <v>1536</v>
      </c>
      <c r="D1073" s="361"/>
      <c r="E1073" s="362">
        <v>7.0000000000000009</v>
      </c>
      <c r="F1073" s="334"/>
      <c r="G1073" s="334"/>
      <c r="H1073" s="271"/>
      <c r="I1073" s="235"/>
      <c r="J1073" s="235"/>
      <c r="K1073" s="235"/>
      <c r="L1073" s="235"/>
      <c r="M1073" s="235"/>
      <c r="N1073" s="235"/>
      <c r="O1073" s="235"/>
      <c r="P1073" s="235"/>
      <c r="Q1073" s="235"/>
      <c r="R1073" s="235"/>
      <c r="S1073" s="235"/>
      <c r="T1073" s="235"/>
      <c r="U1073" s="235"/>
      <c r="V1073" s="235"/>
      <c r="W1073" s="235"/>
      <c r="X1073" s="235"/>
      <c r="Y1073" s="235"/>
      <c r="Z1073" s="235"/>
      <c r="AA1073" s="235"/>
      <c r="AB1073" s="235"/>
      <c r="AC1073" s="235"/>
      <c r="AD1073" s="235"/>
      <c r="AE1073" s="235"/>
      <c r="AF1073" s="235"/>
      <c r="AG1073" s="235"/>
      <c r="AH1073" s="235"/>
      <c r="AI1073" s="235"/>
      <c r="AJ1073" s="235"/>
      <c r="AK1073" s="235"/>
      <c r="AL1073" s="235"/>
      <c r="AM1073" s="235"/>
      <c r="AN1073" s="235"/>
      <c r="AO1073" s="235"/>
    </row>
    <row r="1074" spans="1:41" s="232" customFormat="1" ht="78.75" outlineLevel="1">
      <c r="A1074" s="395">
        <v>0</v>
      </c>
      <c r="B1074" s="360" t="s">
        <v>1500</v>
      </c>
      <c r="C1074" s="360" t="s">
        <v>1695</v>
      </c>
      <c r="D1074" s="361"/>
      <c r="E1074" s="362"/>
      <c r="F1074" s="334"/>
      <c r="G1074" s="334"/>
      <c r="H1074" s="271"/>
      <c r="I1074" s="235"/>
      <c r="J1074" s="235"/>
      <c r="K1074" s="235"/>
      <c r="L1074" s="235"/>
      <c r="M1074" s="235"/>
      <c r="N1074" s="235"/>
      <c r="O1074" s="235"/>
      <c r="P1074" s="235"/>
      <c r="Q1074" s="235"/>
      <c r="R1074" s="235"/>
      <c r="S1074" s="235"/>
      <c r="T1074" s="235"/>
      <c r="U1074" s="235"/>
      <c r="V1074" s="235"/>
      <c r="W1074" s="235"/>
      <c r="X1074" s="235"/>
      <c r="Y1074" s="235"/>
      <c r="Z1074" s="235"/>
      <c r="AA1074" s="235"/>
      <c r="AB1074" s="235"/>
      <c r="AC1074" s="235"/>
      <c r="AD1074" s="235"/>
      <c r="AE1074" s="235"/>
      <c r="AF1074" s="235"/>
      <c r="AG1074" s="235"/>
      <c r="AH1074" s="235"/>
      <c r="AI1074" s="235"/>
      <c r="AJ1074" s="235"/>
      <c r="AK1074" s="235"/>
      <c r="AL1074" s="235"/>
      <c r="AM1074" s="235"/>
      <c r="AN1074" s="235"/>
      <c r="AO1074" s="235"/>
    </row>
    <row r="1075" spans="1:41" s="232" customFormat="1" outlineLevel="1">
      <c r="A1075" s="395">
        <v>269</v>
      </c>
      <c r="B1075" s="269" t="s">
        <v>1696</v>
      </c>
      <c r="C1075" s="270" t="s">
        <v>1697</v>
      </c>
      <c r="D1075" s="372" t="s">
        <v>142</v>
      </c>
      <c r="E1075" s="334">
        <v>11</v>
      </c>
      <c r="F1075" s="334"/>
      <c r="G1075" s="334">
        <f>ROUND(E1075*F1075,2)</f>
        <v>0</v>
      </c>
      <c r="H1075" s="335" t="s">
        <v>1716</v>
      </c>
      <c r="I1075" s="235"/>
      <c r="J1075" s="235"/>
      <c r="K1075" s="235"/>
      <c r="L1075" s="235"/>
      <c r="M1075" s="235"/>
      <c r="N1075" s="235"/>
      <c r="O1075" s="235"/>
      <c r="P1075" s="235"/>
      <c r="Q1075" s="235"/>
      <c r="R1075" s="235"/>
      <c r="S1075" s="235"/>
      <c r="T1075" s="235"/>
      <c r="U1075" s="235"/>
      <c r="V1075" s="235"/>
      <c r="W1075" s="235"/>
      <c r="X1075" s="235"/>
      <c r="Y1075" s="235"/>
      <c r="Z1075" s="235"/>
      <c r="AA1075" s="235"/>
      <c r="AB1075" s="235"/>
      <c r="AC1075" s="235"/>
      <c r="AD1075" s="235"/>
      <c r="AE1075" s="235"/>
      <c r="AF1075" s="235"/>
      <c r="AG1075" s="235"/>
      <c r="AH1075" s="235"/>
      <c r="AI1075" s="235"/>
      <c r="AJ1075" s="235"/>
      <c r="AK1075" s="235"/>
      <c r="AL1075" s="235"/>
      <c r="AM1075" s="235"/>
      <c r="AN1075" s="235"/>
      <c r="AO1075" s="235"/>
    </row>
    <row r="1076" spans="1:41" s="232" customFormat="1" outlineLevel="1">
      <c r="A1076" s="395">
        <v>0</v>
      </c>
      <c r="B1076" s="360"/>
      <c r="C1076" s="360" t="s">
        <v>1698</v>
      </c>
      <c r="D1076" s="361"/>
      <c r="E1076" s="362">
        <v>11.000000000000002</v>
      </c>
      <c r="F1076" s="334"/>
      <c r="G1076" s="334"/>
      <c r="H1076" s="271"/>
      <c r="I1076" s="235"/>
      <c r="J1076" s="235"/>
      <c r="K1076" s="235"/>
      <c r="L1076" s="235"/>
      <c r="M1076" s="235"/>
      <c r="N1076" s="235"/>
      <c r="O1076" s="235"/>
      <c r="P1076" s="235"/>
      <c r="Q1076" s="235"/>
      <c r="R1076" s="235"/>
      <c r="S1076" s="235"/>
      <c r="T1076" s="235"/>
      <c r="U1076" s="235"/>
      <c r="V1076" s="235"/>
      <c r="W1076" s="235"/>
      <c r="X1076" s="235"/>
      <c r="Y1076" s="235"/>
      <c r="Z1076" s="235"/>
      <c r="AA1076" s="235"/>
      <c r="AB1076" s="235"/>
      <c r="AC1076" s="235"/>
      <c r="AD1076" s="235"/>
      <c r="AE1076" s="235"/>
      <c r="AF1076" s="235"/>
      <c r="AG1076" s="235"/>
      <c r="AH1076" s="235"/>
      <c r="AI1076" s="235"/>
      <c r="AJ1076" s="235"/>
      <c r="AK1076" s="235"/>
      <c r="AL1076" s="235"/>
      <c r="AM1076" s="235"/>
      <c r="AN1076" s="235"/>
      <c r="AO1076" s="235"/>
    </row>
    <row r="1077" spans="1:41" s="232" customFormat="1" ht="22.5" outlineLevel="1">
      <c r="A1077" s="395">
        <v>0</v>
      </c>
      <c r="B1077" s="360" t="s">
        <v>1500</v>
      </c>
      <c r="C1077" s="360" t="s">
        <v>1699</v>
      </c>
      <c r="D1077" s="361"/>
      <c r="E1077" s="362"/>
      <c r="F1077" s="334"/>
      <c r="G1077" s="334"/>
      <c r="H1077" s="271"/>
      <c r="I1077" s="235"/>
      <c r="J1077" s="235"/>
      <c r="K1077" s="235"/>
      <c r="L1077" s="235"/>
      <c r="M1077" s="235"/>
      <c r="N1077" s="235"/>
      <c r="O1077" s="235"/>
      <c r="P1077" s="235"/>
      <c r="Q1077" s="235"/>
      <c r="R1077" s="235"/>
      <c r="S1077" s="235"/>
      <c r="T1077" s="235"/>
      <c r="U1077" s="235"/>
      <c r="V1077" s="235"/>
      <c r="W1077" s="235"/>
      <c r="X1077" s="235"/>
      <c r="Y1077" s="235"/>
      <c r="Z1077" s="235"/>
      <c r="AA1077" s="235"/>
      <c r="AB1077" s="235"/>
      <c r="AC1077" s="235"/>
      <c r="AD1077" s="235"/>
      <c r="AE1077" s="235"/>
      <c r="AF1077" s="235"/>
      <c r="AG1077" s="235"/>
      <c r="AH1077" s="235"/>
      <c r="AI1077" s="235"/>
      <c r="AJ1077" s="235"/>
      <c r="AK1077" s="235"/>
      <c r="AL1077" s="235"/>
      <c r="AM1077" s="235"/>
      <c r="AN1077" s="235"/>
      <c r="AO1077" s="235"/>
    </row>
    <row r="1078" spans="1:41" s="232" customFormat="1" outlineLevel="1">
      <c r="A1078" s="395">
        <v>270</v>
      </c>
      <c r="B1078" s="269" t="s">
        <v>1700</v>
      </c>
      <c r="C1078" s="270" t="s">
        <v>1701</v>
      </c>
      <c r="D1078" s="372" t="s">
        <v>142</v>
      </c>
      <c r="E1078" s="334">
        <v>8</v>
      </c>
      <c r="F1078" s="334"/>
      <c r="G1078" s="334">
        <f>ROUND(E1078*F1078,2)</f>
        <v>0</v>
      </c>
      <c r="H1078" s="335" t="s">
        <v>1716</v>
      </c>
      <c r="I1078" s="235"/>
      <c r="J1078" s="235"/>
      <c r="K1078" s="235"/>
      <c r="L1078" s="235"/>
      <c r="M1078" s="235"/>
      <c r="N1078" s="235"/>
      <c r="O1078" s="235"/>
      <c r="P1078" s="235"/>
      <c r="Q1078" s="235"/>
      <c r="R1078" s="235"/>
      <c r="S1078" s="235"/>
      <c r="T1078" s="235"/>
      <c r="U1078" s="235"/>
      <c r="V1078" s="235"/>
      <c r="W1078" s="235"/>
      <c r="X1078" s="235"/>
      <c r="Y1078" s="235"/>
      <c r="Z1078" s="235"/>
      <c r="AA1078" s="235"/>
      <c r="AB1078" s="235"/>
      <c r="AC1078" s="235"/>
      <c r="AD1078" s="235"/>
      <c r="AE1078" s="235"/>
      <c r="AF1078" s="235"/>
      <c r="AG1078" s="235"/>
      <c r="AH1078" s="235"/>
      <c r="AI1078" s="235"/>
      <c r="AJ1078" s="235"/>
      <c r="AK1078" s="235"/>
      <c r="AL1078" s="235"/>
      <c r="AM1078" s="235"/>
      <c r="AN1078" s="235"/>
      <c r="AO1078" s="235"/>
    </row>
    <row r="1079" spans="1:41" s="232" customFormat="1" outlineLevel="1">
      <c r="A1079" s="395">
        <v>0</v>
      </c>
      <c r="B1079" s="360"/>
      <c r="C1079" s="360" t="s">
        <v>1702</v>
      </c>
      <c r="D1079" s="361"/>
      <c r="E1079" s="362">
        <v>8</v>
      </c>
      <c r="F1079" s="334"/>
      <c r="G1079" s="334"/>
      <c r="H1079" s="271"/>
      <c r="I1079" s="235"/>
      <c r="J1079" s="235"/>
      <c r="K1079" s="235"/>
      <c r="L1079" s="235"/>
      <c r="M1079" s="235"/>
      <c r="N1079" s="235"/>
      <c r="O1079" s="235"/>
      <c r="P1079" s="235"/>
      <c r="Q1079" s="235"/>
      <c r="R1079" s="235"/>
      <c r="S1079" s="235"/>
      <c r="T1079" s="235"/>
      <c r="U1079" s="235"/>
      <c r="V1079" s="235"/>
      <c r="W1079" s="235"/>
      <c r="X1079" s="235"/>
      <c r="Y1079" s="235"/>
      <c r="Z1079" s="235"/>
      <c r="AA1079" s="235"/>
      <c r="AB1079" s="235"/>
      <c r="AC1079" s="235"/>
      <c r="AD1079" s="235"/>
      <c r="AE1079" s="235"/>
      <c r="AF1079" s="235"/>
      <c r="AG1079" s="235"/>
      <c r="AH1079" s="235"/>
      <c r="AI1079" s="235"/>
      <c r="AJ1079" s="235"/>
      <c r="AK1079" s="235"/>
      <c r="AL1079" s="235"/>
      <c r="AM1079" s="235"/>
      <c r="AN1079" s="235"/>
      <c r="AO1079" s="235"/>
    </row>
    <row r="1080" spans="1:41" s="232" customFormat="1" ht="22.5" outlineLevel="1">
      <c r="A1080" s="395">
        <v>0</v>
      </c>
      <c r="B1080" s="360" t="s">
        <v>1500</v>
      </c>
      <c r="C1080" s="360" t="s">
        <v>1703</v>
      </c>
      <c r="D1080" s="361"/>
      <c r="E1080" s="362"/>
      <c r="F1080" s="334"/>
      <c r="G1080" s="334"/>
      <c r="H1080" s="271"/>
      <c r="I1080" s="235"/>
      <c r="J1080" s="235"/>
      <c r="K1080" s="235"/>
      <c r="L1080" s="235"/>
      <c r="M1080" s="235"/>
      <c r="N1080" s="235"/>
      <c r="O1080" s="235"/>
      <c r="P1080" s="235"/>
      <c r="Q1080" s="235"/>
      <c r="R1080" s="235"/>
      <c r="S1080" s="235"/>
      <c r="T1080" s="235"/>
      <c r="U1080" s="235"/>
      <c r="V1080" s="235"/>
      <c r="W1080" s="235"/>
      <c r="X1080" s="235"/>
      <c r="Y1080" s="235"/>
      <c r="Z1080" s="235"/>
      <c r="AA1080" s="235"/>
      <c r="AB1080" s="235"/>
      <c r="AC1080" s="235"/>
      <c r="AD1080" s="235"/>
      <c r="AE1080" s="235"/>
      <c r="AF1080" s="235"/>
      <c r="AG1080" s="235"/>
      <c r="AH1080" s="235"/>
      <c r="AI1080" s="235"/>
      <c r="AJ1080" s="235"/>
      <c r="AK1080" s="235"/>
      <c r="AL1080" s="235"/>
      <c r="AM1080" s="235"/>
      <c r="AN1080" s="235"/>
      <c r="AO1080" s="235"/>
    </row>
    <row r="1081" spans="1:41" s="232" customFormat="1" outlineLevel="1">
      <c r="A1081" s="395">
        <v>271</v>
      </c>
      <c r="B1081" s="269" t="s">
        <v>1704</v>
      </c>
      <c r="C1081" s="270" t="s">
        <v>1705</v>
      </c>
      <c r="D1081" s="372" t="s">
        <v>142</v>
      </c>
      <c r="E1081" s="334">
        <v>12</v>
      </c>
      <c r="F1081" s="334"/>
      <c r="G1081" s="334">
        <f>ROUND(E1081*F1081,2)</f>
        <v>0</v>
      </c>
      <c r="H1081" s="335" t="s">
        <v>1716</v>
      </c>
      <c r="I1081" s="235"/>
      <c r="J1081" s="235"/>
      <c r="K1081" s="235"/>
      <c r="L1081" s="235"/>
      <c r="M1081" s="235"/>
      <c r="N1081" s="235"/>
      <c r="O1081" s="235"/>
      <c r="P1081" s="235"/>
      <c r="Q1081" s="235"/>
      <c r="R1081" s="235"/>
      <c r="S1081" s="235"/>
      <c r="T1081" s="235"/>
      <c r="U1081" s="235"/>
      <c r="V1081" s="235"/>
      <c r="W1081" s="235"/>
      <c r="X1081" s="235"/>
      <c r="Y1081" s="235"/>
      <c r="Z1081" s="235"/>
      <c r="AA1081" s="235"/>
      <c r="AB1081" s="235"/>
      <c r="AC1081" s="235"/>
      <c r="AD1081" s="235"/>
      <c r="AE1081" s="235"/>
      <c r="AF1081" s="235"/>
      <c r="AG1081" s="235"/>
      <c r="AH1081" s="235"/>
      <c r="AI1081" s="235"/>
      <c r="AJ1081" s="235"/>
      <c r="AK1081" s="235"/>
      <c r="AL1081" s="235"/>
      <c r="AM1081" s="235"/>
      <c r="AN1081" s="235"/>
      <c r="AO1081" s="235"/>
    </row>
    <row r="1082" spans="1:41" s="232" customFormat="1" outlineLevel="1">
      <c r="A1082" s="395">
        <v>0</v>
      </c>
      <c r="B1082" s="360"/>
      <c r="C1082" s="360" t="s">
        <v>1659</v>
      </c>
      <c r="D1082" s="361"/>
      <c r="E1082" s="362">
        <v>12.000000000000002</v>
      </c>
      <c r="F1082" s="334"/>
      <c r="G1082" s="334"/>
      <c r="H1082" s="271"/>
      <c r="I1082" s="235"/>
      <c r="J1082" s="235"/>
      <c r="K1082" s="235"/>
      <c r="L1082" s="235"/>
      <c r="M1082" s="235"/>
      <c r="N1082" s="235"/>
      <c r="O1082" s="235"/>
      <c r="P1082" s="235"/>
      <c r="Q1082" s="235"/>
      <c r="R1082" s="235"/>
      <c r="S1082" s="235"/>
      <c r="T1082" s="235"/>
      <c r="U1082" s="235"/>
      <c r="V1082" s="235"/>
      <c r="W1082" s="235"/>
      <c r="X1082" s="235"/>
      <c r="Y1082" s="235"/>
      <c r="Z1082" s="235"/>
      <c r="AA1082" s="235"/>
      <c r="AB1082" s="235"/>
      <c r="AC1082" s="235"/>
      <c r="AD1082" s="235"/>
      <c r="AE1082" s="235"/>
      <c r="AF1082" s="235"/>
      <c r="AG1082" s="235"/>
      <c r="AH1082" s="235"/>
      <c r="AI1082" s="235"/>
      <c r="AJ1082" s="235"/>
      <c r="AK1082" s="235"/>
      <c r="AL1082" s="235"/>
      <c r="AM1082" s="235"/>
      <c r="AN1082" s="235"/>
      <c r="AO1082" s="235"/>
    </row>
    <row r="1083" spans="1:41" s="232" customFormat="1" ht="67.5" outlineLevel="1">
      <c r="A1083" s="395">
        <v>0</v>
      </c>
      <c r="B1083" s="360" t="s">
        <v>1500</v>
      </c>
      <c r="C1083" s="360" t="s">
        <v>1706</v>
      </c>
      <c r="D1083" s="361"/>
      <c r="E1083" s="362"/>
      <c r="F1083" s="334"/>
      <c r="G1083" s="334"/>
      <c r="H1083" s="271"/>
      <c r="I1083" s="235"/>
      <c r="J1083" s="235"/>
      <c r="K1083" s="235"/>
      <c r="L1083" s="235"/>
      <c r="M1083" s="235"/>
      <c r="N1083" s="235"/>
      <c r="O1083" s="235"/>
      <c r="P1083" s="235"/>
      <c r="Q1083" s="235"/>
      <c r="R1083" s="235"/>
      <c r="S1083" s="235"/>
      <c r="T1083" s="235"/>
      <c r="U1083" s="235"/>
      <c r="V1083" s="235"/>
      <c r="W1083" s="235"/>
      <c r="X1083" s="235"/>
      <c r="Y1083" s="235"/>
      <c r="Z1083" s="235"/>
      <c r="AA1083" s="235"/>
      <c r="AB1083" s="235"/>
      <c r="AC1083" s="235"/>
      <c r="AD1083" s="235"/>
      <c r="AE1083" s="235"/>
      <c r="AF1083" s="235"/>
      <c r="AG1083" s="235"/>
      <c r="AH1083" s="235"/>
      <c r="AI1083" s="235"/>
      <c r="AJ1083" s="235"/>
      <c r="AK1083" s="235"/>
      <c r="AL1083" s="235"/>
      <c r="AM1083" s="235"/>
      <c r="AN1083" s="235"/>
      <c r="AO1083" s="235"/>
    </row>
    <row r="1084" spans="1:41" s="232" customFormat="1" outlineLevel="1">
      <c r="A1084" s="395">
        <v>272</v>
      </c>
      <c r="B1084" s="269" t="s">
        <v>1707</v>
      </c>
      <c r="C1084" s="270" t="s">
        <v>1708</v>
      </c>
      <c r="D1084" s="372" t="s">
        <v>142</v>
      </c>
      <c r="E1084" s="334">
        <v>1</v>
      </c>
      <c r="F1084" s="334"/>
      <c r="G1084" s="334">
        <f>ROUND(E1084*F1084,2)</f>
        <v>0</v>
      </c>
      <c r="H1084" s="335" t="s">
        <v>1716</v>
      </c>
      <c r="I1084" s="235"/>
      <c r="J1084" s="235"/>
      <c r="K1084" s="235"/>
      <c r="L1084" s="235"/>
      <c r="M1084" s="235"/>
      <c r="N1084" s="235"/>
      <c r="O1084" s="235"/>
      <c r="P1084" s="235"/>
      <c r="Q1084" s="235"/>
      <c r="R1084" s="235"/>
      <c r="S1084" s="235"/>
      <c r="T1084" s="235"/>
      <c r="U1084" s="235"/>
      <c r="V1084" s="235"/>
      <c r="W1084" s="235"/>
      <c r="X1084" s="235"/>
      <c r="Y1084" s="235"/>
      <c r="Z1084" s="235"/>
      <c r="AA1084" s="235"/>
      <c r="AB1084" s="235"/>
      <c r="AC1084" s="235"/>
      <c r="AD1084" s="235"/>
      <c r="AE1084" s="235"/>
      <c r="AF1084" s="235"/>
      <c r="AG1084" s="235"/>
      <c r="AH1084" s="235"/>
      <c r="AI1084" s="235"/>
      <c r="AJ1084" s="235"/>
      <c r="AK1084" s="235"/>
      <c r="AL1084" s="235"/>
      <c r="AM1084" s="235"/>
      <c r="AN1084" s="235"/>
      <c r="AO1084" s="235"/>
    </row>
    <row r="1085" spans="1:41" s="232" customFormat="1" outlineLevel="1">
      <c r="A1085" s="395">
        <v>0</v>
      </c>
      <c r="B1085" s="360"/>
      <c r="C1085" s="360" t="s">
        <v>46</v>
      </c>
      <c r="D1085" s="361"/>
      <c r="E1085" s="362">
        <v>1</v>
      </c>
      <c r="F1085" s="334"/>
      <c r="G1085" s="334"/>
      <c r="H1085" s="271"/>
      <c r="I1085" s="235"/>
      <c r="J1085" s="235"/>
      <c r="K1085" s="235"/>
      <c r="L1085" s="235"/>
      <c r="M1085" s="235"/>
      <c r="N1085" s="235"/>
      <c r="O1085" s="235"/>
      <c r="P1085" s="235"/>
      <c r="Q1085" s="235"/>
      <c r="R1085" s="235"/>
      <c r="S1085" s="235"/>
      <c r="T1085" s="235"/>
      <c r="U1085" s="235"/>
      <c r="V1085" s="235"/>
      <c r="W1085" s="235"/>
      <c r="X1085" s="235"/>
      <c r="Y1085" s="235"/>
      <c r="Z1085" s="235"/>
      <c r="AA1085" s="235"/>
      <c r="AB1085" s="235"/>
      <c r="AC1085" s="235"/>
      <c r="AD1085" s="235"/>
      <c r="AE1085" s="235"/>
      <c r="AF1085" s="235"/>
      <c r="AG1085" s="235"/>
      <c r="AH1085" s="235"/>
      <c r="AI1085" s="235"/>
      <c r="AJ1085" s="235"/>
      <c r="AK1085" s="235"/>
      <c r="AL1085" s="235"/>
      <c r="AM1085" s="235"/>
      <c r="AN1085" s="235"/>
      <c r="AO1085" s="235"/>
    </row>
    <row r="1086" spans="1:41" s="232" customFormat="1" outlineLevel="1">
      <c r="A1086" s="395">
        <v>0</v>
      </c>
      <c r="B1086" s="360" t="s">
        <v>1500</v>
      </c>
      <c r="C1086" s="360" t="s">
        <v>1709</v>
      </c>
      <c r="D1086" s="361"/>
      <c r="E1086" s="362"/>
      <c r="F1086" s="334"/>
      <c r="G1086" s="334"/>
      <c r="H1086" s="271"/>
      <c r="I1086" s="235"/>
      <c r="J1086" s="235"/>
      <c r="K1086" s="235"/>
      <c r="L1086" s="235"/>
      <c r="M1086" s="235"/>
      <c r="N1086" s="235"/>
      <c r="O1086" s="235"/>
      <c r="P1086" s="235"/>
      <c r="Q1086" s="235"/>
      <c r="R1086" s="235"/>
      <c r="S1086" s="235"/>
      <c r="T1086" s="235"/>
      <c r="U1086" s="235"/>
      <c r="V1086" s="235"/>
      <c r="W1086" s="235"/>
      <c r="X1086" s="235"/>
      <c r="Y1086" s="235"/>
      <c r="Z1086" s="235"/>
      <c r="AA1086" s="235"/>
      <c r="AB1086" s="235"/>
      <c r="AC1086" s="235"/>
      <c r="AD1086" s="235"/>
      <c r="AE1086" s="235"/>
      <c r="AF1086" s="235"/>
      <c r="AG1086" s="235"/>
      <c r="AH1086" s="235"/>
      <c r="AI1086" s="235"/>
      <c r="AJ1086" s="235"/>
      <c r="AK1086" s="235"/>
      <c r="AL1086" s="235"/>
      <c r="AM1086" s="235"/>
      <c r="AN1086" s="235"/>
      <c r="AO1086" s="235"/>
    </row>
    <row r="1087" spans="1:41" s="232" customFormat="1" outlineLevel="1">
      <c r="A1087" s="395">
        <v>273</v>
      </c>
      <c r="B1087" s="269" t="s">
        <v>1710</v>
      </c>
      <c r="C1087" s="270" t="s">
        <v>1711</v>
      </c>
      <c r="D1087" s="372" t="s">
        <v>142</v>
      </c>
      <c r="E1087" s="334">
        <v>7</v>
      </c>
      <c r="F1087" s="334"/>
      <c r="G1087" s="334">
        <f>ROUND(E1087*F1087,2)</f>
        <v>0</v>
      </c>
      <c r="H1087" s="335" t="s">
        <v>1716</v>
      </c>
      <c r="I1087" s="235"/>
      <c r="J1087" s="235"/>
      <c r="K1087" s="235"/>
      <c r="L1087" s="235"/>
      <c r="M1087" s="235"/>
      <c r="N1087" s="235"/>
      <c r="O1087" s="235"/>
      <c r="P1087" s="235"/>
      <c r="Q1087" s="235"/>
      <c r="R1087" s="235"/>
      <c r="S1087" s="235"/>
      <c r="T1087" s="235"/>
      <c r="U1087" s="235"/>
      <c r="V1087" s="235"/>
      <c r="W1087" s="235"/>
      <c r="X1087" s="235"/>
      <c r="Y1087" s="235"/>
      <c r="Z1087" s="235"/>
      <c r="AA1087" s="235"/>
      <c r="AB1087" s="235"/>
      <c r="AC1087" s="235"/>
      <c r="AD1087" s="235"/>
      <c r="AE1087" s="235"/>
      <c r="AF1087" s="235"/>
      <c r="AG1087" s="235"/>
      <c r="AH1087" s="235"/>
      <c r="AI1087" s="235"/>
      <c r="AJ1087" s="235"/>
      <c r="AK1087" s="235"/>
      <c r="AL1087" s="235"/>
      <c r="AM1087" s="235"/>
      <c r="AN1087" s="235"/>
      <c r="AO1087" s="235"/>
    </row>
    <row r="1088" spans="1:41" s="232" customFormat="1" outlineLevel="1">
      <c r="A1088" s="395">
        <v>0</v>
      </c>
      <c r="B1088" s="360"/>
      <c r="C1088" s="360" t="s">
        <v>1536</v>
      </c>
      <c r="D1088" s="361"/>
      <c r="E1088" s="362">
        <v>7.0000000000000009</v>
      </c>
      <c r="F1088" s="334"/>
      <c r="G1088" s="334"/>
      <c r="H1088" s="271"/>
      <c r="I1088" s="235"/>
      <c r="J1088" s="235"/>
      <c r="K1088" s="235"/>
      <c r="L1088" s="235"/>
      <c r="M1088" s="235"/>
      <c r="N1088" s="235"/>
      <c r="O1088" s="235"/>
      <c r="P1088" s="235"/>
      <c r="Q1088" s="235"/>
      <c r="R1088" s="235"/>
      <c r="S1088" s="235"/>
      <c r="T1088" s="235"/>
      <c r="U1088" s="235"/>
      <c r="V1088" s="235"/>
      <c r="W1088" s="235"/>
      <c r="X1088" s="235"/>
      <c r="Y1088" s="235"/>
      <c r="Z1088" s="235"/>
      <c r="AA1088" s="235"/>
      <c r="AB1088" s="235"/>
      <c r="AC1088" s="235"/>
      <c r="AD1088" s="235"/>
      <c r="AE1088" s="235"/>
      <c r="AF1088" s="235"/>
      <c r="AG1088" s="235"/>
      <c r="AH1088" s="235"/>
      <c r="AI1088" s="235"/>
      <c r="AJ1088" s="235"/>
      <c r="AK1088" s="235"/>
      <c r="AL1088" s="235"/>
      <c r="AM1088" s="235"/>
      <c r="AN1088" s="235"/>
      <c r="AO1088" s="235"/>
    </row>
    <row r="1089" spans="1:42" s="232" customFormat="1" ht="56.25" outlineLevel="1">
      <c r="A1089" s="395">
        <v>0</v>
      </c>
      <c r="B1089" s="360" t="s">
        <v>1500</v>
      </c>
      <c r="C1089" s="360" t="s">
        <v>1712</v>
      </c>
      <c r="D1089" s="361"/>
      <c r="E1089" s="362"/>
      <c r="F1089" s="334"/>
      <c r="G1089" s="334"/>
      <c r="H1089" s="271"/>
      <c r="I1089" s="235"/>
      <c r="J1089" s="235"/>
      <c r="K1089" s="235"/>
      <c r="L1089" s="235"/>
      <c r="M1089" s="235"/>
      <c r="N1089" s="235"/>
      <c r="O1089" s="235"/>
      <c r="P1089" s="235"/>
      <c r="Q1089" s="235"/>
      <c r="R1089" s="235"/>
      <c r="S1089" s="235"/>
      <c r="T1089" s="235"/>
      <c r="U1089" s="235"/>
      <c r="V1089" s="235"/>
      <c r="W1089" s="235"/>
      <c r="X1089" s="235"/>
      <c r="Y1089" s="235"/>
      <c r="Z1089" s="235"/>
      <c r="AA1089" s="235"/>
      <c r="AB1089" s="235"/>
      <c r="AC1089" s="235"/>
      <c r="AD1089" s="235"/>
      <c r="AE1089" s="235"/>
      <c r="AF1089" s="235"/>
      <c r="AG1089" s="235"/>
      <c r="AH1089" s="235"/>
      <c r="AI1089" s="235"/>
      <c r="AJ1089" s="235"/>
      <c r="AK1089" s="235"/>
      <c r="AL1089" s="235"/>
      <c r="AM1089" s="235"/>
      <c r="AN1089" s="235"/>
      <c r="AO1089" s="235"/>
    </row>
    <row r="1090" spans="1:42" s="232" customFormat="1" outlineLevel="1">
      <c r="A1090" s="395">
        <v>274</v>
      </c>
      <c r="B1090" s="269" t="s">
        <v>1713</v>
      </c>
      <c r="C1090" s="270" t="s">
        <v>1714</v>
      </c>
      <c r="D1090" s="372" t="s">
        <v>142</v>
      </c>
      <c r="E1090" s="334">
        <v>1</v>
      </c>
      <c r="F1090" s="334"/>
      <c r="G1090" s="334">
        <f>ROUND(E1090*F1090,2)</f>
        <v>0</v>
      </c>
      <c r="H1090" s="335" t="s">
        <v>1716</v>
      </c>
      <c r="I1090" s="235"/>
      <c r="J1090" s="235"/>
      <c r="K1090" s="235"/>
      <c r="L1090" s="235"/>
      <c r="M1090" s="235"/>
      <c r="N1090" s="235"/>
      <c r="O1090" s="235"/>
      <c r="P1090" s="235"/>
      <c r="Q1090" s="235"/>
      <c r="R1090" s="235"/>
      <c r="S1090" s="235"/>
      <c r="T1090" s="235"/>
      <c r="U1090" s="235"/>
      <c r="V1090" s="235"/>
      <c r="W1090" s="235"/>
      <c r="X1090" s="235"/>
      <c r="Y1090" s="235"/>
      <c r="Z1090" s="235"/>
      <c r="AA1090" s="235"/>
      <c r="AB1090" s="235"/>
      <c r="AC1090" s="235"/>
      <c r="AD1090" s="235"/>
      <c r="AE1090" s="235"/>
      <c r="AF1090" s="235"/>
      <c r="AG1090" s="235"/>
      <c r="AH1090" s="235"/>
      <c r="AI1090" s="235"/>
      <c r="AJ1090" s="235"/>
      <c r="AK1090" s="235"/>
      <c r="AL1090" s="235"/>
      <c r="AM1090" s="235"/>
      <c r="AN1090" s="235"/>
      <c r="AO1090" s="235"/>
    </row>
    <row r="1091" spans="1:42" s="232" customFormat="1" outlineLevel="1">
      <c r="A1091" s="395"/>
      <c r="B1091" s="360"/>
      <c r="C1091" s="360" t="s">
        <v>46</v>
      </c>
      <c r="D1091" s="361"/>
      <c r="E1091" s="362">
        <v>1</v>
      </c>
      <c r="F1091" s="334"/>
      <c r="G1091" s="334"/>
      <c r="H1091" s="271"/>
      <c r="I1091" s="235"/>
      <c r="J1091" s="235"/>
      <c r="K1091" s="235"/>
      <c r="L1091" s="235"/>
      <c r="M1091" s="235"/>
      <c r="N1091" s="235"/>
      <c r="O1091" s="235"/>
      <c r="P1091" s="235"/>
      <c r="Q1091" s="235"/>
      <c r="R1091" s="235"/>
      <c r="S1091" s="235"/>
      <c r="T1091" s="235"/>
      <c r="U1091" s="235"/>
      <c r="V1091" s="235"/>
      <c r="W1091" s="235"/>
      <c r="X1091" s="235"/>
      <c r="Y1091" s="235"/>
      <c r="Z1091" s="235"/>
      <c r="AA1091" s="235"/>
      <c r="AB1091" s="235"/>
      <c r="AC1091" s="235"/>
      <c r="AD1091" s="235"/>
      <c r="AE1091" s="235"/>
      <c r="AF1091" s="235"/>
      <c r="AG1091" s="235"/>
      <c r="AH1091" s="235"/>
      <c r="AI1091" s="235"/>
      <c r="AJ1091" s="235"/>
      <c r="AK1091" s="235"/>
      <c r="AL1091" s="235"/>
      <c r="AM1091" s="235"/>
      <c r="AN1091" s="235"/>
      <c r="AO1091" s="235"/>
    </row>
    <row r="1092" spans="1:42" s="232" customFormat="1" outlineLevel="1">
      <c r="A1092" s="395"/>
      <c r="B1092" s="360" t="s">
        <v>1500</v>
      </c>
      <c r="C1092" s="360" t="s">
        <v>1709</v>
      </c>
      <c r="D1092" s="361"/>
      <c r="E1092" s="362"/>
      <c r="F1092" s="334"/>
      <c r="G1092" s="334"/>
      <c r="H1092" s="271"/>
      <c r="I1092" s="235"/>
      <c r="J1092" s="235"/>
      <c r="K1092" s="235"/>
      <c r="L1092" s="235"/>
      <c r="M1092" s="235"/>
      <c r="N1092" s="235"/>
      <c r="O1092" s="235"/>
      <c r="P1092" s="235"/>
      <c r="Q1092" s="235"/>
      <c r="R1092" s="235"/>
      <c r="S1092" s="235"/>
      <c r="T1092" s="235"/>
      <c r="U1092" s="235"/>
      <c r="V1092" s="235"/>
      <c r="W1092" s="235"/>
      <c r="X1092" s="235"/>
      <c r="Y1092" s="235"/>
      <c r="Z1092" s="235"/>
      <c r="AA1092" s="235"/>
      <c r="AB1092" s="235"/>
      <c r="AC1092" s="235"/>
      <c r="AD1092" s="235"/>
      <c r="AE1092" s="235"/>
      <c r="AF1092" s="235"/>
      <c r="AG1092" s="235"/>
      <c r="AH1092" s="235"/>
      <c r="AI1092" s="235"/>
      <c r="AJ1092" s="235"/>
      <c r="AK1092" s="235"/>
      <c r="AL1092" s="235"/>
      <c r="AM1092" s="235"/>
      <c r="AN1092" s="235"/>
      <c r="AO1092" s="235"/>
    </row>
    <row r="1093" spans="1:42" s="232" customFormat="1" outlineLevel="1">
      <c r="A1093" s="396" t="s">
        <v>126</v>
      </c>
      <c r="B1093" s="371">
        <v>730</v>
      </c>
      <c r="C1093" s="364" t="s">
        <v>1717</v>
      </c>
      <c r="D1093" s="365"/>
      <c r="E1093" s="366"/>
      <c r="F1093" s="366"/>
      <c r="G1093" s="366">
        <f>SUM(G1094:G1171)</f>
        <v>0</v>
      </c>
      <c r="H1093" s="339"/>
      <c r="I1093" s="235"/>
      <c r="J1093" s="235"/>
      <c r="K1093" s="235"/>
      <c r="L1093" s="235"/>
      <c r="M1093" s="235"/>
      <c r="N1093" s="235"/>
      <c r="O1093" s="235"/>
      <c r="P1093" s="235"/>
      <c r="Q1093" s="235"/>
      <c r="R1093" s="235"/>
      <c r="S1093" s="235"/>
      <c r="T1093" s="235"/>
      <c r="U1093" s="235"/>
      <c r="V1093" s="235"/>
      <c r="W1093" s="235"/>
      <c r="X1093" s="235"/>
      <c r="Y1093" s="235"/>
      <c r="Z1093" s="235"/>
      <c r="AA1093" s="235"/>
      <c r="AB1093" s="235"/>
      <c r="AC1093" s="235"/>
      <c r="AD1093" s="235"/>
      <c r="AE1093" s="235"/>
      <c r="AF1093" s="235"/>
      <c r="AG1093" s="235"/>
      <c r="AH1093" s="235"/>
      <c r="AI1093" s="235"/>
      <c r="AJ1093" s="235"/>
      <c r="AK1093" s="235"/>
      <c r="AL1093" s="235"/>
      <c r="AM1093" s="235"/>
      <c r="AN1093" s="235"/>
      <c r="AO1093" s="235"/>
      <c r="AP1093" s="235"/>
    </row>
    <row r="1094" spans="1:42" s="232" customFormat="1" outlineLevel="1">
      <c r="A1094" s="395"/>
      <c r="B1094" s="331" t="s">
        <v>80</v>
      </c>
      <c r="C1094" s="332" t="s">
        <v>81</v>
      </c>
      <c r="D1094" s="333"/>
      <c r="E1094" s="334"/>
      <c r="F1094" s="334"/>
      <c r="G1094" s="334"/>
      <c r="H1094" s="271"/>
      <c r="I1094" s="235"/>
      <c r="J1094" s="235"/>
      <c r="K1094" s="235"/>
      <c r="L1094" s="235"/>
      <c r="M1094" s="235"/>
      <c r="N1094" s="235"/>
      <c r="O1094" s="235"/>
      <c r="P1094" s="235"/>
      <c r="Q1094" s="235"/>
      <c r="R1094" s="235"/>
      <c r="S1094" s="235"/>
      <c r="T1094" s="235"/>
      <c r="U1094" s="235"/>
      <c r="V1094" s="235"/>
      <c r="W1094" s="235"/>
      <c r="X1094" s="235"/>
      <c r="Y1094" s="235"/>
      <c r="Z1094" s="235"/>
      <c r="AA1094" s="235"/>
      <c r="AB1094" s="235"/>
      <c r="AC1094" s="235"/>
      <c r="AD1094" s="235"/>
      <c r="AE1094" s="235"/>
      <c r="AF1094" s="235"/>
      <c r="AG1094" s="235"/>
      <c r="AH1094" s="235"/>
      <c r="AI1094" s="235"/>
      <c r="AJ1094" s="235"/>
      <c r="AK1094" s="235"/>
      <c r="AL1094" s="235"/>
      <c r="AM1094" s="235"/>
      <c r="AN1094" s="235"/>
      <c r="AO1094" s="235"/>
      <c r="AP1094" s="235"/>
    </row>
    <row r="1095" spans="1:42" s="232" customFormat="1" ht="22.5" outlineLevel="1">
      <c r="A1095" s="395">
        <v>275</v>
      </c>
      <c r="B1095" s="269" t="s">
        <v>1794</v>
      </c>
      <c r="C1095" s="270" t="s">
        <v>1795</v>
      </c>
      <c r="D1095" s="333" t="s">
        <v>247</v>
      </c>
      <c r="E1095" s="334">
        <v>372</v>
      </c>
      <c r="F1095" s="334"/>
      <c r="G1095" s="334">
        <f t="shared" ref="G1095:G1106" si="0">ROUND(E1095*F1095,2)</f>
        <v>0</v>
      </c>
      <c r="H1095" s="335" t="s">
        <v>1716</v>
      </c>
      <c r="I1095" s="235"/>
      <c r="J1095" s="235"/>
      <c r="K1095" s="235"/>
      <c r="L1095" s="235"/>
      <c r="M1095" s="235"/>
      <c r="N1095" s="235"/>
      <c r="O1095" s="235"/>
      <c r="P1095" s="235"/>
      <c r="Q1095" s="235"/>
      <c r="R1095" s="235"/>
      <c r="S1095" s="235"/>
      <c r="T1095" s="235"/>
      <c r="U1095" s="235"/>
      <c r="V1095" s="235"/>
      <c r="W1095" s="235"/>
      <c r="X1095" s="235"/>
      <c r="Y1095" s="235"/>
      <c r="Z1095" s="235"/>
      <c r="AA1095" s="235"/>
      <c r="AB1095" s="235"/>
      <c r="AC1095" s="235"/>
      <c r="AD1095" s="235"/>
      <c r="AE1095" s="235"/>
      <c r="AF1095" s="235"/>
      <c r="AG1095" s="235"/>
      <c r="AH1095" s="235"/>
      <c r="AI1095" s="235"/>
      <c r="AJ1095" s="235"/>
      <c r="AK1095" s="235"/>
      <c r="AL1095" s="235"/>
      <c r="AM1095" s="235"/>
      <c r="AN1095" s="235"/>
      <c r="AO1095" s="235"/>
      <c r="AP1095" s="235"/>
    </row>
    <row r="1096" spans="1:42" s="232" customFormat="1" ht="22.5" outlineLevel="1">
      <c r="A1096" s="395">
        <v>276</v>
      </c>
      <c r="B1096" s="269" t="s">
        <v>1796</v>
      </c>
      <c r="C1096" s="270" t="s">
        <v>1797</v>
      </c>
      <c r="D1096" s="333" t="s">
        <v>247</v>
      </c>
      <c r="E1096" s="334">
        <v>93</v>
      </c>
      <c r="F1096" s="334"/>
      <c r="G1096" s="334">
        <f t="shared" si="0"/>
        <v>0</v>
      </c>
      <c r="H1096" s="335" t="s">
        <v>1716</v>
      </c>
      <c r="I1096" s="235"/>
      <c r="J1096" s="235"/>
      <c r="K1096" s="235"/>
      <c r="L1096" s="235"/>
      <c r="M1096" s="235"/>
      <c r="N1096" s="235"/>
      <c r="O1096" s="235"/>
      <c r="P1096" s="235"/>
      <c r="Q1096" s="235"/>
      <c r="R1096" s="235"/>
      <c r="S1096" s="235"/>
      <c r="T1096" s="235"/>
      <c r="U1096" s="235"/>
      <c r="V1096" s="235"/>
      <c r="W1096" s="235"/>
      <c r="X1096" s="235"/>
      <c r="Y1096" s="235"/>
      <c r="Z1096" s="235"/>
      <c r="AA1096" s="235"/>
      <c r="AB1096" s="235"/>
      <c r="AC1096" s="235"/>
      <c r="AD1096" s="235"/>
      <c r="AE1096" s="235"/>
      <c r="AF1096" s="235"/>
      <c r="AG1096" s="235"/>
      <c r="AH1096" s="235"/>
      <c r="AI1096" s="235"/>
      <c r="AJ1096" s="235"/>
      <c r="AK1096" s="235"/>
      <c r="AL1096" s="235"/>
      <c r="AM1096" s="235"/>
      <c r="AN1096" s="235"/>
      <c r="AO1096" s="235"/>
      <c r="AP1096" s="235"/>
    </row>
    <row r="1097" spans="1:42" s="232" customFormat="1" ht="22.5" outlineLevel="1">
      <c r="A1097" s="395">
        <v>277</v>
      </c>
      <c r="B1097" s="269" t="s">
        <v>1798</v>
      </c>
      <c r="C1097" s="270" t="s">
        <v>1799</v>
      </c>
      <c r="D1097" s="333" t="s">
        <v>247</v>
      </c>
      <c r="E1097" s="334">
        <v>167</v>
      </c>
      <c r="F1097" s="334"/>
      <c r="G1097" s="334">
        <f t="shared" si="0"/>
        <v>0</v>
      </c>
      <c r="H1097" s="271" t="s">
        <v>1233</v>
      </c>
      <c r="I1097" s="235"/>
      <c r="J1097" s="235"/>
      <c r="K1097" s="235"/>
      <c r="L1097" s="235"/>
      <c r="M1097" s="235"/>
      <c r="N1097" s="235"/>
      <c r="O1097" s="235"/>
      <c r="P1097" s="235"/>
      <c r="Q1097" s="235"/>
      <c r="R1097" s="235"/>
      <c r="S1097" s="235"/>
      <c r="T1097" s="235"/>
      <c r="U1097" s="235"/>
      <c r="V1097" s="235"/>
      <c r="W1097" s="235"/>
      <c r="X1097" s="235"/>
      <c r="Y1097" s="235"/>
      <c r="Z1097" s="235"/>
      <c r="AA1097" s="235"/>
      <c r="AB1097" s="235"/>
      <c r="AC1097" s="235"/>
      <c r="AD1097" s="235"/>
      <c r="AE1097" s="235"/>
      <c r="AF1097" s="235"/>
      <c r="AG1097" s="235"/>
      <c r="AH1097" s="235"/>
      <c r="AI1097" s="235"/>
      <c r="AJ1097" s="235"/>
      <c r="AK1097" s="235"/>
      <c r="AL1097" s="235"/>
      <c r="AM1097" s="235"/>
      <c r="AN1097" s="235"/>
      <c r="AO1097" s="235"/>
      <c r="AP1097" s="235"/>
    </row>
    <row r="1098" spans="1:42" s="232" customFormat="1" ht="22.5" outlineLevel="1">
      <c r="A1098" s="395">
        <v>278</v>
      </c>
      <c r="B1098" s="269" t="s">
        <v>1798</v>
      </c>
      <c r="C1098" s="270" t="s">
        <v>1800</v>
      </c>
      <c r="D1098" s="333" t="s">
        <v>247</v>
      </c>
      <c r="E1098" s="334">
        <v>38</v>
      </c>
      <c r="F1098" s="334"/>
      <c r="G1098" s="334">
        <f t="shared" si="0"/>
        <v>0</v>
      </c>
      <c r="H1098" s="271" t="s">
        <v>1233</v>
      </c>
      <c r="I1098" s="235"/>
      <c r="J1098" s="235"/>
      <c r="K1098" s="235"/>
      <c r="L1098" s="235"/>
      <c r="M1098" s="235"/>
      <c r="N1098" s="235"/>
      <c r="O1098" s="235"/>
      <c r="P1098" s="235"/>
      <c r="Q1098" s="235"/>
      <c r="R1098" s="235"/>
      <c r="S1098" s="235"/>
      <c r="T1098" s="235"/>
      <c r="U1098" s="235"/>
      <c r="V1098" s="235"/>
      <c r="W1098" s="235"/>
      <c r="X1098" s="235"/>
      <c r="Y1098" s="235"/>
      <c r="Z1098" s="235"/>
      <c r="AA1098" s="235"/>
      <c r="AB1098" s="235"/>
      <c r="AC1098" s="235"/>
      <c r="AD1098" s="235"/>
      <c r="AE1098" s="235"/>
      <c r="AF1098" s="235"/>
      <c r="AG1098" s="235"/>
      <c r="AH1098" s="235"/>
      <c r="AI1098" s="235"/>
      <c r="AJ1098" s="235"/>
      <c r="AK1098" s="235"/>
      <c r="AL1098" s="235"/>
      <c r="AM1098" s="235"/>
      <c r="AN1098" s="235"/>
      <c r="AO1098" s="235"/>
      <c r="AP1098" s="235"/>
    </row>
    <row r="1099" spans="1:42" s="232" customFormat="1" ht="22.5" outlineLevel="1">
      <c r="A1099" s="395">
        <v>279</v>
      </c>
      <c r="B1099" s="269" t="s">
        <v>1798</v>
      </c>
      <c r="C1099" s="270" t="s">
        <v>1801</v>
      </c>
      <c r="D1099" s="333" t="s">
        <v>247</v>
      </c>
      <c r="E1099" s="334">
        <v>49</v>
      </c>
      <c r="F1099" s="334"/>
      <c r="G1099" s="334">
        <f t="shared" si="0"/>
        <v>0</v>
      </c>
      <c r="H1099" s="271" t="s">
        <v>1233</v>
      </c>
      <c r="I1099" s="235"/>
      <c r="J1099" s="235"/>
      <c r="K1099" s="235"/>
      <c r="L1099" s="235"/>
      <c r="M1099" s="235"/>
      <c r="N1099" s="235"/>
      <c r="O1099" s="235"/>
      <c r="P1099" s="235"/>
      <c r="Q1099" s="235"/>
      <c r="R1099" s="235"/>
      <c r="S1099" s="235"/>
      <c r="T1099" s="235"/>
      <c r="U1099" s="235"/>
      <c r="V1099" s="235"/>
      <c r="W1099" s="235"/>
      <c r="X1099" s="235"/>
      <c r="Y1099" s="235"/>
      <c r="Z1099" s="235"/>
      <c r="AA1099" s="235"/>
      <c r="AB1099" s="235"/>
      <c r="AC1099" s="235"/>
      <c r="AD1099" s="235"/>
      <c r="AE1099" s="235"/>
      <c r="AF1099" s="235"/>
      <c r="AG1099" s="235"/>
      <c r="AH1099" s="235"/>
      <c r="AI1099" s="235"/>
      <c r="AJ1099" s="235"/>
      <c r="AK1099" s="235"/>
      <c r="AL1099" s="235"/>
      <c r="AM1099" s="235"/>
      <c r="AN1099" s="235"/>
      <c r="AO1099" s="235"/>
      <c r="AP1099" s="235"/>
    </row>
    <row r="1100" spans="1:42" s="232" customFormat="1" ht="22.5" outlineLevel="1">
      <c r="A1100" s="395">
        <v>280</v>
      </c>
      <c r="B1100" s="269" t="s">
        <v>1798</v>
      </c>
      <c r="C1100" s="270" t="s">
        <v>1802</v>
      </c>
      <c r="D1100" s="333" t="s">
        <v>247</v>
      </c>
      <c r="E1100" s="334">
        <v>48</v>
      </c>
      <c r="F1100" s="334"/>
      <c r="G1100" s="334">
        <f t="shared" si="0"/>
        <v>0</v>
      </c>
      <c r="H1100" s="271" t="s">
        <v>1233</v>
      </c>
      <c r="I1100" s="235"/>
      <c r="J1100" s="235"/>
      <c r="K1100" s="235"/>
      <c r="L1100" s="235"/>
      <c r="M1100" s="235"/>
      <c r="N1100" s="235"/>
      <c r="O1100" s="235"/>
      <c r="P1100" s="235"/>
      <c r="Q1100" s="235"/>
      <c r="R1100" s="235"/>
      <c r="S1100" s="235"/>
      <c r="T1100" s="235"/>
      <c r="U1100" s="235"/>
      <c r="V1100" s="235"/>
      <c r="W1100" s="235"/>
      <c r="X1100" s="235"/>
      <c r="Y1100" s="235"/>
      <c r="Z1100" s="235"/>
      <c r="AA1100" s="235"/>
      <c r="AB1100" s="235"/>
      <c r="AC1100" s="235"/>
      <c r="AD1100" s="235"/>
      <c r="AE1100" s="235"/>
      <c r="AF1100" s="235"/>
      <c r="AG1100" s="235"/>
      <c r="AH1100" s="235"/>
      <c r="AI1100" s="235"/>
      <c r="AJ1100" s="235"/>
      <c r="AK1100" s="235"/>
      <c r="AL1100" s="235"/>
      <c r="AM1100" s="235"/>
      <c r="AN1100" s="235"/>
      <c r="AO1100" s="235"/>
      <c r="AP1100" s="235"/>
    </row>
    <row r="1101" spans="1:42" s="232" customFormat="1" ht="22.5" outlineLevel="1">
      <c r="A1101" s="395">
        <v>281</v>
      </c>
      <c r="B1101" s="269" t="s">
        <v>1798</v>
      </c>
      <c r="C1101" s="270" t="s">
        <v>1803</v>
      </c>
      <c r="D1101" s="333" t="s">
        <v>0</v>
      </c>
      <c r="E1101" s="334">
        <v>30</v>
      </c>
      <c r="F1101" s="334"/>
      <c r="G1101" s="334">
        <f t="shared" si="0"/>
        <v>0</v>
      </c>
      <c r="H1101" s="271" t="s">
        <v>1233</v>
      </c>
      <c r="I1101" s="235"/>
      <c r="J1101" s="235"/>
      <c r="K1101" s="235"/>
      <c r="L1101" s="235"/>
      <c r="M1101" s="235"/>
      <c r="N1101" s="235"/>
      <c r="O1101" s="235"/>
      <c r="P1101" s="235"/>
      <c r="Q1101" s="235"/>
      <c r="R1101" s="235"/>
      <c r="S1101" s="235"/>
      <c r="T1101" s="235"/>
      <c r="U1101" s="235"/>
      <c r="V1101" s="235"/>
      <c r="W1101" s="235"/>
      <c r="X1101" s="235"/>
      <c r="Y1101" s="235"/>
      <c r="Z1101" s="235"/>
      <c r="AA1101" s="235"/>
      <c r="AB1101" s="235"/>
      <c r="AC1101" s="235"/>
      <c r="AD1101" s="235"/>
      <c r="AE1101" s="235"/>
      <c r="AF1101" s="235"/>
      <c r="AG1101" s="235"/>
      <c r="AH1101" s="235"/>
      <c r="AI1101" s="235"/>
      <c r="AJ1101" s="235"/>
      <c r="AK1101" s="235"/>
      <c r="AL1101" s="235"/>
      <c r="AM1101" s="235"/>
      <c r="AN1101" s="235"/>
      <c r="AO1101" s="235"/>
      <c r="AP1101" s="235"/>
    </row>
    <row r="1102" spans="1:42" s="232" customFormat="1" ht="22.5" outlineLevel="1">
      <c r="A1102" s="395">
        <v>282</v>
      </c>
      <c r="B1102" s="269" t="s">
        <v>1798</v>
      </c>
      <c r="C1102" s="270" t="s">
        <v>1804</v>
      </c>
      <c r="D1102" s="333" t="s">
        <v>247</v>
      </c>
      <c r="E1102" s="334">
        <v>17</v>
      </c>
      <c r="F1102" s="334"/>
      <c r="G1102" s="334">
        <f t="shared" si="0"/>
        <v>0</v>
      </c>
      <c r="H1102" s="271" t="s">
        <v>1233</v>
      </c>
      <c r="I1102" s="235"/>
      <c r="J1102" s="235"/>
      <c r="K1102" s="235"/>
      <c r="L1102" s="235"/>
      <c r="M1102" s="235"/>
      <c r="N1102" s="235"/>
      <c r="O1102" s="235"/>
      <c r="P1102" s="235"/>
      <c r="Q1102" s="235"/>
      <c r="R1102" s="235"/>
      <c r="S1102" s="235"/>
      <c r="T1102" s="235"/>
      <c r="U1102" s="235"/>
      <c r="V1102" s="235"/>
      <c r="W1102" s="235"/>
      <c r="X1102" s="235"/>
      <c r="Y1102" s="235"/>
      <c r="Z1102" s="235"/>
      <c r="AA1102" s="235"/>
      <c r="AB1102" s="235"/>
      <c r="AC1102" s="235"/>
      <c r="AD1102" s="235"/>
      <c r="AE1102" s="235"/>
      <c r="AF1102" s="235"/>
      <c r="AG1102" s="235"/>
      <c r="AH1102" s="235"/>
      <c r="AI1102" s="235"/>
      <c r="AJ1102" s="235"/>
      <c r="AK1102" s="235"/>
      <c r="AL1102" s="235"/>
      <c r="AM1102" s="235"/>
      <c r="AN1102" s="235"/>
      <c r="AO1102" s="235"/>
      <c r="AP1102" s="235"/>
    </row>
    <row r="1103" spans="1:42" s="232" customFormat="1" ht="22.5" outlineLevel="1">
      <c r="A1103" s="395">
        <v>283</v>
      </c>
      <c r="B1103" s="269" t="s">
        <v>1798</v>
      </c>
      <c r="C1103" s="270" t="s">
        <v>1805</v>
      </c>
      <c r="D1103" s="333" t="s">
        <v>247</v>
      </c>
      <c r="E1103" s="334">
        <v>146</v>
      </c>
      <c r="F1103" s="334"/>
      <c r="G1103" s="334">
        <f t="shared" si="0"/>
        <v>0</v>
      </c>
      <c r="H1103" s="271" t="s">
        <v>1233</v>
      </c>
      <c r="I1103" s="235"/>
      <c r="J1103" s="235"/>
      <c r="K1103" s="235"/>
      <c r="L1103" s="235"/>
      <c r="M1103" s="235"/>
      <c r="N1103" s="235"/>
      <c r="O1103" s="235"/>
      <c r="P1103" s="235"/>
      <c r="Q1103" s="235"/>
      <c r="R1103" s="235"/>
      <c r="S1103" s="235"/>
      <c r="T1103" s="235"/>
      <c r="U1103" s="235"/>
      <c r="V1103" s="235"/>
      <c r="W1103" s="235"/>
      <c r="X1103" s="235"/>
      <c r="Y1103" s="235"/>
      <c r="Z1103" s="235"/>
      <c r="AA1103" s="235"/>
      <c r="AB1103" s="235"/>
      <c r="AC1103" s="235"/>
      <c r="AD1103" s="235"/>
      <c r="AE1103" s="235"/>
      <c r="AF1103" s="235"/>
      <c r="AG1103" s="235"/>
      <c r="AH1103" s="235"/>
      <c r="AI1103" s="235"/>
      <c r="AJ1103" s="235"/>
      <c r="AK1103" s="235"/>
      <c r="AL1103" s="235"/>
      <c r="AM1103" s="235"/>
      <c r="AN1103" s="235"/>
      <c r="AO1103" s="235"/>
      <c r="AP1103" s="235"/>
    </row>
    <row r="1104" spans="1:42" s="232" customFormat="1" outlineLevel="1">
      <c r="A1104" s="395">
        <v>284</v>
      </c>
      <c r="B1104" s="269" t="s">
        <v>1798</v>
      </c>
      <c r="C1104" s="270" t="s">
        <v>1806</v>
      </c>
      <c r="D1104" s="333" t="s">
        <v>0</v>
      </c>
      <c r="E1104" s="334">
        <v>30</v>
      </c>
      <c r="F1104" s="334"/>
      <c r="G1104" s="334">
        <f t="shared" si="0"/>
        <v>0</v>
      </c>
      <c r="H1104" s="271" t="s">
        <v>1233</v>
      </c>
      <c r="I1104" s="235"/>
      <c r="J1104" s="235"/>
      <c r="K1104" s="235"/>
      <c r="L1104" s="235"/>
      <c r="M1104" s="235"/>
      <c r="N1104" s="235"/>
      <c r="O1104" s="235"/>
      <c r="P1104" s="235"/>
      <c r="Q1104" s="235"/>
      <c r="R1104" s="235"/>
      <c r="S1104" s="235"/>
      <c r="T1104" s="235"/>
      <c r="U1104" s="235"/>
      <c r="V1104" s="235"/>
      <c r="W1104" s="235"/>
      <c r="X1104" s="235"/>
      <c r="Y1104" s="235"/>
      <c r="Z1104" s="235"/>
      <c r="AA1104" s="235"/>
      <c r="AB1104" s="235"/>
      <c r="AC1104" s="235"/>
      <c r="AD1104" s="235"/>
      <c r="AE1104" s="235"/>
      <c r="AF1104" s="235"/>
      <c r="AG1104" s="235"/>
      <c r="AH1104" s="235"/>
      <c r="AI1104" s="235"/>
      <c r="AJ1104" s="235"/>
      <c r="AK1104" s="235"/>
      <c r="AL1104" s="235"/>
      <c r="AM1104" s="235"/>
      <c r="AN1104" s="235"/>
      <c r="AO1104" s="235"/>
      <c r="AP1104" s="235"/>
    </row>
    <row r="1105" spans="1:42" s="232" customFormat="1" outlineLevel="1">
      <c r="A1105" s="395">
        <v>285</v>
      </c>
      <c r="B1105" s="269" t="s">
        <v>1798</v>
      </c>
      <c r="C1105" s="270" t="s">
        <v>1807</v>
      </c>
      <c r="D1105" s="333" t="s">
        <v>142</v>
      </c>
      <c r="E1105" s="334">
        <v>7</v>
      </c>
      <c r="F1105" s="334"/>
      <c r="G1105" s="334">
        <f t="shared" si="0"/>
        <v>0</v>
      </c>
      <c r="H1105" s="271" t="s">
        <v>1233</v>
      </c>
      <c r="I1105" s="235"/>
      <c r="J1105" s="235"/>
      <c r="K1105" s="235"/>
      <c r="L1105" s="235"/>
      <c r="M1105" s="235"/>
      <c r="N1105" s="235"/>
      <c r="O1105" s="235"/>
      <c r="P1105" s="235"/>
      <c r="Q1105" s="235"/>
      <c r="R1105" s="235"/>
      <c r="S1105" s="235"/>
      <c r="T1105" s="235"/>
      <c r="U1105" s="235"/>
      <c r="V1105" s="235"/>
      <c r="W1105" s="235"/>
      <c r="X1105" s="235"/>
      <c r="Y1105" s="235"/>
      <c r="Z1105" s="235"/>
      <c r="AA1105" s="235"/>
      <c r="AB1105" s="235"/>
      <c r="AC1105" s="235"/>
      <c r="AD1105" s="235"/>
      <c r="AE1105" s="235"/>
      <c r="AF1105" s="235"/>
      <c r="AG1105" s="235"/>
      <c r="AH1105" s="235"/>
      <c r="AI1105" s="235"/>
      <c r="AJ1105" s="235"/>
      <c r="AK1105" s="235"/>
      <c r="AL1105" s="235"/>
      <c r="AM1105" s="235"/>
      <c r="AN1105" s="235"/>
      <c r="AO1105" s="235"/>
      <c r="AP1105" s="235"/>
    </row>
    <row r="1106" spans="1:42" s="232" customFormat="1" outlineLevel="1">
      <c r="A1106" s="395">
        <v>286</v>
      </c>
      <c r="B1106" s="410">
        <v>998713101</v>
      </c>
      <c r="C1106" s="270" t="s">
        <v>1808</v>
      </c>
      <c r="D1106" s="333" t="s">
        <v>197</v>
      </c>
      <c r="E1106" s="334">
        <v>0.25767500000000004</v>
      </c>
      <c r="F1106" s="334"/>
      <c r="G1106" s="334">
        <f t="shared" si="0"/>
        <v>0</v>
      </c>
      <c r="H1106" s="335" t="s">
        <v>1716</v>
      </c>
      <c r="I1106" s="235"/>
      <c r="J1106" s="235"/>
      <c r="K1106" s="235"/>
      <c r="L1106" s="235"/>
      <c r="M1106" s="235"/>
      <c r="N1106" s="235"/>
      <c r="O1106" s="235"/>
      <c r="P1106" s="235"/>
      <c r="Q1106" s="235"/>
      <c r="R1106" s="235"/>
      <c r="S1106" s="235"/>
      <c r="T1106" s="235"/>
      <c r="U1106" s="235"/>
      <c r="V1106" s="235"/>
      <c r="W1106" s="235"/>
      <c r="X1106" s="235"/>
      <c r="Y1106" s="235"/>
      <c r="Z1106" s="235"/>
      <c r="AA1106" s="235"/>
      <c r="AB1106" s="235"/>
      <c r="AC1106" s="235"/>
      <c r="AD1106" s="235"/>
      <c r="AE1106" s="235"/>
      <c r="AF1106" s="235"/>
      <c r="AG1106" s="235"/>
      <c r="AH1106" s="235"/>
      <c r="AI1106" s="235"/>
      <c r="AJ1106" s="235"/>
      <c r="AK1106" s="235"/>
      <c r="AL1106" s="235"/>
      <c r="AM1106" s="235"/>
      <c r="AN1106" s="235"/>
      <c r="AO1106" s="235"/>
      <c r="AP1106" s="235"/>
    </row>
    <row r="1107" spans="1:42" s="232" customFormat="1" outlineLevel="1">
      <c r="A1107" s="395">
        <v>0</v>
      </c>
      <c r="B1107" s="336">
        <v>732</v>
      </c>
      <c r="C1107" s="332" t="s">
        <v>1809</v>
      </c>
      <c r="D1107" s="333"/>
      <c r="E1107" s="334"/>
      <c r="F1107" s="334"/>
      <c r="G1107" s="334"/>
      <c r="H1107" s="335"/>
      <c r="I1107" s="235"/>
      <c r="J1107" s="235"/>
      <c r="K1107" s="235"/>
      <c r="L1107" s="235"/>
      <c r="M1107" s="235"/>
      <c r="N1107" s="235"/>
      <c r="O1107" s="235"/>
      <c r="P1107" s="235"/>
      <c r="Q1107" s="235"/>
      <c r="R1107" s="235"/>
      <c r="S1107" s="235"/>
      <c r="T1107" s="235"/>
      <c r="U1107" s="235"/>
      <c r="V1107" s="235"/>
      <c r="W1107" s="235"/>
      <c r="X1107" s="235"/>
      <c r="Y1107" s="235"/>
      <c r="Z1107" s="235"/>
      <c r="AA1107" s="235"/>
      <c r="AB1107" s="235"/>
      <c r="AC1107" s="235"/>
      <c r="AD1107" s="235"/>
      <c r="AE1107" s="235"/>
      <c r="AF1107" s="235"/>
      <c r="AG1107" s="235"/>
      <c r="AH1107" s="235"/>
      <c r="AI1107" s="235"/>
      <c r="AJ1107" s="235"/>
      <c r="AK1107" s="235"/>
      <c r="AL1107" s="235"/>
      <c r="AM1107" s="235"/>
      <c r="AN1107" s="235"/>
      <c r="AO1107" s="235"/>
      <c r="AP1107" s="235"/>
    </row>
    <row r="1108" spans="1:42" s="232" customFormat="1" outlineLevel="1">
      <c r="A1108" s="395">
        <v>287</v>
      </c>
      <c r="B1108" s="269" t="s">
        <v>1810</v>
      </c>
      <c r="C1108" s="270" t="s">
        <v>1811</v>
      </c>
      <c r="D1108" s="333" t="s">
        <v>142</v>
      </c>
      <c r="E1108" s="334">
        <v>2</v>
      </c>
      <c r="F1108" s="334"/>
      <c r="G1108" s="334">
        <f t="shared" ref="G1108:G1112" si="1">ROUND(E1108*F1108,2)</f>
        <v>0</v>
      </c>
      <c r="H1108" s="335" t="s">
        <v>1716</v>
      </c>
      <c r="I1108" s="235"/>
      <c r="J1108" s="235"/>
      <c r="K1108" s="235"/>
      <c r="L1108" s="235"/>
      <c r="M1108" s="235"/>
      <c r="N1108" s="235"/>
      <c r="O1108" s="235"/>
      <c r="P1108" s="235"/>
      <c r="Q1108" s="235"/>
      <c r="R1108" s="235"/>
      <c r="S1108" s="235"/>
      <c r="T1108" s="235"/>
      <c r="U1108" s="235"/>
      <c r="V1108" s="235"/>
      <c r="W1108" s="235"/>
      <c r="X1108" s="235"/>
      <c r="Y1108" s="235"/>
      <c r="Z1108" s="235"/>
      <c r="AA1108" s="235"/>
      <c r="AB1108" s="235"/>
      <c r="AC1108" s="235"/>
      <c r="AD1108" s="235"/>
      <c r="AE1108" s="235"/>
      <c r="AF1108" s="235"/>
      <c r="AG1108" s="235"/>
      <c r="AH1108" s="235"/>
      <c r="AI1108" s="235"/>
      <c r="AJ1108" s="235"/>
      <c r="AK1108" s="235"/>
      <c r="AL1108" s="235"/>
      <c r="AM1108" s="235"/>
      <c r="AN1108" s="235"/>
      <c r="AO1108" s="235"/>
      <c r="AP1108" s="235"/>
    </row>
    <row r="1109" spans="1:42" s="232" customFormat="1" outlineLevel="1">
      <c r="A1109" s="395">
        <v>288</v>
      </c>
      <c r="B1109" s="269" t="s">
        <v>1812</v>
      </c>
      <c r="C1109" s="270" t="s">
        <v>1813</v>
      </c>
      <c r="D1109" s="333" t="s">
        <v>142</v>
      </c>
      <c r="E1109" s="334">
        <v>2</v>
      </c>
      <c r="F1109" s="334"/>
      <c r="G1109" s="334">
        <f t="shared" si="1"/>
        <v>0</v>
      </c>
      <c r="H1109" s="335" t="s">
        <v>1716</v>
      </c>
      <c r="I1109" s="235"/>
      <c r="J1109" s="235"/>
      <c r="K1109" s="235"/>
      <c r="L1109" s="235"/>
      <c r="M1109" s="235"/>
      <c r="N1109" s="235"/>
      <c r="O1109" s="235"/>
      <c r="P1109" s="235"/>
      <c r="Q1109" s="235"/>
      <c r="R1109" s="235"/>
      <c r="S1109" s="235"/>
      <c r="T1109" s="235"/>
      <c r="U1109" s="235"/>
      <c r="V1109" s="235"/>
      <c r="W1109" s="235"/>
      <c r="X1109" s="235"/>
      <c r="Y1109" s="235"/>
      <c r="Z1109" s="235"/>
      <c r="AA1109" s="235"/>
      <c r="AB1109" s="235"/>
      <c r="AC1109" s="235"/>
      <c r="AD1109" s="235"/>
      <c r="AE1109" s="235"/>
      <c r="AF1109" s="235"/>
      <c r="AG1109" s="235"/>
      <c r="AH1109" s="235"/>
      <c r="AI1109" s="235"/>
      <c r="AJ1109" s="235"/>
      <c r="AK1109" s="235"/>
      <c r="AL1109" s="235"/>
      <c r="AM1109" s="235"/>
      <c r="AN1109" s="235"/>
      <c r="AO1109" s="235"/>
      <c r="AP1109" s="235"/>
    </row>
    <row r="1110" spans="1:42" s="232" customFormat="1" ht="22.5" outlineLevel="1">
      <c r="A1110" s="395">
        <v>289</v>
      </c>
      <c r="B1110" s="269" t="s">
        <v>1814</v>
      </c>
      <c r="C1110" s="270" t="s">
        <v>1815</v>
      </c>
      <c r="D1110" s="333" t="s">
        <v>142</v>
      </c>
      <c r="E1110" s="334">
        <v>1</v>
      </c>
      <c r="F1110" s="334"/>
      <c r="G1110" s="334">
        <f t="shared" si="1"/>
        <v>0</v>
      </c>
      <c r="H1110" s="335" t="s">
        <v>1716</v>
      </c>
      <c r="I1110" s="235"/>
      <c r="J1110" s="235"/>
      <c r="K1110" s="235"/>
      <c r="L1110" s="235"/>
      <c r="M1110" s="235"/>
      <c r="N1110" s="235"/>
      <c r="O1110" s="235"/>
      <c r="P1110" s="235"/>
      <c r="Q1110" s="235"/>
      <c r="R1110" s="235"/>
      <c r="S1110" s="235"/>
      <c r="T1110" s="235"/>
      <c r="U1110" s="235"/>
      <c r="V1110" s="235"/>
      <c r="W1110" s="235"/>
      <c r="X1110" s="235"/>
      <c r="Y1110" s="235"/>
      <c r="Z1110" s="235"/>
      <c r="AA1110" s="235"/>
      <c r="AB1110" s="235"/>
      <c r="AC1110" s="235"/>
      <c r="AD1110" s="235"/>
      <c r="AE1110" s="235"/>
      <c r="AF1110" s="235"/>
      <c r="AG1110" s="235"/>
      <c r="AH1110" s="235"/>
      <c r="AI1110" s="235"/>
      <c r="AJ1110" s="235"/>
      <c r="AK1110" s="235"/>
      <c r="AL1110" s="235"/>
      <c r="AM1110" s="235"/>
      <c r="AN1110" s="235"/>
      <c r="AO1110" s="235"/>
      <c r="AP1110" s="235"/>
    </row>
    <row r="1111" spans="1:42" s="232" customFormat="1" ht="33.75" outlineLevel="1">
      <c r="A1111" s="395">
        <v>290</v>
      </c>
      <c r="B1111" s="269" t="s">
        <v>1798</v>
      </c>
      <c r="C1111" s="270" t="s">
        <v>1816</v>
      </c>
      <c r="D1111" s="333" t="s">
        <v>142</v>
      </c>
      <c r="E1111" s="334">
        <v>1</v>
      </c>
      <c r="F1111" s="334"/>
      <c r="G1111" s="334">
        <f t="shared" si="1"/>
        <v>0</v>
      </c>
      <c r="H1111" s="271" t="s">
        <v>1233</v>
      </c>
      <c r="I1111" s="235"/>
      <c r="J1111" s="235"/>
      <c r="K1111" s="235"/>
      <c r="L1111" s="235"/>
      <c r="M1111" s="235"/>
      <c r="N1111" s="235"/>
      <c r="O1111" s="235"/>
      <c r="P1111" s="235"/>
      <c r="Q1111" s="235"/>
      <c r="R1111" s="235"/>
      <c r="S1111" s="235"/>
      <c r="T1111" s="235"/>
      <c r="U1111" s="235"/>
      <c r="V1111" s="235"/>
      <c r="W1111" s="235"/>
      <c r="X1111" s="235"/>
      <c r="Y1111" s="235"/>
      <c r="Z1111" s="235"/>
      <c r="AA1111" s="235"/>
      <c r="AB1111" s="235"/>
      <c r="AC1111" s="235"/>
      <c r="AD1111" s="235"/>
      <c r="AE1111" s="235"/>
      <c r="AF1111" s="235"/>
      <c r="AG1111" s="235"/>
      <c r="AH1111" s="235"/>
      <c r="AI1111" s="235"/>
      <c r="AJ1111" s="235"/>
      <c r="AK1111" s="235"/>
      <c r="AL1111" s="235"/>
      <c r="AM1111" s="235"/>
      <c r="AN1111" s="235"/>
      <c r="AO1111" s="235"/>
      <c r="AP1111" s="235"/>
    </row>
    <row r="1112" spans="1:42" s="232" customFormat="1" outlineLevel="1">
      <c r="A1112" s="395">
        <v>291</v>
      </c>
      <c r="B1112" s="269" t="s">
        <v>1798</v>
      </c>
      <c r="C1112" s="270" t="s">
        <v>1817</v>
      </c>
      <c r="D1112" s="333" t="s">
        <v>142</v>
      </c>
      <c r="E1112" s="334">
        <v>1</v>
      </c>
      <c r="F1112" s="334"/>
      <c r="G1112" s="334">
        <f t="shared" si="1"/>
        <v>0</v>
      </c>
      <c r="H1112" s="271" t="s">
        <v>1233</v>
      </c>
      <c r="I1112" s="235"/>
      <c r="J1112" s="235"/>
      <c r="K1112" s="235"/>
      <c r="L1112" s="235"/>
      <c r="M1112" s="235"/>
      <c r="N1112" s="235"/>
      <c r="O1112" s="235"/>
      <c r="P1112" s="235"/>
      <c r="Q1112" s="235"/>
      <c r="R1112" s="235"/>
      <c r="S1112" s="235"/>
      <c r="T1112" s="235"/>
      <c r="U1112" s="235"/>
      <c r="V1112" s="235"/>
      <c r="W1112" s="235"/>
      <c r="X1112" s="235"/>
      <c r="Y1112" s="235"/>
      <c r="Z1112" s="235"/>
      <c r="AA1112" s="235"/>
      <c r="AB1112" s="235"/>
      <c r="AC1112" s="235"/>
      <c r="AD1112" s="235"/>
      <c r="AE1112" s="235"/>
      <c r="AF1112" s="235"/>
      <c r="AG1112" s="235"/>
      <c r="AH1112" s="235"/>
      <c r="AI1112" s="235"/>
      <c r="AJ1112" s="235"/>
      <c r="AK1112" s="235"/>
      <c r="AL1112" s="235"/>
      <c r="AM1112" s="235"/>
      <c r="AN1112" s="235"/>
      <c r="AO1112" s="235"/>
      <c r="AP1112" s="235"/>
    </row>
    <row r="1113" spans="1:42" s="232" customFormat="1" outlineLevel="1">
      <c r="A1113" s="395">
        <v>292</v>
      </c>
      <c r="B1113" s="410">
        <v>998732101</v>
      </c>
      <c r="C1113" s="270" t="s">
        <v>1818</v>
      </c>
      <c r="D1113" s="333" t="s">
        <v>197</v>
      </c>
      <c r="E1113" s="334">
        <v>0.01</v>
      </c>
      <c r="F1113" s="334"/>
      <c r="G1113" s="334">
        <f>ROUND(E1113*F1113,2)</f>
        <v>0</v>
      </c>
      <c r="H1113" s="335" t="s">
        <v>1716</v>
      </c>
      <c r="I1113" s="235"/>
      <c r="J1113" s="235"/>
      <c r="K1113" s="235"/>
      <c r="L1113" s="235"/>
      <c r="M1113" s="235"/>
      <c r="N1113" s="235"/>
      <c r="O1113" s="235"/>
      <c r="P1113" s="235"/>
      <c r="Q1113" s="235"/>
      <c r="R1113" s="235"/>
      <c r="S1113" s="235"/>
      <c r="T1113" s="235"/>
      <c r="U1113" s="235"/>
      <c r="V1113" s="235"/>
      <c r="W1113" s="235"/>
      <c r="X1113" s="235"/>
      <c r="Y1113" s="235"/>
      <c r="Z1113" s="235"/>
      <c r="AA1113" s="235"/>
      <c r="AB1113" s="235"/>
      <c r="AC1113" s="235"/>
      <c r="AD1113" s="235"/>
      <c r="AE1113" s="235"/>
      <c r="AF1113" s="235"/>
      <c r="AG1113" s="235"/>
      <c r="AH1113" s="235"/>
      <c r="AI1113" s="235"/>
      <c r="AJ1113" s="235"/>
      <c r="AK1113" s="235"/>
      <c r="AL1113" s="235"/>
      <c r="AM1113" s="235"/>
      <c r="AN1113" s="235"/>
      <c r="AO1113" s="235"/>
      <c r="AP1113" s="235"/>
    </row>
    <row r="1114" spans="1:42" s="232" customFormat="1" outlineLevel="1">
      <c r="A1114" s="395">
        <v>0</v>
      </c>
      <c r="B1114" s="331" t="s">
        <v>1819</v>
      </c>
      <c r="C1114" s="332" t="s">
        <v>1820</v>
      </c>
      <c r="D1114" s="333"/>
      <c r="E1114" s="334"/>
      <c r="F1114" s="334"/>
      <c r="G1114" s="334"/>
      <c r="H1114" s="335"/>
      <c r="I1114" s="235"/>
      <c r="J1114" s="235"/>
      <c r="K1114" s="235"/>
      <c r="L1114" s="235"/>
      <c r="M1114" s="235"/>
      <c r="N1114" s="235"/>
      <c r="O1114" s="235"/>
      <c r="P1114" s="235"/>
      <c r="Q1114" s="235"/>
      <c r="R1114" s="235"/>
      <c r="S1114" s="235"/>
      <c r="T1114" s="235"/>
      <c r="U1114" s="235"/>
      <c r="V1114" s="235"/>
      <c r="W1114" s="235"/>
      <c r="X1114" s="235"/>
      <c r="Y1114" s="235"/>
      <c r="Z1114" s="235"/>
      <c r="AA1114" s="235"/>
      <c r="AB1114" s="235"/>
      <c r="AC1114" s="235"/>
      <c r="AD1114" s="235"/>
      <c r="AE1114" s="235"/>
      <c r="AF1114" s="235"/>
      <c r="AG1114" s="235"/>
      <c r="AH1114" s="235"/>
      <c r="AI1114" s="235"/>
      <c r="AJ1114" s="235"/>
      <c r="AK1114" s="235"/>
      <c r="AL1114" s="235"/>
      <c r="AM1114" s="235"/>
      <c r="AN1114" s="235"/>
      <c r="AO1114" s="235"/>
      <c r="AP1114" s="235"/>
    </row>
    <row r="1115" spans="1:42" s="232" customFormat="1" outlineLevel="1">
      <c r="A1115" s="395">
        <v>293</v>
      </c>
      <c r="B1115" s="269" t="s">
        <v>1821</v>
      </c>
      <c r="C1115" s="270" t="s">
        <v>1822</v>
      </c>
      <c r="D1115" s="333" t="s">
        <v>247</v>
      </c>
      <c r="E1115" s="334">
        <v>167</v>
      </c>
      <c r="F1115" s="334"/>
      <c r="G1115" s="334">
        <f t="shared" ref="G1115:G1124" si="2">ROUND(E1115*F1115,2)</f>
        <v>0</v>
      </c>
      <c r="H1115" s="335" t="s">
        <v>1716</v>
      </c>
      <c r="I1115" s="235"/>
      <c r="J1115" s="235"/>
      <c r="K1115" s="235"/>
      <c r="L1115" s="235"/>
      <c r="M1115" s="235"/>
      <c r="N1115" s="235"/>
      <c r="O1115" s="235"/>
      <c r="P1115" s="235"/>
      <c r="Q1115" s="235"/>
      <c r="R1115" s="235"/>
      <c r="S1115" s="235"/>
      <c r="T1115" s="235"/>
      <c r="U1115" s="235"/>
      <c r="V1115" s="235"/>
      <c r="W1115" s="235"/>
      <c r="X1115" s="235"/>
      <c r="Y1115" s="235"/>
      <c r="Z1115" s="235"/>
      <c r="AA1115" s="235"/>
      <c r="AB1115" s="235"/>
      <c r="AC1115" s="235"/>
      <c r="AD1115" s="235"/>
      <c r="AE1115" s="235"/>
      <c r="AF1115" s="235"/>
      <c r="AG1115" s="235"/>
      <c r="AH1115" s="235"/>
      <c r="AI1115" s="235"/>
      <c r="AJ1115" s="235"/>
      <c r="AK1115" s="235"/>
      <c r="AL1115" s="235"/>
      <c r="AM1115" s="235"/>
      <c r="AN1115" s="235"/>
      <c r="AO1115" s="235"/>
      <c r="AP1115" s="235"/>
    </row>
    <row r="1116" spans="1:42" s="232" customFormat="1" outlineLevel="1">
      <c r="A1116" s="395">
        <v>294</v>
      </c>
      <c r="B1116" s="269" t="s">
        <v>1823</v>
      </c>
      <c r="C1116" s="270" t="s">
        <v>1824</v>
      </c>
      <c r="D1116" s="333" t="s">
        <v>247</v>
      </c>
      <c r="E1116" s="334">
        <v>38</v>
      </c>
      <c r="F1116" s="334"/>
      <c r="G1116" s="334">
        <f t="shared" si="2"/>
        <v>0</v>
      </c>
      <c r="H1116" s="335" t="s">
        <v>1716</v>
      </c>
      <c r="I1116" s="235"/>
      <c r="J1116" s="235"/>
      <c r="K1116" s="235"/>
      <c r="L1116" s="235"/>
      <c r="M1116" s="235"/>
      <c r="N1116" s="235"/>
      <c r="O1116" s="235"/>
      <c r="P1116" s="235"/>
      <c r="Q1116" s="235"/>
      <c r="R1116" s="235"/>
      <c r="S1116" s="235"/>
      <c r="T1116" s="235"/>
      <c r="U1116" s="235"/>
      <c r="V1116" s="235"/>
      <c r="W1116" s="235"/>
      <c r="X1116" s="235"/>
      <c r="Y1116" s="235"/>
      <c r="Z1116" s="235"/>
      <c r="AA1116" s="235"/>
      <c r="AB1116" s="235"/>
      <c r="AC1116" s="235"/>
      <c r="AD1116" s="235"/>
      <c r="AE1116" s="235"/>
      <c r="AF1116" s="235"/>
      <c r="AG1116" s="235"/>
      <c r="AH1116" s="235"/>
      <c r="AI1116" s="235"/>
      <c r="AJ1116" s="235"/>
      <c r="AK1116" s="235"/>
      <c r="AL1116" s="235"/>
      <c r="AM1116" s="235"/>
      <c r="AN1116" s="235"/>
      <c r="AO1116" s="235"/>
      <c r="AP1116" s="235"/>
    </row>
    <row r="1117" spans="1:42" s="232" customFormat="1" outlineLevel="1">
      <c r="A1117" s="395">
        <v>295</v>
      </c>
      <c r="B1117" s="410">
        <v>733223104</v>
      </c>
      <c r="C1117" s="270" t="s">
        <v>1825</v>
      </c>
      <c r="D1117" s="333" t="s">
        <v>247</v>
      </c>
      <c r="E1117" s="334">
        <v>49</v>
      </c>
      <c r="F1117" s="334"/>
      <c r="G1117" s="334">
        <f t="shared" si="2"/>
        <v>0</v>
      </c>
      <c r="H1117" s="335" t="s">
        <v>1716</v>
      </c>
      <c r="I1117" s="235"/>
      <c r="J1117" s="235"/>
      <c r="K1117" s="235"/>
      <c r="L1117" s="235"/>
      <c r="M1117" s="235"/>
      <c r="N1117" s="235"/>
      <c r="O1117" s="235"/>
      <c r="P1117" s="235"/>
      <c r="Q1117" s="235"/>
      <c r="R1117" s="235"/>
      <c r="S1117" s="235"/>
      <c r="T1117" s="235"/>
      <c r="U1117" s="235"/>
      <c r="V1117" s="235"/>
      <c r="W1117" s="235"/>
      <c r="X1117" s="235"/>
      <c r="Y1117" s="235"/>
      <c r="Z1117" s="235"/>
      <c r="AA1117" s="235"/>
      <c r="AB1117" s="235"/>
      <c r="AC1117" s="235"/>
      <c r="AD1117" s="235"/>
      <c r="AE1117" s="235"/>
      <c r="AF1117" s="235"/>
      <c r="AG1117" s="235"/>
      <c r="AH1117" s="235"/>
      <c r="AI1117" s="235"/>
      <c r="AJ1117" s="235"/>
      <c r="AK1117" s="235"/>
      <c r="AL1117" s="235"/>
      <c r="AM1117" s="235"/>
      <c r="AN1117" s="235"/>
      <c r="AO1117" s="235"/>
      <c r="AP1117" s="235"/>
    </row>
    <row r="1118" spans="1:42" s="232" customFormat="1" outlineLevel="1">
      <c r="A1118" s="395">
        <v>296</v>
      </c>
      <c r="B1118" s="269" t="s">
        <v>1826</v>
      </c>
      <c r="C1118" s="270" t="s">
        <v>1827</v>
      </c>
      <c r="D1118" s="333" t="s">
        <v>247</v>
      </c>
      <c r="E1118" s="334">
        <v>48</v>
      </c>
      <c r="F1118" s="334"/>
      <c r="G1118" s="334">
        <f t="shared" si="2"/>
        <v>0</v>
      </c>
      <c r="H1118" s="335" t="s">
        <v>1716</v>
      </c>
      <c r="I1118" s="235"/>
      <c r="J1118" s="235"/>
      <c r="K1118" s="235"/>
      <c r="L1118" s="235"/>
      <c r="M1118" s="235"/>
      <c r="N1118" s="235"/>
      <c r="O1118" s="235"/>
      <c r="P1118" s="235"/>
      <c r="Q1118" s="235"/>
      <c r="R1118" s="235"/>
      <c r="S1118" s="235"/>
      <c r="T1118" s="235"/>
      <c r="U1118" s="235"/>
      <c r="V1118" s="235"/>
      <c r="W1118" s="235"/>
      <c r="X1118" s="235"/>
      <c r="Y1118" s="235"/>
      <c r="Z1118" s="235"/>
      <c r="AA1118" s="235"/>
      <c r="AB1118" s="235"/>
      <c r="AC1118" s="235"/>
      <c r="AD1118" s="235"/>
      <c r="AE1118" s="235"/>
      <c r="AF1118" s="235"/>
      <c r="AG1118" s="235"/>
      <c r="AH1118" s="235"/>
      <c r="AI1118" s="235"/>
      <c r="AJ1118" s="235"/>
      <c r="AK1118" s="235"/>
      <c r="AL1118" s="235"/>
      <c r="AM1118" s="235"/>
      <c r="AN1118" s="235"/>
      <c r="AO1118" s="235"/>
      <c r="AP1118" s="235"/>
    </row>
    <row r="1119" spans="1:42" s="232" customFormat="1" outlineLevel="1">
      <c r="A1119" s="395">
        <v>297</v>
      </c>
      <c r="B1119" s="269" t="s">
        <v>1828</v>
      </c>
      <c r="C1119" s="270" t="s">
        <v>1829</v>
      </c>
      <c r="D1119" s="333" t="s">
        <v>247</v>
      </c>
      <c r="E1119" s="334">
        <v>17</v>
      </c>
      <c r="F1119" s="334"/>
      <c r="G1119" s="334">
        <f t="shared" si="2"/>
        <v>0</v>
      </c>
      <c r="H1119" s="335" t="s">
        <v>1716</v>
      </c>
      <c r="I1119" s="235"/>
      <c r="J1119" s="235"/>
      <c r="K1119" s="235"/>
      <c r="L1119" s="235"/>
      <c r="M1119" s="235"/>
      <c r="N1119" s="235"/>
      <c r="O1119" s="235"/>
      <c r="P1119" s="235"/>
      <c r="Q1119" s="235"/>
      <c r="R1119" s="235"/>
      <c r="S1119" s="235"/>
      <c r="T1119" s="235"/>
      <c r="U1119" s="235"/>
      <c r="V1119" s="235"/>
      <c r="W1119" s="235"/>
      <c r="X1119" s="235"/>
      <c r="Y1119" s="235"/>
      <c r="Z1119" s="235"/>
      <c r="AA1119" s="235"/>
      <c r="AB1119" s="235"/>
      <c r="AC1119" s="235"/>
      <c r="AD1119" s="235"/>
      <c r="AE1119" s="235"/>
      <c r="AF1119" s="235"/>
      <c r="AG1119" s="235"/>
      <c r="AH1119" s="235"/>
      <c r="AI1119" s="235"/>
      <c r="AJ1119" s="235"/>
      <c r="AK1119" s="235"/>
      <c r="AL1119" s="235"/>
      <c r="AM1119" s="235"/>
      <c r="AN1119" s="235"/>
      <c r="AO1119" s="235"/>
      <c r="AP1119" s="235"/>
    </row>
    <row r="1120" spans="1:42" s="232" customFormat="1" outlineLevel="1">
      <c r="A1120" s="395">
        <v>298</v>
      </c>
      <c r="B1120" s="269" t="s">
        <v>1830</v>
      </c>
      <c r="C1120" s="270" t="s">
        <v>1831</v>
      </c>
      <c r="D1120" s="333" t="s">
        <v>247</v>
      </c>
      <c r="E1120" s="334">
        <v>146</v>
      </c>
      <c r="F1120" s="334"/>
      <c r="G1120" s="334">
        <f t="shared" si="2"/>
        <v>0</v>
      </c>
      <c r="H1120" s="335" t="s">
        <v>1716</v>
      </c>
      <c r="I1120" s="235"/>
      <c r="J1120" s="235"/>
      <c r="K1120" s="235"/>
      <c r="L1120" s="235"/>
      <c r="M1120" s="235"/>
      <c r="N1120" s="235"/>
      <c r="O1120" s="235"/>
      <c r="P1120" s="235"/>
      <c r="Q1120" s="235"/>
      <c r="R1120" s="235"/>
      <c r="S1120" s="235"/>
      <c r="T1120" s="235"/>
      <c r="U1120" s="235"/>
      <c r="V1120" s="235"/>
      <c r="W1120" s="235"/>
      <c r="X1120" s="235"/>
      <c r="Y1120" s="235"/>
      <c r="Z1120" s="235"/>
      <c r="AA1120" s="235"/>
      <c r="AB1120" s="235"/>
      <c r="AC1120" s="235"/>
      <c r="AD1120" s="235"/>
      <c r="AE1120" s="235"/>
      <c r="AF1120" s="235"/>
      <c r="AG1120" s="235"/>
      <c r="AH1120" s="235"/>
      <c r="AI1120" s="235"/>
      <c r="AJ1120" s="235"/>
      <c r="AK1120" s="235"/>
      <c r="AL1120" s="235"/>
      <c r="AM1120" s="235"/>
      <c r="AN1120" s="235"/>
      <c r="AO1120" s="235"/>
      <c r="AP1120" s="235"/>
    </row>
    <row r="1121" spans="1:42" s="232" customFormat="1" outlineLevel="1">
      <c r="A1121" s="395">
        <v>299</v>
      </c>
      <c r="B1121" s="410">
        <v>733291101</v>
      </c>
      <c r="C1121" s="270" t="s">
        <v>1832</v>
      </c>
      <c r="D1121" s="333" t="s">
        <v>247</v>
      </c>
      <c r="E1121" s="334">
        <v>319</v>
      </c>
      <c r="F1121" s="334"/>
      <c r="G1121" s="334">
        <f t="shared" si="2"/>
        <v>0</v>
      </c>
      <c r="H1121" s="335" t="s">
        <v>1716</v>
      </c>
      <c r="I1121" s="235"/>
      <c r="J1121" s="235"/>
      <c r="K1121" s="235"/>
      <c r="L1121" s="235"/>
      <c r="M1121" s="235"/>
      <c r="N1121" s="235"/>
      <c r="O1121" s="235"/>
      <c r="P1121" s="235"/>
      <c r="Q1121" s="235"/>
      <c r="R1121" s="235"/>
      <c r="S1121" s="235"/>
      <c r="T1121" s="235"/>
      <c r="U1121" s="235"/>
      <c r="V1121" s="235"/>
      <c r="W1121" s="235"/>
      <c r="X1121" s="235"/>
      <c r="Y1121" s="235"/>
      <c r="Z1121" s="235"/>
      <c r="AA1121" s="235"/>
      <c r="AB1121" s="235"/>
      <c r="AC1121" s="235"/>
      <c r="AD1121" s="235"/>
      <c r="AE1121" s="235"/>
      <c r="AF1121" s="235"/>
      <c r="AG1121" s="235"/>
      <c r="AH1121" s="235"/>
      <c r="AI1121" s="235"/>
      <c r="AJ1121" s="235"/>
      <c r="AK1121" s="235"/>
      <c r="AL1121" s="235"/>
      <c r="AM1121" s="235"/>
      <c r="AN1121" s="235"/>
      <c r="AO1121" s="235"/>
      <c r="AP1121" s="235"/>
    </row>
    <row r="1122" spans="1:42" s="232" customFormat="1" outlineLevel="1">
      <c r="A1122" s="395">
        <v>300</v>
      </c>
      <c r="B1122" s="410">
        <v>733291102</v>
      </c>
      <c r="C1122" s="270" t="s">
        <v>1833</v>
      </c>
      <c r="D1122" s="333" t="s">
        <v>247</v>
      </c>
      <c r="E1122" s="334">
        <v>146</v>
      </c>
      <c r="F1122" s="334"/>
      <c r="G1122" s="334">
        <f t="shared" si="2"/>
        <v>0</v>
      </c>
      <c r="H1122" s="335" t="s">
        <v>1716</v>
      </c>
      <c r="I1122" s="235"/>
      <c r="J1122" s="235"/>
      <c r="K1122" s="235"/>
      <c r="L1122" s="235"/>
      <c r="M1122" s="235"/>
      <c r="N1122" s="235"/>
      <c r="O1122" s="235"/>
      <c r="P1122" s="235"/>
      <c r="Q1122" s="235"/>
      <c r="R1122" s="235"/>
      <c r="S1122" s="235"/>
      <c r="T1122" s="235"/>
      <c r="U1122" s="235"/>
      <c r="V1122" s="235"/>
      <c r="W1122" s="235"/>
      <c r="X1122" s="235"/>
      <c r="Y1122" s="235"/>
      <c r="Z1122" s="235"/>
      <c r="AA1122" s="235"/>
      <c r="AB1122" s="235"/>
      <c r="AC1122" s="235"/>
      <c r="AD1122" s="235"/>
      <c r="AE1122" s="235"/>
      <c r="AF1122" s="235"/>
      <c r="AG1122" s="235"/>
      <c r="AH1122" s="235"/>
      <c r="AI1122" s="235"/>
      <c r="AJ1122" s="235"/>
      <c r="AK1122" s="235"/>
      <c r="AL1122" s="235"/>
      <c r="AM1122" s="235"/>
      <c r="AN1122" s="235"/>
      <c r="AO1122" s="235"/>
      <c r="AP1122" s="235"/>
    </row>
    <row r="1123" spans="1:42" s="232" customFormat="1" outlineLevel="1">
      <c r="A1123" s="395">
        <v>301</v>
      </c>
      <c r="B1123" s="269" t="s">
        <v>1798</v>
      </c>
      <c r="C1123" s="270" t="s">
        <v>1834</v>
      </c>
      <c r="D1123" s="333" t="s">
        <v>142</v>
      </c>
      <c r="E1123" s="334">
        <v>6</v>
      </c>
      <c r="F1123" s="334"/>
      <c r="G1123" s="334">
        <f t="shared" si="2"/>
        <v>0</v>
      </c>
      <c r="H1123" s="271" t="s">
        <v>1233</v>
      </c>
      <c r="I1123" s="235"/>
      <c r="J1123" s="235"/>
      <c r="K1123" s="235"/>
      <c r="L1123" s="235"/>
      <c r="M1123" s="235"/>
      <c r="N1123" s="235"/>
      <c r="O1123" s="235"/>
      <c r="P1123" s="235"/>
      <c r="Q1123" s="235"/>
      <c r="R1123" s="235"/>
      <c r="S1123" s="235"/>
      <c r="T1123" s="235"/>
      <c r="U1123" s="235"/>
      <c r="V1123" s="235"/>
      <c r="W1123" s="235"/>
      <c r="X1123" s="235"/>
      <c r="Y1123" s="235"/>
      <c r="Z1123" s="235"/>
      <c r="AA1123" s="235"/>
      <c r="AB1123" s="235"/>
      <c r="AC1123" s="235"/>
      <c r="AD1123" s="235"/>
      <c r="AE1123" s="235"/>
      <c r="AF1123" s="235"/>
      <c r="AG1123" s="235"/>
      <c r="AH1123" s="235"/>
      <c r="AI1123" s="235"/>
      <c r="AJ1123" s="235"/>
      <c r="AK1123" s="235"/>
      <c r="AL1123" s="235"/>
      <c r="AM1123" s="235"/>
      <c r="AN1123" s="235"/>
      <c r="AO1123" s="235"/>
      <c r="AP1123" s="235"/>
    </row>
    <row r="1124" spans="1:42" s="232" customFormat="1" outlineLevel="1">
      <c r="A1124" s="395">
        <v>302</v>
      </c>
      <c r="B1124" s="269" t="s">
        <v>1835</v>
      </c>
      <c r="C1124" s="270" t="s">
        <v>1836</v>
      </c>
      <c r="D1124" s="333" t="s">
        <v>197</v>
      </c>
      <c r="E1124" s="334">
        <v>0.46505689999999994</v>
      </c>
      <c r="F1124" s="334"/>
      <c r="G1124" s="334">
        <f t="shared" si="2"/>
        <v>0</v>
      </c>
      <c r="H1124" s="335" t="s">
        <v>1716</v>
      </c>
      <c r="I1124" s="235"/>
      <c r="J1124" s="235"/>
      <c r="K1124" s="235"/>
      <c r="L1124" s="235"/>
      <c r="M1124" s="235"/>
      <c r="N1124" s="235"/>
      <c r="O1124" s="235"/>
      <c r="P1124" s="235"/>
      <c r="Q1124" s="235"/>
      <c r="R1124" s="235"/>
      <c r="S1124" s="235"/>
      <c r="T1124" s="235"/>
      <c r="U1124" s="235"/>
      <c r="V1124" s="235"/>
      <c r="W1124" s="235"/>
      <c r="X1124" s="235"/>
      <c r="Y1124" s="235"/>
      <c r="Z1124" s="235"/>
      <c r="AA1124" s="235"/>
      <c r="AB1124" s="235"/>
      <c r="AC1124" s="235"/>
      <c r="AD1124" s="235"/>
      <c r="AE1124" s="235"/>
      <c r="AF1124" s="235"/>
      <c r="AG1124" s="235"/>
      <c r="AH1124" s="235"/>
      <c r="AI1124" s="235"/>
      <c r="AJ1124" s="235"/>
      <c r="AK1124" s="235"/>
      <c r="AL1124" s="235"/>
      <c r="AM1124" s="235"/>
      <c r="AN1124" s="235"/>
      <c r="AO1124" s="235"/>
      <c r="AP1124" s="235"/>
    </row>
    <row r="1125" spans="1:42" s="232" customFormat="1" outlineLevel="1">
      <c r="A1125" s="395">
        <v>0</v>
      </c>
      <c r="B1125" s="331" t="s">
        <v>1837</v>
      </c>
      <c r="C1125" s="332" t="s">
        <v>1838</v>
      </c>
      <c r="D1125" s="333"/>
      <c r="E1125" s="334"/>
      <c r="F1125" s="334"/>
      <c r="G1125" s="334"/>
      <c r="H1125" s="335"/>
      <c r="I1125" s="235"/>
      <c r="J1125" s="235"/>
      <c r="K1125" s="235"/>
      <c r="L1125" s="235"/>
      <c r="M1125" s="235"/>
      <c r="N1125" s="235"/>
      <c r="O1125" s="235"/>
      <c r="P1125" s="235"/>
      <c r="Q1125" s="235"/>
      <c r="R1125" s="235"/>
      <c r="S1125" s="235"/>
      <c r="T1125" s="235"/>
      <c r="U1125" s="235"/>
      <c r="V1125" s="235"/>
      <c r="W1125" s="235"/>
      <c r="X1125" s="235"/>
      <c r="Y1125" s="235"/>
      <c r="Z1125" s="235"/>
      <c r="AA1125" s="235"/>
      <c r="AB1125" s="235"/>
      <c r="AC1125" s="235"/>
      <c r="AD1125" s="235"/>
      <c r="AE1125" s="235"/>
      <c r="AF1125" s="235"/>
      <c r="AG1125" s="235"/>
      <c r="AH1125" s="235"/>
      <c r="AI1125" s="235"/>
      <c r="AJ1125" s="235"/>
      <c r="AK1125" s="235"/>
      <c r="AL1125" s="235"/>
      <c r="AM1125" s="235"/>
      <c r="AN1125" s="235"/>
      <c r="AO1125" s="235"/>
      <c r="AP1125" s="235"/>
    </row>
    <row r="1126" spans="1:42" s="232" customFormat="1" outlineLevel="1">
      <c r="A1126" s="395">
        <v>303</v>
      </c>
      <c r="B1126" s="269" t="s">
        <v>1839</v>
      </c>
      <c r="C1126" s="270" t="s">
        <v>1840</v>
      </c>
      <c r="D1126" s="333" t="s">
        <v>142</v>
      </c>
      <c r="E1126" s="334">
        <v>3</v>
      </c>
      <c r="F1126" s="334"/>
      <c r="G1126" s="334">
        <f t="shared" ref="G1126:G1144" si="3">ROUND(E1126*F1126,2)</f>
        <v>0</v>
      </c>
      <c r="H1126" s="335" t="s">
        <v>1716</v>
      </c>
      <c r="I1126" s="235"/>
      <c r="J1126" s="235"/>
      <c r="K1126" s="235"/>
      <c r="L1126" s="235"/>
      <c r="M1126" s="235"/>
      <c r="N1126" s="235"/>
      <c r="O1126" s="235"/>
      <c r="P1126" s="235"/>
      <c r="Q1126" s="235"/>
      <c r="R1126" s="235"/>
      <c r="S1126" s="235"/>
      <c r="T1126" s="235"/>
      <c r="U1126" s="235"/>
      <c r="V1126" s="235"/>
      <c r="W1126" s="235"/>
      <c r="X1126" s="235"/>
      <c r="Y1126" s="235"/>
      <c r="Z1126" s="235"/>
      <c r="AA1126" s="235"/>
      <c r="AB1126" s="235"/>
      <c r="AC1126" s="235"/>
      <c r="AD1126" s="235"/>
      <c r="AE1126" s="235"/>
      <c r="AF1126" s="235"/>
      <c r="AG1126" s="235"/>
      <c r="AH1126" s="235"/>
      <c r="AI1126" s="235"/>
      <c r="AJ1126" s="235"/>
      <c r="AK1126" s="235"/>
      <c r="AL1126" s="235"/>
      <c r="AM1126" s="235"/>
      <c r="AN1126" s="235"/>
      <c r="AO1126" s="235"/>
      <c r="AP1126" s="235"/>
    </row>
    <row r="1127" spans="1:42" s="232" customFormat="1" outlineLevel="1">
      <c r="A1127" s="395">
        <v>304</v>
      </c>
      <c r="B1127" s="269" t="s">
        <v>1841</v>
      </c>
      <c r="C1127" s="270" t="s">
        <v>1842</v>
      </c>
      <c r="D1127" s="333" t="s">
        <v>142</v>
      </c>
      <c r="E1127" s="334">
        <v>70</v>
      </c>
      <c r="F1127" s="334"/>
      <c r="G1127" s="334">
        <f t="shared" si="3"/>
        <v>0</v>
      </c>
      <c r="H1127" s="335" t="s">
        <v>1716</v>
      </c>
      <c r="I1127" s="235"/>
      <c r="J1127" s="235"/>
      <c r="K1127" s="235"/>
      <c r="L1127" s="235"/>
      <c r="M1127" s="235"/>
      <c r="N1127" s="235"/>
      <c r="O1127" s="235"/>
      <c r="P1127" s="235"/>
      <c r="Q1127" s="235"/>
      <c r="R1127" s="235"/>
      <c r="S1127" s="235"/>
      <c r="T1127" s="235"/>
      <c r="U1127" s="235"/>
      <c r="V1127" s="235"/>
      <c r="W1127" s="235"/>
      <c r="X1127" s="235"/>
      <c r="Y1127" s="235"/>
      <c r="Z1127" s="235"/>
      <c r="AA1127" s="235"/>
      <c r="AB1127" s="235"/>
      <c r="AC1127" s="235"/>
      <c r="AD1127" s="235"/>
      <c r="AE1127" s="235"/>
      <c r="AF1127" s="235"/>
      <c r="AG1127" s="235"/>
      <c r="AH1127" s="235"/>
      <c r="AI1127" s="235"/>
      <c r="AJ1127" s="235"/>
      <c r="AK1127" s="235"/>
      <c r="AL1127" s="235"/>
      <c r="AM1127" s="235"/>
      <c r="AN1127" s="235"/>
      <c r="AO1127" s="235"/>
      <c r="AP1127" s="235"/>
    </row>
    <row r="1128" spans="1:42" s="232" customFormat="1" outlineLevel="1">
      <c r="A1128" s="395">
        <v>305</v>
      </c>
      <c r="B1128" s="269" t="s">
        <v>1843</v>
      </c>
      <c r="C1128" s="270" t="s">
        <v>1844</v>
      </c>
      <c r="D1128" s="333" t="s">
        <v>142</v>
      </c>
      <c r="E1128" s="334">
        <v>1</v>
      </c>
      <c r="F1128" s="334"/>
      <c r="G1128" s="334">
        <f t="shared" si="3"/>
        <v>0</v>
      </c>
      <c r="H1128" s="335" t="s">
        <v>1716</v>
      </c>
      <c r="I1128" s="235"/>
      <c r="J1128" s="235"/>
      <c r="K1128" s="235"/>
      <c r="L1128" s="235"/>
      <c r="M1128" s="235"/>
      <c r="N1128" s="235"/>
      <c r="O1128" s="235"/>
      <c r="P1128" s="235"/>
      <c r="Q1128" s="235"/>
      <c r="R1128" s="235"/>
      <c r="S1128" s="235"/>
      <c r="T1128" s="235"/>
      <c r="U1128" s="235"/>
      <c r="V1128" s="235"/>
      <c r="W1128" s="235"/>
      <c r="X1128" s="235"/>
      <c r="Y1128" s="235"/>
      <c r="Z1128" s="235"/>
      <c r="AA1128" s="235"/>
      <c r="AB1128" s="235"/>
      <c r="AC1128" s="235"/>
      <c r="AD1128" s="235"/>
      <c r="AE1128" s="235"/>
      <c r="AF1128" s="235"/>
      <c r="AG1128" s="235"/>
      <c r="AH1128" s="235"/>
      <c r="AI1128" s="235"/>
      <c r="AJ1128" s="235"/>
      <c r="AK1128" s="235"/>
      <c r="AL1128" s="235"/>
      <c r="AM1128" s="235"/>
      <c r="AN1128" s="235"/>
      <c r="AO1128" s="235"/>
      <c r="AP1128" s="235"/>
    </row>
    <row r="1129" spans="1:42" s="232" customFormat="1" outlineLevel="1">
      <c r="A1129" s="395">
        <v>306</v>
      </c>
      <c r="B1129" s="269" t="s">
        <v>1845</v>
      </c>
      <c r="C1129" s="270" t="s">
        <v>1846</v>
      </c>
      <c r="D1129" s="333" t="s">
        <v>142</v>
      </c>
      <c r="E1129" s="334">
        <v>1</v>
      </c>
      <c r="F1129" s="334"/>
      <c r="G1129" s="334">
        <f t="shared" si="3"/>
        <v>0</v>
      </c>
      <c r="H1129" s="335" t="s">
        <v>1716</v>
      </c>
      <c r="I1129" s="235"/>
      <c r="J1129" s="235"/>
      <c r="K1129" s="235"/>
      <c r="L1129" s="235"/>
      <c r="M1129" s="235"/>
      <c r="N1129" s="235"/>
      <c r="O1129" s="235"/>
      <c r="P1129" s="235"/>
      <c r="Q1129" s="235"/>
      <c r="R1129" s="235"/>
      <c r="S1129" s="235"/>
      <c r="T1129" s="235"/>
      <c r="U1129" s="235"/>
      <c r="V1129" s="235"/>
      <c r="W1129" s="235"/>
      <c r="X1129" s="235"/>
      <c r="Y1129" s="235"/>
      <c r="Z1129" s="235"/>
      <c r="AA1129" s="235"/>
      <c r="AB1129" s="235"/>
      <c r="AC1129" s="235"/>
      <c r="AD1129" s="235"/>
      <c r="AE1129" s="235"/>
      <c r="AF1129" s="235"/>
      <c r="AG1129" s="235"/>
      <c r="AH1129" s="235"/>
      <c r="AI1129" s="235"/>
      <c r="AJ1129" s="235"/>
      <c r="AK1129" s="235"/>
      <c r="AL1129" s="235"/>
      <c r="AM1129" s="235"/>
      <c r="AN1129" s="235"/>
      <c r="AO1129" s="235"/>
      <c r="AP1129" s="235"/>
    </row>
    <row r="1130" spans="1:42" s="232" customFormat="1" outlineLevel="1">
      <c r="A1130" s="395">
        <v>307</v>
      </c>
      <c r="B1130" s="269" t="s">
        <v>1847</v>
      </c>
      <c r="C1130" s="270" t="s">
        <v>1848</v>
      </c>
      <c r="D1130" s="333" t="s">
        <v>142</v>
      </c>
      <c r="E1130" s="334">
        <v>1</v>
      </c>
      <c r="F1130" s="334"/>
      <c r="G1130" s="334">
        <f t="shared" si="3"/>
        <v>0</v>
      </c>
      <c r="H1130" s="335" t="s">
        <v>1716</v>
      </c>
      <c r="I1130" s="235"/>
      <c r="J1130" s="235"/>
      <c r="K1130" s="235"/>
      <c r="L1130" s="235"/>
      <c r="M1130" s="235"/>
      <c r="N1130" s="235"/>
      <c r="O1130" s="235"/>
      <c r="P1130" s="235"/>
      <c r="Q1130" s="235"/>
      <c r="R1130" s="235"/>
      <c r="S1130" s="235"/>
      <c r="T1130" s="235"/>
      <c r="U1130" s="235"/>
      <c r="V1130" s="235"/>
      <c r="W1130" s="235"/>
      <c r="X1130" s="235"/>
      <c r="Y1130" s="235"/>
      <c r="Z1130" s="235"/>
      <c r="AA1130" s="235"/>
      <c r="AB1130" s="235"/>
      <c r="AC1130" s="235"/>
      <c r="AD1130" s="235"/>
      <c r="AE1130" s="235"/>
      <c r="AF1130" s="235"/>
      <c r="AG1130" s="235"/>
      <c r="AH1130" s="235"/>
      <c r="AI1130" s="235"/>
      <c r="AJ1130" s="235"/>
      <c r="AK1130" s="235"/>
      <c r="AL1130" s="235"/>
      <c r="AM1130" s="235"/>
      <c r="AN1130" s="235"/>
      <c r="AO1130" s="235"/>
      <c r="AP1130" s="235"/>
    </row>
    <row r="1131" spans="1:42" s="232" customFormat="1" outlineLevel="1">
      <c r="A1131" s="395">
        <v>308</v>
      </c>
      <c r="B1131" s="269" t="s">
        <v>1849</v>
      </c>
      <c r="C1131" s="270" t="s">
        <v>1850</v>
      </c>
      <c r="D1131" s="333" t="s">
        <v>142</v>
      </c>
      <c r="E1131" s="334">
        <v>4</v>
      </c>
      <c r="F1131" s="334"/>
      <c r="G1131" s="334">
        <f t="shared" si="3"/>
        <v>0</v>
      </c>
      <c r="H1131" s="335" t="s">
        <v>1716</v>
      </c>
      <c r="I1131" s="235"/>
      <c r="J1131" s="235"/>
      <c r="K1131" s="235"/>
      <c r="L1131" s="235"/>
      <c r="M1131" s="235"/>
      <c r="N1131" s="235"/>
      <c r="O1131" s="235"/>
      <c r="P1131" s="235"/>
      <c r="Q1131" s="235"/>
      <c r="R1131" s="235"/>
      <c r="S1131" s="235"/>
      <c r="T1131" s="235"/>
      <c r="U1131" s="235"/>
      <c r="V1131" s="235"/>
      <c r="W1131" s="235"/>
      <c r="X1131" s="235"/>
      <c r="Y1131" s="235"/>
      <c r="Z1131" s="235"/>
      <c r="AA1131" s="235"/>
      <c r="AB1131" s="235"/>
      <c r="AC1131" s="235"/>
      <c r="AD1131" s="235"/>
      <c r="AE1131" s="235"/>
      <c r="AF1131" s="235"/>
      <c r="AG1131" s="235"/>
      <c r="AH1131" s="235"/>
      <c r="AI1131" s="235"/>
      <c r="AJ1131" s="235"/>
      <c r="AK1131" s="235"/>
      <c r="AL1131" s="235"/>
      <c r="AM1131" s="235"/>
      <c r="AN1131" s="235"/>
      <c r="AO1131" s="235"/>
      <c r="AP1131" s="235"/>
    </row>
    <row r="1132" spans="1:42" s="232" customFormat="1" ht="22.5" outlineLevel="1">
      <c r="A1132" s="395">
        <v>309</v>
      </c>
      <c r="B1132" s="269" t="s">
        <v>1798</v>
      </c>
      <c r="C1132" s="270" t="s">
        <v>1851</v>
      </c>
      <c r="D1132" s="333" t="s">
        <v>142</v>
      </c>
      <c r="E1132" s="334">
        <v>1</v>
      </c>
      <c r="F1132" s="334"/>
      <c r="G1132" s="334">
        <f t="shared" si="3"/>
        <v>0</v>
      </c>
      <c r="H1132" s="271" t="s">
        <v>1233</v>
      </c>
      <c r="I1132" s="235"/>
      <c r="J1132" s="235"/>
      <c r="K1132" s="235"/>
      <c r="L1132" s="235"/>
      <c r="M1132" s="235"/>
      <c r="N1132" s="235"/>
      <c r="O1132" s="235"/>
      <c r="P1132" s="235"/>
      <c r="Q1132" s="235"/>
      <c r="R1132" s="235"/>
      <c r="S1132" s="235"/>
      <c r="T1132" s="235"/>
      <c r="U1132" s="235"/>
      <c r="V1132" s="235"/>
      <c r="W1132" s="235"/>
      <c r="X1132" s="235"/>
      <c r="Y1132" s="235"/>
      <c r="Z1132" s="235"/>
      <c r="AA1132" s="235"/>
      <c r="AB1132" s="235"/>
      <c r="AC1132" s="235"/>
      <c r="AD1132" s="235"/>
      <c r="AE1132" s="235"/>
      <c r="AF1132" s="235"/>
      <c r="AG1132" s="235"/>
      <c r="AH1132" s="235"/>
      <c r="AI1132" s="235"/>
      <c r="AJ1132" s="235"/>
      <c r="AK1132" s="235"/>
      <c r="AL1132" s="235"/>
      <c r="AM1132" s="235"/>
      <c r="AN1132" s="235"/>
      <c r="AO1132" s="235"/>
      <c r="AP1132" s="235"/>
    </row>
    <row r="1133" spans="1:42" s="232" customFormat="1" outlineLevel="1">
      <c r="A1133" s="395">
        <v>310</v>
      </c>
      <c r="B1133" s="269" t="s">
        <v>1852</v>
      </c>
      <c r="C1133" s="270" t="s">
        <v>1853</v>
      </c>
      <c r="D1133" s="333" t="s">
        <v>142</v>
      </c>
      <c r="E1133" s="334">
        <v>1</v>
      </c>
      <c r="F1133" s="334"/>
      <c r="G1133" s="334">
        <f t="shared" si="3"/>
        <v>0</v>
      </c>
      <c r="H1133" s="335" t="s">
        <v>1716</v>
      </c>
      <c r="I1133" s="235"/>
      <c r="J1133" s="235"/>
      <c r="K1133" s="235"/>
      <c r="L1133" s="235"/>
      <c r="M1133" s="235"/>
      <c r="N1133" s="235"/>
      <c r="O1133" s="235"/>
      <c r="P1133" s="235"/>
      <c r="Q1133" s="235"/>
      <c r="R1133" s="235"/>
      <c r="S1133" s="235"/>
      <c r="T1133" s="235"/>
      <c r="U1133" s="235"/>
      <c r="V1133" s="235"/>
      <c r="W1133" s="235"/>
      <c r="X1133" s="235"/>
      <c r="Y1133" s="235"/>
      <c r="Z1133" s="235"/>
      <c r="AA1133" s="235"/>
      <c r="AB1133" s="235"/>
      <c r="AC1133" s="235"/>
      <c r="AD1133" s="235"/>
      <c r="AE1133" s="235"/>
      <c r="AF1133" s="235"/>
      <c r="AG1133" s="235"/>
      <c r="AH1133" s="235"/>
      <c r="AI1133" s="235"/>
      <c r="AJ1133" s="235"/>
      <c r="AK1133" s="235"/>
      <c r="AL1133" s="235"/>
      <c r="AM1133" s="235"/>
      <c r="AN1133" s="235"/>
      <c r="AO1133" s="235"/>
      <c r="AP1133" s="235"/>
    </row>
    <row r="1134" spans="1:42" s="232" customFormat="1" ht="22.5" outlineLevel="1">
      <c r="A1134" s="395">
        <v>311</v>
      </c>
      <c r="B1134" s="269" t="s">
        <v>1798</v>
      </c>
      <c r="C1134" s="270" t="s">
        <v>1854</v>
      </c>
      <c r="D1134" s="333" t="s">
        <v>142</v>
      </c>
      <c r="E1134" s="334">
        <v>1</v>
      </c>
      <c r="F1134" s="334"/>
      <c r="G1134" s="334">
        <f t="shared" si="3"/>
        <v>0</v>
      </c>
      <c r="H1134" s="271" t="s">
        <v>1233</v>
      </c>
      <c r="I1134" s="235"/>
      <c r="J1134" s="235"/>
      <c r="K1134" s="235"/>
      <c r="L1134" s="235"/>
      <c r="M1134" s="235"/>
      <c r="N1134" s="235"/>
      <c r="O1134" s="235"/>
      <c r="P1134" s="235"/>
      <c r="Q1134" s="235"/>
      <c r="R1134" s="235"/>
      <c r="S1134" s="235"/>
      <c r="T1134" s="235"/>
      <c r="U1134" s="235"/>
      <c r="V1134" s="235"/>
      <c r="W1134" s="235"/>
      <c r="X1134" s="235"/>
      <c r="Y1134" s="235"/>
      <c r="Z1134" s="235"/>
      <c r="AA1134" s="235"/>
      <c r="AB1134" s="235"/>
      <c r="AC1134" s="235"/>
      <c r="AD1134" s="235"/>
      <c r="AE1134" s="235"/>
      <c r="AF1134" s="235"/>
      <c r="AG1134" s="235"/>
      <c r="AH1134" s="235"/>
      <c r="AI1134" s="235"/>
      <c r="AJ1134" s="235"/>
      <c r="AK1134" s="235"/>
      <c r="AL1134" s="235"/>
      <c r="AM1134" s="235"/>
      <c r="AN1134" s="235"/>
      <c r="AO1134" s="235"/>
      <c r="AP1134" s="235"/>
    </row>
    <row r="1135" spans="1:42" s="232" customFormat="1" ht="56.25" outlineLevel="1">
      <c r="A1135" s="395">
        <v>312</v>
      </c>
      <c r="B1135" s="269" t="s">
        <v>1798</v>
      </c>
      <c r="C1135" s="270" t="s">
        <v>1855</v>
      </c>
      <c r="D1135" s="333" t="s">
        <v>142</v>
      </c>
      <c r="E1135" s="334">
        <v>35</v>
      </c>
      <c r="F1135" s="334"/>
      <c r="G1135" s="334">
        <f t="shared" si="3"/>
        <v>0</v>
      </c>
      <c r="H1135" s="271" t="s">
        <v>1233</v>
      </c>
      <c r="I1135" s="235"/>
      <c r="J1135" s="235"/>
      <c r="K1135" s="235"/>
      <c r="L1135" s="235"/>
      <c r="M1135" s="235"/>
      <c r="N1135" s="235"/>
      <c r="O1135" s="235"/>
      <c r="P1135" s="235"/>
      <c r="Q1135" s="235"/>
      <c r="R1135" s="235"/>
      <c r="S1135" s="235"/>
      <c r="T1135" s="235"/>
      <c r="U1135" s="235"/>
      <c r="V1135" s="235"/>
      <c r="W1135" s="235"/>
      <c r="X1135" s="235"/>
      <c r="Y1135" s="235"/>
      <c r="Z1135" s="235"/>
      <c r="AA1135" s="235"/>
      <c r="AB1135" s="235"/>
      <c r="AC1135" s="235"/>
      <c r="AD1135" s="235"/>
      <c r="AE1135" s="235"/>
      <c r="AF1135" s="235"/>
      <c r="AG1135" s="235"/>
      <c r="AH1135" s="235"/>
      <c r="AI1135" s="235"/>
      <c r="AJ1135" s="235"/>
      <c r="AK1135" s="235"/>
      <c r="AL1135" s="235"/>
      <c r="AM1135" s="235"/>
      <c r="AN1135" s="235"/>
      <c r="AO1135" s="235"/>
      <c r="AP1135" s="235"/>
    </row>
    <row r="1136" spans="1:42" s="232" customFormat="1" outlineLevel="1">
      <c r="A1136" s="395">
        <v>313</v>
      </c>
      <c r="B1136" s="269" t="s">
        <v>1798</v>
      </c>
      <c r="C1136" s="270" t="s">
        <v>1856</v>
      </c>
      <c r="D1136" s="333" t="s">
        <v>142</v>
      </c>
      <c r="E1136" s="334">
        <v>35</v>
      </c>
      <c r="F1136" s="334"/>
      <c r="G1136" s="334">
        <f t="shared" si="3"/>
        <v>0</v>
      </c>
      <c r="H1136" s="271" t="s">
        <v>1233</v>
      </c>
      <c r="I1136" s="235"/>
      <c r="J1136" s="235"/>
      <c r="K1136" s="235"/>
      <c r="L1136" s="235"/>
      <c r="M1136" s="235"/>
      <c r="N1136" s="235"/>
      <c r="O1136" s="235"/>
      <c r="P1136" s="235"/>
      <c r="Q1136" s="235"/>
      <c r="R1136" s="235"/>
      <c r="S1136" s="235"/>
      <c r="T1136" s="235"/>
      <c r="U1136" s="235"/>
      <c r="V1136" s="235"/>
      <c r="W1136" s="235"/>
      <c r="X1136" s="235"/>
      <c r="Y1136" s="235"/>
      <c r="Z1136" s="235"/>
      <c r="AA1136" s="235"/>
      <c r="AB1136" s="235"/>
      <c r="AC1136" s="235"/>
      <c r="AD1136" s="235"/>
      <c r="AE1136" s="235"/>
      <c r="AF1136" s="235"/>
      <c r="AG1136" s="235"/>
      <c r="AH1136" s="235"/>
      <c r="AI1136" s="235"/>
      <c r="AJ1136" s="235"/>
      <c r="AK1136" s="235"/>
      <c r="AL1136" s="235"/>
      <c r="AM1136" s="235"/>
      <c r="AN1136" s="235"/>
      <c r="AO1136" s="235"/>
      <c r="AP1136" s="235"/>
    </row>
    <row r="1137" spans="1:42" s="232" customFormat="1" ht="33.75" outlineLevel="1">
      <c r="A1137" s="395">
        <v>314</v>
      </c>
      <c r="B1137" s="269" t="s">
        <v>1798</v>
      </c>
      <c r="C1137" s="270" t="s">
        <v>1857</v>
      </c>
      <c r="D1137" s="333" t="s">
        <v>142</v>
      </c>
      <c r="E1137" s="334">
        <v>35</v>
      </c>
      <c r="F1137" s="334"/>
      <c r="G1137" s="334">
        <f t="shared" si="3"/>
        <v>0</v>
      </c>
      <c r="H1137" s="271" t="s">
        <v>1233</v>
      </c>
      <c r="I1137" s="235"/>
      <c r="J1137" s="235"/>
      <c r="K1137" s="235"/>
      <c r="L1137" s="235"/>
      <c r="M1137" s="235"/>
      <c r="N1137" s="235"/>
      <c r="O1137" s="235"/>
      <c r="P1137" s="235"/>
      <c r="Q1137" s="235"/>
      <c r="R1137" s="235"/>
      <c r="S1137" s="235"/>
      <c r="T1137" s="235"/>
      <c r="U1137" s="235"/>
      <c r="V1137" s="235"/>
      <c r="W1137" s="235"/>
      <c r="X1137" s="235"/>
      <c r="Y1137" s="235"/>
      <c r="Z1137" s="235"/>
      <c r="AA1137" s="235"/>
      <c r="AB1137" s="235"/>
      <c r="AC1137" s="235"/>
      <c r="AD1137" s="235"/>
      <c r="AE1137" s="235"/>
      <c r="AF1137" s="235"/>
      <c r="AG1137" s="235"/>
      <c r="AH1137" s="235"/>
      <c r="AI1137" s="235"/>
      <c r="AJ1137" s="235"/>
      <c r="AK1137" s="235"/>
      <c r="AL1137" s="235"/>
      <c r="AM1137" s="235"/>
      <c r="AN1137" s="235"/>
      <c r="AO1137" s="235"/>
      <c r="AP1137" s="235"/>
    </row>
    <row r="1138" spans="1:42" s="232" customFormat="1" outlineLevel="1">
      <c r="A1138" s="395">
        <v>315</v>
      </c>
      <c r="B1138" s="269" t="s">
        <v>1798</v>
      </c>
      <c r="C1138" s="270" t="s">
        <v>1858</v>
      </c>
      <c r="D1138" s="333" t="s">
        <v>142</v>
      </c>
      <c r="E1138" s="334">
        <v>70</v>
      </c>
      <c r="F1138" s="334"/>
      <c r="G1138" s="334">
        <f t="shared" si="3"/>
        <v>0</v>
      </c>
      <c r="H1138" s="271" t="s">
        <v>1233</v>
      </c>
      <c r="I1138" s="235"/>
      <c r="J1138" s="235"/>
      <c r="K1138" s="235"/>
      <c r="L1138" s="235"/>
      <c r="M1138" s="235"/>
      <c r="N1138" s="235"/>
      <c r="O1138" s="235"/>
      <c r="P1138" s="235"/>
      <c r="Q1138" s="235"/>
      <c r="R1138" s="235"/>
      <c r="S1138" s="235"/>
      <c r="T1138" s="235"/>
      <c r="U1138" s="235"/>
      <c r="V1138" s="235"/>
      <c r="W1138" s="235"/>
      <c r="X1138" s="235"/>
      <c r="Y1138" s="235"/>
      <c r="Z1138" s="235"/>
      <c r="AA1138" s="235"/>
      <c r="AB1138" s="235"/>
      <c r="AC1138" s="235"/>
      <c r="AD1138" s="235"/>
      <c r="AE1138" s="235"/>
      <c r="AF1138" s="235"/>
      <c r="AG1138" s="235"/>
      <c r="AH1138" s="235"/>
      <c r="AI1138" s="235"/>
      <c r="AJ1138" s="235"/>
      <c r="AK1138" s="235"/>
      <c r="AL1138" s="235"/>
      <c r="AM1138" s="235"/>
      <c r="AN1138" s="235"/>
      <c r="AO1138" s="235"/>
      <c r="AP1138" s="235"/>
    </row>
    <row r="1139" spans="1:42" s="232" customFormat="1" outlineLevel="1">
      <c r="A1139" s="395">
        <v>316</v>
      </c>
      <c r="B1139" s="269" t="s">
        <v>1798</v>
      </c>
      <c r="C1139" s="270" t="s">
        <v>1859</v>
      </c>
      <c r="D1139" s="333" t="s">
        <v>142</v>
      </c>
      <c r="E1139" s="334">
        <v>1</v>
      </c>
      <c r="F1139" s="334"/>
      <c r="G1139" s="334">
        <f t="shared" si="3"/>
        <v>0</v>
      </c>
      <c r="H1139" s="271" t="s">
        <v>1233</v>
      </c>
      <c r="I1139" s="235"/>
      <c r="J1139" s="235"/>
      <c r="K1139" s="235"/>
      <c r="L1139" s="235"/>
      <c r="M1139" s="235"/>
      <c r="N1139" s="235"/>
      <c r="O1139" s="235"/>
      <c r="P1139" s="235"/>
      <c r="Q1139" s="235"/>
      <c r="R1139" s="235"/>
      <c r="S1139" s="235"/>
      <c r="T1139" s="235"/>
      <c r="U1139" s="235"/>
      <c r="V1139" s="235"/>
      <c r="W1139" s="235"/>
      <c r="X1139" s="235"/>
      <c r="Y1139" s="235"/>
      <c r="Z1139" s="235"/>
      <c r="AA1139" s="235"/>
      <c r="AB1139" s="235"/>
      <c r="AC1139" s="235"/>
      <c r="AD1139" s="235"/>
      <c r="AE1139" s="235"/>
      <c r="AF1139" s="235"/>
      <c r="AG1139" s="235"/>
      <c r="AH1139" s="235"/>
      <c r="AI1139" s="235"/>
      <c r="AJ1139" s="235"/>
      <c r="AK1139" s="235"/>
      <c r="AL1139" s="235"/>
      <c r="AM1139" s="235"/>
      <c r="AN1139" s="235"/>
      <c r="AO1139" s="235"/>
      <c r="AP1139" s="235"/>
    </row>
    <row r="1140" spans="1:42" s="232" customFormat="1" ht="22.5" outlineLevel="1">
      <c r="A1140" s="395">
        <v>317</v>
      </c>
      <c r="B1140" s="410">
        <v>734421101</v>
      </c>
      <c r="C1140" s="270" t="s">
        <v>1860</v>
      </c>
      <c r="D1140" s="333" t="s">
        <v>142</v>
      </c>
      <c r="E1140" s="334">
        <v>2</v>
      </c>
      <c r="F1140" s="334"/>
      <c r="G1140" s="334">
        <f t="shared" si="3"/>
        <v>0</v>
      </c>
      <c r="H1140" s="335" t="s">
        <v>1716</v>
      </c>
      <c r="I1140" s="235"/>
      <c r="J1140" s="235"/>
      <c r="K1140" s="235"/>
      <c r="L1140" s="235"/>
      <c r="M1140" s="235"/>
      <c r="N1140" s="235"/>
      <c r="O1140" s="235"/>
      <c r="P1140" s="235"/>
      <c r="Q1140" s="235"/>
      <c r="R1140" s="235"/>
      <c r="S1140" s="235"/>
      <c r="T1140" s="235"/>
      <c r="U1140" s="235"/>
      <c r="V1140" s="235"/>
      <c r="W1140" s="235"/>
      <c r="X1140" s="235"/>
      <c r="Y1140" s="235"/>
      <c r="Z1140" s="235"/>
      <c r="AA1140" s="235"/>
      <c r="AB1140" s="235"/>
      <c r="AC1140" s="235"/>
      <c r="AD1140" s="235"/>
      <c r="AE1140" s="235"/>
      <c r="AF1140" s="235"/>
      <c r="AG1140" s="235"/>
      <c r="AH1140" s="235"/>
      <c r="AI1140" s="235"/>
      <c r="AJ1140" s="235"/>
      <c r="AK1140" s="235"/>
      <c r="AL1140" s="235"/>
      <c r="AM1140" s="235"/>
      <c r="AN1140" s="235"/>
      <c r="AO1140" s="235"/>
      <c r="AP1140" s="235"/>
    </row>
    <row r="1141" spans="1:42" s="232" customFormat="1" ht="22.5" outlineLevel="1">
      <c r="A1141" s="395">
        <v>318</v>
      </c>
      <c r="B1141" s="410">
        <v>734411103</v>
      </c>
      <c r="C1141" s="270" t="s">
        <v>1861</v>
      </c>
      <c r="D1141" s="333" t="s">
        <v>142</v>
      </c>
      <c r="E1141" s="334">
        <v>2</v>
      </c>
      <c r="F1141" s="334"/>
      <c r="G1141" s="334">
        <f t="shared" si="3"/>
        <v>0</v>
      </c>
      <c r="H1141" s="335" t="s">
        <v>1716</v>
      </c>
      <c r="I1141" s="235"/>
      <c r="J1141" s="235"/>
      <c r="K1141" s="235"/>
      <c r="L1141" s="235"/>
      <c r="M1141" s="235"/>
      <c r="N1141" s="235"/>
      <c r="O1141" s="235"/>
      <c r="P1141" s="235"/>
      <c r="Q1141" s="235"/>
      <c r="R1141" s="235"/>
      <c r="S1141" s="235"/>
      <c r="T1141" s="235"/>
      <c r="U1141" s="235"/>
      <c r="V1141" s="235"/>
      <c r="W1141" s="235"/>
      <c r="X1141" s="235"/>
      <c r="Y1141" s="235"/>
      <c r="Z1141" s="235"/>
      <c r="AA1141" s="235"/>
      <c r="AB1141" s="235"/>
      <c r="AC1141" s="235"/>
      <c r="AD1141" s="235"/>
      <c r="AE1141" s="235"/>
      <c r="AF1141" s="235"/>
      <c r="AG1141" s="235"/>
      <c r="AH1141" s="235"/>
      <c r="AI1141" s="235"/>
      <c r="AJ1141" s="235"/>
      <c r="AK1141" s="235"/>
      <c r="AL1141" s="235"/>
      <c r="AM1141" s="235"/>
      <c r="AN1141" s="235"/>
      <c r="AO1141" s="235"/>
      <c r="AP1141" s="235"/>
    </row>
    <row r="1142" spans="1:42" s="232" customFormat="1" ht="22.5" outlineLevel="1">
      <c r="A1142" s="395">
        <v>319</v>
      </c>
      <c r="B1142" s="269" t="s">
        <v>1862</v>
      </c>
      <c r="C1142" s="270" t="s">
        <v>1863</v>
      </c>
      <c r="D1142" s="333" t="s">
        <v>142</v>
      </c>
      <c r="E1142" s="334">
        <v>4</v>
      </c>
      <c r="F1142" s="334"/>
      <c r="G1142" s="334">
        <f t="shared" si="3"/>
        <v>0</v>
      </c>
      <c r="H1142" s="335" t="s">
        <v>1716</v>
      </c>
      <c r="I1142" s="235"/>
      <c r="J1142" s="235"/>
      <c r="K1142" s="235"/>
      <c r="L1142" s="235"/>
      <c r="M1142" s="235"/>
      <c r="N1142" s="235"/>
      <c r="O1142" s="235"/>
      <c r="P1142" s="235"/>
      <c r="Q1142" s="235"/>
      <c r="R1142" s="235"/>
      <c r="S1142" s="235"/>
      <c r="T1142" s="235"/>
      <c r="U1142" s="235"/>
      <c r="V1142" s="235"/>
      <c r="W1142" s="235"/>
      <c r="X1142" s="235"/>
      <c r="Y1142" s="235"/>
      <c r="Z1142" s="235"/>
      <c r="AA1142" s="235"/>
      <c r="AB1142" s="235"/>
      <c r="AC1142" s="235"/>
      <c r="AD1142" s="235"/>
      <c r="AE1142" s="235"/>
      <c r="AF1142" s="235"/>
      <c r="AG1142" s="235"/>
      <c r="AH1142" s="235"/>
      <c r="AI1142" s="235"/>
      <c r="AJ1142" s="235"/>
      <c r="AK1142" s="235"/>
      <c r="AL1142" s="235"/>
      <c r="AM1142" s="235"/>
      <c r="AN1142" s="235"/>
      <c r="AO1142" s="235"/>
      <c r="AP1142" s="235"/>
    </row>
    <row r="1143" spans="1:42" s="232" customFormat="1" outlineLevel="1">
      <c r="A1143" s="395">
        <v>320</v>
      </c>
      <c r="B1143" s="269" t="s">
        <v>1798</v>
      </c>
      <c r="C1143" s="270" t="s">
        <v>1864</v>
      </c>
      <c r="D1143" s="333" t="s">
        <v>142</v>
      </c>
      <c r="E1143" s="334">
        <v>1</v>
      </c>
      <c r="F1143" s="334"/>
      <c r="G1143" s="334">
        <f t="shared" si="3"/>
        <v>0</v>
      </c>
      <c r="H1143" s="271" t="s">
        <v>1233</v>
      </c>
      <c r="I1143" s="235"/>
      <c r="J1143" s="235"/>
      <c r="K1143" s="235"/>
      <c r="L1143" s="235"/>
      <c r="M1143" s="235"/>
      <c r="N1143" s="235"/>
      <c r="O1143" s="235"/>
      <c r="P1143" s="235"/>
      <c r="Q1143" s="235"/>
      <c r="R1143" s="235"/>
      <c r="S1143" s="235"/>
      <c r="T1143" s="235"/>
      <c r="U1143" s="235"/>
      <c r="V1143" s="235"/>
      <c r="W1143" s="235"/>
      <c r="X1143" s="235"/>
      <c r="Y1143" s="235"/>
      <c r="Z1143" s="235"/>
      <c r="AA1143" s="235"/>
      <c r="AB1143" s="235"/>
      <c r="AC1143" s="235"/>
      <c r="AD1143" s="235"/>
      <c r="AE1143" s="235"/>
      <c r="AF1143" s="235"/>
      <c r="AG1143" s="235"/>
      <c r="AH1143" s="235"/>
      <c r="AI1143" s="235"/>
      <c r="AJ1143" s="235"/>
      <c r="AK1143" s="235"/>
      <c r="AL1143" s="235"/>
      <c r="AM1143" s="235"/>
      <c r="AN1143" s="235"/>
      <c r="AO1143" s="235"/>
      <c r="AP1143" s="235"/>
    </row>
    <row r="1144" spans="1:42" s="232" customFormat="1" outlineLevel="1">
      <c r="A1144" s="395">
        <v>321</v>
      </c>
      <c r="B1144" s="269" t="s">
        <v>1865</v>
      </c>
      <c r="C1144" s="270" t="s">
        <v>1866</v>
      </c>
      <c r="D1144" s="333" t="s">
        <v>197</v>
      </c>
      <c r="E1144" s="334">
        <v>4.0000000000000008E-2</v>
      </c>
      <c r="F1144" s="334"/>
      <c r="G1144" s="334">
        <f t="shared" si="3"/>
        <v>0</v>
      </c>
      <c r="H1144" s="335" t="s">
        <v>1716</v>
      </c>
      <c r="I1144" s="235"/>
      <c r="J1144" s="235"/>
      <c r="K1144" s="235"/>
      <c r="L1144" s="235"/>
      <c r="M1144" s="235"/>
      <c r="N1144" s="235"/>
      <c r="O1144" s="235"/>
      <c r="P1144" s="235"/>
      <c r="Q1144" s="235"/>
      <c r="R1144" s="235"/>
      <c r="S1144" s="235"/>
      <c r="T1144" s="235"/>
      <c r="U1144" s="235"/>
      <c r="V1144" s="235"/>
      <c r="W1144" s="235"/>
      <c r="X1144" s="235"/>
      <c r="Y1144" s="235"/>
      <c r="Z1144" s="235"/>
      <c r="AA1144" s="235"/>
      <c r="AB1144" s="235"/>
      <c r="AC1144" s="235"/>
      <c r="AD1144" s="235"/>
      <c r="AE1144" s="235"/>
      <c r="AF1144" s="235"/>
      <c r="AG1144" s="235"/>
      <c r="AH1144" s="235"/>
      <c r="AI1144" s="235"/>
      <c r="AJ1144" s="235"/>
      <c r="AK1144" s="235"/>
      <c r="AL1144" s="235"/>
      <c r="AM1144" s="235"/>
      <c r="AN1144" s="235"/>
      <c r="AO1144" s="235"/>
      <c r="AP1144" s="235"/>
    </row>
    <row r="1145" spans="1:42" s="232" customFormat="1" outlineLevel="1">
      <c r="A1145" s="395">
        <v>0</v>
      </c>
      <c r="B1145" s="331" t="s">
        <v>1867</v>
      </c>
      <c r="C1145" s="332" t="s">
        <v>1868</v>
      </c>
      <c r="D1145" s="333"/>
      <c r="E1145" s="334"/>
      <c r="F1145" s="334"/>
      <c r="G1145" s="334"/>
      <c r="H1145" s="335"/>
      <c r="I1145" s="235"/>
      <c r="J1145" s="235"/>
      <c r="K1145" s="235"/>
      <c r="L1145" s="235"/>
      <c r="M1145" s="235"/>
      <c r="N1145" s="235"/>
      <c r="O1145" s="235"/>
      <c r="P1145" s="235"/>
      <c r="Q1145" s="235"/>
      <c r="R1145" s="235"/>
      <c r="S1145" s="235"/>
      <c r="T1145" s="235"/>
      <c r="U1145" s="235"/>
      <c r="V1145" s="235"/>
      <c r="W1145" s="235"/>
      <c r="X1145" s="235"/>
      <c r="Y1145" s="235"/>
      <c r="Z1145" s="235"/>
      <c r="AA1145" s="235"/>
      <c r="AB1145" s="235"/>
      <c r="AC1145" s="235"/>
      <c r="AD1145" s="235"/>
      <c r="AE1145" s="235"/>
      <c r="AF1145" s="235"/>
      <c r="AG1145" s="235"/>
      <c r="AH1145" s="235"/>
      <c r="AI1145" s="235"/>
      <c r="AJ1145" s="235"/>
      <c r="AK1145" s="235"/>
      <c r="AL1145" s="235"/>
      <c r="AM1145" s="235"/>
      <c r="AN1145" s="235"/>
      <c r="AO1145" s="235"/>
      <c r="AP1145" s="235"/>
    </row>
    <row r="1146" spans="1:42" s="232" customFormat="1" outlineLevel="1">
      <c r="A1146" s="395">
        <v>322</v>
      </c>
      <c r="B1146" s="269" t="s">
        <v>1798</v>
      </c>
      <c r="C1146" s="270" t="s">
        <v>1869</v>
      </c>
      <c r="D1146" s="333" t="s">
        <v>142</v>
      </c>
      <c r="E1146" s="334">
        <v>35</v>
      </c>
      <c r="F1146" s="334"/>
      <c r="G1146" s="334">
        <f t="shared" ref="G1146:G1158" si="4">ROUND(E1146*F1146,2)</f>
        <v>0</v>
      </c>
      <c r="H1146" s="271" t="s">
        <v>1233</v>
      </c>
      <c r="I1146" s="235"/>
      <c r="J1146" s="235"/>
      <c r="K1146" s="235"/>
      <c r="L1146" s="235"/>
      <c r="M1146" s="235"/>
      <c r="N1146" s="235"/>
      <c r="O1146" s="235"/>
      <c r="P1146" s="235"/>
      <c r="Q1146" s="235"/>
      <c r="R1146" s="235"/>
      <c r="S1146" s="235"/>
      <c r="T1146" s="235"/>
      <c r="U1146" s="235"/>
      <c r="V1146" s="235"/>
      <c r="W1146" s="235"/>
      <c r="X1146" s="235"/>
      <c r="Y1146" s="235"/>
      <c r="Z1146" s="235"/>
      <c r="AA1146" s="235"/>
      <c r="AB1146" s="235"/>
      <c r="AC1146" s="235"/>
      <c r="AD1146" s="235"/>
      <c r="AE1146" s="235"/>
      <c r="AF1146" s="235"/>
      <c r="AG1146" s="235"/>
      <c r="AH1146" s="235"/>
      <c r="AI1146" s="235"/>
      <c r="AJ1146" s="235"/>
      <c r="AK1146" s="235"/>
      <c r="AL1146" s="235"/>
      <c r="AM1146" s="235"/>
      <c r="AN1146" s="235"/>
      <c r="AO1146" s="235"/>
      <c r="AP1146" s="235"/>
    </row>
    <row r="1147" spans="1:42" s="232" customFormat="1" ht="45" outlineLevel="1">
      <c r="A1147" s="395">
        <v>323</v>
      </c>
      <c r="B1147" s="269" t="s">
        <v>1798</v>
      </c>
      <c r="C1147" s="270" t="s">
        <v>1870</v>
      </c>
      <c r="D1147" s="333" t="s">
        <v>142</v>
      </c>
      <c r="E1147" s="334">
        <v>1</v>
      </c>
      <c r="F1147" s="334"/>
      <c r="G1147" s="334">
        <f t="shared" si="4"/>
        <v>0</v>
      </c>
      <c r="H1147" s="271" t="s">
        <v>1233</v>
      </c>
      <c r="I1147" s="235"/>
      <c r="J1147" s="235"/>
      <c r="K1147" s="235"/>
      <c r="L1147" s="235"/>
      <c r="M1147" s="235"/>
      <c r="N1147" s="235"/>
      <c r="O1147" s="235"/>
      <c r="P1147" s="235"/>
      <c r="Q1147" s="235"/>
      <c r="R1147" s="235"/>
      <c r="S1147" s="235"/>
      <c r="T1147" s="235"/>
      <c r="U1147" s="235"/>
      <c r="V1147" s="235"/>
      <c r="W1147" s="235"/>
      <c r="X1147" s="235"/>
      <c r="Y1147" s="235"/>
      <c r="Z1147" s="235"/>
      <c r="AA1147" s="235"/>
      <c r="AB1147" s="235"/>
      <c r="AC1147" s="235"/>
      <c r="AD1147" s="235"/>
      <c r="AE1147" s="235"/>
      <c r="AF1147" s="235"/>
      <c r="AG1147" s="235"/>
      <c r="AH1147" s="235"/>
      <c r="AI1147" s="235"/>
      <c r="AJ1147" s="235"/>
      <c r="AK1147" s="235"/>
      <c r="AL1147" s="235"/>
      <c r="AM1147" s="235"/>
      <c r="AN1147" s="235"/>
      <c r="AO1147" s="235"/>
      <c r="AP1147" s="235"/>
    </row>
    <row r="1148" spans="1:42" s="232" customFormat="1" ht="45" outlineLevel="1">
      <c r="A1148" s="395">
        <v>324</v>
      </c>
      <c r="B1148" s="269" t="s">
        <v>1798</v>
      </c>
      <c r="C1148" s="270" t="s">
        <v>1871</v>
      </c>
      <c r="D1148" s="333" t="s">
        <v>142</v>
      </c>
      <c r="E1148" s="334">
        <v>2</v>
      </c>
      <c r="F1148" s="334"/>
      <c r="G1148" s="334">
        <f t="shared" si="4"/>
        <v>0</v>
      </c>
      <c r="H1148" s="271" t="s">
        <v>1233</v>
      </c>
      <c r="I1148" s="235"/>
      <c r="J1148" s="235"/>
      <c r="K1148" s="235"/>
      <c r="L1148" s="235"/>
      <c r="M1148" s="235"/>
      <c r="N1148" s="235"/>
      <c r="O1148" s="235"/>
      <c r="P1148" s="235"/>
      <c r="Q1148" s="235"/>
      <c r="R1148" s="235"/>
      <c r="S1148" s="235"/>
      <c r="T1148" s="235"/>
      <c r="U1148" s="235"/>
      <c r="V1148" s="235"/>
      <c r="W1148" s="235"/>
      <c r="X1148" s="235"/>
      <c r="Y1148" s="235"/>
      <c r="Z1148" s="235"/>
      <c r="AA1148" s="235"/>
      <c r="AB1148" s="235"/>
      <c r="AC1148" s="235"/>
      <c r="AD1148" s="235"/>
      <c r="AE1148" s="235"/>
      <c r="AF1148" s="235"/>
      <c r="AG1148" s="235"/>
      <c r="AH1148" s="235"/>
      <c r="AI1148" s="235"/>
      <c r="AJ1148" s="235"/>
      <c r="AK1148" s="235"/>
      <c r="AL1148" s="235"/>
      <c r="AM1148" s="235"/>
      <c r="AN1148" s="235"/>
      <c r="AO1148" s="235"/>
      <c r="AP1148" s="235"/>
    </row>
    <row r="1149" spans="1:42" s="232" customFormat="1" ht="45" outlineLevel="1">
      <c r="A1149" s="395">
        <v>325</v>
      </c>
      <c r="B1149" s="269" t="s">
        <v>1798</v>
      </c>
      <c r="C1149" s="270" t="s">
        <v>1872</v>
      </c>
      <c r="D1149" s="333" t="s">
        <v>142</v>
      </c>
      <c r="E1149" s="334">
        <v>1</v>
      </c>
      <c r="F1149" s="334"/>
      <c r="G1149" s="334">
        <f t="shared" si="4"/>
        <v>0</v>
      </c>
      <c r="H1149" s="271" t="s">
        <v>1233</v>
      </c>
      <c r="I1149" s="235"/>
      <c r="J1149" s="235"/>
      <c r="K1149" s="235"/>
      <c r="L1149" s="235"/>
      <c r="M1149" s="235"/>
      <c r="N1149" s="235"/>
      <c r="O1149" s="235"/>
      <c r="P1149" s="235"/>
      <c r="Q1149" s="235"/>
      <c r="R1149" s="235"/>
      <c r="S1149" s="235"/>
      <c r="T1149" s="235"/>
      <c r="U1149" s="235"/>
      <c r="V1149" s="235"/>
      <c r="W1149" s="235"/>
      <c r="X1149" s="235"/>
      <c r="Y1149" s="235"/>
      <c r="Z1149" s="235"/>
      <c r="AA1149" s="235"/>
      <c r="AB1149" s="235"/>
      <c r="AC1149" s="235"/>
      <c r="AD1149" s="235"/>
      <c r="AE1149" s="235"/>
      <c r="AF1149" s="235"/>
      <c r="AG1149" s="235"/>
      <c r="AH1149" s="235"/>
      <c r="AI1149" s="235"/>
      <c r="AJ1149" s="235"/>
      <c r="AK1149" s="235"/>
      <c r="AL1149" s="235"/>
      <c r="AM1149" s="235"/>
      <c r="AN1149" s="235"/>
      <c r="AO1149" s="235"/>
      <c r="AP1149" s="235"/>
    </row>
    <row r="1150" spans="1:42" s="232" customFormat="1" ht="45" outlineLevel="1">
      <c r="A1150" s="395">
        <v>326</v>
      </c>
      <c r="B1150" s="269" t="s">
        <v>1798</v>
      </c>
      <c r="C1150" s="270" t="s">
        <v>1873</v>
      </c>
      <c r="D1150" s="333" t="s">
        <v>142</v>
      </c>
      <c r="E1150" s="334">
        <v>1</v>
      </c>
      <c r="F1150" s="334"/>
      <c r="G1150" s="334">
        <f t="shared" si="4"/>
        <v>0</v>
      </c>
      <c r="H1150" s="271" t="s">
        <v>1233</v>
      </c>
      <c r="I1150" s="235"/>
      <c r="J1150" s="235"/>
      <c r="K1150" s="235"/>
      <c r="L1150" s="235"/>
      <c r="M1150" s="235"/>
      <c r="N1150" s="235"/>
      <c r="O1150" s="235"/>
      <c r="P1150" s="235"/>
      <c r="Q1150" s="235"/>
      <c r="R1150" s="235"/>
      <c r="S1150" s="235"/>
      <c r="T1150" s="235"/>
      <c r="U1150" s="235"/>
      <c r="V1150" s="235"/>
      <c r="W1150" s="235"/>
      <c r="X1150" s="235"/>
      <c r="Y1150" s="235"/>
      <c r="Z1150" s="235"/>
      <c r="AA1150" s="235"/>
      <c r="AB1150" s="235"/>
      <c r="AC1150" s="235"/>
      <c r="AD1150" s="235"/>
      <c r="AE1150" s="235"/>
      <c r="AF1150" s="235"/>
      <c r="AG1150" s="235"/>
      <c r="AH1150" s="235"/>
      <c r="AI1150" s="235"/>
      <c r="AJ1150" s="235"/>
      <c r="AK1150" s="235"/>
      <c r="AL1150" s="235"/>
      <c r="AM1150" s="235"/>
      <c r="AN1150" s="235"/>
      <c r="AO1150" s="235"/>
      <c r="AP1150" s="235"/>
    </row>
    <row r="1151" spans="1:42" s="232" customFormat="1" ht="45" outlineLevel="1">
      <c r="A1151" s="395">
        <v>327</v>
      </c>
      <c r="B1151" s="269" t="s">
        <v>1798</v>
      </c>
      <c r="C1151" s="270" t="s">
        <v>1874</v>
      </c>
      <c r="D1151" s="333" t="s">
        <v>142</v>
      </c>
      <c r="E1151" s="334">
        <v>4</v>
      </c>
      <c r="F1151" s="334"/>
      <c r="G1151" s="334">
        <f t="shared" si="4"/>
        <v>0</v>
      </c>
      <c r="H1151" s="271" t="s">
        <v>1233</v>
      </c>
      <c r="I1151" s="235"/>
      <c r="J1151" s="235"/>
      <c r="K1151" s="235"/>
      <c r="L1151" s="235"/>
      <c r="M1151" s="235"/>
      <c r="N1151" s="235"/>
      <c r="O1151" s="235"/>
      <c r="P1151" s="235"/>
      <c r="Q1151" s="235"/>
      <c r="R1151" s="235"/>
      <c r="S1151" s="235"/>
      <c r="T1151" s="235"/>
      <c r="U1151" s="235"/>
      <c r="V1151" s="235"/>
      <c r="W1151" s="235"/>
      <c r="X1151" s="235"/>
      <c r="Y1151" s="235"/>
      <c r="Z1151" s="235"/>
      <c r="AA1151" s="235"/>
      <c r="AB1151" s="235"/>
      <c r="AC1151" s="235"/>
      <c r="AD1151" s="235"/>
      <c r="AE1151" s="235"/>
      <c r="AF1151" s="235"/>
      <c r="AG1151" s="235"/>
      <c r="AH1151" s="235"/>
      <c r="AI1151" s="235"/>
      <c r="AJ1151" s="235"/>
      <c r="AK1151" s="235"/>
      <c r="AL1151" s="235"/>
      <c r="AM1151" s="235"/>
      <c r="AN1151" s="235"/>
      <c r="AO1151" s="235"/>
      <c r="AP1151" s="235"/>
    </row>
    <row r="1152" spans="1:42" s="232" customFormat="1" ht="45" outlineLevel="1">
      <c r="A1152" s="395">
        <v>328</v>
      </c>
      <c r="B1152" s="269" t="s">
        <v>1798</v>
      </c>
      <c r="C1152" s="270" t="s">
        <v>1875</v>
      </c>
      <c r="D1152" s="333" t="s">
        <v>142</v>
      </c>
      <c r="E1152" s="334">
        <v>4</v>
      </c>
      <c r="F1152" s="334"/>
      <c r="G1152" s="334">
        <f t="shared" si="4"/>
        <v>0</v>
      </c>
      <c r="H1152" s="271" t="s">
        <v>1233</v>
      </c>
      <c r="I1152" s="235"/>
      <c r="J1152" s="235"/>
      <c r="K1152" s="235"/>
      <c r="L1152" s="235"/>
      <c r="M1152" s="235"/>
      <c r="N1152" s="235"/>
      <c r="O1152" s="235"/>
      <c r="P1152" s="235"/>
      <c r="Q1152" s="235"/>
      <c r="R1152" s="235"/>
      <c r="S1152" s="235"/>
      <c r="T1152" s="235"/>
      <c r="U1152" s="235"/>
      <c r="V1152" s="235"/>
      <c r="W1152" s="235"/>
      <c r="X1152" s="235"/>
      <c r="Y1152" s="235"/>
      <c r="Z1152" s="235"/>
      <c r="AA1152" s="235"/>
      <c r="AB1152" s="235"/>
      <c r="AC1152" s="235"/>
      <c r="AD1152" s="235"/>
      <c r="AE1152" s="235"/>
      <c r="AF1152" s="235"/>
      <c r="AG1152" s="235"/>
      <c r="AH1152" s="235"/>
      <c r="AI1152" s="235"/>
      <c r="AJ1152" s="235"/>
      <c r="AK1152" s="235"/>
      <c r="AL1152" s="235"/>
      <c r="AM1152" s="235"/>
      <c r="AN1152" s="235"/>
      <c r="AO1152" s="235"/>
      <c r="AP1152" s="235"/>
    </row>
    <row r="1153" spans="1:42" s="232" customFormat="1" ht="45" outlineLevel="1">
      <c r="A1153" s="395">
        <v>329</v>
      </c>
      <c r="B1153" s="269" t="s">
        <v>1798</v>
      </c>
      <c r="C1153" s="270" t="s">
        <v>1876</v>
      </c>
      <c r="D1153" s="333" t="s">
        <v>142</v>
      </c>
      <c r="E1153" s="334">
        <v>2</v>
      </c>
      <c r="F1153" s="334"/>
      <c r="G1153" s="334">
        <f t="shared" si="4"/>
        <v>0</v>
      </c>
      <c r="H1153" s="271" t="s">
        <v>1233</v>
      </c>
      <c r="I1153" s="235"/>
      <c r="J1153" s="235"/>
      <c r="K1153" s="235"/>
      <c r="L1153" s="235"/>
      <c r="M1153" s="235"/>
      <c r="N1153" s="235"/>
      <c r="O1153" s="235"/>
      <c r="P1153" s="235"/>
      <c r="Q1153" s="235"/>
      <c r="R1153" s="235"/>
      <c r="S1153" s="235"/>
      <c r="T1153" s="235"/>
      <c r="U1153" s="235"/>
      <c r="V1153" s="235"/>
      <c r="W1153" s="235"/>
      <c r="X1153" s="235"/>
      <c r="Y1153" s="235"/>
      <c r="Z1153" s="235"/>
      <c r="AA1153" s="235"/>
      <c r="AB1153" s="235"/>
      <c r="AC1153" s="235"/>
      <c r="AD1153" s="235"/>
      <c r="AE1153" s="235"/>
      <c r="AF1153" s="235"/>
      <c r="AG1153" s="235"/>
      <c r="AH1153" s="235"/>
      <c r="AI1153" s="235"/>
      <c r="AJ1153" s="235"/>
      <c r="AK1153" s="235"/>
      <c r="AL1153" s="235"/>
      <c r="AM1153" s="235"/>
      <c r="AN1153" s="235"/>
      <c r="AO1153" s="235"/>
      <c r="AP1153" s="235"/>
    </row>
    <row r="1154" spans="1:42" s="232" customFormat="1" ht="45" outlineLevel="1">
      <c r="A1154" s="395">
        <v>330</v>
      </c>
      <c r="B1154" s="269" t="s">
        <v>1798</v>
      </c>
      <c r="C1154" s="270" t="s">
        <v>1877</v>
      </c>
      <c r="D1154" s="333" t="s">
        <v>142</v>
      </c>
      <c r="E1154" s="334">
        <v>4</v>
      </c>
      <c r="F1154" s="334"/>
      <c r="G1154" s="334">
        <f t="shared" si="4"/>
        <v>0</v>
      </c>
      <c r="H1154" s="271" t="s">
        <v>1233</v>
      </c>
      <c r="I1154" s="235"/>
      <c r="J1154" s="235"/>
      <c r="K1154" s="235"/>
      <c r="L1154" s="235"/>
      <c r="M1154" s="235"/>
      <c r="N1154" s="235"/>
      <c r="O1154" s="235"/>
      <c r="P1154" s="235"/>
      <c r="Q1154" s="235"/>
      <c r="R1154" s="235"/>
      <c r="S1154" s="235"/>
      <c r="T1154" s="235"/>
      <c r="U1154" s="235"/>
      <c r="V1154" s="235"/>
      <c r="W1154" s="235"/>
      <c r="X1154" s="235"/>
      <c r="Y1154" s="235"/>
      <c r="Z1154" s="235"/>
      <c r="AA1154" s="235"/>
      <c r="AB1154" s="235"/>
      <c r="AC1154" s="235"/>
      <c r="AD1154" s="235"/>
      <c r="AE1154" s="235"/>
      <c r="AF1154" s="235"/>
      <c r="AG1154" s="235"/>
      <c r="AH1154" s="235"/>
      <c r="AI1154" s="235"/>
      <c r="AJ1154" s="235"/>
      <c r="AK1154" s="235"/>
      <c r="AL1154" s="235"/>
      <c r="AM1154" s="235"/>
      <c r="AN1154" s="235"/>
      <c r="AO1154" s="235"/>
      <c r="AP1154" s="235"/>
    </row>
    <row r="1155" spans="1:42" s="232" customFormat="1" ht="45" outlineLevel="1">
      <c r="A1155" s="395">
        <v>331</v>
      </c>
      <c r="B1155" s="269" t="s">
        <v>1798</v>
      </c>
      <c r="C1155" s="270" t="s">
        <v>1878</v>
      </c>
      <c r="D1155" s="333" t="s">
        <v>142</v>
      </c>
      <c r="E1155" s="334">
        <v>12</v>
      </c>
      <c r="F1155" s="334"/>
      <c r="G1155" s="334">
        <f t="shared" si="4"/>
        <v>0</v>
      </c>
      <c r="H1155" s="271" t="s">
        <v>1233</v>
      </c>
      <c r="I1155" s="235"/>
      <c r="J1155" s="235"/>
      <c r="K1155" s="235"/>
      <c r="L1155" s="235"/>
      <c r="M1155" s="235"/>
      <c r="N1155" s="235"/>
      <c r="O1155" s="235"/>
      <c r="P1155" s="235"/>
      <c r="Q1155" s="235"/>
      <c r="R1155" s="235"/>
      <c r="S1155" s="235"/>
      <c r="T1155" s="235"/>
      <c r="U1155" s="235"/>
      <c r="V1155" s="235"/>
      <c r="W1155" s="235"/>
      <c r="X1155" s="235"/>
      <c r="Y1155" s="235"/>
      <c r="Z1155" s="235"/>
      <c r="AA1155" s="235"/>
      <c r="AB1155" s="235"/>
      <c r="AC1155" s="235"/>
      <c r="AD1155" s="235"/>
      <c r="AE1155" s="235"/>
      <c r="AF1155" s="235"/>
      <c r="AG1155" s="235"/>
      <c r="AH1155" s="235"/>
      <c r="AI1155" s="235"/>
      <c r="AJ1155" s="235"/>
      <c r="AK1155" s="235"/>
      <c r="AL1155" s="235"/>
      <c r="AM1155" s="235"/>
      <c r="AN1155" s="235"/>
      <c r="AO1155" s="235"/>
      <c r="AP1155" s="235"/>
    </row>
    <row r="1156" spans="1:42" s="232" customFormat="1" ht="45" outlineLevel="1">
      <c r="A1156" s="395">
        <v>332</v>
      </c>
      <c r="B1156" s="269" t="s">
        <v>1798</v>
      </c>
      <c r="C1156" s="270" t="s">
        <v>1879</v>
      </c>
      <c r="D1156" s="333" t="s">
        <v>142</v>
      </c>
      <c r="E1156" s="334">
        <v>2</v>
      </c>
      <c r="F1156" s="334"/>
      <c r="G1156" s="334">
        <f t="shared" si="4"/>
        <v>0</v>
      </c>
      <c r="H1156" s="271" t="s">
        <v>1233</v>
      </c>
      <c r="I1156" s="235"/>
      <c r="J1156" s="235"/>
      <c r="K1156" s="235"/>
      <c r="L1156" s="235"/>
      <c r="M1156" s="235"/>
      <c r="N1156" s="235"/>
      <c r="O1156" s="235"/>
      <c r="P1156" s="235"/>
      <c r="Q1156" s="235"/>
      <c r="R1156" s="235"/>
      <c r="S1156" s="235"/>
      <c r="T1156" s="235"/>
      <c r="U1156" s="235"/>
      <c r="V1156" s="235"/>
      <c r="W1156" s="235"/>
      <c r="X1156" s="235"/>
      <c r="Y1156" s="235"/>
      <c r="Z1156" s="235"/>
      <c r="AA1156" s="235"/>
      <c r="AB1156" s="235"/>
      <c r="AC1156" s="235"/>
      <c r="AD1156" s="235"/>
      <c r="AE1156" s="235"/>
      <c r="AF1156" s="235"/>
      <c r="AG1156" s="235"/>
      <c r="AH1156" s="235"/>
      <c r="AI1156" s="235"/>
      <c r="AJ1156" s="235"/>
      <c r="AK1156" s="235"/>
      <c r="AL1156" s="235"/>
      <c r="AM1156" s="235"/>
      <c r="AN1156" s="235"/>
      <c r="AO1156" s="235"/>
      <c r="AP1156" s="235"/>
    </row>
    <row r="1157" spans="1:42" s="232" customFormat="1" ht="45" outlineLevel="1">
      <c r="A1157" s="395">
        <v>333</v>
      </c>
      <c r="B1157" s="269" t="s">
        <v>1798</v>
      </c>
      <c r="C1157" s="270" t="s">
        <v>1880</v>
      </c>
      <c r="D1157" s="333" t="s">
        <v>142</v>
      </c>
      <c r="E1157" s="334">
        <v>2</v>
      </c>
      <c r="F1157" s="334"/>
      <c r="G1157" s="334">
        <f t="shared" si="4"/>
        <v>0</v>
      </c>
      <c r="H1157" s="271" t="s">
        <v>1233</v>
      </c>
      <c r="I1157" s="235"/>
      <c r="J1157" s="235"/>
      <c r="K1157" s="235"/>
      <c r="L1157" s="235"/>
      <c r="M1157" s="235"/>
      <c r="N1157" s="235"/>
      <c r="O1157" s="235"/>
      <c r="P1157" s="235"/>
      <c r="Q1157" s="235"/>
      <c r="R1157" s="235"/>
      <c r="S1157" s="235"/>
      <c r="T1157" s="235"/>
      <c r="U1157" s="235"/>
      <c r="V1157" s="235"/>
      <c r="W1157" s="235"/>
      <c r="X1157" s="235"/>
      <c r="Y1157" s="235"/>
      <c r="Z1157" s="235"/>
      <c r="AA1157" s="235"/>
      <c r="AB1157" s="235"/>
      <c r="AC1157" s="235"/>
      <c r="AD1157" s="235"/>
      <c r="AE1157" s="235"/>
      <c r="AF1157" s="235"/>
      <c r="AG1157" s="235"/>
      <c r="AH1157" s="235"/>
      <c r="AI1157" s="235"/>
      <c r="AJ1157" s="235"/>
      <c r="AK1157" s="235"/>
      <c r="AL1157" s="235"/>
      <c r="AM1157" s="235"/>
      <c r="AN1157" s="235"/>
      <c r="AO1157" s="235"/>
      <c r="AP1157" s="235"/>
    </row>
    <row r="1158" spans="1:42" s="232" customFormat="1" outlineLevel="1">
      <c r="A1158" s="395">
        <v>334</v>
      </c>
      <c r="B1158" s="269" t="s">
        <v>1881</v>
      </c>
      <c r="C1158" s="270" t="s">
        <v>1882</v>
      </c>
      <c r="D1158" s="333" t="s">
        <v>197</v>
      </c>
      <c r="E1158" s="334">
        <v>1.07142</v>
      </c>
      <c r="F1158" s="334"/>
      <c r="G1158" s="334">
        <f t="shared" si="4"/>
        <v>0</v>
      </c>
      <c r="H1158" s="335" t="s">
        <v>1716</v>
      </c>
      <c r="I1158" s="235"/>
      <c r="J1158" s="235"/>
      <c r="K1158" s="235"/>
      <c r="L1158" s="235"/>
      <c r="M1158" s="235"/>
      <c r="N1158" s="235"/>
      <c r="O1158" s="235"/>
      <c r="P1158" s="235"/>
      <c r="Q1158" s="235"/>
      <c r="R1158" s="235"/>
      <c r="S1158" s="235"/>
      <c r="T1158" s="235"/>
      <c r="U1158" s="235"/>
      <c r="V1158" s="235"/>
      <c r="W1158" s="235"/>
      <c r="X1158" s="235"/>
      <c r="Y1158" s="235"/>
      <c r="Z1158" s="235"/>
      <c r="AA1158" s="235"/>
      <c r="AB1158" s="235"/>
      <c r="AC1158" s="235"/>
      <c r="AD1158" s="235"/>
      <c r="AE1158" s="235"/>
      <c r="AF1158" s="235"/>
      <c r="AG1158" s="235"/>
      <c r="AH1158" s="235"/>
      <c r="AI1158" s="235"/>
      <c r="AJ1158" s="235"/>
      <c r="AK1158" s="235"/>
      <c r="AL1158" s="235"/>
      <c r="AM1158" s="235"/>
      <c r="AN1158" s="235"/>
      <c r="AO1158" s="235"/>
      <c r="AP1158" s="235"/>
    </row>
    <row r="1159" spans="1:42" s="232" customFormat="1" outlineLevel="1">
      <c r="A1159" s="395">
        <v>0</v>
      </c>
      <c r="B1159" s="331" t="s">
        <v>92</v>
      </c>
      <c r="C1159" s="332" t="s">
        <v>93</v>
      </c>
      <c r="D1159" s="333"/>
      <c r="E1159" s="334"/>
      <c r="F1159" s="334"/>
      <c r="G1159" s="334"/>
      <c r="H1159" s="335"/>
      <c r="I1159" s="235"/>
      <c r="J1159" s="235"/>
      <c r="K1159" s="235"/>
      <c r="L1159" s="235"/>
      <c r="M1159" s="235"/>
      <c r="N1159" s="235"/>
      <c r="O1159" s="235"/>
      <c r="P1159" s="235"/>
      <c r="Q1159" s="235"/>
      <c r="R1159" s="235"/>
      <c r="S1159" s="235"/>
      <c r="T1159" s="235"/>
      <c r="U1159" s="235"/>
      <c r="V1159" s="235"/>
      <c r="W1159" s="235"/>
      <c r="X1159" s="235"/>
      <c r="Y1159" s="235"/>
      <c r="Z1159" s="235"/>
      <c r="AA1159" s="235"/>
      <c r="AB1159" s="235"/>
      <c r="AC1159" s="235"/>
      <c r="AD1159" s="235"/>
      <c r="AE1159" s="235"/>
      <c r="AF1159" s="235"/>
      <c r="AG1159" s="235"/>
      <c r="AH1159" s="235"/>
      <c r="AI1159" s="235"/>
      <c r="AJ1159" s="235"/>
      <c r="AK1159" s="235"/>
      <c r="AL1159" s="235"/>
      <c r="AM1159" s="235"/>
      <c r="AN1159" s="235"/>
      <c r="AO1159" s="235"/>
      <c r="AP1159" s="235"/>
    </row>
    <row r="1160" spans="1:42" s="232" customFormat="1" outlineLevel="1">
      <c r="A1160" s="395">
        <v>335</v>
      </c>
      <c r="B1160" s="269" t="s">
        <v>1883</v>
      </c>
      <c r="C1160" s="270" t="s">
        <v>1884</v>
      </c>
      <c r="D1160" s="333" t="s">
        <v>1038</v>
      </c>
      <c r="E1160" s="334">
        <v>25</v>
      </c>
      <c r="F1160" s="334"/>
      <c r="G1160" s="334">
        <f t="shared" ref="G1160:G1164" si="5">ROUND(E1160*F1160,2)</f>
        <v>0</v>
      </c>
      <c r="H1160" s="335" t="s">
        <v>1716</v>
      </c>
      <c r="I1160" s="235"/>
      <c r="J1160" s="235"/>
      <c r="K1160" s="235"/>
      <c r="L1160" s="235"/>
      <c r="M1160" s="235"/>
      <c r="N1160" s="235"/>
      <c r="O1160" s="235"/>
      <c r="P1160" s="235"/>
      <c r="Q1160" s="235"/>
      <c r="R1160" s="235"/>
      <c r="S1160" s="235"/>
      <c r="T1160" s="235"/>
      <c r="U1160" s="235"/>
      <c r="V1160" s="235"/>
      <c r="W1160" s="235"/>
      <c r="X1160" s="235"/>
      <c r="Y1160" s="235"/>
      <c r="Z1160" s="235"/>
      <c r="AA1160" s="235"/>
      <c r="AB1160" s="235"/>
      <c r="AC1160" s="235"/>
      <c r="AD1160" s="235"/>
      <c r="AE1160" s="235"/>
      <c r="AF1160" s="235"/>
      <c r="AG1160" s="235"/>
      <c r="AH1160" s="235"/>
      <c r="AI1160" s="235"/>
      <c r="AJ1160" s="235"/>
      <c r="AK1160" s="235"/>
      <c r="AL1160" s="235"/>
      <c r="AM1160" s="235"/>
      <c r="AN1160" s="235"/>
      <c r="AO1160" s="235"/>
      <c r="AP1160" s="235"/>
    </row>
    <row r="1161" spans="1:42" s="232" customFormat="1" ht="22.5" outlineLevel="1">
      <c r="A1161" s="395">
        <v>336</v>
      </c>
      <c r="B1161" s="269" t="s">
        <v>1798</v>
      </c>
      <c r="C1161" s="270" t="s">
        <v>1885</v>
      </c>
      <c r="D1161" s="333" t="s">
        <v>142</v>
      </c>
      <c r="E1161" s="334">
        <v>35</v>
      </c>
      <c r="F1161" s="334"/>
      <c r="G1161" s="334">
        <f t="shared" si="5"/>
        <v>0</v>
      </c>
      <c r="H1161" s="271" t="s">
        <v>1233</v>
      </c>
      <c r="I1161" s="235"/>
      <c r="J1161" s="235"/>
      <c r="K1161" s="235"/>
      <c r="L1161" s="235"/>
      <c r="M1161" s="235"/>
      <c r="N1161" s="235"/>
      <c r="O1161" s="235"/>
      <c r="P1161" s="235"/>
      <c r="Q1161" s="235"/>
      <c r="R1161" s="235"/>
      <c r="S1161" s="235"/>
      <c r="T1161" s="235"/>
      <c r="U1161" s="235"/>
      <c r="V1161" s="235"/>
      <c r="W1161" s="235"/>
      <c r="X1161" s="235"/>
      <c r="Y1161" s="235"/>
      <c r="Z1161" s="235"/>
      <c r="AA1161" s="235"/>
      <c r="AB1161" s="235"/>
      <c r="AC1161" s="235"/>
      <c r="AD1161" s="235"/>
      <c r="AE1161" s="235"/>
      <c r="AF1161" s="235"/>
      <c r="AG1161" s="235"/>
      <c r="AH1161" s="235"/>
      <c r="AI1161" s="235"/>
      <c r="AJ1161" s="235"/>
      <c r="AK1161" s="235"/>
      <c r="AL1161" s="235"/>
      <c r="AM1161" s="235"/>
      <c r="AN1161" s="235"/>
      <c r="AO1161" s="235"/>
      <c r="AP1161" s="235"/>
    </row>
    <row r="1162" spans="1:42" s="232" customFormat="1" ht="33.75" outlineLevel="1">
      <c r="A1162" s="395">
        <v>337</v>
      </c>
      <c r="B1162" s="269" t="s">
        <v>1798</v>
      </c>
      <c r="C1162" s="270" t="s">
        <v>1886</v>
      </c>
      <c r="D1162" s="333" t="s">
        <v>142</v>
      </c>
      <c r="E1162" s="334">
        <v>70</v>
      </c>
      <c r="F1162" s="334"/>
      <c r="G1162" s="334">
        <f t="shared" si="5"/>
        <v>0</v>
      </c>
      <c r="H1162" s="271" t="s">
        <v>1233</v>
      </c>
      <c r="I1162" s="235"/>
      <c r="J1162" s="235"/>
      <c r="K1162" s="235"/>
      <c r="L1162" s="235"/>
      <c r="M1162" s="235"/>
      <c r="N1162" s="235"/>
      <c r="O1162" s="235"/>
      <c r="P1162" s="235"/>
      <c r="Q1162" s="235"/>
      <c r="R1162" s="235"/>
      <c r="S1162" s="235"/>
      <c r="T1162" s="235"/>
      <c r="U1162" s="235"/>
      <c r="V1162" s="235"/>
      <c r="W1162" s="235"/>
      <c r="X1162" s="235"/>
      <c r="Y1162" s="235"/>
      <c r="Z1162" s="235"/>
      <c r="AA1162" s="235"/>
      <c r="AB1162" s="235"/>
      <c r="AC1162" s="235"/>
      <c r="AD1162" s="235"/>
      <c r="AE1162" s="235"/>
      <c r="AF1162" s="235"/>
      <c r="AG1162" s="235"/>
      <c r="AH1162" s="235"/>
      <c r="AI1162" s="235"/>
      <c r="AJ1162" s="235"/>
      <c r="AK1162" s="235"/>
      <c r="AL1162" s="235"/>
      <c r="AM1162" s="235"/>
      <c r="AN1162" s="235"/>
      <c r="AO1162" s="235"/>
      <c r="AP1162" s="235"/>
    </row>
    <row r="1163" spans="1:42" s="232" customFormat="1" ht="56.25" outlineLevel="1">
      <c r="A1163" s="395">
        <v>338</v>
      </c>
      <c r="B1163" s="269" t="s">
        <v>1798</v>
      </c>
      <c r="C1163" s="270" t="s">
        <v>1887</v>
      </c>
      <c r="D1163" s="333" t="s">
        <v>142</v>
      </c>
      <c r="E1163" s="334">
        <v>70</v>
      </c>
      <c r="F1163" s="334"/>
      <c r="G1163" s="334">
        <f t="shared" si="5"/>
        <v>0</v>
      </c>
      <c r="H1163" s="271" t="s">
        <v>1233</v>
      </c>
      <c r="I1163" s="235"/>
      <c r="J1163" s="235"/>
      <c r="K1163" s="235"/>
      <c r="L1163" s="235"/>
      <c r="M1163" s="235"/>
      <c r="N1163" s="235"/>
      <c r="O1163" s="235"/>
      <c r="P1163" s="235"/>
      <c r="Q1163" s="235"/>
      <c r="R1163" s="235"/>
      <c r="S1163" s="235"/>
      <c r="T1163" s="235"/>
      <c r="U1163" s="235"/>
      <c r="V1163" s="235"/>
      <c r="W1163" s="235"/>
      <c r="X1163" s="235"/>
      <c r="Y1163" s="235"/>
      <c r="Z1163" s="235"/>
      <c r="AA1163" s="235"/>
      <c r="AB1163" s="235"/>
      <c r="AC1163" s="235"/>
      <c r="AD1163" s="235"/>
      <c r="AE1163" s="235"/>
      <c r="AF1163" s="235"/>
      <c r="AG1163" s="235"/>
      <c r="AH1163" s="235"/>
      <c r="AI1163" s="235"/>
      <c r="AJ1163" s="235"/>
      <c r="AK1163" s="235"/>
      <c r="AL1163" s="235"/>
      <c r="AM1163" s="235"/>
      <c r="AN1163" s="235"/>
      <c r="AO1163" s="235"/>
      <c r="AP1163" s="235"/>
    </row>
    <row r="1164" spans="1:42" s="232" customFormat="1" outlineLevel="1">
      <c r="A1164" s="395">
        <v>339</v>
      </c>
      <c r="B1164" s="269" t="s">
        <v>1888</v>
      </c>
      <c r="C1164" s="270" t="s">
        <v>1889</v>
      </c>
      <c r="D1164" s="333" t="s">
        <v>197</v>
      </c>
      <c r="E1164" s="334">
        <v>4.0000000000000008E-2</v>
      </c>
      <c r="F1164" s="334"/>
      <c r="G1164" s="334">
        <f t="shared" si="5"/>
        <v>0</v>
      </c>
      <c r="H1164" s="335" t="s">
        <v>1716</v>
      </c>
      <c r="I1164" s="235"/>
      <c r="J1164" s="235"/>
      <c r="K1164" s="235"/>
      <c r="L1164" s="235"/>
      <c r="M1164" s="235"/>
      <c r="N1164" s="235"/>
      <c r="O1164" s="235"/>
      <c r="P1164" s="235"/>
      <c r="Q1164" s="235"/>
      <c r="R1164" s="235"/>
      <c r="S1164" s="235"/>
      <c r="T1164" s="235"/>
      <c r="U1164" s="235"/>
      <c r="V1164" s="235"/>
      <c r="W1164" s="235"/>
      <c r="X1164" s="235"/>
      <c r="Y1164" s="235"/>
      <c r="Z1164" s="235"/>
      <c r="AA1164" s="235"/>
      <c r="AB1164" s="235"/>
      <c r="AC1164" s="235"/>
      <c r="AD1164" s="235"/>
      <c r="AE1164" s="235"/>
      <c r="AF1164" s="235"/>
      <c r="AG1164" s="235"/>
      <c r="AH1164" s="235"/>
      <c r="AI1164" s="235"/>
      <c r="AJ1164" s="235"/>
      <c r="AK1164" s="235"/>
      <c r="AL1164" s="235"/>
      <c r="AM1164" s="235"/>
      <c r="AN1164" s="235"/>
      <c r="AO1164" s="235"/>
      <c r="AP1164" s="235"/>
    </row>
    <row r="1165" spans="1:42" s="232" customFormat="1" outlineLevel="1">
      <c r="A1165" s="395">
        <v>0</v>
      </c>
      <c r="B1165" s="331" t="s">
        <v>100</v>
      </c>
      <c r="C1165" s="332" t="s">
        <v>101</v>
      </c>
      <c r="D1165" s="333"/>
      <c r="E1165" s="334"/>
      <c r="F1165" s="334"/>
      <c r="G1165" s="334"/>
      <c r="H1165" s="335"/>
      <c r="I1165" s="235"/>
      <c r="J1165" s="235"/>
      <c r="K1165" s="235"/>
      <c r="L1165" s="235"/>
      <c r="M1165" s="235"/>
      <c r="N1165" s="235"/>
      <c r="O1165" s="235"/>
      <c r="P1165" s="235"/>
      <c r="Q1165" s="235"/>
      <c r="R1165" s="235"/>
      <c r="S1165" s="235"/>
      <c r="T1165" s="235"/>
      <c r="U1165" s="235"/>
      <c r="V1165" s="235"/>
      <c r="W1165" s="235"/>
      <c r="X1165" s="235"/>
      <c r="Y1165" s="235"/>
      <c r="Z1165" s="235"/>
      <c r="AA1165" s="235"/>
      <c r="AB1165" s="235"/>
      <c r="AC1165" s="235"/>
      <c r="AD1165" s="235"/>
      <c r="AE1165" s="235"/>
      <c r="AF1165" s="235"/>
      <c r="AG1165" s="235"/>
      <c r="AH1165" s="235"/>
      <c r="AI1165" s="235"/>
      <c r="AJ1165" s="235"/>
      <c r="AK1165" s="235"/>
      <c r="AL1165" s="235"/>
      <c r="AM1165" s="235"/>
      <c r="AN1165" s="235"/>
      <c r="AO1165" s="235"/>
      <c r="AP1165" s="235"/>
    </row>
    <row r="1166" spans="1:42" s="232" customFormat="1" outlineLevel="1">
      <c r="A1166" s="395">
        <v>340</v>
      </c>
      <c r="B1166" s="269" t="s">
        <v>1890</v>
      </c>
      <c r="C1166" s="270" t="s">
        <v>1891</v>
      </c>
      <c r="D1166" s="333" t="s">
        <v>130</v>
      </c>
      <c r="E1166" s="334">
        <v>2</v>
      </c>
      <c r="F1166" s="334"/>
      <c r="G1166" s="334">
        <f>ROUND(E1166*F1166,2)</f>
        <v>0</v>
      </c>
      <c r="H1166" s="335" t="s">
        <v>1716</v>
      </c>
      <c r="I1166" s="235"/>
      <c r="J1166" s="235"/>
      <c r="K1166" s="235"/>
      <c r="L1166" s="235"/>
      <c r="M1166" s="235"/>
      <c r="N1166" s="235"/>
      <c r="O1166" s="235"/>
      <c r="P1166" s="235"/>
      <c r="Q1166" s="235"/>
      <c r="R1166" s="235"/>
      <c r="S1166" s="235"/>
      <c r="T1166" s="235"/>
      <c r="U1166" s="235"/>
      <c r="V1166" s="235"/>
      <c r="W1166" s="235"/>
      <c r="X1166" s="235"/>
      <c r="Y1166" s="235"/>
      <c r="Z1166" s="235"/>
      <c r="AA1166" s="235"/>
      <c r="AB1166" s="235"/>
      <c r="AC1166" s="235"/>
      <c r="AD1166" s="235"/>
      <c r="AE1166" s="235"/>
      <c r="AF1166" s="235"/>
      <c r="AG1166" s="235"/>
      <c r="AH1166" s="235"/>
      <c r="AI1166" s="235"/>
      <c r="AJ1166" s="235"/>
      <c r="AK1166" s="235"/>
      <c r="AL1166" s="235"/>
      <c r="AM1166" s="235"/>
      <c r="AN1166" s="235"/>
      <c r="AO1166" s="235"/>
      <c r="AP1166" s="235"/>
    </row>
    <row r="1167" spans="1:42" s="232" customFormat="1" outlineLevel="1">
      <c r="A1167" s="395">
        <v>0</v>
      </c>
      <c r="B1167" s="331" t="s">
        <v>1892</v>
      </c>
      <c r="C1167" s="332" t="s">
        <v>27</v>
      </c>
      <c r="D1167" s="333"/>
      <c r="E1167" s="334"/>
      <c r="F1167" s="334"/>
      <c r="G1167" s="334"/>
      <c r="H1167" s="335"/>
      <c r="I1167" s="235"/>
      <c r="J1167" s="235"/>
      <c r="K1167" s="235"/>
      <c r="L1167" s="235"/>
      <c r="M1167" s="235"/>
      <c r="N1167" s="235"/>
      <c r="O1167" s="235"/>
      <c r="P1167" s="235"/>
      <c r="Q1167" s="235"/>
      <c r="R1167" s="235"/>
      <c r="S1167" s="235"/>
      <c r="T1167" s="235"/>
      <c r="U1167" s="235"/>
      <c r="V1167" s="235"/>
      <c r="W1167" s="235"/>
      <c r="X1167" s="235"/>
      <c r="Y1167" s="235"/>
      <c r="Z1167" s="235"/>
      <c r="AA1167" s="235"/>
      <c r="AB1167" s="235"/>
      <c r="AC1167" s="235"/>
      <c r="AD1167" s="235"/>
      <c r="AE1167" s="235"/>
      <c r="AF1167" s="235"/>
      <c r="AG1167" s="235"/>
      <c r="AH1167" s="235"/>
      <c r="AI1167" s="235"/>
      <c r="AJ1167" s="235"/>
      <c r="AK1167" s="235"/>
      <c r="AL1167" s="235"/>
      <c r="AM1167" s="235"/>
      <c r="AN1167" s="235"/>
      <c r="AO1167" s="235"/>
      <c r="AP1167" s="235"/>
    </row>
    <row r="1168" spans="1:42" s="232" customFormat="1" outlineLevel="1">
      <c r="A1168" s="395">
        <v>341</v>
      </c>
      <c r="B1168" s="269" t="s">
        <v>1798</v>
      </c>
      <c r="C1168" s="270" t="s">
        <v>1893</v>
      </c>
      <c r="D1168" s="333" t="s">
        <v>247</v>
      </c>
      <c r="E1168" s="334">
        <v>465</v>
      </c>
      <c r="F1168" s="334"/>
      <c r="G1168" s="334">
        <f t="shared" ref="G1168:G1171" si="6">ROUND(E1168*F1168,2)</f>
        <v>0</v>
      </c>
      <c r="H1168" s="271" t="s">
        <v>1233</v>
      </c>
      <c r="I1168" s="235"/>
      <c r="J1168" s="235"/>
      <c r="K1168" s="235"/>
      <c r="L1168" s="235"/>
      <c r="M1168" s="235"/>
      <c r="N1168" s="235"/>
      <c r="O1168" s="235"/>
      <c r="P1168" s="235"/>
      <c r="Q1168" s="235"/>
      <c r="R1168" s="235"/>
      <c r="S1168" s="235"/>
      <c r="T1168" s="235"/>
      <c r="U1168" s="235"/>
      <c r="V1168" s="235"/>
      <c r="W1168" s="235"/>
      <c r="X1168" s="235"/>
      <c r="Y1168" s="235"/>
      <c r="Z1168" s="235"/>
      <c r="AA1168" s="235"/>
      <c r="AB1168" s="235"/>
      <c r="AC1168" s="235"/>
      <c r="AD1168" s="235"/>
      <c r="AE1168" s="235"/>
      <c r="AF1168" s="235"/>
      <c r="AG1168" s="235"/>
      <c r="AH1168" s="235"/>
      <c r="AI1168" s="235"/>
      <c r="AJ1168" s="235"/>
      <c r="AK1168" s="235"/>
      <c r="AL1168" s="235"/>
      <c r="AM1168" s="235"/>
      <c r="AN1168" s="235"/>
      <c r="AO1168" s="235"/>
      <c r="AP1168" s="235"/>
    </row>
    <row r="1169" spans="1:42" s="232" customFormat="1" outlineLevel="1">
      <c r="A1169" s="395">
        <v>342</v>
      </c>
      <c r="B1169" s="269" t="s">
        <v>1798</v>
      </c>
      <c r="C1169" s="270" t="s">
        <v>1894</v>
      </c>
      <c r="D1169" s="333" t="s">
        <v>247</v>
      </c>
      <c r="E1169" s="334">
        <v>465</v>
      </c>
      <c r="F1169" s="334"/>
      <c r="G1169" s="334">
        <f t="shared" si="6"/>
        <v>0</v>
      </c>
      <c r="H1169" s="271" t="s">
        <v>1233</v>
      </c>
      <c r="I1169" s="235"/>
      <c r="J1169" s="235"/>
      <c r="K1169" s="235"/>
      <c r="L1169" s="235"/>
      <c r="M1169" s="235"/>
      <c r="N1169" s="235"/>
      <c r="O1169" s="235"/>
      <c r="P1169" s="235"/>
      <c r="Q1169" s="235"/>
      <c r="R1169" s="235"/>
      <c r="S1169" s="235"/>
      <c r="T1169" s="235"/>
      <c r="U1169" s="235"/>
      <c r="V1169" s="235"/>
      <c r="W1169" s="235"/>
      <c r="X1169" s="235"/>
      <c r="Y1169" s="235"/>
      <c r="Z1169" s="235"/>
      <c r="AA1169" s="235"/>
      <c r="AB1169" s="235"/>
      <c r="AC1169" s="235"/>
      <c r="AD1169" s="235"/>
      <c r="AE1169" s="235"/>
      <c r="AF1169" s="235"/>
      <c r="AG1169" s="235"/>
      <c r="AH1169" s="235"/>
      <c r="AI1169" s="235"/>
      <c r="AJ1169" s="235"/>
      <c r="AK1169" s="235"/>
      <c r="AL1169" s="235"/>
      <c r="AM1169" s="235"/>
      <c r="AN1169" s="235"/>
      <c r="AO1169" s="235"/>
      <c r="AP1169" s="235"/>
    </row>
    <row r="1170" spans="1:42" s="232" customFormat="1" outlineLevel="1">
      <c r="A1170" s="395">
        <v>343</v>
      </c>
      <c r="B1170" s="269" t="s">
        <v>1798</v>
      </c>
      <c r="C1170" s="270" t="s">
        <v>1895</v>
      </c>
      <c r="D1170" s="333" t="s">
        <v>668</v>
      </c>
      <c r="E1170" s="334">
        <v>34</v>
      </c>
      <c r="F1170" s="334"/>
      <c r="G1170" s="334">
        <f t="shared" si="6"/>
        <v>0</v>
      </c>
      <c r="H1170" s="271" t="s">
        <v>1233</v>
      </c>
      <c r="I1170" s="235"/>
      <c r="J1170" s="235"/>
      <c r="K1170" s="235"/>
      <c r="L1170" s="235"/>
      <c r="M1170" s="235"/>
      <c r="N1170" s="235"/>
      <c r="O1170" s="235"/>
      <c r="P1170" s="235"/>
      <c r="Q1170" s="235"/>
      <c r="R1170" s="235"/>
      <c r="S1170" s="235"/>
      <c r="T1170" s="235"/>
      <c r="U1170" s="235"/>
      <c r="V1170" s="235"/>
      <c r="W1170" s="235"/>
      <c r="X1170" s="235"/>
      <c r="Y1170" s="235"/>
      <c r="Z1170" s="235"/>
      <c r="AA1170" s="235"/>
      <c r="AB1170" s="235"/>
      <c r="AC1170" s="235"/>
      <c r="AD1170" s="235"/>
      <c r="AE1170" s="235"/>
      <c r="AF1170" s="235"/>
      <c r="AG1170" s="235"/>
      <c r="AH1170" s="235"/>
      <c r="AI1170" s="235"/>
      <c r="AJ1170" s="235"/>
      <c r="AK1170" s="235"/>
      <c r="AL1170" s="235"/>
      <c r="AM1170" s="235"/>
      <c r="AN1170" s="235"/>
      <c r="AO1170" s="235"/>
      <c r="AP1170" s="235"/>
    </row>
    <row r="1171" spans="1:42" s="232" customFormat="1" outlineLevel="1">
      <c r="A1171" s="395">
        <v>344</v>
      </c>
      <c r="B1171" s="269" t="s">
        <v>1798</v>
      </c>
      <c r="C1171" s="270" t="s">
        <v>1896</v>
      </c>
      <c r="D1171" s="333" t="s">
        <v>668</v>
      </c>
      <c r="E1171" s="334">
        <v>34</v>
      </c>
      <c r="F1171" s="334"/>
      <c r="G1171" s="334">
        <f t="shared" si="6"/>
        <v>0</v>
      </c>
      <c r="H1171" s="271" t="s">
        <v>1233</v>
      </c>
      <c r="I1171" s="235"/>
      <c r="J1171" s="235"/>
      <c r="K1171" s="235"/>
      <c r="L1171" s="235"/>
      <c r="M1171" s="235"/>
      <c r="N1171" s="235"/>
      <c r="O1171" s="235"/>
      <c r="P1171" s="235"/>
      <c r="Q1171" s="235"/>
      <c r="R1171" s="235"/>
      <c r="S1171" s="235"/>
      <c r="T1171" s="235"/>
      <c r="U1171" s="235"/>
      <c r="V1171" s="235"/>
      <c r="W1171" s="235"/>
      <c r="X1171" s="235"/>
      <c r="Y1171" s="235"/>
      <c r="Z1171" s="235"/>
      <c r="AA1171" s="235"/>
      <c r="AB1171" s="235"/>
      <c r="AC1171" s="235"/>
      <c r="AD1171" s="235"/>
      <c r="AE1171" s="235"/>
      <c r="AF1171" s="235"/>
      <c r="AG1171" s="235"/>
      <c r="AH1171" s="235"/>
      <c r="AI1171" s="235"/>
      <c r="AJ1171" s="235"/>
      <c r="AK1171" s="235"/>
      <c r="AL1171" s="235"/>
      <c r="AM1171" s="235"/>
      <c r="AN1171" s="235"/>
      <c r="AO1171" s="235"/>
      <c r="AP1171" s="235"/>
    </row>
    <row r="1172" spans="1:42">
      <c r="A1172" s="396" t="s">
        <v>126</v>
      </c>
      <c r="B1172" s="363" t="s">
        <v>86</v>
      </c>
      <c r="C1172" s="364" t="s">
        <v>87</v>
      </c>
      <c r="D1172" s="365"/>
      <c r="E1172" s="366"/>
      <c r="F1172" s="366"/>
      <c r="G1172" s="366">
        <f>SUMIF(M1173:M1186,"&lt;&gt;NOR",G1173:G1186)</f>
        <v>0</v>
      </c>
      <c r="H1172" s="339"/>
      <c r="M1172" s="136" t="s">
        <v>127</v>
      </c>
    </row>
    <row r="1173" spans="1:42" outlineLevel="1">
      <c r="A1173" s="395">
        <v>345</v>
      </c>
      <c r="B1173" s="269" t="s">
        <v>956</v>
      </c>
      <c r="C1173" s="270" t="s">
        <v>957</v>
      </c>
      <c r="D1173" s="333" t="s">
        <v>130</v>
      </c>
      <c r="E1173" s="334">
        <v>94.924000000000007</v>
      </c>
      <c r="F1173" s="334"/>
      <c r="G1173" s="334">
        <f>ROUND(E1173*F1173,2)</f>
        <v>0</v>
      </c>
      <c r="H1173" s="271" t="s">
        <v>1269</v>
      </c>
      <c r="I1173" s="137"/>
      <c r="J1173" s="137"/>
      <c r="K1173" s="137"/>
      <c r="L1173" s="137"/>
      <c r="M1173" s="137" t="s">
        <v>131</v>
      </c>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7"/>
      <c r="AL1173" s="137"/>
      <c r="AM1173" s="137"/>
      <c r="AN1173" s="137"/>
      <c r="AO1173" s="137"/>
      <c r="AP1173" s="137"/>
    </row>
    <row r="1174" spans="1:42" outlineLevel="1">
      <c r="A1174" s="395"/>
      <c r="B1174" s="269"/>
      <c r="C1174" s="360" t="s">
        <v>510</v>
      </c>
      <c r="D1174" s="361"/>
      <c r="E1174" s="362"/>
      <c r="F1174" s="334"/>
      <c r="G1174" s="334"/>
      <c r="H1174" s="271">
        <v>0</v>
      </c>
      <c r="I1174" s="137"/>
      <c r="J1174" s="137"/>
      <c r="K1174" s="137"/>
      <c r="L1174" s="137"/>
      <c r="M1174" s="137" t="s">
        <v>133</v>
      </c>
      <c r="N1174" s="137">
        <v>0</v>
      </c>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7"/>
      <c r="AL1174" s="137"/>
      <c r="AM1174" s="137"/>
      <c r="AN1174" s="137"/>
      <c r="AO1174" s="137"/>
      <c r="AP1174" s="137"/>
    </row>
    <row r="1175" spans="1:42" outlineLevel="1">
      <c r="A1175" s="395"/>
      <c r="B1175" s="269"/>
      <c r="C1175" s="360" t="s">
        <v>154</v>
      </c>
      <c r="D1175" s="361"/>
      <c r="E1175" s="362"/>
      <c r="F1175" s="334"/>
      <c r="G1175" s="334"/>
      <c r="H1175" s="271">
        <v>0</v>
      </c>
      <c r="I1175" s="137"/>
      <c r="J1175" s="137"/>
      <c r="K1175" s="137"/>
      <c r="L1175" s="137"/>
      <c r="M1175" s="137" t="s">
        <v>133</v>
      </c>
      <c r="N1175" s="137">
        <v>0</v>
      </c>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7"/>
      <c r="AL1175" s="137"/>
      <c r="AM1175" s="137"/>
      <c r="AN1175" s="137"/>
      <c r="AO1175" s="137"/>
      <c r="AP1175" s="137"/>
    </row>
    <row r="1176" spans="1:42" outlineLevel="1">
      <c r="A1176" s="395"/>
      <c r="B1176" s="269"/>
      <c r="C1176" s="360" t="s">
        <v>521</v>
      </c>
      <c r="D1176" s="361"/>
      <c r="E1176" s="362">
        <v>94.14</v>
      </c>
      <c r="F1176" s="334"/>
      <c r="G1176" s="334"/>
      <c r="H1176" s="271">
        <v>0</v>
      </c>
      <c r="I1176" s="137"/>
      <c r="J1176" s="137"/>
      <c r="K1176" s="137"/>
      <c r="L1176" s="137"/>
      <c r="M1176" s="137" t="s">
        <v>133</v>
      </c>
      <c r="N1176" s="137">
        <v>0</v>
      </c>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7"/>
      <c r="AL1176" s="137"/>
      <c r="AM1176" s="137"/>
      <c r="AN1176" s="137"/>
      <c r="AO1176" s="137"/>
      <c r="AP1176" s="137"/>
    </row>
    <row r="1177" spans="1:42" outlineLevel="1">
      <c r="A1177" s="395"/>
      <c r="B1177" s="269"/>
      <c r="C1177" s="360" t="s">
        <v>522</v>
      </c>
      <c r="D1177" s="361"/>
      <c r="E1177" s="362">
        <v>0.78400000000000003</v>
      </c>
      <c r="F1177" s="334"/>
      <c r="G1177" s="334"/>
      <c r="H1177" s="271">
        <v>0</v>
      </c>
      <c r="I1177" s="137"/>
      <c r="J1177" s="137"/>
      <c r="K1177" s="137"/>
      <c r="L1177" s="137"/>
      <c r="M1177" s="137" t="s">
        <v>133</v>
      </c>
      <c r="N1177" s="137">
        <v>0</v>
      </c>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7"/>
      <c r="AL1177" s="137"/>
      <c r="AM1177" s="137"/>
      <c r="AN1177" s="137"/>
      <c r="AO1177" s="137"/>
      <c r="AP1177" s="137"/>
    </row>
    <row r="1178" spans="1:42" outlineLevel="1">
      <c r="A1178" s="395">
        <v>346</v>
      </c>
      <c r="B1178" s="269" t="s">
        <v>958</v>
      </c>
      <c r="C1178" s="270" t="s">
        <v>959</v>
      </c>
      <c r="D1178" s="333" t="s">
        <v>130</v>
      </c>
      <c r="E1178" s="334">
        <v>104.4164</v>
      </c>
      <c r="F1178" s="334"/>
      <c r="G1178" s="334">
        <f>ROUND(E1178*F1178,2)</f>
        <v>0</v>
      </c>
      <c r="H1178" s="271" t="s">
        <v>1269</v>
      </c>
      <c r="I1178" s="137"/>
      <c r="J1178" s="137"/>
      <c r="K1178" s="137"/>
      <c r="L1178" s="137"/>
      <c r="M1178" s="137" t="s">
        <v>444</v>
      </c>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7"/>
      <c r="AL1178" s="137"/>
      <c r="AM1178" s="137"/>
      <c r="AN1178" s="137"/>
      <c r="AO1178" s="137"/>
      <c r="AP1178" s="137"/>
    </row>
    <row r="1179" spans="1:42" outlineLevel="1">
      <c r="A1179" s="395"/>
      <c r="B1179" s="269"/>
      <c r="C1179" s="360" t="s">
        <v>510</v>
      </c>
      <c r="D1179" s="361"/>
      <c r="E1179" s="362"/>
      <c r="F1179" s="334"/>
      <c r="G1179" s="334"/>
      <c r="H1179" s="271">
        <v>0</v>
      </c>
      <c r="I1179" s="137"/>
      <c r="J1179" s="137"/>
      <c r="K1179" s="137"/>
      <c r="L1179" s="137"/>
      <c r="M1179" s="137" t="s">
        <v>133</v>
      </c>
      <c r="N1179" s="137">
        <v>0</v>
      </c>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7"/>
      <c r="AL1179" s="137"/>
      <c r="AM1179" s="137"/>
      <c r="AN1179" s="137"/>
      <c r="AO1179" s="137"/>
      <c r="AP1179" s="137"/>
    </row>
    <row r="1180" spans="1:42" outlineLevel="1">
      <c r="A1180" s="395"/>
      <c r="B1180" s="269"/>
      <c r="C1180" s="360" t="s">
        <v>154</v>
      </c>
      <c r="D1180" s="361"/>
      <c r="E1180" s="362"/>
      <c r="F1180" s="334"/>
      <c r="G1180" s="334"/>
      <c r="H1180" s="271">
        <v>0</v>
      </c>
      <c r="I1180" s="137"/>
      <c r="J1180" s="137"/>
      <c r="K1180" s="137"/>
      <c r="L1180" s="137"/>
      <c r="M1180" s="137" t="s">
        <v>133</v>
      </c>
      <c r="N1180" s="137">
        <v>0</v>
      </c>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7"/>
      <c r="AL1180" s="137"/>
      <c r="AM1180" s="137"/>
      <c r="AN1180" s="137"/>
      <c r="AO1180" s="137"/>
      <c r="AP1180" s="137"/>
    </row>
    <row r="1181" spans="1:42" outlineLevel="1">
      <c r="A1181" s="395"/>
      <c r="B1181" s="269"/>
      <c r="C1181" s="367" t="s">
        <v>369</v>
      </c>
      <c r="D1181" s="368"/>
      <c r="E1181" s="369"/>
      <c r="F1181" s="334"/>
      <c r="G1181" s="334"/>
      <c r="H1181" s="271">
        <v>0</v>
      </c>
      <c r="I1181" s="137"/>
      <c r="J1181" s="137"/>
      <c r="K1181" s="137"/>
      <c r="L1181" s="137"/>
      <c r="M1181" s="137" t="s">
        <v>133</v>
      </c>
      <c r="N1181" s="137">
        <v>2</v>
      </c>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7"/>
      <c r="AL1181" s="137"/>
      <c r="AM1181" s="137"/>
      <c r="AN1181" s="137"/>
      <c r="AO1181" s="137"/>
      <c r="AP1181" s="137"/>
    </row>
    <row r="1182" spans="1:42" outlineLevel="1">
      <c r="A1182" s="395"/>
      <c r="B1182" s="269"/>
      <c r="C1182" s="370" t="s">
        <v>960</v>
      </c>
      <c r="D1182" s="368"/>
      <c r="E1182" s="369">
        <v>94.14</v>
      </c>
      <c r="F1182" s="334"/>
      <c r="G1182" s="334"/>
      <c r="H1182" s="271">
        <v>0</v>
      </c>
      <c r="I1182" s="137"/>
      <c r="J1182" s="137"/>
      <c r="K1182" s="137"/>
      <c r="L1182" s="137"/>
      <c r="M1182" s="137" t="s">
        <v>133</v>
      </c>
      <c r="N1182" s="137">
        <v>2</v>
      </c>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7"/>
      <c r="AL1182" s="137"/>
      <c r="AM1182" s="137"/>
      <c r="AN1182" s="137"/>
      <c r="AO1182" s="137"/>
      <c r="AP1182" s="137"/>
    </row>
    <row r="1183" spans="1:42" outlineLevel="1">
      <c r="A1183" s="395"/>
      <c r="B1183" s="269"/>
      <c r="C1183" s="370" t="s">
        <v>961</v>
      </c>
      <c r="D1183" s="368"/>
      <c r="E1183" s="369">
        <v>0.78400000000000003</v>
      </c>
      <c r="F1183" s="334"/>
      <c r="G1183" s="334"/>
      <c r="H1183" s="271">
        <v>0</v>
      </c>
      <c r="I1183" s="137"/>
      <c r="J1183" s="137"/>
      <c r="K1183" s="137"/>
      <c r="L1183" s="137"/>
      <c r="M1183" s="137" t="s">
        <v>133</v>
      </c>
      <c r="N1183" s="137">
        <v>2</v>
      </c>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7"/>
      <c r="AL1183" s="137"/>
      <c r="AM1183" s="137"/>
      <c r="AN1183" s="137"/>
      <c r="AO1183" s="137"/>
      <c r="AP1183" s="137"/>
    </row>
    <row r="1184" spans="1:42" outlineLevel="1">
      <c r="A1184" s="395"/>
      <c r="B1184" s="269"/>
      <c r="C1184" s="367" t="s">
        <v>373</v>
      </c>
      <c r="D1184" s="368"/>
      <c r="E1184" s="369"/>
      <c r="F1184" s="334"/>
      <c r="G1184" s="334"/>
      <c r="H1184" s="271">
        <v>0</v>
      </c>
      <c r="I1184" s="137"/>
      <c r="J1184" s="137"/>
      <c r="K1184" s="137"/>
      <c r="L1184" s="137"/>
      <c r="M1184" s="137" t="s">
        <v>133</v>
      </c>
      <c r="N1184" s="137">
        <v>0</v>
      </c>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7"/>
      <c r="AL1184" s="137"/>
      <c r="AM1184" s="137"/>
      <c r="AN1184" s="137"/>
      <c r="AO1184" s="137"/>
      <c r="AP1184" s="137"/>
    </row>
    <row r="1185" spans="1:42" outlineLevel="1">
      <c r="A1185" s="395"/>
      <c r="B1185" s="269"/>
      <c r="C1185" s="360" t="s">
        <v>962</v>
      </c>
      <c r="D1185" s="361"/>
      <c r="E1185" s="362">
        <v>104.4164</v>
      </c>
      <c r="F1185" s="334"/>
      <c r="G1185" s="334"/>
      <c r="H1185" s="271">
        <v>0</v>
      </c>
      <c r="I1185" s="137"/>
      <c r="J1185" s="137"/>
      <c r="K1185" s="137"/>
      <c r="L1185" s="137"/>
      <c r="M1185" s="137" t="s">
        <v>133</v>
      </c>
      <c r="N1185" s="137">
        <v>0</v>
      </c>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7"/>
      <c r="AL1185" s="137"/>
      <c r="AM1185" s="137"/>
      <c r="AN1185" s="137"/>
      <c r="AO1185" s="137"/>
      <c r="AP1185" s="137"/>
    </row>
    <row r="1186" spans="1:42" outlineLevel="1">
      <c r="A1186" s="395">
        <v>347</v>
      </c>
      <c r="B1186" s="269" t="s">
        <v>963</v>
      </c>
      <c r="C1186" s="270" t="s">
        <v>964</v>
      </c>
      <c r="D1186" s="333" t="s">
        <v>0</v>
      </c>
      <c r="E1186" s="334">
        <v>9.6999999999999993</v>
      </c>
      <c r="F1186" s="334"/>
      <c r="G1186" s="334">
        <f>ROUND(E1186*F1186,2)</f>
        <v>0</v>
      </c>
      <c r="H1186" s="271" t="s">
        <v>1269</v>
      </c>
      <c r="I1186" s="137"/>
      <c r="J1186" s="137"/>
      <c r="K1186" s="137"/>
      <c r="L1186" s="137"/>
      <c r="M1186" s="137" t="s">
        <v>131</v>
      </c>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7"/>
      <c r="AL1186" s="137"/>
      <c r="AM1186" s="137"/>
      <c r="AN1186" s="137"/>
      <c r="AO1186" s="137"/>
      <c r="AP1186" s="137"/>
    </row>
    <row r="1187" spans="1:42">
      <c r="A1187" s="396" t="s">
        <v>126</v>
      </c>
      <c r="B1187" s="363" t="s">
        <v>88</v>
      </c>
      <c r="C1187" s="364" t="s">
        <v>89</v>
      </c>
      <c r="D1187" s="365"/>
      <c r="E1187" s="366"/>
      <c r="F1187" s="366"/>
      <c r="G1187" s="366">
        <f>SUMIF(M1188:M1203,"&lt;&gt;NOR",G1188:G1203)</f>
        <v>0</v>
      </c>
      <c r="H1187" s="339"/>
      <c r="M1187" s="136" t="s">
        <v>127</v>
      </c>
    </row>
    <row r="1188" spans="1:42" ht="22.5" outlineLevel="1">
      <c r="A1188" s="395">
        <v>348</v>
      </c>
      <c r="B1188" s="269" t="s">
        <v>965</v>
      </c>
      <c r="C1188" s="270" t="s">
        <v>966</v>
      </c>
      <c r="D1188" s="333" t="s">
        <v>247</v>
      </c>
      <c r="E1188" s="334">
        <v>11.28</v>
      </c>
      <c r="F1188" s="334"/>
      <c r="G1188" s="334">
        <f>ROUND(E1188*F1188,2)</f>
        <v>0</v>
      </c>
      <c r="H1188" s="271" t="s">
        <v>1233</v>
      </c>
      <c r="I1188" s="137"/>
      <c r="J1188" s="137"/>
      <c r="K1188" s="137"/>
      <c r="L1188" s="137"/>
      <c r="M1188" s="137" t="s">
        <v>131</v>
      </c>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7"/>
      <c r="AL1188" s="137"/>
      <c r="AM1188" s="137"/>
      <c r="AN1188" s="137"/>
      <c r="AO1188" s="137"/>
      <c r="AP1188" s="137"/>
    </row>
    <row r="1189" spans="1:42" outlineLevel="1">
      <c r="A1189" s="395"/>
      <c r="B1189" s="269"/>
      <c r="C1189" s="360" t="s">
        <v>967</v>
      </c>
      <c r="D1189" s="361"/>
      <c r="E1189" s="362">
        <v>11.28</v>
      </c>
      <c r="F1189" s="334"/>
      <c r="G1189" s="334"/>
      <c r="H1189" s="271">
        <v>0</v>
      </c>
      <c r="I1189" s="137"/>
      <c r="J1189" s="137"/>
      <c r="K1189" s="137"/>
      <c r="L1189" s="137"/>
      <c r="M1189" s="137" t="s">
        <v>133</v>
      </c>
      <c r="N1189" s="137">
        <v>0</v>
      </c>
      <c r="O1189" s="137"/>
      <c r="P1189" s="137"/>
      <c r="Q1189" s="137"/>
      <c r="R1189" s="137"/>
      <c r="S1189" s="137"/>
      <c r="T1189" s="137"/>
      <c r="U1189" s="137"/>
      <c r="V1189" s="137"/>
      <c r="W1189" s="137"/>
      <c r="X1189" s="137"/>
      <c r="Y1189" s="137"/>
      <c r="Z1189" s="137"/>
      <c r="AA1189" s="137"/>
      <c r="AB1189" s="137"/>
      <c r="AC1189" s="137"/>
      <c r="AD1189" s="137"/>
      <c r="AE1189" s="137"/>
      <c r="AF1189" s="137"/>
      <c r="AG1189" s="137"/>
      <c r="AH1189" s="137"/>
      <c r="AI1189" s="137"/>
      <c r="AJ1189" s="137"/>
      <c r="AK1189" s="137"/>
      <c r="AL1189" s="137"/>
      <c r="AM1189" s="137"/>
      <c r="AN1189" s="137"/>
      <c r="AO1189" s="137"/>
      <c r="AP1189" s="137"/>
    </row>
    <row r="1190" spans="1:42" ht="22.5" outlineLevel="1">
      <c r="A1190" s="395">
        <v>349</v>
      </c>
      <c r="B1190" s="269" t="s">
        <v>968</v>
      </c>
      <c r="C1190" s="270" t="s">
        <v>966</v>
      </c>
      <c r="D1190" s="333" t="s">
        <v>247</v>
      </c>
      <c r="E1190" s="334">
        <v>6.9</v>
      </c>
      <c r="F1190" s="334"/>
      <c r="G1190" s="334">
        <f>ROUND(E1190*F1190,2)</f>
        <v>0</v>
      </c>
      <c r="H1190" s="271" t="s">
        <v>1233</v>
      </c>
      <c r="I1190" s="137"/>
      <c r="J1190" s="137"/>
      <c r="K1190" s="137"/>
      <c r="L1190" s="137"/>
      <c r="M1190" s="137" t="s">
        <v>131</v>
      </c>
      <c r="N1190" s="137"/>
      <c r="O1190" s="137"/>
      <c r="P1190" s="137"/>
      <c r="Q1190" s="137"/>
      <c r="R1190" s="137"/>
      <c r="S1190" s="137"/>
      <c r="T1190" s="137"/>
      <c r="U1190" s="137"/>
      <c r="V1190" s="137"/>
      <c r="W1190" s="137"/>
      <c r="X1190" s="137"/>
      <c r="Y1190" s="137"/>
      <c r="Z1190" s="137"/>
      <c r="AA1190" s="137"/>
      <c r="AB1190" s="137"/>
      <c r="AC1190" s="137"/>
      <c r="AD1190" s="137"/>
      <c r="AE1190" s="137"/>
      <c r="AF1190" s="137"/>
      <c r="AG1190" s="137"/>
      <c r="AH1190" s="137"/>
      <c r="AI1190" s="137"/>
      <c r="AJ1190" s="137"/>
      <c r="AK1190" s="137"/>
      <c r="AL1190" s="137"/>
      <c r="AM1190" s="137"/>
      <c r="AN1190" s="137"/>
      <c r="AO1190" s="137"/>
      <c r="AP1190" s="137"/>
    </row>
    <row r="1191" spans="1:42" outlineLevel="1">
      <c r="A1191" s="395"/>
      <c r="B1191" s="269"/>
      <c r="C1191" s="360" t="s">
        <v>969</v>
      </c>
      <c r="D1191" s="361"/>
      <c r="E1191" s="362">
        <v>6.9</v>
      </c>
      <c r="F1191" s="334"/>
      <c r="G1191" s="334"/>
      <c r="H1191" s="271">
        <v>0</v>
      </c>
      <c r="I1191" s="137"/>
      <c r="J1191" s="137"/>
      <c r="K1191" s="137"/>
      <c r="L1191" s="137"/>
      <c r="M1191" s="137" t="s">
        <v>133</v>
      </c>
      <c r="N1191" s="137">
        <v>0</v>
      </c>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7"/>
      <c r="AL1191" s="137"/>
      <c r="AM1191" s="137"/>
      <c r="AN1191" s="137"/>
      <c r="AO1191" s="137"/>
      <c r="AP1191" s="137"/>
    </row>
    <row r="1192" spans="1:42" ht="22.5" outlineLevel="1">
      <c r="A1192" s="395">
        <v>350</v>
      </c>
      <c r="B1192" s="269" t="s">
        <v>970</v>
      </c>
      <c r="C1192" s="270" t="s">
        <v>966</v>
      </c>
      <c r="D1192" s="333" t="s">
        <v>247</v>
      </c>
      <c r="E1192" s="334">
        <v>83.2</v>
      </c>
      <c r="F1192" s="334"/>
      <c r="G1192" s="334">
        <f>ROUND(E1192*F1192,2)</f>
        <v>0</v>
      </c>
      <c r="H1192" s="271" t="s">
        <v>1233</v>
      </c>
      <c r="I1192" s="137"/>
      <c r="J1192" s="137"/>
      <c r="K1192" s="137"/>
      <c r="L1192" s="137"/>
      <c r="M1192" s="137" t="s">
        <v>131</v>
      </c>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7"/>
      <c r="AL1192" s="137"/>
      <c r="AM1192" s="137"/>
      <c r="AN1192" s="137"/>
      <c r="AO1192" s="137"/>
      <c r="AP1192" s="137"/>
    </row>
    <row r="1193" spans="1:42" outlineLevel="1">
      <c r="A1193" s="395"/>
      <c r="B1193" s="269"/>
      <c r="C1193" s="360" t="s">
        <v>971</v>
      </c>
      <c r="D1193" s="361"/>
      <c r="E1193" s="362">
        <v>83.2</v>
      </c>
      <c r="F1193" s="334"/>
      <c r="G1193" s="334"/>
      <c r="H1193" s="271">
        <v>0</v>
      </c>
      <c r="I1193" s="137"/>
      <c r="J1193" s="137"/>
      <c r="K1193" s="137"/>
      <c r="L1193" s="137"/>
      <c r="M1193" s="137" t="s">
        <v>133</v>
      </c>
      <c r="N1193" s="137">
        <v>0</v>
      </c>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7"/>
      <c r="AL1193" s="137"/>
      <c r="AM1193" s="137"/>
      <c r="AN1193" s="137"/>
      <c r="AO1193" s="137"/>
      <c r="AP1193" s="137"/>
    </row>
    <row r="1194" spans="1:42" ht="22.5" outlineLevel="1">
      <c r="A1194" s="395">
        <v>351</v>
      </c>
      <c r="B1194" s="269" t="s">
        <v>972</v>
      </c>
      <c r="C1194" s="270" t="s">
        <v>966</v>
      </c>
      <c r="D1194" s="333" t="s">
        <v>247</v>
      </c>
      <c r="E1194" s="334">
        <v>4.68</v>
      </c>
      <c r="F1194" s="334"/>
      <c r="G1194" s="334">
        <f>ROUND(E1194*F1194,2)</f>
        <v>0</v>
      </c>
      <c r="H1194" s="271" t="s">
        <v>1233</v>
      </c>
      <c r="I1194" s="137"/>
      <c r="J1194" s="137"/>
      <c r="K1194" s="137"/>
      <c r="L1194" s="137"/>
      <c r="M1194" s="137" t="s">
        <v>131</v>
      </c>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7"/>
      <c r="AL1194" s="137"/>
      <c r="AM1194" s="137"/>
      <c r="AN1194" s="137"/>
      <c r="AO1194" s="137"/>
      <c r="AP1194" s="137"/>
    </row>
    <row r="1195" spans="1:42" outlineLevel="1">
      <c r="A1195" s="395"/>
      <c r="B1195" s="269"/>
      <c r="C1195" s="360" t="s">
        <v>973</v>
      </c>
      <c r="D1195" s="361"/>
      <c r="E1195" s="362">
        <v>4.68</v>
      </c>
      <c r="F1195" s="334"/>
      <c r="G1195" s="334"/>
      <c r="H1195" s="271">
        <v>0</v>
      </c>
      <c r="I1195" s="137"/>
      <c r="J1195" s="137"/>
      <c r="K1195" s="137"/>
      <c r="L1195" s="137"/>
      <c r="M1195" s="137" t="s">
        <v>133</v>
      </c>
      <c r="N1195" s="137">
        <v>0</v>
      </c>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7"/>
      <c r="AL1195" s="137"/>
      <c r="AM1195" s="137"/>
      <c r="AN1195" s="137"/>
      <c r="AO1195" s="137"/>
      <c r="AP1195" s="137"/>
    </row>
    <row r="1196" spans="1:42" ht="22.5" outlineLevel="1">
      <c r="A1196" s="395">
        <v>352</v>
      </c>
      <c r="B1196" s="269" t="s">
        <v>974</v>
      </c>
      <c r="C1196" s="270" t="s">
        <v>975</v>
      </c>
      <c r="D1196" s="333" t="s">
        <v>247</v>
      </c>
      <c r="E1196" s="334">
        <v>1.1200000000000001</v>
      </c>
      <c r="F1196" s="334"/>
      <c r="G1196" s="334">
        <f>ROUND(E1196*F1196,2)</f>
        <v>0</v>
      </c>
      <c r="H1196" s="271" t="s">
        <v>1233</v>
      </c>
      <c r="I1196" s="137"/>
      <c r="J1196" s="137"/>
      <c r="K1196" s="137"/>
      <c r="L1196" s="137"/>
      <c r="M1196" s="137" t="s">
        <v>131</v>
      </c>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7"/>
      <c r="AL1196" s="137"/>
      <c r="AM1196" s="137"/>
      <c r="AN1196" s="137"/>
      <c r="AO1196" s="137"/>
      <c r="AP1196" s="137"/>
    </row>
    <row r="1197" spans="1:42" ht="22.5" outlineLevel="1">
      <c r="A1197" s="395">
        <v>353</v>
      </c>
      <c r="B1197" s="269" t="s">
        <v>976</v>
      </c>
      <c r="C1197" s="270" t="s">
        <v>977</v>
      </c>
      <c r="D1197" s="333" t="s">
        <v>247</v>
      </c>
      <c r="E1197" s="334">
        <v>3.6</v>
      </c>
      <c r="F1197" s="334"/>
      <c r="G1197" s="334">
        <f>ROUND(E1197*F1197,2)</f>
        <v>0</v>
      </c>
      <c r="H1197" s="271" t="s">
        <v>1233</v>
      </c>
      <c r="I1197" s="137"/>
      <c r="J1197" s="137"/>
      <c r="K1197" s="137"/>
      <c r="L1197" s="137"/>
      <c r="M1197" s="137" t="s">
        <v>131</v>
      </c>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7"/>
      <c r="AL1197" s="137"/>
      <c r="AM1197" s="137"/>
      <c r="AN1197" s="137"/>
      <c r="AO1197" s="137"/>
      <c r="AP1197" s="137"/>
    </row>
    <row r="1198" spans="1:42" outlineLevel="1">
      <c r="A1198" s="395"/>
      <c r="B1198" s="269"/>
      <c r="C1198" s="360" t="s">
        <v>978</v>
      </c>
      <c r="D1198" s="361"/>
      <c r="E1198" s="362">
        <v>3.6</v>
      </c>
      <c r="F1198" s="334"/>
      <c r="G1198" s="334"/>
      <c r="H1198" s="271">
        <v>0</v>
      </c>
      <c r="I1198" s="137"/>
      <c r="J1198" s="137"/>
      <c r="K1198" s="137"/>
      <c r="L1198" s="137"/>
      <c r="M1198" s="137" t="s">
        <v>133</v>
      </c>
      <c r="N1198" s="137">
        <v>0</v>
      </c>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7"/>
      <c r="AL1198" s="137"/>
      <c r="AM1198" s="137"/>
      <c r="AN1198" s="137"/>
      <c r="AO1198" s="137"/>
      <c r="AP1198" s="137"/>
    </row>
    <row r="1199" spans="1:42" ht="22.5" outlineLevel="1">
      <c r="A1199" s="395">
        <v>354</v>
      </c>
      <c r="B1199" s="269" t="s">
        <v>979</v>
      </c>
      <c r="C1199" s="270" t="s">
        <v>966</v>
      </c>
      <c r="D1199" s="333" t="s">
        <v>247</v>
      </c>
      <c r="E1199" s="334">
        <v>4.8</v>
      </c>
      <c r="F1199" s="334"/>
      <c r="G1199" s="334">
        <f>ROUND(E1199*F1199,2)</f>
        <v>0</v>
      </c>
      <c r="H1199" s="271" t="s">
        <v>1233</v>
      </c>
      <c r="I1199" s="137"/>
      <c r="J1199" s="137"/>
      <c r="K1199" s="137"/>
      <c r="L1199" s="137"/>
      <c r="M1199" s="137" t="s">
        <v>131</v>
      </c>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7"/>
      <c r="AL1199" s="137"/>
      <c r="AM1199" s="137"/>
      <c r="AN1199" s="137"/>
      <c r="AO1199" s="137"/>
      <c r="AP1199" s="137"/>
    </row>
    <row r="1200" spans="1:42" outlineLevel="1">
      <c r="A1200" s="395"/>
      <c r="B1200" s="269"/>
      <c r="C1200" s="360" t="s">
        <v>980</v>
      </c>
      <c r="D1200" s="361"/>
      <c r="E1200" s="362">
        <v>4.8</v>
      </c>
      <c r="F1200" s="334"/>
      <c r="G1200" s="334"/>
      <c r="H1200" s="271">
        <v>0</v>
      </c>
      <c r="I1200" s="137"/>
      <c r="J1200" s="137"/>
      <c r="K1200" s="137"/>
      <c r="L1200" s="137"/>
      <c r="M1200" s="137" t="s">
        <v>133</v>
      </c>
      <c r="N1200" s="137">
        <v>0</v>
      </c>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7"/>
      <c r="AL1200" s="137"/>
      <c r="AM1200" s="137"/>
      <c r="AN1200" s="137"/>
      <c r="AO1200" s="137"/>
      <c r="AP1200" s="137"/>
    </row>
    <row r="1201" spans="1:42" ht="22.5" outlineLevel="1">
      <c r="A1201" s="395">
        <v>355</v>
      </c>
      <c r="B1201" s="269" t="s">
        <v>991</v>
      </c>
      <c r="C1201" s="270" t="s">
        <v>966</v>
      </c>
      <c r="D1201" s="333" t="s">
        <v>247</v>
      </c>
      <c r="E1201" s="334">
        <v>2.2400000000000002</v>
      </c>
      <c r="F1201" s="334"/>
      <c r="G1201" s="334">
        <f t="shared" ref="G1201" si="7">ROUND(E1201*F1201,2)</f>
        <v>0</v>
      </c>
      <c r="H1201" s="271" t="s">
        <v>1233</v>
      </c>
      <c r="I1201" s="137"/>
      <c r="J1201" s="137"/>
      <c r="K1201" s="137"/>
      <c r="L1201" s="137"/>
      <c r="M1201" s="137" t="s">
        <v>131</v>
      </c>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7"/>
      <c r="AL1201" s="137"/>
      <c r="AM1201" s="137"/>
      <c r="AN1201" s="137"/>
      <c r="AO1201" s="137"/>
      <c r="AP1201" s="137"/>
    </row>
    <row r="1202" spans="1:42" outlineLevel="1">
      <c r="A1202" s="395"/>
      <c r="B1202" s="269"/>
      <c r="C1202" s="360" t="s">
        <v>992</v>
      </c>
      <c r="D1202" s="361"/>
      <c r="E1202" s="362">
        <v>2.2400000000000002</v>
      </c>
      <c r="F1202" s="334"/>
      <c r="G1202" s="334"/>
      <c r="H1202" s="271">
        <v>0</v>
      </c>
      <c r="I1202" s="137"/>
      <c r="J1202" s="137"/>
      <c r="K1202" s="137"/>
      <c r="L1202" s="137"/>
      <c r="M1202" s="137" t="s">
        <v>133</v>
      </c>
      <c r="N1202" s="137">
        <v>0</v>
      </c>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7"/>
      <c r="AL1202" s="137"/>
      <c r="AM1202" s="137"/>
      <c r="AN1202" s="137"/>
      <c r="AO1202" s="137"/>
      <c r="AP1202" s="137"/>
    </row>
    <row r="1203" spans="1:42" outlineLevel="1">
      <c r="A1203" s="395">
        <v>356</v>
      </c>
      <c r="B1203" s="269" t="s">
        <v>999</v>
      </c>
      <c r="C1203" s="270" t="s">
        <v>1000</v>
      </c>
      <c r="D1203" s="333" t="s">
        <v>0</v>
      </c>
      <c r="E1203" s="334">
        <v>2.15</v>
      </c>
      <c r="F1203" s="334"/>
      <c r="G1203" s="334">
        <f>ROUND(E1203*F1203,2)</f>
        <v>0</v>
      </c>
      <c r="H1203" s="271" t="s">
        <v>1269</v>
      </c>
      <c r="I1203" s="137"/>
      <c r="J1203" s="137"/>
      <c r="K1203" s="137"/>
      <c r="L1203" s="137"/>
      <c r="M1203" s="137" t="s">
        <v>131</v>
      </c>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7"/>
      <c r="AL1203" s="137"/>
      <c r="AM1203" s="137"/>
      <c r="AN1203" s="137"/>
      <c r="AO1203" s="137"/>
      <c r="AP1203" s="137"/>
    </row>
    <row r="1204" spans="1:42">
      <c r="A1204" s="396" t="s">
        <v>126</v>
      </c>
      <c r="B1204" s="363" t="s">
        <v>90</v>
      </c>
      <c r="C1204" s="364" t="s">
        <v>91</v>
      </c>
      <c r="D1204" s="365"/>
      <c r="E1204" s="366"/>
      <c r="F1204" s="366"/>
      <c r="G1204" s="366">
        <f>SUMIF(M1205:M1259,"&lt;&gt;NOR",G1205:G1259)</f>
        <v>0</v>
      </c>
      <c r="H1204" s="339"/>
      <c r="M1204" s="136" t="s">
        <v>127</v>
      </c>
    </row>
    <row r="1205" spans="1:42" ht="22.5" outlineLevel="1">
      <c r="A1205" s="395">
        <v>357</v>
      </c>
      <c r="B1205" s="269" t="s">
        <v>1001</v>
      </c>
      <c r="C1205" s="270" t="s">
        <v>1002</v>
      </c>
      <c r="D1205" s="333" t="s">
        <v>142</v>
      </c>
      <c r="E1205" s="334">
        <v>16</v>
      </c>
      <c r="F1205" s="334"/>
      <c r="G1205" s="334">
        <f t="shared" ref="G1205:G1220" si="8">ROUND(E1205*F1205,2)</f>
        <v>0</v>
      </c>
      <c r="H1205" s="271" t="s">
        <v>1233</v>
      </c>
      <c r="I1205" s="137"/>
      <c r="J1205" s="137"/>
      <c r="K1205" s="137"/>
      <c r="L1205" s="137"/>
      <c r="M1205" s="137" t="s">
        <v>131</v>
      </c>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7"/>
      <c r="AL1205" s="137"/>
      <c r="AM1205" s="137"/>
      <c r="AN1205" s="137"/>
      <c r="AO1205" s="137"/>
      <c r="AP1205" s="137"/>
    </row>
    <row r="1206" spans="1:42" ht="22.5" outlineLevel="1">
      <c r="A1206" s="395">
        <v>358</v>
      </c>
      <c r="B1206" s="269" t="s">
        <v>1003</v>
      </c>
      <c r="C1206" s="270" t="s">
        <v>1004</v>
      </c>
      <c r="D1206" s="333" t="s">
        <v>142</v>
      </c>
      <c r="E1206" s="334">
        <v>1</v>
      </c>
      <c r="F1206" s="334"/>
      <c r="G1206" s="334">
        <f t="shared" si="8"/>
        <v>0</v>
      </c>
      <c r="H1206" s="271" t="s">
        <v>1233</v>
      </c>
      <c r="I1206" s="137"/>
      <c r="J1206" s="137"/>
      <c r="K1206" s="137"/>
      <c r="L1206" s="137"/>
      <c r="M1206" s="137" t="s">
        <v>131</v>
      </c>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7"/>
      <c r="AL1206" s="137"/>
      <c r="AM1206" s="137"/>
      <c r="AN1206" s="137"/>
      <c r="AO1206" s="137"/>
      <c r="AP1206" s="137"/>
    </row>
    <row r="1207" spans="1:42" ht="22.5" outlineLevel="1">
      <c r="A1207" s="395">
        <v>359</v>
      </c>
      <c r="B1207" s="269" t="s">
        <v>1005</v>
      </c>
      <c r="C1207" s="270" t="s">
        <v>1006</v>
      </c>
      <c r="D1207" s="333" t="s">
        <v>142</v>
      </c>
      <c r="E1207" s="334">
        <v>3</v>
      </c>
      <c r="F1207" s="334"/>
      <c r="G1207" s="334">
        <f t="shared" si="8"/>
        <v>0</v>
      </c>
      <c r="H1207" s="271" t="s">
        <v>1233</v>
      </c>
      <c r="I1207" s="137"/>
      <c r="J1207" s="137"/>
      <c r="K1207" s="137"/>
      <c r="L1207" s="137"/>
      <c r="M1207" s="137" t="s">
        <v>131</v>
      </c>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7"/>
      <c r="AL1207" s="137"/>
      <c r="AM1207" s="137"/>
      <c r="AN1207" s="137"/>
      <c r="AO1207" s="137"/>
      <c r="AP1207" s="137"/>
    </row>
    <row r="1208" spans="1:42" ht="22.5" outlineLevel="1">
      <c r="A1208" s="395">
        <v>360</v>
      </c>
      <c r="B1208" s="269" t="s">
        <v>1007</v>
      </c>
      <c r="C1208" s="270" t="s">
        <v>1008</v>
      </c>
      <c r="D1208" s="333" t="s">
        <v>142</v>
      </c>
      <c r="E1208" s="334">
        <v>3</v>
      </c>
      <c r="F1208" s="334"/>
      <c r="G1208" s="334">
        <f t="shared" si="8"/>
        <v>0</v>
      </c>
      <c r="H1208" s="271" t="s">
        <v>1233</v>
      </c>
      <c r="I1208" s="137"/>
      <c r="J1208" s="137"/>
      <c r="K1208" s="137"/>
      <c r="L1208" s="137"/>
      <c r="M1208" s="137" t="s">
        <v>131</v>
      </c>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7"/>
      <c r="AL1208" s="137"/>
      <c r="AM1208" s="137"/>
      <c r="AN1208" s="137"/>
      <c r="AO1208" s="137"/>
      <c r="AP1208" s="137"/>
    </row>
    <row r="1209" spans="1:42" ht="22.5" outlineLevel="1">
      <c r="A1209" s="395">
        <v>361</v>
      </c>
      <c r="B1209" s="269" t="s">
        <v>1009</v>
      </c>
      <c r="C1209" s="528" t="s">
        <v>2650</v>
      </c>
      <c r="D1209" s="333" t="s">
        <v>142</v>
      </c>
      <c r="E1209" s="529">
        <v>2</v>
      </c>
      <c r="F1209" s="334"/>
      <c r="G1209" s="334">
        <f t="shared" si="8"/>
        <v>0</v>
      </c>
      <c r="H1209" s="271" t="s">
        <v>1233</v>
      </c>
      <c r="I1209" s="137"/>
      <c r="J1209" s="137"/>
      <c r="K1209" s="137"/>
      <c r="L1209" s="137"/>
      <c r="M1209" s="137" t="s">
        <v>131</v>
      </c>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7"/>
      <c r="AL1209" s="137"/>
      <c r="AM1209" s="137"/>
      <c r="AN1209" s="137"/>
      <c r="AO1209" s="137"/>
      <c r="AP1209" s="137"/>
    </row>
    <row r="1210" spans="1:42" ht="22.5" outlineLevel="1">
      <c r="A1210" s="395">
        <v>362</v>
      </c>
      <c r="B1210" s="269" t="s">
        <v>1010</v>
      </c>
      <c r="C1210" s="528" t="s">
        <v>2651</v>
      </c>
      <c r="D1210" s="333" t="s">
        <v>142</v>
      </c>
      <c r="E1210" s="334">
        <v>1</v>
      </c>
      <c r="F1210" s="334"/>
      <c r="G1210" s="334">
        <f t="shared" si="8"/>
        <v>0</v>
      </c>
      <c r="H1210" s="271" t="s">
        <v>1233</v>
      </c>
      <c r="I1210" s="137"/>
      <c r="J1210" s="137"/>
      <c r="K1210" s="137"/>
      <c r="L1210" s="137"/>
      <c r="M1210" s="137" t="s">
        <v>131</v>
      </c>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7"/>
      <c r="AL1210" s="137"/>
      <c r="AM1210" s="137"/>
      <c r="AN1210" s="137"/>
      <c r="AO1210" s="137"/>
      <c r="AP1210" s="137"/>
    </row>
    <row r="1211" spans="1:42" ht="22.5" outlineLevel="1">
      <c r="A1211" s="395">
        <v>363</v>
      </c>
      <c r="B1211" s="269" t="s">
        <v>1011</v>
      </c>
      <c r="C1211" s="528" t="s">
        <v>2652</v>
      </c>
      <c r="D1211" s="333" t="s">
        <v>142</v>
      </c>
      <c r="E1211" s="334">
        <v>1</v>
      </c>
      <c r="F1211" s="334"/>
      <c r="G1211" s="334">
        <f t="shared" si="8"/>
        <v>0</v>
      </c>
      <c r="H1211" s="271" t="s">
        <v>1233</v>
      </c>
      <c r="I1211" s="137"/>
      <c r="J1211" s="137"/>
      <c r="K1211" s="137"/>
      <c r="L1211" s="137"/>
      <c r="M1211" s="137" t="s">
        <v>131</v>
      </c>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7"/>
      <c r="AL1211" s="137"/>
      <c r="AM1211" s="137"/>
      <c r="AN1211" s="137"/>
      <c r="AO1211" s="137"/>
      <c r="AP1211" s="137"/>
    </row>
    <row r="1212" spans="1:42" ht="22.5" outlineLevel="1">
      <c r="A1212" s="395">
        <v>364</v>
      </c>
      <c r="B1212" s="269" t="s">
        <v>1012</v>
      </c>
      <c r="C1212" s="528" t="s">
        <v>2653</v>
      </c>
      <c r="D1212" s="333" t="s">
        <v>142</v>
      </c>
      <c r="E1212" s="334">
        <v>1</v>
      </c>
      <c r="F1212" s="334"/>
      <c r="G1212" s="334">
        <f t="shared" si="8"/>
        <v>0</v>
      </c>
      <c r="H1212" s="271" t="s">
        <v>1233</v>
      </c>
      <c r="I1212" s="137"/>
      <c r="J1212" s="137"/>
      <c r="K1212" s="137"/>
      <c r="L1212" s="137"/>
      <c r="M1212" s="137" t="s">
        <v>131</v>
      </c>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7"/>
      <c r="AL1212" s="137"/>
      <c r="AM1212" s="137"/>
      <c r="AN1212" s="137"/>
      <c r="AO1212" s="137"/>
      <c r="AP1212" s="137"/>
    </row>
    <row r="1213" spans="1:42" ht="22.5" outlineLevel="1">
      <c r="A1213" s="395">
        <v>365</v>
      </c>
      <c r="B1213" s="269" t="s">
        <v>1013</v>
      </c>
      <c r="C1213" s="528" t="s">
        <v>2654</v>
      </c>
      <c r="D1213" s="333" t="s">
        <v>142</v>
      </c>
      <c r="E1213" s="334">
        <v>1</v>
      </c>
      <c r="F1213" s="334"/>
      <c r="G1213" s="334">
        <f t="shared" si="8"/>
        <v>0</v>
      </c>
      <c r="H1213" s="271" t="s">
        <v>1233</v>
      </c>
      <c r="I1213" s="137"/>
      <c r="J1213" s="137"/>
      <c r="K1213" s="137"/>
      <c r="L1213" s="137"/>
      <c r="M1213" s="137" t="s">
        <v>131</v>
      </c>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7"/>
      <c r="AL1213" s="137"/>
      <c r="AM1213" s="137"/>
      <c r="AN1213" s="137"/>
      <c r="AO1213" s="137"/>
      <c r="AP1213" s="137"/>
    </row>
    <row r="1214" spans="1:42" ht="22.5" outlineLevel="1">
      <c r="A1214" s="395">
        <v>366</v>
      </c>
      <c r="B1214" s="269" t="s">
        <v>1014</v>
      </c>
      <c r="C1214" s="528" t="s">
        <v>2655</v>
      </c>
      <c r="D1214" s="333" t="s">
        <v>142</v>
      </c>
      <c r="E1214" s="334">
        <v>1</v>
      </c>
      <c r="F1214" s="334"/>
      <c r="G1214" s="334">
        <f t="shared" si="8"/>
        <v>0</v>
      </c>
      <c r="H1214" s="271" t="s">
        <v>1233</v>
      </c>
      <c r="I1214" s="137"/>
      <c r="J1214" s="137"/>
      <c r="K1214" s="137"/>
      <c r="L1214" s="137"/>
      <c r="M1214" s="137" t="s">
        <v>131</v>
      </c>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7"/>
      <c r="AL1214" s="137"/>
      <c r="AM1214" s="137"/>
      <c r="AN1214" s="137"/>
      <c r="AO1214" s="137"/>
      <c r="AP1214" s="137"/>
    </row>
    <row r="1215" spans="1:42" ht="22.5" outlineLevel="1">
      <c r="A1215" s="395">
        <v>367</v>
      </c>
      <c r="B1215" s="269" t="s">
        <v>1015</v>
      </c>
      <c r="C1215" s="528" t="s">
        <v>2653</v>
      </c>
      <c r="D1215" s="333" t="s">
        <v>142</v>
      </c>
      <c r="E1215" s="334">
        <v>1</v>
      </c>
      <c r="F1215" s="334"/>
      <c r="G1215" s="334">
        <f t="shared" si="8"/>
        <v>0</v>
      </c>
      <c r="H1215" s="271" t="s">
        <v>1233</v>
      </c>
      <c r="I1215" s="137"/>
      <c r="J1215" s="137"/>
      <c r="K1215" s="137"/>
      <c r="L1215" s="137"/>
      <c r="M1215" s="137" t="s">
        <v>131</v>
      </c>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7"/>
      <c r="AL1215" s="137"/>
      <c r="AM1215" s="137"/>
      <c r="AN1215" s="137"/>
      <c r="AO1215" s="137"/>
      <c r="AP1215" s="137"/>
    </row>
    <row r="1216" spans="1:42" ht="22.5" outlineLevel="1">
      <c r="A1216" s="395">
        <v>368</v>
      </c>
      <c r="B1216" s="269" t="s">
        <v>1016</v>
      </c>
      <c r="C1216" s="528" t="s">
        <v>2654</v>
      </c>
      <c r="D1216" s="333" t="s">
        <v>142</v>
      </c>
      <c r="E1216" s="334">
        <v>1</v>
      </c>
      <c r="F1216" s="334"/>
      <c r="G1216" s="334">
        <f t="shared" si="8"/>
        <v>0</v>
      </c>
      <c r="H1216" s="271" t="s">
        <v>1233</v>
      </c>
      <c r="I1216" s="137"/>
      <c r="J1216" s="137"/>
      <c r="K1216" s="137"/>
      <c r="L1216" s="137"/>
      <c r="M1216" s="137" t="s">
        <v>131</v>
      </c>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7"/>
      <c r="AL1216" s="137"/>
      <c r="AM1216" s="137"/>
      <c r="AN1216" s="137"/>
      <c r="AO1216" s="137"/>
      <c r="AP1216" s="137"/>
    </row>
    <row r="1217" spans="1:42" ht="22.5" outlineLevel="1">
      <c r="A1217" s="395">
        <v>369</v>
      </c>
      <c r="B1217" s="269" t="s">
        <v>1017</v>
      </c>
      <c r="C1217" s="528" t="s">
        <v>2655</v>
      </c>
      <c r="D1217" s="333" t="s">
        <v>142</v>
      </c>
      <c r="E1217" s="334">
        <v>1</v>
      </c>
      <c r="F1217" s="334"/>
      <c r="G1217" s="334">
        <f t="shared" si="8"/>
        <v>0</v>
      </c>
      <c r="H1217" s="271" t="s">
        <v>1233</v>
      </c>
      <c r="I1217" s="137"/>
      <c r="J1217" s="137"/>
      <c r="K1217" s="137"/>
      <c r="L1217" s="137"/>
      <c r="M1217" s="137" t="s">
        <v>131</v>
      </c>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7"/>
      <c r="AL1217" s="137"/>
      <c r="AM1217" s="137"/>
      <c r="AN1217" s="137"/>
      <c r="AO1217" s="137"/>
      <c r="AP1217" s="137"/>
    </row>
    <row r="1218" spans="1:42" ht="22.5" outlineLevel="1">
      <c r="A1218" s="395">
        <v>370</v>
      </c>
      <c r="B1218" s="269" t="s">
        <v>1018</v>
      </c>
      <c r="C1218" s="270" t="s">
        <v>1019</v>
      </c>
      <c r="D1218" s="333" t="s">
        <v>142</v>
      </c>
      <c r="E1218" s="334">
        <v>1</v>
      </c>
      <c r="F1218" s="334"/>
      <c r="G1218" s="334">
        <f t="shared" si="8"/>
        <v>0</v>
      </c>
      <c r="H1218" s="271" t="s">
        <v>1233</v>
      </c>
      <c r="I1218" s="137"/>
      <c r="J1218" s="137"/>
      <c r="K1218" s="137"/>
      <c r="L1218" s="137"/>
      <c r="M1218" s="137" t="s">
        <v>131</v>
      </c>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7"/>
      <c r="AL1218" s="137"/>
      <c r="AM1218" s="137"/>
      <c r="AN1218" s="137"/>
      <c r="AO1218" s="137"/>
      <c r="AP1218" s="137"/>
    </row>
    <row r="1219" spans="1:42" ht="22.5" outlineLevel="1">
      <c r="A1219" s="395">
        <v>371</v>
      </c>
      <c r="B1219" s="269" t="s">
        <v>1020</v>
      </c>
      <c r="C1219" s="270" t="s">
        <v>1021</v>
      </c>
      <c r="D1219" s="333" t="s">
        <v>142</v>
      </c>
      <c r="E1219" s="334">
        <v>1</v>
      </c>
      <c r="F1219" s="334"/>
      <c r="G1219" s="334">
        <f t="shared" si="8"/>
        <v>0</v>
      </c>
      <c r="H1219" s="271" t="s">
        <v>1233</v>
      </c>
      <c r="I1219" s="137"/>
      <c r="J1219" s="137"/>
      <c r="K1219" s="137"/>
      <c r="L1219" s="137"/>
      <c r="M1219" s="137" t="s">
        <v>131</v>
      </c>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7"/>
      <c r="AL1219" s="137"/>
      <c r="AM1219" s="137"/>
      <c r="AN1219" s="137"/>
      <c r="AO1219" s="137"/>
      <c r="AP1219" s="137"/>
    </row>
    <row r="1220" spans="1:42" ht="22.5" outlineLevel="1">
      <c r="A1220" s="395">
        <v>372</v>
      </c>
      <c r="B1220" s="269" t="s">
        <v>1022</v>
      </c>
      <c r="C1220" s="270" t="s">
        <v>1023</v>
      </c>
      <c r="D1220" s="333" t="s">
        <v>247</v>
      </c>
      <c r="E1220" s="334">
        <v>10.08</v>
      </c>
      <c r="F1220" s="334"/>
      <c r="G1220" s="334">
        <f t="shared" si="8"/>
        <v>0</v>
      </c>
      <c r="H1220" s="271" t="s">
        <v>1233</v>
      </c>
      <c r="I1220" s="137"/>
      <c r="J1220" s="137"/>
      <c r="K1220" s="137"/>
      <c r="L1220" s="137"/>
      <c r="M1220" s="137" t="s">
        <v>131</v>
      </c>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7"/>
      <c r="AL1220" s="137"/>
      <c r="AM1220" s="137"/>
      <c r="AN1220" s="137"/>
      <c r="AO1220" s="137"/>
      <c r="AP1220" s="137"/>
    </row>
    <row r="1221" spans="1:42" outlineLevel="1">
      <c r="A1221" s="395"/>
      <c r="B1221" s="269"/>
      <c r="C1221" s="360" t="s">
        <v>1024</v>
      </c>
      <c r="D1221" s="361"/>
      <c r="E1221" s="362">
        <v>10.08</v>
      </c>
      <c r="F1221" s="334"/>
      <c r="G1221" s="334"/>
      <c r="H1221" s="271">
        <v>0</v>
      </c>
      <c r="I1221" s="137"/>
      <c r="J1221" s="137"/>
      <c r="K1221" s="137"/>
      <c r="L1221" s="137"/>
      <c r="M1221" s="137" t="s">
        <v>133</v>
      </c>
      <c r="N1221" s="137">
        <v>0</v>
      </c>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7"/>
      <c r="AL1221" s="137"/>
      <c r="AM1221" s="137"/>
      <c r="AN1221" s="137"/>
      <c r="AO1221" s="137"/>
      <c r="AP1221" s="137"/>
    </row>
    <row r="1222" spans="1:42" ht="22.5" outlineLevel="1">
      <c r="A1222" s="395">
        <v>373</v>
      </c>
      <c r="B1222" s="269" t="s">
        <v>1025</v>
      </c>
      <c r="C1222" s="270" t="s">
        <v>1023</v>
      </c>
      <c r="D1222" s="333" t="s">
        <v>247</v>
      </c>
      <c r="E1222" s="334">
        <v>6.9</v>
      </c>
      <c r="F1222" s="334"/>
      <c r="G1222" s="334">
        <f>ROUND(E1222*F1222,2)</f>
        <v>0</v>
      </c>
      <c r="H1222" s="271" t="s">
        <v>1233</v>
      </c>
      <c r="I1222" s="137"/>
      <c r="J1222" s="137"/>
      <c r="K1222" s="137"/>
      <c r="L1222" s="137"/>
      <c r="M1222" s="137" t="s">
        <v>131</v>
      </c>
      <c r="N1222" s="137"/>
      <c r="O1222" s="137"/>
      <c r="P1222" s="137"/>
      <c r="Q1222" s="137"/>
      <c r="R1222" s="137"/>
      <c r="S1222" s="137"/>
      <c r="T1222" s="137"/>
      <c r="U1222" s="137"/>
      <c r="V1222" s="137"/>
      <c r="W1222" s="137"/>
      <c r="X1222" s="137"/>
      <c r="Y1222" s="137"/>
      <c r="Z1222" s="137"/>
      <c r="AA1222" s="137"/>
      <c r="AB1222" s="137"/>
      <c r="AC1222" s="137"/>
      <c r="AD1222" s="137"/>
      <c r="AE1222" s="137"/>
      <c r="AF1222" s="137"/>
      <c r="AG1222" s="137"/>
      <c r="AH1222" s="137"/>
      <c r="AI1222" s="137"/>
      <c r="AJ1222" s="137"/>
      <c r="AK1222" s="137"/>
      <c r="AL1222" s="137"/>
      <c r="AM1222" s="137"/>
      <c r="AN1222" s="137"/>
      <c r="AO1222" s="137"/>
      <c r="AP1222" s="137"/>
    </row>
    <row r="1223" spans="1:42" outlineLevel="1">
      <c r="A1223" s="395"/>
      <c r="B1223" s="269"/>
      <c r="C1223" s="360" t="s">
        <v>969</v>
      </c>
      <c r="D1223" s="361"/>
      <c r="E1223" s="362">
        <v>6.9</v>
      </c>
      <c r="F1223" s="334"/>
      <c r="G1223" s="334"/>
      <c r="H1223" s="271">
        <v>0</v>
      </c>
      <c r="I1223" s="137"/>
      <c r="J1223" s="137"/>
      <c r="K1223" s="137"/>
      <c r="L1223" s="137"/>
      <c r="M1223" s="137" t="s">
        <v>133</v>
      </c>
      <c r="N1223" s="137">
        <v>0</v>
      </c>
      <c r="O1223" s="137"/>
      <c r="P1223" s="137"/>
      <c r="Q1223" s="137"/>
      <c r="R1223" s="137"/>
      <c r="S1223" s="137"/>
      <c r="T1223" s="137"/>
      <c r="U1223" s="137"/>
      <c r="V1223" s="137"/>
      <c r="W1223" s="137"/>
      <c r="X1223" s="137"/>
      <c r="Y1223" s="137"/>
      <c r="Z1223" s="137"/>
      <c r="AA1223" s="137"/>
      <c r="AB1223" s="137"/>
      <c r="AC1223" s="137"/>
      <c r="AD1223" s="137"/>
      <c r="AE1223" s="137"/>
      <c r="AF1223" s="137"/>
      <c r="AG1223" s="137"/>
      <c r="AH1223" s="137"/>
      <c r="AI1223" s="137"/>
      <c r="AJ1223" s="137"/>
      <c r="AK1223" s="137"/>
      <c r="AL1223" s="137"/>
      <c r="AM1223" s="137"/>
      <c r="AN1223" s="137"/>
      <c r="AO1223" s="137"/>
      <c r="AP1223" s="137"/>
    </row>
    <row r="1224" spans="1:42" ht="22.5" outlineLevel="1">
      <c r="A1224" s="395">
        <v>374</v>
      </c>
      <c r="B1224" s="269" t="s">
        <v>1026</v>
      </c>
      <c r="C1224" s="270" t="s">
        <v>1023</v>
      </c>
      <c r="D1224" s="333" t="s">
        <v>247</v>
      </c>
      <c r="E1224" s="334">
        <v>88.4</v>
      </c>
      <c r="F1224" s="334"/>
      <c r="G1224" s="334">
        <f>ROUND(E1224*F1224,2)</f>
        <v>0</v>
      </c>
      <c r="H1224" s="271" t="s">
        <v>1233</v>
      </c>
      <c r="I1224" s="137"/>
      <c r="J1224" s="137"/>
      <c r="K1224" s="137"/>
      <c r="L1224" s="137"/>
      <c r="M1224" s="137" t="s">
        <v>131</v>
      </c>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7"/>
      <c r="AL1224" s="137"/>
      <c r="AM1224" s="137"/>
      <c r="AN1224" s="137"/>
      <c r="AO1224" s="137"/>
      <c r="AP1224" s="137"/>
    </row>
    <row r="1225" spans="1:42" outlineLevel="1">
      <c r="A1225" s="395"/>
      <c r="B1225" s="269"/>
      <c r="C1225" s="360" t="s">
        <v>1027</v>
      </c>
      <c r="D1225" s="361"/>
      <c r="E1225" s="362">
        <v>88.4</v>
      </c>
      <c r="F1225" s="334"/>
      <c r="G1225" s="334"/>
      <c r="H1225" s="271">
        <v>0</v>
      </c>
      <c r="I1225" s="137"/>
      <c r="J1225" s="137"/>
      <c r="K1225" s="137"/>
      <c r="L1225" s="137"/>
      <c r="M1225" s="137" t="s">
        <v>133</v>
      </c>
      <c r="N1225" s="137">
        <v>0</v>
      </c>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7"/>
      <c r="AL1225" s="137"/>
      <c r="AM1225" s="137"/>
      <c r="AN1225" s="137"/>
      <c r="AO1225" s="137"/>
      <c r="AP1225" s="137"/>
    </row>
    <row r="1226" spans="1:42" ht="22.5" outlineLevel="1">
      <c r="A1226" s="395">
        <v>375</v>
      </c>
      <c r="B1226" s="269" t="s">
        <v>1028</v>
      </c>
      <c r="C1226" s="270" t="s">
        <v>1023</v>
      </c>
      <c r="D1226" s="333" t="s">
        <v>247</v>
      </c>
      <c r="E1226" s="334">
        <v>2.2400000000000002</v>
      </c>
      <c r="F1226" s="334"/>
      <c r="G1226" s="334">
        <f>ROUND(E1226*F1226,2)</f>
        <v>0</v>
      </c>
      <c r="H1226" s="271" t="s">
        <v>1233</v>
      </c>
      <c r="I1226" s="137"/>
      <c r="J1226" s="137"/>
      <c r="K1226" s="137"/>
      <c r="L1226" s="137"/>
      <c r="M1226" s="137" t="s">
        <v>131</v>
      </c>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7"/>
      <c r="AL1226" s="137"/>
      <c r="AM1226" s="137"/>
      <c r="AN1226" s="137"/>
      <c r="AO1226" s="137"/>
      <c r="AP1226" s="137"/>
    </row>
    <row r="1227" spans="1:42" outlineLevel="1">
      <c r="A1227" s="395"/>
      <c r="B1227" s="269"/>
      <c r="C1227" s="360" t="s">
        <v>992</v>
      </c>
      <c r="D1227" s="361"/>
      <c r="E1227" s="362">
        <v>2.2400000000000002</v>
      </c>
      <c r="F1227" s="334"/>
      <c r="G1227" s="334"/>
      <c r="H1227" s="271">
        <v>0</v>
      </c>
      <c r="I1227" s="137"/>
      <c r="J1227" s="137"/>
      <c r="K1227" s="137"/>
      <c r="L1227" s="137"/>
      <c r="M1227" s="137" t="s">
        <v>133</v>
      </c>
      <c r="N1227" s="137">
        <v>0</v>
      </c>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7"/>
      <c r="AL1227" s="137"/>
      <c r="AM1227" s="137"/>
      <c r="AN1227" s="137"/>
      <c r="AO1227" s="137"/>
      <c r="AP1227" s="137"/>
    </row>
    <row r="1228" spans="1:42" ht="22.5" outlineLevel="1">
      <c r="A1228" s="395">
        <v>376</v>
      </c>
      <c r="B1228" s="269" t="s">
        <v>1029</v>
      </c>
      <c r="C1228" s="270" t="s">
        <v>1023</v>
      </c>
      <c r="D1228" s="333" t="s">
        <v>247</v>
      </c>
      <c r="E1228" s="334">
        <v>3.6</v>
      </c>
      <c r="F1228" s="334"/>
      <c r="G1228" s="334">
        <f>ROUND(E1228*F1228,2)</f>
        <v>0</v>
      </c>
      <c r="H1228" s="271" t="s">
        <v>1233</v>
      </c>
      <c r="I1228" s="137"/>
      <c r="J1228" s="137"/>
      <c r="K1228" s="137"/>
      <c r="L1228" s="137"/>
      <c r="M1228" s="137" t="s">
        <v>131</v>
      </c>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7"/>
      <c r="AL1228" s="137"/>
      <c r="AM1228" s="137"/>
      <c r="AN1228" s="137"/>
      <c r="AO1228" s="137"/>
      <c r="AP1228" s="137"/>
    </row>
    <row r="1229" spans="1:42" outlineLevel="1">
      <c r="A1229" s="395"/>
      <c r="B1229" s="269"/>
      <c r="C1229" s="360" t="s">
        <v>978</v>
      </c>
      <c r="D1229" s="361"/>
      <c r="E1229" s="362">
        <v>3.6</v>
      </c>
      <c r="F1229" s="334"/>
      <c r="G1229" s="334"/>
      <c r="H1229" s="271">
        <v>0</v>
      </c>
      <c r="I1229" s="137"/>
      <c r="J1229" s="137"/>
      <c r="K1229" s="137"/>
      <c r="L1229" s="137"/>
      <c r="M1229" s="137" t="s">
        <v>133</v>
      </c>
      <c r="N1229" s="137">
        <v>0</v>
      </c>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7"/>
      <c r="AL1229" s="137"/>
      <c r="AM1229" s="137"/>
      <c r="AN1229" s="137"/>
      <c r="AO1229" s="137"/>
      <c r="AP1229" s="137"/>
    </row>
    <row r="1230" spans="1:42" ht="22.5" outlineLevel="1">
      <c r="A1230" s="395">
        <v>377</v>
      </c>
      <c r="B1230" s="269" t="s">
        <v>1030</v>
      </c>
      <c r="C1230" s="270" t="s">
        <v>1023</v>
      </c>
      <c r="D1230" s="333" t="s">
        <v>247</v>
      </c>
      <c r="E1230" s="334">
        <v>4.8</v>
      </c>
      <c r="F1230" s="334"/>
      <c r="G1230" s="334">
        <f>ROUND(E1230*F1230,2)</f>
        <v>0</v>
      </c>
      <c r="H1230" s="271" t="s">
        <v>1233</v>
      </c>
      <c r="I1230" s="137"/>
      <c r="J1230" s="137"/>
      <c r="K1230" s="137"/>
      <c r="L1230" s="137"/>
      <c r="M1230" s="137" t="s">
        <v>131</v>
      </c>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7"/>
      <c r="AL1230" s="137"/>
      <c r="AM1230" s="137"/>
      <c r="AN1230" s="137"/>
      <c r="AO1230" s="137"/>
      <c r="AP1230" s="137"/>
    </row>
    <row r="1231" spans="1:42" outlineLevel="1">
      <c r="A1231" s="395"/>
      <c r="B1231" s="269"/>
      <c r="C1231" s="360" t="s">
        <v>980</v>
      </c>
      <c r="D1231" s="361"/>
      <c r="E1231" s="362">
        <v>4.8</v>
      </c>
      <c r="F1231" s="334"/>
      <c r="G1231" s="334"/>
      <c r="H1231" s="271">
        <v>0</v>
      </c>
      <c r="I1231" s="137"/>
      <c r="J1231" s="137"/>
      <c r="K1231" s="137"/>
      <c r="L1231" s="137"/>
      <c r="M1231" s="137" t="s">
        <v>133</v>
      </c>
      <c r="N1231" s="137">
        <v>0</v>
      </c>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7"/>
      <c r="AL1231" s="137"/>
      <c r="AM1231" s="137"/>
      <c r="AN1231" s="137"/>
      <c r="AO1231" s="137"/>
      <c r="AP1231" s="137"/>
    </row>
    <row r="1232" spans="1:42" ht="22.5" outlineLevel="1">
      <c r="A1232" s="395">
        <v>378</v>
      </c>
      <c r="B1232" s="269" t="s">
        <v>1031</v>
      </c>
      <c r="C1232" s="270" t="s">
        <v>1023</v>
      </c>
      <c r="D1232" s="333" t="s">
        <v>247</v>
      </c>
      <c r="E1232" s="334">
        <v>1.1200000000000001</v>
      </c>
      <c r="F1232" s="334"/>
      <c r="G1232" s="334">
        <f>ROUND(E1232*F1232,2)</f>
        <v>0</v>
      </c>
      <c r="H1232" s="271" t="s">
        <v>1233</v>
      </c>
      <c r="I1232" s="137"/>
      <c r="J1232" s="137"/>
      <c r="K1232" s="137"/>
      <c r="L1232" s="137"/>
      <c r="M1232" s="137" t="s">
        <v>131</v>
      </c>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7"/>
      <c r="AL1232" s="137"/>
      <c r="AM1232" s="137"/>
      <c r="AN1232" s="137"/>
      <c r="AO1232" s="137"/>
      <c r="AP1232" s="137"/>
    </row>
    <row r="1233" spans="1:42" ht="22.5" outlineLevel="1">
      <c r="A1233" s="395">
        <v>379</v>
      </c>
      <c r="B1233" s="269" t="s">
        <v>1032</v>
      </c>
      <c r="C1233" s="270" t="s">
        <v>2543</v>
      </c>
      <c r="D1233" s="333" t="s">
        <v>247</v>
      </c>
      <c r="E1233" s="334">
        <v>18.8</v>
      </c>
      <c r="F1233" s="334"/>
      <c r="G1233" s="334">
        <f>ROUND(E1233*F1233,2)</f>
        <v>0</v>
      </c>
      <c r="H1233" s="271" t="s">
        <v>1233</v>
      </c>
      <c r="I1233" s="137"/>
      <c r="J1233" s="137"/>
      <c r="K1233" s="137"/>
      <c r="L1233" s="137"/>
      <c r="M1233" s="137" t="s">
        <v>131</v>
      </c>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7"/>
      <c r="AL1233" s="137"/>
      <c r="AM1233" s="137"/>
      <c r="AN1233" s="137"/>
      <c r="AO1233" s="137"/>
      <c r="AP1233" s="137"/>
    </row>
    <row r="1234" spans="1:42" ht="67.5" outlineLevel="1">
      <c r="A1234" s="395">
        <v>380</v>
      </c>
      <c r="B1234" s="269" t="s">
        <v>1033</v>
      </c>
      <c r="C1234" s="270" t="s">
        <v>2544</v>
      </c>
      <c r="D1234" s="333" t="s">
        <v>142</v>
      </c>
      <c r="E1234" s="334">
        <v>1</v>
      </c>
      <c r="F1234" s="334"/>
      <c r="G1234" s="334">
        <f t="shared" ref="G1234:G1256" si="9">ROUND(E1234*F1234,2)</f>
        <v>0</v>
      </c>
      <c r="H1234" s="271" t="s">
        <v>1233</v>
      </c>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7"/>
      <c r="AL1234" s="137"/>
      <c r="AM1234" s="137"/>
      <c r="AN1234" s="137"/>
      <c r="AO1234" s="137"/>
      <c r="AP1234" s="137"/>
    </row>
    <row r="1235" spans="1:42" ht="67.5" outlineLevel="1">
      <c r="A1235" s="395">
        <v>381</v>
      </c>
      <c r="B1235" s="269" t="s">
        <v>1234</v>
      </c>
      <c r="C1235" s="270" t="s">
        <v>2544</v>
      </c>
      <c r="D1235" s="333" t="s">
        <v>142</v>
      </c>
      <c r="E1235" s="334">
        <v>1</v>
      </c>
      <c r="F1235" s="334"/>
      <c r="G1235" s="334">
        <f t="shared" si="9"/>
        <v>0</v>
      </c>
      <c r="H1235" s="271" t="s">
        <v>1233</v>
      </c>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7"/>
      <c r="AL1235" s="137"/>
      <c r="AM1235" s="137"/>
      <c r="AN1235" s="137"/>
      <c r="AO1235" s="137"/>
      <c r="AP1235" s="137"/>
    </row>
    <row r="1236" spans="1:42" ht="56.25" outlineLevel="1">
      <c r="A1236" s="395">
        <v>382</v>
      </c>
      <c r="B1236" s="269" t="s">
        <v>1235</v>
      </c>
      <c r="C1236" s="270" t="s">
        <v>2545</v>
      </c>
      <c r="D1236" s="333" t="s">
        <v>142</v>
      </c>
      <c r="E1236" s="334">
        <v>1</v>
      </c>
      <c r="F1236" s="334"/>
      <c r="G1236" s="334">
        <f t="shared" si="9"/>
        <v>0</v>
      </c>
      <c r="H1236" s="271" t="s">
        <v>1233</v>
      </c>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7"/>
      <c r="AL1236" s="137"/>
      <c r="AM1236" s="137"/>
      <c r="AN1236" s="137"/>
      <c r="AO1236" s="137"/>
      <c r="AP1236" s="137"/>
    </row>
    <row r="1237" spans="1:42" ht="67.5" outlineLevel="1">
      <c r="A1237" s="395">
        <v>383</v>
      </c>
      <c r="B1237" s="269" t="s">
        <v>1236</v>
      </c>
      <c r="C1237" s="270" t="s">
        <v>2544</v>
      </c>
      <c r="D1237" s="333" t="s">
        <v>142</v>
      </c>
      <c r="E1237" s="334">
        <v>1</v>
      </c>
      <c r="F1237" s="334"/>
      <c r="G1237" s="334">
        <f t="shared" si="9"/>
        <v>0</v>
      </c>
      <c r="H1237" s="271" t="s">
        <v>1233</v>
      </c>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7"/>
      <c r="AL1237" s="137"/>
      <c r="AM1237" s="137"/>
      <c r="AN1237" s="137"/>
      <c r="AO1237" s="137"/>
      <c r="AP1237" s="137"/>
    </row>
    <row r="1238" spans="1:42" ht="67.5" outlineLevel="1">
      <c r="A1238" s="395">
        <v>384</v>
      </c>
      <c r="B1238" s="269" t="s">
        <v>1237</v>
      </c>
      <c r="C1238" s="270" t="s">
        <v>2544</v>
      </c>
      <c r="D1238" s="333" t="s">
        <v>142</v>
      </c>
      <c r="E1238" s="334">
        <v>1</v>
      </c>
      <c r="F1238" s="334"/>
      <c r="G1238" s="334">
        <f t="shared" si="9"/>
        <v>0</v>
      </c>
      <c r="H1238" s="271" t="s">
        <v>1233</v>
      </c>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7"/>
      <c r="AL1238" s="137"/>
      <c r="AM1238" s="137"/>
      <c r="AN1238" s="137"/>
      <c r="AO1238" s="137"/>
      <c r="AP1238" s="137"/>
    </row>
    <row r="1239" spans="1:42" ht="67.5" outlineLevel="1">
      <c r="A1239" s="395">
        <v>385</v>
      </c>
      <c r="B1239" s="269" t="s">
        <v>1238</v>
      </c>
      <c r="C1239" s="270" t="s">
        <v>1239</v>
      </c>
      <c r="D1239" s="333" t="s">
        <v>142</v>
      </c>
      <c r="E1239" s="334">
        <v>1</v>
      </c>
      <c r="F1239" s="334"/>
      <c r="G1239" s="334">
        <f t="shared" si="9"/>
        <v>0</v>
      </c>
      <c r="H1239" s="271" t="s">
        <v>1233</v>
      </c>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7"/>
      <c r="AL1239" s="137"/>
      <c r="AM1239" s="137"/>
      <c r="AN1239" s="137"/>
      <c r="AO1239" s="137"/>
      <c r="AP1239" s="137"/>
    </row>
    <row r="1240" spans="1:42" ht="67.5" outlineLevel="1">
      <c r="A1240" s="395">
        <v>386</v>
      </c>
      <c r="B1240" s="269" t="s">
        <v>1242</v>
      </c>
      <c r="C1240" s="270" t="s">
        <v>1241</v>
      </c>
      <c r="D1240" s="333" t="s">
        <v>142</v>
      </c>
      <c r="E1240" s="334">
        <v>1</v>
      </c>
      <c r="F1240" s="334"/>
      <c r="G1240" s="334">
        <f t="shared" si="9"/>
        <v>0</v>
      </c>
      <c r="H1240" s="271" t="s">
        <v>1233</v>
      </c>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7"/>
      <c r="AL1240" s="137"/>
      <c r="AM1240" s="137"/>
      <c r="AN1240" s="137"/>
      <c r="AO1240" s="137"/>
      <c r="AP1240" s="137"/>
    </row>
    <row r="1241" spans="1:42" ht="67.5" outlineLevel="1">
      <c r="A1241" s="395">
        <v>387</v>
      </c>
      <c r="B1241" s="269" t="s">
        <v>1243</v>
      </c>
      <c r="C1241" s="270" t="s">
        <v>1241</v>
      </c>
      <c r="D1241" s="333" t="s">
        <v>142</v>
      </c>
      <c r="E1241" s="334">
        <v>1</v>
      </c>
      <c r="F1241" s="334"/>
      <c r="G1241" s="334">
        <f t="shared" si="9"/>
        <v>0</v>
      </c>
      <c r="H1241" s="271" t="s">
        <v>1233</v>
      </c>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7"/>
      <c r="AL1241" s="137"/>
      <c r="AM1241" s="137"/>
      <c r="AN1241" s="137"/>
      <c r="AO1241" s="137"/>
      <c r="AP1241" s="137"/>
    </row>
    <row r="1242" spans="1:42" ht="67.5" outlineLevel="1">
      <c r="A1242" s="395">
        <v>388</v>
      </c>
      <c r="B1242" s="269" t="s">
        <v>1244</v>
      </c>
      <c r="C1242" s="270" t="s">
        <v>2546</v>
      </c>
      <c r="D1242" s="333" t="s">
        <v>142</v>
      </c>
      <c r="E1242" s="334">
        <v>1</v>
      </c>
      <c r="F1242" s="334"/>
      <c r="G1242" s="334">
        <f t="shared" si="9"/>
        <v>0</v>
      </c>
      <c r="H1242" s="271" t="s">
        <v>1233</v>
      </c>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7"/>
      <c r="AL1242" s="137"/>
      <c r="AM1242" s="137"/>
      <c r="AN1242" s="137"/>
      <c r="AO1242" s="137"/>
      <c r="AP1242" s="137"/>
    </row>
    <row r="1243" spans="1:42" ht="45" outlineLevel="1">
      <c r="A1243" s="395">
        <v>389</v>
      </c>
      <c r="B1243" s="269" t="s">
        <v>1245</v>
      </c>
      <c r="C1243" s="270" t="s">
        <v>2547</v>
      </c>
      <c r="D1243" s="333" t="s">
        <v>142</v>
      </c>
      <c r="E1243" s="334">
        <v>1</v>
      </c>
      <c r="F1243" s="334"/>
      <c r="G1243" s="334">
        <f t="shared" si="9"/>
        <v>0</v>
      </c>
      <c r="H1243" s="271" t="s">
        <v>1233</v>
      </c>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7"/>
      <c r="AL1243" s="137"/>
      <c r="AM1243" s="137"/>
      <c r="AN1243" s="137"/>
      <c r="AO1243" s="137"/>
      <c r="AP1243" s="137"/>
    </row>
    <row r="1244" spans="1:42" ht="45" outlineLevel="1">
      <c r="A1244" s="395">
        <v>390</v>
      </c>
      <c r="B1244" s="269" t="s">
        <v>1246</v>
      </c>
      <c r="C1244" s="270" t="s">
        <v>2547</v>
      </c>
      <c r="D1244" s="333" t="s">
        <v>142</v>
      </c>
      <c r="E1244" s="334">
        <v>1</v>
      </c>
      <c r="F1244" s="334"/>
      <c r="G1244" s="334">
        <f t="shared" si="9"/>
        <v>0</v>
      </c>
      <c r="H1244" s="271" t="s">
        <v>1233</v>
      </c>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7"/>
      <c r="AL1244" s="137"/>
      <c r="AM1244" s="137"/>
      <c r="AN1244" s="137"/>
      <c r="AO1244" s="137"/>
      <c r="AP1244" s="137"/>
    </row>
    <row r="1245" spans="1:42" ht="45" outlineLevel="1">
      <c r="A1245" s="395">
        <v>391</v>
      </c>
      <c r="B1245" s="269" t="s">
        <v>1247</v>
      </c>
      <c r="C1245" s="270" t="s">
        <v>1390</v>
      </c>
      <c r="D1245" s="333" t="s">
        <v>142</v>
      </c>
      <c r="E1245" s="334">
        <v>1</v>
      </c>
      <c r="F1245" s="334"/>
      <c r="G1245" s="334">
        <f t="shared" si="9"/>
        <v>0</v>
      </c>
      <c r="H1245" s="271" t="s">
        <v>1233</v>
      </c>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7"/>
      <c r="AL1245" s="137"/>
      <c r="AM1245" s="137"/>
      <c r="AN1245" s="137"/>
      <c r="AO1245" s="137"/>
      <c r="AP1245" s="137"/>
    </row>
    <row r="1246" spans="1:42" ht="45" outlineLevel="1">
      <c r="A1246" s="395">
        <v>392</v>
      </c>
      <c r="B1246" s="269" t="s">
        <v>1249</v>
      </c>
      <c r="C1246" s="270" t="s">
        <v>2548</v>
      </c>
      <c r="D1246" s="333" t="s">
        <v>142</v>
      </c>
      <c r="E1246" s="334">
        <v>1</v>
      </c>
      <c r="F1246" s="334"/>
      <c r="G1246" s="334">
        <f t="shared" si="9"/>
        <v>0</v>
      </c>
      <c r="H1246" s="271" t="s">
        <v>1233</v>
      </c>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7"/>
      <c r="AL1246" s="137"/>
      <c r="AM1246" s="137"/>
      <c r="AN1246" s="137"/>
      <c r="AO1246" s="137"/>
      <c r="AP1246" s="137"/>
    </row>
    <row r="1247" spans="1:42" ht="45" outlineLevel="1">
      <c r="A1247" s="395">
        <v>393</v>
      </c>
      <c r="B1247" s="269" t="s">
        <v>1250</v>
      </c>
      <c r="C1247" s="270" t="s">
        <v>2547</v>
      </c>
      <c r="D1247" s="333" t="s">
        <v>142</v>
      </c>
      <c r="E1247" s="334">
        <v>1</v>
      </c>
      <c r="F1247" s="334"/>
      <c r="G1247" s="334">
        <f t="shared" si="9"/>
        <v>0</v>
      </c>
      <c r="H1247" s="271" t="s">
        <v>1233</v>
      </c>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7"/>
      <c r="AL1247" s="137"/>
      <c r="AM1247" s="137"/>
      <c r="AN1247" s="137"/>
      <c r="AO1247" s="137"/>
      <c r="AP1247" s="137"/>
    </row>
    <row r="1248" spans="1:42" ht="45" outlineLevel="1">
      <c r="A1248" s="395">
        <v>394</v>
      </c>
      <c r="B1248" s="269" t="s">
        <v>1251</v>
      </c>
      <c r="C1248" s="270" t="s">
        <v>2547</v>
      </c>
      <c r="D1248" s="333" t="s">
        <v>142</v>
      </c>
      <c r="E1248" s="334">
        <v>1</v>
      </c>
      <c r="F1248" s="334"/>
      <c r="G1248" s="334">
        <f t="shared" si="9"/>
        <v>0</v>
      </c>
      <c r="H1248" s="271" t="s">
        <v>1233</v>
      </c>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7"/>
      <c r="AL1248" s="137"/>
      <c r="AM1248" s="137"/>
      <c r="AN1248" s="137"/>
      <c r="AO1248" s="137"/>
      <c r="AP1248" s="137"/>
    </row>
    <row r="1249" spans="1:42" ht="45" outlineLevel="1">
      <c r="A1249" s="395">
        <v>395</v>
      </c>
      <c r="B1249" s="269" t="s">
        <v>1252</v>
      </c>
      <c r="C1249" s="270" t="s">
        <v>1390</v>
      </c>
      <c r="D1249" s="333" t="s">
        <v>142</v>
      </c>
      <c r="E1249" s="334">
        <v>1</v>
      </c>
      <c r="F1249" s="334"/>
      <c r="G1249" s="334">
        <f t="shared" si="9"/>
        <v>0</v>
      </c>
      <c r="H1249" s="271" t="s">
        <v>1233</v>
      </c>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7"/>
      <c r="AL1249" s="137"/>
      <c r="AM1249" s="137"/>
      <c r="AN1249" s="137"/>
      <c r="AO1249" s="137"/>
      <c r="AP1249" s="137"/>
    </row>
    <row r="1250" spans="1:42" ht="45" outlineLevel="1">
      <c r="A1250" s="395">
        <v>396</v>
      </c>
      <c r="B1250" s="269" t="s">
        <v>1253</v>
      </c>
      <c r="C1250" s="270" t="s">
        <v>1390</v>
      </c>
      <c r="D1250" s="333" t="s">
        <v>142</v>
      </c>
      <c r="E1250" s="334">
        <v>1</v>
      </c>
      <c r="F1250" s="334"/>
      <c r="G1250" s="334">
        <f t="shared" si="9"/>
        <v>0</v>
      </c>
      <c r="H1250" s="271" t="s">
        <v>1233</v>
      </c>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7"/>
      <c r="AL1250" s="137"/>
      <c r="AM1250" s="137"/>
      <c r="AN1250" s="137"/>
      <c r="AO1250" s="137"/>
      <c r="AP1250" s="137"/>
    </row>
    <row r="1251" spans="1:42" ht="45" outlineLevel="1">
      <c r="A1251" s="395">
        <v>397</v>
      </c>
      <c r="B1251" s="269" t="s">
        <v>1254</v>
      </c>
      <c r="C1251" s="270" t="s">
        <v>1390</v>
      </c>
      <c r="D1251" s="333" t="s">
        <v>142</v>
      </c>
      <c r="E1251" s="334">
        <v>1</v>
      </c>
      <c r="F1251" s="334"/>
      <c r="G1251" s="334">
        <f t="shared" si="9"/>
        <v>0</v>
      </c>
      <c r="H1251" s="271" t="s">
        <v>1233</v>
      </c>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7"/>
      <c r="AL1251" s="137"/>
      <c r="AM1251" s="137"/>
      <c r="AN1251" s="137"/>
      <c r="AO1251" s="137"/>
      <c r="AP1251" s="137"/>
    </row>
    <row r="1252" spans="1:42" ht="67.5" outlineLevel="1">
      <c r="A1252" s="395">
        <v>398</v>
      </c>
      <c r="B1252" s="269" t="s">
        <v>1256</v>
      </c>
      <c r="C1252" s="270" t="s">
        <v>2549</v>
      </c>
      <c r="D1252" s="333" t="s">
        <v>142</v>
      </c>
      <c r="E1252" s="334">
        <v>1</v>
      </c>
      <c r="F1252" s="334"/>
      <c r="G1252" s="334">
        <f t="shared" si="9"/>
        <v>0</v>
      </c>
      <c r="H1252" s="271" t="s">
        <v>1233</v>
      </c>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7"/>
      <c r="AL1252" s="137"/>
      <c r="AM1252" s="137"/>
      <c r="AN1252" s="137"/>
      <c r="AO1252" s="137"/>
      <c r="AP1252" s="137"/>
    </row>
    <row r="1253" spans="1:42" ht="45" outlineLevel="1">
      <c r="A1253" s="395">
        <v>399</v>
      </c>
      <c r="B1253" s="269" t="s">
        <v>1257</v>
      </c>
      <c r="C1253" s="270" t="s">
        <v>2550</v>
      </c>
      <c r="D1253" s="333" t="s">
        <v>142</v>
      </c>
      <c r="E1253" s="334">
        <v>1</v>
      </c>
      <c r="F1253" s="334"/>
      <c r="G1253" s="334">
        <f t="shared" si="9"/>
        <v>0</v>
      </c>
      <c r="H1253" s="271" t="s">
        <v>1233</v>
      </c>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7"/>
      <c r="AL1253" s="137"/>
      <c r="AM1253" s="137"/>
      <c r="AN1253" s="137"/>
      <c r="AO1253" s="137"/>
      <c r="AP1253" s="137"/>
    </row>
    <row r="1254" spans="1:42" ht="67.5" outlineLevel="1">
      <c r="A1254" s="395">
        <v>400</v>
      </c>
      <c r="B1254" s="269" t="s">
        <v>1258</v>
      </c>
      <c r="C1254" s="270" t="s">
        <v>2551</v>
      </c>
      <c r="D1254" s="333" t="s">
        <v>142</v>
      </c>
      <c r="E1254" s="334">
        <v>1</v>
      </c>
      <c r="F1254" s="334"/>
      <c r="G1254" s="334">
        <f t="shared" si="9"/>
        <v>0</v>
      </c>
      <c r="H1254" s="271" t="s">
        <v>1233</v>
      </c>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7"/>
      <c r="AL1254" s="137"/>
      <c r="AM1254" s="137"/>
      <c r="AN1254" s="137"/>
      <c r="AO1254" s="137"/>
      <c r="AP1254" s="137"/>
    </row>
    <row r="1255" spans="1:42" ht="67.5" outlineLevel="1">
      <c r="A1255" s="395">
        <v>401</v>
      </c>
      <c r="B1255" s="269" t="s">
        <v>1259</v>
      </c>
      <c r="C1255" s="270" t="s">
        <v>2551</v>
      </c>
      <c r="D1255" s="333" t="s">
        <v>142</v>
      </c>
      <c r="E1255" s="334">
        <v>1</v>
      </c>
      <c r="F1255" s="334"/>
      <c r="G1255" s="334">
        <f t="shared" si="9"/>
        <v>0</v>
      </c>
      <c r="H1255" s="271" t="s">
        <v>1233</v>
      </c>
      <c r="I1255" s="137"/>
      <c r="J1255" s="137"/>
      <c r="K1255" s="137"/>
      <c r="L1255" s="137"/>
      <c r="M1255" s="137"/>
      <c r="N1255" s="137"/>
      <c r="O1255" s="137"/>
      <c r="P1255" s="137"/>
      <c r="Q1255" s="137"/>
      <c r="R1255" s="137"/>
      <c r="S1255" s="137"/>
      <c r="T1255" s="137"/>
      <c r="U1255" s="137"/>
      <c r="V1255" s="137"/>
      <c r="W1255" s="137"/>
      <c r="X1255" s="137"/>
      <c r="Y1255" s="137"/>
      <c r="Z1255" s="137"/>
      <c r="AA1255" s="137"/>
      <c r="AB1255" s="137"/>
      <c r="AC1255" s="137"/>
      <c r="AD1255" s="137"/>
      <c r="AE1255" s="137"/>
      <c r="AF1255" s="137"/>
      <c r="AG1255" s="137"/>
      <c r="AH1255" s="137"/>
      <c r="AI1255" s="137"/>
      <c r="AJ1255" s="137"/>
      <c r="AK1255" s="137"/>
      <c r="AL1255" s="137"/>
      <c r="AM1255" s="137"/>
      <c r="AN1255" s="137"/>
      <c r="AO1255" s="137"/>
      <c r="AP1255" s="137"/>
    </row>
    <row r="1256" spans="1:42" ht="67.5" outlineLevel="1">
      <c r="A1256" s="395">
        <v>402</v>
      </c>
      <c r="B1256" s="269" t="s">
        <v>1260</v>
      </c>
      <c r="C1256" s="270" t="s">
        <v>2551</v>
      </c>
      <c r="D1256" s="333" t="s">
        <v>142</v>
      </c>
      <c r="E1256" s="334">
        <v>1</v>
      </c>
      <c r="F1256" s="334"/>
      <c r="G1256" s="334">
        <f t="shared" si="9"/>
        <v>0</v>
      </c>
      <c r="H1256" s="271" t="s">
        <v>1233</v>
      </c>
      <c r="I1256" s="137"/>
      <c r="J1256" s="137"/>
      <c r="K1256" s="137"/>
      <c r="L1256" s="137"/>
      <c r="M1256" s="137"/>
      <c r="N1256" s="137"/>
      <c r="O1256" s="137"/>
      <c r="P1256" s="137"/>
      <c r="Q1256" s="137"/>
      <c r="R1256" s="137"/>
      <c r="S1256" s="137"/>
      <c r="T1256" s="137"/>
      <c r="U1256" s="137"/>
      <c r="V1256" s="137"/>
      <c r="W1256" s="137"/>
      <c r="X1256" s="137"/>
      <c r="Y1256" s="137"/>
      <c r="Z1256" s="137"/>
      <c r="AA1256" s="137"/>
      <c r="AB1256" s="137"/>
      <c r="AC1256" s="137"/>
      <c r="AD1256" s="137"/>
      <c r="AE1256" s="137"/>
      <c r="AF1256" s="137"/>
      <c r="AG1256" s="137"/>
      <c r="AH1256" s="137"/>
      <c r="AI1256" s="137"/>
      <c r="AJ1256" s="137"/>
      <c r="AK1256" s="137"/>
      <c r="AL1256" s="137"/>
      <c r="AM1256" s="137"/>
      <c r="AN1256" s="137"/>
      <c r="AO1256" s="137"/>
      <c r="AP1256" s="137"/>
    </row>
    <row r="1257" spans="1:42" s="441" customFormat="1" ht="22.5" outlineLevel="1">
      <c r="A1257" s="423" t="s">
        <v>2639</v>
      </c>
      <c r="B1257" s="424" t="s">
        <v>2640</v>
      </c>
      <c r="C1257" s="439" t="s">
        <v>2642</v>
      </c>
      <c r="D1257" s="440" t="s">
        <v>130</v>
      </c>
      <c r="E1257" s="428">
        <v>26</v>
      </c>
      <c r="F1257" s="428"/>
      <c r="G1257" s="428">
        <f t="shared" ref="G1257" si="10">ROUND(E1257*F1257,2)</f>
        <v>0</v>
      </c>
      <c r="H1257" s="429" t="s">
        <v>1233</v>
      </c>
      <c r="I1257" s="442"/>
      <c r="J1257" s="442"/>
      <c r="K1257" s="442"/>
      <c r="L1257" s="442"/>
      <c r="M1257" s="442"/>
      <c r="N1257" s="442"/>
      <c r="O1257" s="442"/>
      <c r="P1257" s="442"/>
      <c r="Q1257" s="442"/>
      <c r="R1257" s="442"/>
      <c r="S1257" s="442"/>
      <c r="T1257" s="442"/>
      <c r="U1257" s="442"/>
      <c r="V1257" s="442"/>
      <c r="W1257" s="442"/>
      <c r="X1257" s="442"/>
      <c r="Y1257" s="442"/>
      <c r="Z1257" s="442"/>
      <c r="AA1257" s="442"/>
      <c r="AB1257" s="442"/>
      <c r="AC1257" s="442"/>
      <c r="AD1257" s="442"/>
      <c r="AE1257" s="442"/>
      <c r="AF1257" s="442"/>
      <c r="AG1257" s="442"/>
      <c r="AH1257" s="442"/>
      <c r="AI1257" s="442"/>
      <c r="AJ1257" s="442"/>
      <c r="AK1257" s="442"/>
      <c r="AL1257" s="442"/>
      <c r="AM1257" s="442"/>
      <c r="AN1257" s="442"/>
      <c r="AO1257" s="442"/>
      <c r="AP1257" s="442"/>
    </row>
    <row r="1258" spans="1:42" s="441" customFormat="1" outlineLevel="1">
      <c r="A1258" s="423"/>
      <c r="B1258" s="424"/>
      <c r="C1258" s="425" t="s">
        <v>2641</v>
      </c>
      <c r="D1258" s="426"/>
      <c r="E1258" s="427">
        <v>26</v>
      </c>
      <c r="F1258" s="428"/>
      <c r="G1258" s="428"/>
      <c r="H1258" s="429"/>
      <c r="I1258" s="442"/>
      <c r="J1258" s="442"/>
      <c r="K1258" s="442"/>
      <c r="L1258" s="442"/>
      <c r="M1258" s="442"/>
      <c r="N1258" s="442"/>
      <c r="O1258" s="442"/>
      <c r="P1258" s="442"/>
      <c r="Q1258" s="442"/>
      <c r="R1258" s="442"/>
      <c r="S1258" s="442"/>
      <c r="T1258" s="442"/>
      <c r="U1258" s="442"/>
      <c r="V1258" s="442"/>
      <c r="W1258" s="442"/>
      <c r="X1258" s="442"/>
      <c r="Y1258" s="442"/>
      <c r="Z1258" s="442"/>
      <c r="AA1258" s="442"/>
      <c r="AB1258" s="442"/>
      <c r="AC1258" s="442"/>
      <c r="AD1258" s="442"/>
      <c r="AE1258" s="442"/>
      <c r="AF1258" s="442"/>
      <c r="AG1258" s="442"/>
      <c r="AH1258" s="442"/>
      <c r="AI1258" s="442"/>
      <c r="AJ1258" s="442"/>
      <c r="AK1258" s="442"/>
      <c r="AL1258" s="442"/>
      <c r="AM1258" s="442"/>
      <c r="AN1258" s="442"/>
      <c r="AO1258" s="442"/>
      <c r="AP1258" s="442"/>
    </row>
    <row r="1259" spans="1:42" outlineLevel="1">
      <c r="A1259" s="395">
        <v>403</v>
      </c>
      <c r="B1259" s="269" t="s">
        <v>1034</v>
      </c>
      <c r="C1259" s="270" t="s">
        <v>1035</v>
      </c>
      <c r="D1259" s="333" t="s">
        <v>0</v>
      </c>
      <c r="E1259" s="334">
        <v>1.6</v>
      </c>
      <c r="F1259" s="428"/>
      <c r="G1259" s="334">
        <f>ROUND(E1259*F1259,2)</f>
        <v>0</v>
      </c>
      <c r="H1259" s="271" t="s">
        <v>1269</v>
      </c>
      <c r="I1259" s="137"/>
      <c r="J1259" s="137"/>
      <c r="K1259" s="137"/>
      <c r="L1259" s="137"/>
      <c r="M1259" s="137" t="s">
        <v>131</v>
      </c>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7"/>
      <c r="AL1259" s="137"/>
      <c r="AM1259" s="137"/>
      <c r="AN1259" s="137"/>
      <c r="AO1259" s="137"/>
      <c r="AP1259" s="137"/>
    </row>
    <row r="1260" spans="1:42">
      <c r="A1260" s="396" t="s">
        <v>126</v>
      </c>
      <c r="B1260" s="363" t="s">
        <v>92</v>
      </c>
      <c r="C1260" s="364" t="s">
        <v>93</v>
      </c>
      <c r="D1260" s="365"/>
      <c r="E1260" s="366"/>
      <c r="F1260" s="366"/>
      <c r="G1260" s="366">
        <f>SUMIF(M1261:M1306,"&lt;&gt;NOR",G1261:G1306)</f>
        <v>0</v>
      </c>
      <c r="H1260" s="339"/>
      <c r="M1260" s="136" t="s">
        <v>127</v>
      </c>
    </row>
    <row r="1261" spans="1:42" outlineLevel="1">
      <c r="A1261" s="395">
        <v>404</v>
      </c>
      <c r="B1261" s="269" t="s">
        <v>1036</v>
      </c>
      <c r="C1261" s="270" t="s">
        <v>1037</v>
      </c>
      <c r="D1261" s="333" t="s">
        <v>1038</v>
      </c>
      <c r="E1261" s="334">
        <v>200</v>
      </c>
      <c r="F1261" s="334"/>
      <c r="G1261" s="334">
        <f>ROUND(E1261*F1261,2)</f>
        <v>0</v>
      </c>
      <c r="H1261" s="271" t="s">
        <v>1269</v>
      </c>
      <c r="I1261" s="137"/>
      <c r="J1261" s="137"/>
      <c r="K1261" s="137"/>
      <c r="L1261" s="137"/>
      <c r="M1261" s="137" t="s">
        <v>131</v>
      </c>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7"/>
      <c r="AL1261" s="137"/>
      <c r="AM1261" s="137"/>
      <c r="AN1261" s="137"/>
      <c r="AO1261" s="137"/>
      <c r="AP1261" s="137"/>
    </row>
    <row r="1262" spans="1:42" outlineLevel="1">
      <c r="A1262" s="395"/>
      <c r="B1262" s="269"/>
      <c r="C1262" s="360" t="s">
        <v>1039</v>
      </c>
      <c r="D1262" s="361"/>
      <c r="E1262" s="362">
        <v>200</v>
      </c>
      <c r="F1262" s="334"/>
      <c r="G1262" s="334"/>
      <c r="H1262" s="271">
        <v>0</v>
      </c>
      <c r="I1262" s="137"/>
      <c r="J1262" s="137"/>
      <c r="K1262" s="137"/>
      <c r="L1262" s="137"/>
      <c r="M1262" s="137" t="s">
        <v>133</v>
      </c>
      <c r="N1262" s="137">
        <v>0</v>
      </c>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row>
    <row r="1263" spans="1:42" outlineLevel="1">
      <c r="A1263" s="395">
        <v>405</v>
      </c>
      <c r="B1263" s="269" t="s">
        <v>1040</v>
      </c>
      <c r="C1263" s="270" t="s">
        <v>1041</v>
      </c>
      <c r="D1263" s="333" t="s">
        <v>1038</v>
      </c>
      <c r="E1263" s="334">
        <v>400</v>
      </c>
      <c r="F1263" s="334"/>
      <c r="G1263" s="334">
        <f>ROUND(E1263*F1263,2)</f>
        <v>0</v>
      </c>
      <c r="H1263" s="271" t="s">
        <v>1269</v>
      </c>
      <c r="I1263" s="137"/>
      <c r="J1263" s="137"/>
      <c r="K1263" s="137"/>
      <c r="L1263" s="137"/>
      <c r="M1263" s="137" t="s">
        <v>131</v>
      </c>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7"/>
      <c r="AL1263" s="137"/>
      <c r="AM1263" s="137"/>
      <c r="AN1263" s="137"/>
      <c r="AO1263" s="137"/>
      <c r="AP1263" s="137"/>
    </row>
    <row r="1264" spans="1:42" outlineLevel="1">
      <c r="A1264" s="395"/>
      <c r="B1264" s="269"/>
      <c r="C1264" s="360" t="s">
        <v>1042</v>
      </c>
      <c r="D1264" s="361"/>
      <c r="E1264" s="362">
        <v>400</v>
      </c>
      <c r="F1264" s="334"/>
      <c r="G1264" s="334"/>
      <c r="H1264" s="271">
        <v>0</v>
      </c>
      <c r="I1264" s="137"/>
      <c r="J1264" s="137"/>
      <c r="K1264" s="137"/>
      <c r="L1264" s="137"/>
      <c r="M1264" s="137" t="s">
        <v>133</v>
      </c>
      <c r="N1264" s="137">
        <v>0</v>
      </c>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7"/>
      <c r="AL1264" s="137"/>
      <c r="AM1264" s="137"/>
      <c r="AN1264" s="137"/>
      <c r="AO1264" s="137"/>
      <c r="AP1264" s="137"/>
    </row>
    <row r="1265" spans="1:42" ht="22.5" outlineLevel="1">
      <c r="A1265" s="395">
        <v>406</v>
      </c>
      <c r="B1265" s="269" t="s">
        <v>1043</v>
      </c>
      <c r="C1265" s="270" t="s">
        <v>1044</v>
      </c>
      <c r="D1265" s="333" t="s">
        <v>142</v>
      </c>
      <c r="E1265" s="334">
        <v>23</v>
      </c>
      <c r="F1265" s="334"/>
      <c r="G1265" s="334">
        <f>ROUND(E1265*F1265,2)</f>
        <v>0</v>
      </c>
      <c r="H1265" s="271" t="s">
        <v>1233</v>
      </c>
      <c r="I1265" s="137"/>
      <c r="J1265" s="137"/>
      <c r="K1265" s="137"/>
      <c r="L1265" s="137"/>
      <c r="M1265" s="137" t="s">
        <v>131</v>
      </c>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7"/>
      <c r="AL1265" s="137"/>
      <c r="AM1265" s="137"/>
      <c r="AN1265" s="137"/>
      <c r="AO1265" s="137"/>
      <c r="AP1265" s="137"/>
    </row>
    <row r="1266" spans="1:42" outlineLevel="1">
      <c r="A1266" s="395"/>
      <c r="B1266" s="269"/>
      <c r="C1266" s="360" t="s">
        <v>1045</v>
      </c>
      <c r="D1266" s="361"/>
      <c r="E1266" s="362">
        <v>23</v>
      </c>
      <c r="F1266" s="334"/>
      <c r="G1266" s="334"/>
      <c r="H1266" s="271">
        <v>0</v>
      </c>
      <c r="I1266" s="137"/>
      <c r="J1266" s="137"/>
      <c r="K1266" s="137"/>
      <c r="L1266" s="137"/>
      <c r="M1266" s="137" t="s">
        <v>133</v>
      </c>
      <c r="N1266" s="137">
        <v>0</v>
      </c>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7"/>
      <c r="AL1266" s="137"/>
      <c r="AM1266" s="137"/>
      <c r="AN1266" s="137"/>
      <c r="AO1266" s="137"/>
      <c r="AP1266" s="137"/>
    </row>
    <row r="1267" spans="1:42" ht="22.5" outlineLevel="1">
      <c r="A1267" s="395">
        <v>407</v>
      </c>
      <c r="B1267" s="269" t="s">
        <v>1046</v>
      </c>
      <c r="C1267" s="270" t="s">
        <v>1047</v>
      </c>
      <c r="D1267" s="333" t="s">
        <v>142</v>
      </c>
      <c r="E1267" s="334">
        <v>20</v>
      </c>
      <c r="F1267" s="334"/>
      <c r="G1267" s="334">
        <f>ROUND(E1267*F1267,2)</f>
        <v>0</v>
      </c>
      <c r="H1267" s="271" t="s">
        <v>1233</v>
      </c>
      <c r="I1267" s="137"/>
      <c r="J1267" s="137"/>
      <c r="K1267" s="137"/>
      <c r="L1267" s="137"/>
      <c r="M1267" s="137" t="s">
        <v>131</v>
      </c>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7"/>
      <c r="AL1267" s="137"/>
      <c r="AM1267" s="137"/>
      <c r="AN1267" s="137"/>
      <c r="AO1267" s="137"/>
      <c r="AP1267" s="137"/>
    </row>
    <row r="1268" spans="1:42" outlineLevel="1">
      <c r="A1268" s="395"/>
      <c r="B1268" s="269"/>
      <c r="C1268" s="360" t="s">
        <v>1048</v>
      </c>
      <c r="D1268" s="361"/>
      <c r="E1268" s="362">
        <v>20</v>
      </c>
      <c r="F1268" s="334"/>
      <c r="G1268" s="334"/>
      <c r="H1268" s="271">
        <v>0</v>
      </c>
      <c r="I1268" s="137"/>
      <c r="J1268" s="137"/>
      <c r="K1268" s="137"/>
      <c r="L1268" s="137"/>
      <c r="M1268" s="137" t="s">
        <v>133</v>
      </c>
      <c r="N1268" s="137">
        <v>0</v>
      </c>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7"/>
      <c r="AL1268" s="137"/>
      <c r="AM1268" s="137"/>
      <c r="AN1268" s="137"/>
      <c r="AO1268" s="137"/>
      <c r="AP1268" s="137"/>
    </row>
    <row r="1269" spans="1:42" ht="22.5" outlineLevel="1">
      <c r="A1269" s="395">
        <v>408</v>
      </c>
      <c r="B1269" s="269" t="s">
        <v>1049</v>
      </c>
      <c r="C1269" s="270" t="s">
        <v>1050</v>
      </c>
      <c r="D1269" s="333" t="s">
        <v>247</v>
      </c>
      <c r="E1269" s="334">
        <v>1.23</v>
      </c>
      <c r="F1269" s="334"/>
      <c r="G1269" s="334">
        <f t="shared" ref="G1269:G1284" si="11">ROUND(E1269*F1269,2)</f>
        <v>0</v>
      </c>
      <c r="H1269" s="271" t="s">
        <v>1233</v>
      </c>
      <c r="I1269" s="137"/>
      <c r="J1269" s="137"/>
      <c r="K1269" s="137"/>
      <c r="L1269" s="137"/>
      <c r="M1269" s="137" t="s">
        <v>131</v>
      </c>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7"/>
      <c r="AL1269" s="137"/>
      <c r="AM1269" s="137"/>
      <c r="AN1269" s="137"/>
      <c r="AO1269" s="137"/>
      <c r="AP1269" s="137"/>
    </row>
    <row r="1270" spans="1:42" ht="22.5" outlineLevel="1">
      <c r="A1270" s="395">
        <v>409</v>
      </c>
      <c r="B1270" s="269" t="s">
        <v>1051</v>
      </c>
      <c r="C1270" s="270" t="s">
        <v>1050</v>
      </c>
      <c r="D1270" s="333" t="s">
        <v>247</v>
      </c>
      <c r="E1270" s="334">
        <v>9.859</v>
      </c>
      <c r="F1270" s="334"/>
      <c r="G1270" s="334">
        <f t="shared" si="11"/>
        <v>0</v>
      </c>
      <c r="H1270" s="271" t="s">
        <v>1233</v>
      </c>
      <c r="I1270" s="137"/>
      <c r="J1270" s="137"/>
      <c r="K1270" s="137"/>
      <c r="L1270" s="137"/>
      <c r="M1270" s="137" t="s">
        <v>131</v>
      </c>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7"/>
      <c r="AL1270" s="137"/>
      <c r="AM1270" s="137"/>
      <c r="AN1270" s="137"/>
      <c r="AO1270" s="137"/>
      <c r="AP1270" s="137"/>
    </row>
    <row r="1271" spans="1:42" ht="22.5" outlineLevel="1">
      <c r="A1271" s="395">
        <v>410</v>
      </c>
      <c r="B1271" s="269" t="s">
        <v>1052</v>
      </c>
      <c r="C1271" s="270" t="s">
        <v>1050</v>
      </c>
      <c r="D1271" s="333" t="s">
        <v>247</v>
      </c>
      <c r="E1271" s="334">
        <v>4.59</v>
      </c>
      <c r="F1271" s="334"/>
      <c r="G1271" s="334">
        <f t="shared" si="11"/>
        <v>0</v>
      </c>
      <c r="H1271" s="271" t="s">
        <v>1233</v>
      </c>
      <c r="I1271" s="137"/>
      <c r="J1271" s="137"/>
      <c r="K1271" s="137"/>
      <c r="L1271" s="137"/>
      <c r="M1271" s="137" t="s">
        <v>131</v>
      </c>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7"/>
      <c r="AL1271" s="137"/>
      <c r="AM1271" s="137"/>
      <c r="AN1271" s="137"/>
      <c r="AO1271" s="137"/>
      <c r="AP1271" s="137"/>
    </row>
    <row r="1272" spans="1:42" ht="22.5" outlineLevel="1">
      <c r="A1272" s="395">
        <v>411</v>
      </c>
      <c r="B1272" s="269" t="s">
        <v>1053</v>
      </c>
      <c r="C1272" s="270" t="s">
        <v>1050</v>
      </c>
      <c r="D1272" s="333" t="s">
        <v>247</v>
      </c>
      <c r="E1272" s="334">
        <v>2.83</v>
      </c>
      <c r="F1272" s="334"/>
      <c r="G1272" s="334">
        <f t="shared" si="11"/>
        <v>0</v>
      </c>
      <c r="H1272" s="271" t="s">
        <v>1233</v>
      </c>
      <c r="I1272" s="137"/>
      <c r="J1272" s="137"/>
      <c r="K1272" s="137"/>
      <c r="L1272" s="137"/>
      <c r="M1272" s="137" t="s">
        <v>131</v>
      </c>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7"/>
      <c r="AL1272" s="137"/>
      <c r="AM1272" s="137"/>
      <c r="AN1272" s="137"/>
      <c r="AO1272" s="137"/>
      <c r="AP1272" s="137"/>
    </row>
    <row r="1273" spans="1:42" ht="22.5" outlineLevel="1">
      <c r="A1273" s="395">
        <v>412</v>
      </c>
      <c r="B1273" s="269" t="s">
        <v>1054</v>
      </c>
      <c r="C1273" s="270" t="s">
        <v>1055</v>
      </c>
      <c r="D1273" s="333" t="s">
        <v>247</v>
      </c>
      <c r="E1273" s="334">
        <v>6.0469999999999997</v>
      </c>
      <c r="F1273" s="334"/>
      <c r="G1273" s="334">
        <f t="shared" si="11"/>
        <v>0</v>
      </c>
      <c r="H1273" s="271" t="s">
        <v>1233</v>
      </c>
      <c r="I1273" s="137"/>
      <c r="J1273" s="137"/>
      <c r="K1273" s="137"/>
      <c r="L1273" s="137"/>
      <c r="M1273" s="137" t="s">
        <v>131</v>
      </c>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7"/>
      <c r="AL1273" s="137"/>
      <c r="AM1273" s="137"/>
      <c r="AN1273" s="137"/>
      <c r="AO1273" s="137"/>
      <c r="AP1273" s="137"/>
    </row>
    <row r="1274" spans="1:42" ht="22.5" outlineLevel="1">
      <c r="A1274" s="395">
        <v>413</v>
      </c>
      <c r="B1274" s="269" t="s">
        <v>1056</v>
      </c>
      <c r="C1274" s="270" t="s">
        <v>1055</v>
      </c>
      <c r="D1274" s="333" t="s">
        <v>247</v>
      </c>
      <c r="E1274" s="334">
        <v>3.4980000000000002</v>
      </c>
      <c r="F1274" s="334"/>
      <c r="G1274" s="334">
        <f t="shared" si="11"/>
        <v>0</v>
      </c>
      <c r="H1274" s="271" t="s">
        <v>1233</v>
      </c>
      <c r="I1274" s="137"/>
      <c r="J1274" s="137"/>
      <c r="K1274" s="137"/>
      <c r="L1274" s="137"/>
      <c r="M1274" s="137" t="s">
        <v>131</v>
      </c>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7"/>
      <c r="AL1274" s="137"/>
      <c r="AM1274" s="137"/>
      <c r="AN1274" s="137"/>
      <c r="AO1274" s="137"/>
      <c r="AP1274" s="137"/>
    </row>
    <row r="1275" spans="1:42" ht="22.5" outlineLevel="1">
      <c r="A1275" s="395">
        <v>414</v>
      </c>
      <c r="B1275" s="269" t="s">
        <v>1057</v>
      </c>
      <c r="C1275" s="270" t="s">
        <v>1058</v>
      </c>
      <c r="D1275" s="333" t="s">
        <v>247</v>
      </c>
      <c r="E1275" s="334">
        <v>1.9650000000000001</v>
      </c>
      <c r="F1275" s="334"/>
      <c r="G1275" s="334">
        <f t="shared" si="11"/>
        <v>0</v>
      </c>
      <c r="H1275" s="271" t="s">
        <v>1233</v>
      </c>
      <c r="I1275" s="137"/>
      <c r="J1275" s="137"/>
      <c r="K1275" s="137"/>
      <c r="L1275" s="137"/>
      <c r="M1275" s="137" t="s">
        <v>131</v>
      </c>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7"/>
      <c r="AL1275" s="137"/>
      <c r="AM1275" s="137"/>
      <c r="AN1275" s="137"/>
      <c r="AO1275" s="137"/>
      <c r="AP1275" s="137"/>
    </row>
    <row r="1276" spans="1:42" ht="22.5" outlineLevel="1">
      <c r="A1276" s="395">
        <v>415</v>
      </c>
      <c r="B1276" s="269" t="s">
        <v>1059</v>
      </c>
      <c r="C1276" s="270" t="s">
        <v>1058</v>
      </c>
      <c r="D1276" s="333" t="s">
        <v>247</v>
      </c>
      <c r="E1276" s="334">
        <v>9.7219999999999995</v>
      </c>
      <c r="F1276" s="334"/>
      <c r="G1276" s="334">
        <f t="shared" si="11"/>
        <v>0</v>
      </c>
      <c r="H1276" s="271" t="s">
        <v>1233</v>
      </c>
      <c r="I1276" s="137"/>
      <c r="J1276" s="137"/>
      <c r="K1276" s="137"/>
      <c r="L1276" s="137"/>
      <c r="M1276" s="137" t="s">
        <v>131</v>
      </c>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7"/>
      <c r="AL1276" s="137"/>
      <c r="AM1276" s="137"/>
      <c r="AN1276" s="137"/>
      <c r="AO1276" s="137"/>
      <c r="AP1276" s="137"/>
    </row>
    <row r="1277" spans="1:42" ht="22.5" outlineLevel="1">
      <c r="A1277" s="395">
        <v>416</v>
      </c>
      <c r="B1277" s="269" t="s">
        <v>1060</v>
      </c>
      <c r="C1277" s="270" t="s">
        <v>1058</v>
      </c>
      <c r="D1277" s="333" t="s">
        <v>247</v>
      </c>
      <c r="E1277" s="334">
        <v>9.7479999999999993</v>
      </c>
      <c r="F1277" s="334"/>
      <c r="G1277" s="334">
        <f t="shared" si="11"/>
        <v>0</v>
      </c>
      <c r="H1277" s="271" t="s">
        <v>1233</v>
      </c>
      <c r="I1277" s="137"/>
      <c r="J1277" s="137"/>
      <c r="K1277" s="137"/>
      <c r="L1277" s="137"/>
      <c r="M1277" s="137" t="s">
        <v>131</v>
      </c>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7"/>
      <c r="AL1277" s="137"/>
      <c r="AM1277" s="137"/>
      <c r="AN1277" s="137"/>
      <c r="AO1277" s="137"/>
      <c r="AP1277" s="137"/>
    </row>
    <row r="1278" spans="1:42" ht="22.5" outlineLevel="1">
      <c r="A1278" s="395">
        <v>417</v>
      </c>
      <c r="B1278" s="269" t="s">
        <v>1061</v>
      </c>
      <c r="C1278" s="270" t="s">
        <v>1058</v>
      </c>
      <c r="D1278" s="333" t="s">
        <v>247</v>
      </c>
      <c r="E1278" s="334">
        <v>4.32</v>
      </c>
      <c r="F1278" s="334"/>
      <c r="G1278" s="334">
        <f t="shared" si="11"/>
        <v>0</v>
      </c>
      <c r="H1278" s="271" t="s">
        <v>1233</v>
      </c>
      <c r="I1278" s="137"/>
      <c r="J1278" s="137"/>
      <c r="K1278" s="137"/>
      <c r="L1278" s="137"/>
      <c r="M1278" s="137" t="s">
        <v>131</v>
      </c>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7"/>
      <c r="AL1278" s="137"/>
      <c r="AM1278" s="137"/>
      <c r="AN1278" s="137"/>
      <c r="AO1278" s="137"/>
      <c r="AP1278" s="137"/>
    </row>
    <row r="1279" spans="1:42" ht="22.5" outlineLevel="1">
      <c r="A1279" s="395">
        <v>418</v>
      </c>
      <c r="B1279" s="269" t="s">
        <v>1062</v>
      </c>
      <c r="C1279" s="270" t="s">
        <v>1058</v>
      </c>
      <c r="D1279" s="333" t="s">
        <v>247</v>
      </c>
      <c r="E1279" s="334">
        <v>10.148999999999999</v>
      </c>
      <c r="F1279" s="334"/>
      <c r="G1279" s="334">
        <f t="shared" si="11"/>
        <v>0</v>
      </c>
      <c r="H1279" s="271" t="s">
        <v>1233</v>
      </c>
      <c r="I1279" s="137"/>
      <c r="J1279" s="137"/>
      <c r="K1279" s="137"/>
      <c r="L1279" s="137"/>
      <c r="M1279" s="137" t="s">
        <v>131</v>
      </c>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7"/>
      <c r="AL1279" s="137"/>
      <c r="AM1279" s="137"/>
      <c r="AN1279" s="137"/>
      <c r="AO1279" s="137"/>
      <c r="AP1279" s="137"/>
    </row>
    <row r="1280" spans="1:42" ht="22.5" outlineLevel="1">
      <c r="A1280" s="395">
        <v>419</v>
      </c>
      <c r="B1280" s="269" t="s">
        <v>1063</v>
      </c>
      <c r="C1280" s="270" t="s">
        <v>1058</v>
      </c>
      <c r="D1280" s="333" t="s">
        <v>247</v>
      </c>
      <c r="E1280" s="334">
        <v>9.1039999999999992</v>
      </c>
      <c r="F1280" s="334"/>
      <c r="G1280" s="334">
        <f t="shared" si="11"/>
        <v>0</v>
      </c>
      <c r="H1280" s="271" t="s">
        <v>1233</v>
      </c>
      <c r="I1280" s="137"/>
      <c r="J1280" s="137"/>
      <c r="K1280" s="137"/>
      <c r="L1280" s="137"/>
      <c r="M1280" s="137" t="s">
        <v>131</v>
      </c>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7"/>
      <c r="AL1280" s="137"/>
      <c r="AM1280" s="137"/>
      <c r="AN1280" s="137"/>
      <c r="AO1280" s="137"/>
      <c r="AP1280" s="137"/>
    </row>
    <row r="1281" spans="1:42" outlineLevel="1">
      <c r="A1281" s="395">
        <v>420</v>
      </c>
      <c r="B1281" s="269" t="s">
        <v>1068</v>
      </c>
      <c r="C1281" s="270" t="s">
        <v>1069</v>
      </c>
      <c r="D1281" s="333" t="s">
        <v>142</v>
      </c>
      <c r="E1281" s="334">
        <v>4</v>
      </c>
      <c r="F1281" s="334"/>
      <c r="G1281" s="334">
        <f t="shared" si="11"/>
        <v>0</v>
      </c>
      <c r="H1281" s="271" t="s">
        <v>1233</v>
      </c>
      <c r="I1281" s="137"/>
      <c r="J1281" s="137"/>
      <c r="K1281" s="137"/>
      <c r="L1281" s="137"/>
      <c r="M1281" s="137" t="s">
        <v>131</v>
      </c>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7"/>
      <c r="AL1281" s="137"/>
      <c r="AM1281" s="137"/>
      <c r="AN1281" s="137"/>
      <c r="AO1281" s="137"/>
      <c r="AP1281" s="137"/>
    </row>
    <row r="1282" spans="1:42" ht="22.5" outlineLevel="1">
      <c r="A1282" s="395">
        <v>421</v>
      </c>
      <c r="B1282" s="269" t="s">
        <v>1074</v>
      </c>
      <c r="C1282" s="270" t="s">
        <v>1075</v>
      </c>
      <c r="D1282" s="333" t="s">
        <v>247</v>
      </c>
      <c r="E1282" s="334">
        <v>8</v>
      </c>
      <c r="F1282" s="334"/>
      <c r="G1282" s="334">
        <f t="shared" si="11"/>
        <v>0</v>
      </c>
      <c r="H1282" s="271" t="s">
        <v>1233</v>
      </c>
      <c r="I1282" s="137"/>
      <c r="J1282" s="137"/>
      <c r="K1282" s="137"/>
      <c r="L1282" s="137"/>
      <c r="M1282" s="137" t="s">
        <v>131</v>
      </c>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7"/>
      <c r="AL1282" s="137"/>
      <c r="AM1282" s="137"/>
      <c r="AN1282" s="137"/>
      <c r="AO1282" s="137"/>
      <c r="AP1282" s="137"/>
    </row>
    <row r="1283" spans="1:42" ht="22.5" outlineLevel="1">
      <c r="A1283" s="395">
        <v>422</v>
      </c>
      <c r="B1283" s="269" t="s">
        <v>1076</v>
      </c>
      <c r="C1283" s="270" t="s">
        <v>1077</v>
      </c>
      <c r="D1283" s="333" t="s">
        <v>142</v>
      </c>
      <c r="E1283" s="334">
        <v>1</v>
      </c>
      <c r="F1283" s="334"/>
      <c r="G1283" s="334">
        <f t="shared" si="11"/>
        <v>0</v>
      </c>
      <c r="H1283" s="271" t="s">
        <v>1233</v>
      </c>
      <c r="I1283" s="137"/>
      <c r="J1283" s="137"/>
      <c r="K1283" s="137"/>
      <c r="L1283" s="137"/>
      <c r="M1283" s="137" t="s">
        <v>131</v>
      </c>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7"/>
      <c r="AL1283" s="137"/>
      <c r="AM1283" s="137"/>
      <c r="AN1283" s="137"/>
      <c r="AO1283" s="137"/>
      <c r="AP1283" s="137"/>
    </row>
    <row r="1284" spans="1:42" ht="22.5" outlineLevel="1">
      <c r="A1284" s="395">
        <v>423</v>
      </c>
      <c r="B1284" s="269" t="s">
        <v>1080</v>
      </c>
      <c r="C1284" s="270" t="s">
        <v>1081</v>
      </c>
      <c r="D1284" s="333" t="s">
        <v>247</v>
      </c>
      <c r="E1284" s="334">
        <v>4.26</v>
      </c>
      <c r="F1284" s="334"/>
      <c r="G1284" s="334">
        <f t="shared" si="11"/>
        <v>0</v>
      </c>
      <c r="H1284" s="271" t="s">
        <v>1233</v>
      </c>
      <c r="I1284" s="137"/>
      <c r="J1284" s="137"/>
      <c r="K1284" s="137"/>
      <c r="L1284" s="137"/>
      <c r="M1284" s="137" t="s">
        <v>131</v>
      </c>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7"/>
      <c r="AL1284" s="137"/>
      <c r="AM1284" s="137"/>
      <c r="AN1284" s="137"/>
      <c r="AO1284" s="137"/>
      <c r="AP1284" s="137"/>
    </row>
    <row r="1285" spans="1:42" outlineLevel="1">
      <c r="A1285" s="395"/>
      <c r="B1285" s="269"/>
      <c r="C1285" s="360" t="s">
        <v>1082</v>
      </c>
      <c r="D1285" s="361"/>
      <c r="E1285" s="362">
        <v>4.26</v>
      </c>
      <c r="F1285" s="334"/>
      <c r="G1285" s="334"/>
      <c r="H1285" s="271">
        <v>0</v>
      </c>
      <c r="I1285" s="137"/>
      <c r="J1285" s="137"/>
      <c r="K1285" s="137"/>
      <c r="L1285" s="137"/>
      <c r="M1285" s="137" t="s">
        <v>133</v>
      </c>
      <c r="N1285" s="137">
        <v>0</v>
      </c>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7"/>
      <c r="AL1285" s="137"/>
      <c r="AM1285" s="137"/>
      <c r="AN1285" s="137"/>
      <c r="AO1285" s="137"/>
      <c r="AP1285" s="137"/>
    </row>
    <row r="1286" spans="1:42" ht="22.5" outlineLevel="1">
      <c r="A1286" s="395">
        <v>424</v>
      </c>
      <c r="B1286" s="269" t="s">
        <v>1083</v>
      </c>
      <c r="C1286" s="270" t="s">
        <v>1084</v>
      </c>
      <c r="D1286" s="333" t="s">
        <v>130</v>
      </c>
      <c r="E1286" s="334">
        <v>98.8</v>
      </c>
      <c r="F1286" s="334"/>
      <c r="G1286" s="334">
        <f>ROUND(E1286*F1286,2)</f>
        <v>0</v>
      </c>
      <c r="H1286" s="271" t="s">
        <v>1233</v>
      </c>
      <c r="I1286" s="137"/>
      <c r="J1286" s="137"/>
      <c r="K1286" s="137"/>
      <c r="L1286" s="137"/>
      <c r="M1286" s="137" t="s">
        <v>131</v>
      </c>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7"/>
      <c r="AL1286" s="137"/>
      <c r="AM1286" s="137"/>
      <c r="AN1286" s="137"/>
      <c r="AO1286" s="137"/>
      <c r="AP1286" s="137"/>
    </row>
    <row r="1287" spans="1:42" outlineLevel="1">
      <c r="A1287" s="395"/>
      <c r="B1287" s="269"/>
      <c r="C1287" s="360" t="s">
        <v>1085</v>
      </c>
      <c r="D1287" s="361"/>
      <c r="E1287" s="362">
        <v>98.8</v>
      </c>
      <c r="F1287" s="334"/>
      <c r="G1287" s="334"/>
      <c r="H1287" s="271">
        <v>0</v>
      </c>
      <c r="I1287" s="137"/>
      <c r="J1287" s="137"/>
      <c r="K1287" s="137"/>
      <c r="L1287" s="137"/>
      <c r="M1287" s="137" t="s">
        <v>133</v>
      </c>
      <c r="N1287" s="137">
        <v>0</v>
      </c>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7"/>
      <c r="AL1287" s="137"/>
      <c r="AM1287" s="137"/>
      <c r="AN1287" s="137"/>
      <c r="AO1287" s="137"/>
      <c r="AP1287" s="137"/>
    </row>
    <row r="1288" spans="1:42" ht="22.5" outlineLevel="1">
      <c r="A1288" s="395">
        <v>425</v>
      </c>
      <c r="B1288" s="269" t="s">
        <v>1086</v>
      </c>
      <c r="C1288" s="270" t="s">
        <v>1084</v>
      </c>
      <c r="D1288" s="333" t="s">
        <v>130</v>
      </c>
      <c r="E1288" s="334">
        <v>19.760000000000002</v>
      </c>
      <c r="F1288" s="334"/>
      <c r="G1288" s="334">
        <f>ROUND(E1288*F1288,2)</f>
        <v>0</v>
      </c>
      <c r="H1288" s="271" t="s">
        <v>1233</v>
      </c>
      <c r="I1288" s="137"/>
      <c r="J1288" s="137"/>
      <c r="K1288" s="137"/>
      <c r="L1288" s="137"/>
      <c r="M1288" s="137" t="s">
        <v>131</v>
      </c>
      <c r="N1288" s="137"/>
      <c r="O1288" s="137"/>
      <c r="P1288" s="137"/>
      <c r="Q1288" s="137"/>
      <c r="R1288" s="137"/>
      <c r="S1288" s="137"/>
      <c r="T1288" s="137"/>
      <c r="U1288" s="137"/>
      <c r="V1288" s="137"/>
      <c r="W1288" s="137"/>
      <c r="X1288" s="137"/>
      <c r="Y1288" s="137"/>
      <c r="Z1288" s="137"/>
      <c r="AA1288" s="137"/>
      <c r="AB1288" s="137"/>
      <c r="AC1288" s="137"/>
      <c r="AD1288" s="137"/>
      <c r="AE1288" s="137"/>
      <c r="AF1288" s="137"/>
      <c r="AG1288" s="137"/>
      <c r="AH1288" s="137"/>
      <c r="AI1288" s="137"/>
      <c r="AJ1288" s="137"/>
      <c r="AK1288" s="137"/>
      <c r="AL1288" s="137"/>
      <c r="AM1288" s="137"/>
      <c r="AN1288" s="137"/>
      <c r="AO1288" s="137"/>
      <c r="AP1288" s="137"/>
    </row>
    <row r="1289" spans="1:42" outlineLevel="1">
      <c r="A1289" s="395"/>
      <c r="B1289" s="269"/>
      <c r="C1289" s="360" t="s">
        <v>1087</v>
      </c>
      <c r="D1289" s="361"/>
      <c r="E1289" s="362">
        <v>19.760000000000002</v>
      </c>
      <c r="F1289" s="334"/>
      <c r="G1289" s="334"/>
      <c r="H1289" s="271">
        <v>0</v>
      </c>
      <c r="I1289" s="137"/>
      <c r="J1289" s="137"/>
      <c r="K1289" s="137"/>
      <c r="L1289" s="137"/>
      <c r="M1289" s="137" t="s">
        <v>133</v>
      </c>
      <c r="N1289" s="137">
        <v>0</v>
      </c>
      <c r="O1289" s="137"/>
      <c r="P1289" s="137"/>
      <c r="Q1289" s="137"/>
      <c r="R1289" s="137"/>
      <c r="S1289" s="137"/>
      <c r="T1289" s="137"/>
      <c r="U1289" s="137"/>
      <c r="V1289" s="137"/>
      <c r="W1289" s="137"/>
      <c r="X1289" s="137"/>
      <c r="Y1289" s="137"/>
      <c r="Z1289" s="137"/>
      <c r="AA1289" s="137"/>
      <c r="AB1289" s="137"/>
      <c r="AC1289" s="137"/>
      <c r="AD1289" s="137"/>
      <c r="AE1289" s="137"/>
      <c r="AF1289" s="137"/>
      <c r="AG1289" s="137"/>
      <c r="AH1289" s="137"/>
      <c r="AI1289" s="137"/>
      <c r="AJ1289" s="137"/>
      <c r="AK1289" s="137"/>
      <c r="AL1289" s="137"/>
      <c r="AM1289" s="137"/>
      <c r="AN1289" s="137"/>
      <c r="AO1289" s="137"/>
      <c r="AP1289" s="137"/>
    </row>
    <row r="1290" spans="1:42" ht="22.5" outlineLevel="1">
      <c r="A1290" s="395">
        <v>426</v>
      </c>
      <c r="B1290" s="269" t="s">
        <v>1088</v>
      </c>
      <c r="C1290" s="270" t="s">
        <v>1089</v>
      </c>
      <c r="D1290" s="333" t="s">
        <v>142</v>
      </c>
      <c r="E1290" s="334">
        <v>1</v>
      </c>
      <c r="F1290" s="334"/>
      <c r="G1290" s="334">
        <f t="shared" ref="G1290:G1302" si="12">ROUND(E1290*F1290,2)</f>
        <v>0</v>
      </c>
      <c r="H1290" s="271" t="s">
        <v>1233</v>
      </c>
      <c r="I1290" s="137"/>
      <c r="J1290" s="137"/>
      <c r="K1290" s="137"/>
      <c r="L1290" s="137"/>
      <c r="M1290" s="137" t="s">
        <v>131</v>
      </c>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7"/>
      <c r="AL1290" s="137"/>
      <c r="AM1290" s="137"/>
      <c r="AN1290" s="137"/>
      <c r="AO1290" s="137"/>
      <c r="AP1290" s="137"/>
    </row>
    <row r="1291" spans="1:42" ht="22.5" outlineLevel="1">
      <c r="A1291" s="395">
        <v>427</v>
      </c>
      <c r="B1291" s="269" t="s">
        <v>1090</v>
      </c>
      <c r="C1291" s="270" t="s">
        <v>1494</v>
      </c>
      <c r="D1291" s="333" t="s">
        <v>142</v>
      </c>
      <c r="E1291" s="334">
        <v>3</v>
      </c>
      <c r="F1291" s="334"/>
      <c r="G1291" s="334">
        <f t="shared" si="12"/>
        <v>0</v>
      </c>
      <c r="H1291" s="271" t="s">
        <v>1233</v>
      </c>
      <c r="I1291" s="137"/>
      <c r="J1291" s="137"/>
      <c r="K1291" s="137"/>
      <c r="L1291" s="137"/>
      <c r="M1291" s="137" t="s">
        <v>131</v>
      </c>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7"/>
      <c r="AL1291" s="137"/>
      <c r="AM1291" s="137"/>
      <c r="AN1291" s="137"/>
      <c r="AO1291" s="137"/>
      <c r="AP1291" s="137"/>
    </row>
    <row r="1292" spans="1:42" ht="22.5" outlineLevel="1">
      <c r="A1292" s="395">
        <v>428</v>
      </c>
      <c r="B1292" s="269" t="s">
        <v>1091</v>
      </c>
      <c r="C1292" s="270" t="s">
        <v>1092</v>
      </c>
      <c r="D1292" s="333" t="s">
        <v>142</v>
      </c>
      <c r="E1292" s="334">
        <v>5</v>
      </c>
      <c r="F1292" s="334"/>
      <c r="G1292" s="334">
        <f t="shared" si="12"/>
        <v>0</v>
      </c>
      <c r="H1292" s="271" t="s">
        <v>1233</v>
      </c>
      <c r="I1292" s="137"/>
      <c r="J1292" s="137"/>
      <c r="K1292" s="137"/>
      <c r="L1292" s="137"/>
      <c r="M1292" s="137" t="s">
        <v>131</v>
      </c>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7"/>
      <c r="AL1292" s="137"/>
      <c r="AM1292" s="137"/>
      <c r="AN1292" s="137"/>
      <c r="AO1292" s="137"/>
      <c r="AP1292" s="137"/>
    </row>
    <row r="1293" spans="1:42" ht="22.5" outlineLevel="1">
      <c r="A1293" s="395">
        <v>429</v>
      </c>
      <c r="B1293" s="269" t="s">
        <v>1093</v>
      </c>
      <c r="C1293" s="270" t="s">
        <v>1094</v>
      </c>
      <c r="D1293" s="333" t="s">
        <v>142</v>
      </c>
      <c r="E1293" s="334">
        <v>12</v>
      </c>
      <c r="F1293" s="334"/>
      <c r="G1293" s="334">
        <f t="shared" si="12"/>
        <v>0</v>
      </c>
      <c r="H1293" s="271" t="s">
        <v>1233</v>
      </c>
      <c r="I1293" s="137"/>
      <c r="J1293" s="137"/>
      <c r="K1293" s="137"/>
      <c r="L1293" s="137"/>
      <c r="M1293" s="137" t="s">
        <v>131</v>
      </c>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7"/>
      <c r="AL1293" s="137"/>
      <c r="AM1293" s="137"/>
      <c r="AN1293" s="137"/>
      <c r="AO1293" s="137"/>
      <c r="AP1293" s="137"/>
    </row>
    <row r="1294" spans="1:42" outlineLevel="1">
      <c r="A1294" s="395">
        <v>430</v>
      </c>
      <c r="B1294" s="269" t="s">
        <v>1095</v>
      </c>
      <c r="C1294" s="270" t="s">
        <v>1096</v>
      </c>
      <c r="D1294" s="333" t="s">
        <v>142</v>
      </c>
      <c r="E1294" s="334">
        <v>5</v>
      </c>
      <c r="F1294" s="334"/>
      <c r="G1294" s="334">
        <f t="shared" si="12"/>
        <v>0</v>
      </c>
      <c r="H1294" s="271" t="s">
        <v>1233</v>
      </c>
      <c r="I1294" s="137"/>
      <c r="J1294" s="137"/>
      <c r="K1294" s="137"/>
      <c r="L1294" s="137"/>
      <c r="M1294" s="137" t="s">
        <v>131</v>
      </c>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7"/>
      <c r="AL1294" s="137"/>
      <c r="AM1294" s="137"/>
      <c r="AN1294" s="137"/>
      <c r="AO1294" s="137"/>
      <c r="AP1294" s="137"/>
    </row>
    <row r="1295" spans="1:42" ht="22.5" outlineLevel="1">
      <c r="A1295" s="395">
        <v>431</v>
      </c>
      <c r="B1295" s="269" t="s">
        <v>1097</v>
      </c>
      <c r="C1295" s="270" t="s">
        <v>1098</v>
      </c>
      <c r="D1295" s="333" t="s">
        <v>142</v>
      </c>
      <c r="E1295" s="334">
        <v>5</v>
      </c>
      <c r="F1295" s="334"/>
      <c r="G1295" s="334">
        <f t="shared" si="12"/>
        <v>0</v>
      </c>
      <c r="H1295" s="271" t="s">
        <v>1233</v>
      </c>
      <c r="I1295" s="137"/>
      <c r="J1295" s="137"/>
      <c r="K1295" s="137"/>
      <c r="L1295" s="137"/>
      <c r="M1295" s="137" t="s">
        <v>131</v>
      </c>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7"/>
      <c r="AL1295" s="137"/>
      <c r="AM1295" s="137"/>
      <c r="AN1295" s="137"/>
      <c r="AO1295" s="137"/>
      <c r="AP1295" s="137"/>
    </row>
    <row r="1296" spans="1:42" ht="22.5" outlineLevel="1">
      <c r="A1296" s="395">
        <v>432</v>
      </c>
      <c r="B1296" s="269" t="s">
        <v>1099</v>
      </c>
      <c r="C1296" s="270" t="s">
        <v>1100</v>
      </c>
      <c r="D1296" s="333" t="s">
        <v>142</v>
      </c>
      <c r="E1296" s="334">
        <v>6</v>
      </c>
      <c r="F1296" s="334"/>
      <c r="G1296" s="334">
        <f t="shared" si="12"/>
        <v>0</v>
      </c>
      <c r="H1296" s="271" t="s">
        <v>1233</v>
      </c>
      <c r="I1296" s="137"/>
      <c r="J1296" s="137"/>
      <c r="K1296" s="137"/>
      <c r="L1296" s="137"/>
      <c r="M1296" s="137" t="s">
        <v>131</v>
      </c>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7"/>
      <c r="AL1296" s="137"/>
      <c r="AM1296" s="137"/>
      <c r="AN1296" s="137"/>
      <c r="AO1296" s="137"/>
      <c r="AP1296" s="137"/>
    </row>
    <row r="1297" spans="1:42" ht="22.5" outlineLevel="1">
      <c r="A1297" s="395">
        <v>433</v>
      </c>
      <c r="B1297" s="269" t="s">
        <v>1101</v>
      </c>
      <c r="C1297" s="270" t="s">
        <v>1102</v>
      </c>
      <c r="D1297" s="333" t="s">
        <v>142</v>
      </c>
      <c r="E1297" s="334">
        <v>2</v>
      </c>
      <c r="F1297" s="334"/>
      <c r="G1297" s="334">
        <f t="shared" si="12"/>
        <v>0</v>
      </c>
      <c r="H1297" s="271" t="s">
        <v>1233</v>
      </c>
      <c r="I1297" s="137"/>
      <c r="J1297" s="137"/>
      <c r="K1297" s="137"/>
      <c r="L1297" s="137"/>
      <c r="M1297" s="137" t="s">
        <v>131</v>
      </c>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7"/>
      <c r="AL1297" s="137"/>
      <c r="AM1297" s="137"/>
      <c r="AN1297" s="137"/>
      <c r="AO1297" s="137"/>
      <c r="AP1297" s="137"/>
    </row>
    <row r="1298" spans="1:42" ht="22.5" outlineLevel="1">
      <c r="A1298" s="395">
        <v>434</v>
      </c>
      <c r="B1298" s="269" t="s">
        <v>1103</v>
      </c>
      <c r="C1298" s="270" t="s">
        <v>1104</v>
      </c>
      <c r="D1298" s="333" t="s">
        <v>142</v>
      </c>
      <c r="E1298" s="334">
        <v>1</v>
      </c>
      <c r="F1298" s="334"/>
      <c r="G1298" s="334">
        <f t="shared" si="12"/>
        <v>0</v>
      </c>
      <c r="H1298" s="271" t="s">
        <v>1233</v>
      </c>
      <c r="I1298" s="137"/>
      <c r="J1298" s="137"/>
      <c r="K1298" s="137"/>
      <c r="L1298" s="137"/>
      <c r="M1298" s="137" t="s">
        <v>131</v>
      </c>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7"/>
      <c r="AL1298" s="137"/>
      <c r="AM1298" s="137"/>
      <c r="AN1298" s="137"/>
      <c r="AO1298" s="137"/>
      <c r="AP1298" s="137"/>
    </row>
    <row r="1299" spans="1:42" outlineLevel="1">
      <c r="A1299" s="395">
        <v>435</v>
      </c>
      <c r="B1299" s="269" t="s">
        <v>1105</v>
      </c>
      <c r="C1299" s="270" t="s">
        <v>1106</v>
      </c>
      <c r="D1299" s="333" t="s">
        <v>142</v>
      </c>
      <c r="E1299" s="334">
        <v>1</v>
      </c>
      <c r="F1299" s="334"/>
      <c r="G1299" s="334">
        <f t="shared" si="12"/>
        <v>0</v>
      </c>
      <c r="H1299" s="271" t="s">
        <v>1233</v>
      </c>
      <c r="I1299" s="137"/>
      <c r="J1299" s="137"/>
      <c r="K1299" s="137"/>
      <c r="L1299" s="137"/>
      <c r="M1299" s="137" t="s">
        <v>131</v>
      </c>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7"/>
      <c r="AL1299" s="137"/>
      <c r="AM1299" s="137"/>
      <c r="AN1299" s="137"/>
      <c r="AO1299" s="137"/>
      <c r="AP1299" s="137"/>
    </row>
    <row r="1300" spans="1:42" outlineLevel="1">
      <c r="A1300" s="395">
        <v>436</v>
      </c>
      <c r="B1300" s="269" t="s">
        <v>1107</v>
      </c>
      <c r="C1300" s="270" t="s">
        <v>1108</v>
      </c>
      <c r="D1300" s="333" t="s">
        <v>142</v>
      </c>
      <c r="E1300" s="334">
        <v>1</v>
      </c>
      <c r="F1300" s="334"/>
      <c r="G1300" s="334">
        <f t="shared" si="12"/>
        <v>0</v>
      </c>
      <c r="H1300" s="271" t="s">
        <v>1233</v>
      </c>
      <c r="I1300" s="137"/>
      <c r="J1300" s="137"/>
      <c r="K1300" s="137"/>
      <c r="L1300" s="137"/>
      <c r="M1300" s="137" t="s">
        <v>131</v>
      </c>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7"/>
      <c r="AL1300" s="137"/>
      <c r="AM1300" s="137"/>
      <c r="AN1300" s="137"/>
      <c r="AO1300" s="137"/>
      <c r="AP1300" s="137"/>
    </row>
    <row r="1301" spans="1:42" outlineLevel="1">
      <c r="A1301" s="395">
        <v>437</v>
      </c>
      <c r="B1301" s="269" t="s">
        <v>1109</v>
      </c>
      <c r="C1301" s="270" t="s">
        <v>1110</v>
      </c>
      <c r="D1301" s="333" t="s">
        <v>142</v>
      </c>
      <c r="E1301" s="334">
        <v>1</v>
      </c>
      <c r="F1301" s="334"/>
      <c r="G1301" s="334">
        <f t="shared" si="12"/>
        <v>0</v>
      </c>
      <c r="H1301" s="271" t="s">
        <v>1233</v>
      </c>
      <c r="I1301" s="137"/>
      <c r="J1301" s="137"/>
      <c r="K1301" s="137"/>
      <c r="L1301" s="137"/>
      <c r="M1301" s="137" t="s">
        <v>131</v>
      </c>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7"/>
      <c r="AL1301" s="137"/>
      <c r="AM1301" s="137"/>
      <c r="AN1301" s="137"/>
      <c r="AO1301" s="137"/>
      <c r="AP1301" s="137"/>
    </row>
    <row r="1302" spans="1:42" ht="22.5" outlineLevel="1">
      <c r="A1302" s="395">
        <v>438</v>
      </c>
      <c r="B1302" s="269" t="s">
        <v>1113</v>
      </c>
      <c r="C1302" s="270" t="s">
        <v>1114</v>
      </c>
      <c r="D1302" s="333" t="s">
        <v>130</v>
      </c>
      <c r="E1302" s="334">
        <v>15.8916</v>
      </c>
      <c r="F1302" s="334"/>
      <c r="G1302" s="334">
        <f t="shared" si="12"/>
        <v>0</v>
      </c>
      <c r="H1302" s="271" t="s">
        <v>1233</v>
      </c>
      <c r="I1302" s="137"/>
      <c r="J1302" s="137"/>
      <c r="K1302" s="137"/>
      <c r="L1302" s="137"/>
      <c r="M1302" s="137" t="s">
        <v>131</v>
      </c>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7"/>
      <c r="AL1302" s="137"/>
      <c r="AM1302" s="137"/>
      <c r="AN1302" s="137"/>
      <c r="AO1302" s="137"/>
      <c r="AP1302" s="137"/>
    </row>
    <row r="1303" spans="1:42" outlineLevel="1">
      <c r="A1303" s="395"/>
      <c r="B1303" s="269"/>
      <c r="C1303" s="360" t="s">
        <v>1115</v>
      </c>
      <c r="D1303" s="361"/>
      <c r="E1303" s="362">
        <v>15.8916</v>
      </c>
      <c r="F1303" s="334"/>
      <c r="G1303" s="334"/>
      <c r="H1303" s="271">
        <v>0</v>
      </c>
      <c r="I1303" s="137"/>
      <c r="J1303" s="137"/>
      <c r="K1303" s="137"/>
      <c r="L1303" s="137"/>
      <c r="M1303" s="137" t="s">
        <v>133</v>
      </c>
      <c r="N1303" s="137">
        <v>0</v>
      </c>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7"/>
      <c r="AL1303" s="137"/>
      <c r="AM1303" s="137"/>
      <c r="AN1303" s="137"/>
      <c r="AO1303" s="137"/>
      <c r="AP1303" s="137"/>
    </row>
    <row r="1304" spans="1:42" ht="22.5" outlineLevel="1">
      <c r="A1304" s="395">
        <v>439</v>
      </c>
      <c r="B1304" s="269" t="s">
        <v>1118</v>
      </c>
      <c r="C1304" s="270" t="s">
        <v>1119</v>
      </c>
      <c r="D1304" s="333" t="s">
        <v>247</v>
      </c>
      <c r="E1304" s="334">
        <v>28</v>
      </c>
      <c r="F1304" s="334"/>
      <c r="G1304" s="334">
        <f>ROUND(E1304*F1304,2)</f>
        <v>0</v>
      </c>
      <c r="H1304" s="271" t="s">
        <v>1233</v>
      </c>
      <c r="I1304" s="137"/>
      <c r="J1304" s="137"/>
      <c r="K1304" s="137"/>
      <c r="L1304" s="137"/>
      <c r="M1304" s="137" t="s">
        <v>131</v>
      </c>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7"/>
      <c r="AL1304" s="137"/>
      <c r="AM1304" s="137"/>
      <c r="AN1304" s="137"/>
      <c r="AO1304" s="137"/>
      <c r="AP1304" s="137"/>
    </row>
    <row r="1305" spans="1:42" outlineLevel="1">
      <c r="A1305" s="395"/>
      <c r="B1305" s="269"/>
      <c r="C1305" s="360" t="s">
        <v>1120</v>
      </c>
      <c r="D1305" s="361"/>
      <c r="E1305" s="362">
        <v>28</v>
      </c>
      <c r="F1305" s="334"/>
      <c r="G1305" s="334"/>
      <c r="H1305" s="271">
        <v>0</v>
      </c>
      <c r="I1305" s="137"/>
      <c r="J1305" s="137"/>
      <c r="K1305" s="137"/>
      <c r="L1305" s="137"/>
      <c r="M1305" s="137" t="s">
        <v>133</v>
      </c>
      <c r="N1305" s="137">
        <v>0</v>
      </c>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7"/>
      <c r="AL1305" s="137"/>
      <c r="AM1305" s="137"/>
      <c r="AN1305" s="137"/>
      <c r="AO1305" s="137"/>
      <c r="AP1305" s="137"/>
    </row>
    <row r="1306" spans="1:42" outlineLevel="1">
      <c r="A1306" s="395">
        <v>440</v>
      </c>
      <c r="B1306" s="269" t="s">
        <v>1121</v>
      </c>
      <c r="C1306" s="270" t="s">
        <v>1122</v>
      </c>
      <c r="D1306" s="333" t="s">
        <v>0</v>
      </c>
      <c r="E1306" s="334">
        <v>2.15</v>
      </c>
      <c r="F1306" s="334"/>
      <c r="G1306" s="334">
        <f>ROUND(E1306*F1306,2)</f>
        <v>0</v>
      </c>
      <c r="H1306" s="271" t="s">
        <v>1269</v>
      </c>
      <c r="I1306" s="137"/>
      <c r="J1306" s="137"/>
      <c r="K1306" s="137"/>
      <c r="L1306" s="137"/>
      <c r="M1306" s="137" t="s">
        <v>131</v>
      </c>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7"/>
      <c r="AL1306" s="137"/>
      <c r="AM1306" s="137"/>
      <c r="AN1306" s="137"/>
      <c r="AO1306" s="137"/>
      <c r="AP1306" s="137"/>
    </row>
    <row r="1307" spans="1:42">
      <c r="A1307" s="396" t="s">
        <v>126</v>
      </c>
      <c r="B1307" s="363" t="s">
        <v>94</v>
      </c>
      <c r="C1307" s="364" t="s">
        <v>95</v>
      </c>
      <c r="D1307" s="365"/>
      <c r="E1307" s="366"/>
      <c r="F1307" s="366"/>
      <c r="G1307" s="366">
        <f>SUMIF(M1308:M1358,"&lt;&gt;NOR",G1308:G1358)</f>
        <v>0</v>
      </c>
      <c r="H1307" s="339"/>
      <c r="M1307" s="136" t="s">
        <v>127</v>
      </c>
    </row>
    <row r="1308" spans="1:42" outlineLevel="1">
      <c r="A1308" s="395">
        <v>441</v>
      </c>
      <c r="B1308" s="269" t="s">
        <v>1123</v>
      </c>
      <c r="C1308" s="270" t="s">
        <v>1124</v>
      </c>
      <c r="D1308" s="333" t="s">
        <v>130</v>
      </c>
      <c r="E1308" s="334">
        <v>48.656999999999996</v>
      </c>
      <c r="F1308" s="334"/>
      <c r="G1308" s="334">
        <f>ROUND(E1308*F1308,2)</f>
        <v>0</v>
      </c>
      <c r="H1308" s="271" t="s">
        <v>1269</v>
      </c>
      <c r="I1308" s="137"/>
      <c r="J1308" s="137"/>
      <c r="K1308" s="137"/>
      <c r="L1308" s="137"/>
      <c r="M1308" s="137" t="s">
        <v>131</v>
      </c>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7"/>
      <c r="AL1308" s="137"/>
      <c r="AM1308" s="137"/>
      <c r="AN1308" s="137"/>
      <c r="AO1308" s="137"/>
      <c r="AP1308" s="137"/>
    </row>
    <row r="1309" spans="1:42" outlineLevel="1">
      <c r="A1309" s="395"/>
      <c r="B1309" s="269"/>
      <c r="C1309" s="360" t="s">
        <v>598</v>
      </c>
      <c r="D1309" s="361"/>
      <c r="E1309" s="362"/>
      <c r="F1309" s="334"/>
      <c r="G1309" s="334"/>
      <c r="H1309" s="271">
        <v>0</v>
      </c>
      <c r="I1309" s="137"/>
      <c r="J1309" s="137"/>
      <c r="K1309" s="137"/>
      <c r="L1309" s="137"/>
      <c r="M1309" s="137" t="s">
        <v>133</v>
      </c>
      <c r="N1309" s="137">
        <v>0</v>
      </c>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7"/>
      <c r="AL1309" s="137"/>
      <c r="AM1309" s="137"/>
      <c r="AN1309" s="137"/>
      <c r="AO1309" s="137"/>
      <c r="AP1309" s="137"/>
    </row>
    <row r="1310" spans="1:42" outlineLevel="1">
      <c r="A1310" s="395"/>
      <c r="B1310" s="269"/>
      <c r="C1310" s="360" t="s">
        <v>154</v>
      </c>
      <c r="D1310" s="361"/>
      <c r="E1310" s="362"/>
      <c r="F1310" s="334"/>
      <c r="G1310" s="334"/>
      <c r="H1310" s="271">
        <v>0</v>
      </c>
      <c r="I1310" s="137"/>
      <c r="J1310" s="137"/>
      <c r="K1310" s="137"/>
      <c r="L1310" s="137"/>
      <c r="M1310" s="137" t="s">
        <v>133</v>
      </c>
      <c r="N1310" s="137">
        <v>0</v>
      </c>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7"/>
      <c r="AL1310" s="137"/>
      <c r="AM1310" s="137"/>
      <c r="AN1310" s="137"/>
      <c r="AO1310" s="137"/>
      <c r="AP1310" s="137"/>
    </row>
    <row r="1311" spans="1:42" outlineLevel="1">
      <c r="A1311" s="395"/>
      <c r="B1311" s="269"/>
      <c r="C1311" s="360" t="s">
        <v>1454</v>
      </c>
      <c r="D1311" s="361"/>
      <c r="E1311" s="362">
        <v>34.64</v>
      </c>
      <c r="F1311" s="334"/>
      <c r="G1311" s="334"/>
      <c r="H1311" s="271">
        <v>0</v>
      </c>
      <c r="I1311" s="137"/>
      <c r="J1311" s="137"/>
      <c r="K1311" s="137"/>
      <c r="L1311" s="137"/>
      <c r="M1311" s="137" t="s">
        <v>133</v>
      </c>
      <c r="N1311" s="137">
        <v>0</v>
      </c>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7"/>
      <c r="AL1311" s="137"/>
      <c r="AM1311" s="137"/>
      <c r="AN1311" s="137"/>
      <c r="AO1311" s="137"/>
      <c r="AP1311" s="137"/>
    </row>
    <row r="1312" spans="1:42" outlineLevel="1">
      <c r="A1312" s="395"/>
      <c r="B1312" s="269"/>
      <c r="C1312" s="360" t="s">
        <v>620</v>
      </c>
      <c r="D1312" s="361"/>
      <c r="E1312" s="362">
        <v>10.5</v>
      </c>
      <c r="F1312" s="334"/>
      <c r="G1312" s="334"/>
      <c r="H1312" s="271">
        <v>0</v>
      </c>
      <c r="I1312" s="137"/>
      <c r="J1312" s="137"/>
      <c r="K1312" s="137"/>
      <c r="L1312" s="137"/>
      <c r="M1312" s="137" t="s">
        <v>133</v>
      </c>
      <c r="N1312" s="137">
        <v>0</v>
      </c>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7"/>
      <c r="AL1312" s="137"/>
      <c r="AM1312" s="137"/>
      <c r="AN1312" s="137"/>
      <c r="AO1312" s="137"/>
      <c r="AP1312" s="137"/>
    </row>
    <row r="1313" spans="1:42" outlineLevel="1">
      <c r="A1313" s="395"/>
      <c r="B1313" s="269"/>
      <c r="C1313" s="360" t="s">
        <v>1125</v>
      </c>
      <c r="D1313" s="361"/>
      <c r="E1313" s="362">
        <v>0.46200000000000002</v>
      </c>
      <c r="F1313" s="334"/>
      <c r="G1313" s="334"/>
      <c r="H1313" s="271">
        <v>0</v>
      </c>
      <c r="I1313" s="137"/>
      <c r="J1313" s="137"/>
      <c r="K1313" s="137"/>
      <c r="L1313" s="137"/>
      <c r="M1313" s="137" t="s">
        <v>133</v>
      </c>
      <c r="N1313" s="137">
        <v>0</v>
      </c>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7"/>
      <c r="AL1313" s="137"/>
      <c r="AM1313" s="137"/>
      <c r="AN1313" s="137"/>
      <c r="AO1313" s="137"/>
      <c r="AP1313" s="137"/>
    </row>
    <row r="1314" spans="1:42" outlineLevel="1">
      <c r="A1314" s="395"/>
      <c r="B1314" s="269"/>
      <c r="C1314" s="360" t="s">
        <v>909</v>
      </c>
      <c r="D1314" s="361"/>
      <c r="E1314" s="362">
        <v>0.65</v>
      </c>
      <c r="F1314" s="334"/>
      <c r="G1314" s="334"/>
      <c r="H1314" s="271">
        <v>0</v>
      </c>
      <c r="I1314" s="137"/>
      <c r="J1314" s="137"/>
      <c r="K1314" s="137"/>
      <c r="L1314" s="137"/>
      <c r="M1314" s="137" t="s">
        <v>133</v>
      </c>
      <c r="N1314" s="137">
        <v>0</v>
      </c>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7"/>
      <c r="AL1314" s="137"/>
      <c r="AM1314" s="137"/>
      <c r="AN1314" s="137"/>
      <c r="AO1314" s="137"/>
      <c r="AP1314" s="137"/>
    </row>
    <row r="1315" spans="1:42" outlineLevel="1">
      <c r="A1315" s="395"/>
      <c r="B1315" s="269"/>
      <c r="C1315" s="360" t="s">
        <v>1126</v>
      </c>
      <c r="D1315" s="361"/>
      <c r="E1315" s="362">
        <v>1.115</v>
      </c>
      <c r="F1315" s="334"/>
      <c r="G1315" s="334"/>
      <c r="H1315" s="271">
        <v>0</v>
      </c>
      <c r="I1315" s="137"/>
      <c r="J1315" s="137"/>
      <c r="K1315" s="137"/>
      <c r="L1315" s="137"/>
      <c r="M1315" s="137" t="s">
        <v>133</v>
      </c>
      <c r="N1315" s="137">
        <v>0</v>
      </c>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7"/>
      <c r="AL1315" s="137"/>
      <c r="AM1315" s="137"/>
      <c r="AN1315" s="137"/>
      <c r="AO1315" s="137"/>
      <c r="AP1315" s="137"/>
    </row>
    <row r="1316" spans="1:42" outlineLevel="1">
      <c r="A1316" s="395"/>
      <c r="B1316" s="269"/>
      <c r="C1316" s="360" t="s">
        <v>1127</v>
      </c>
      <c r="D1316" s="361"/>
      <c r="E1316" s="362">
        <v>1.29</v>
      </c>
      <c r="F1316" s="334"/>
      <c r="G1316" s="334"/>
      <c r="H1316" s="271">
        <v>0</v>
      </c>
      <c r="I1316" s="137"/>
      <c r="J1316" s="137"/>
      <c r="K1316" s="137"/>
      <c r="L1316" s="137"/>
      <c r="M1316" s="137" t="s">
        <v>133</v>
      </c>
      <c r="N1316" s="137">
        <v>0</v>
      </c>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7"/>
      <c r="AL1316" s="137"/>
      <c r="AM1316" s="137"/>
      <c r="AN1316" s="137"/>
      <c r="AO1316" s="137"/>
      <c r="AP1316" s="137"/>
    </row>
    <row r="1317" spans="1:42" outlineLevel="1">
      <c r="A1317" s="395">
        <v>442</v>
      </c>
      <c r="B1317" s="269" t="s">
        <v>1128</v>
      </c>
      <c r="C1317" s="270" t="s">
        <v>1129</v>
      </c>
      <c r="D1317" s="333" t="s">
        <v>247</v>
      </c>
      <c r="E1317" s="334">
        <v>12.9</v>
      </c>
      <c r="F1317" s="334"/>
      <c r="G1317" s="334">
        <f>ROUND(E1317*F1317,2)</f>
        <v>0</v>
      </c>
      <c r="H1317" s="271" t="s">
        <v>1269</v>
      </c>
      <c r="I1317" s="137"/>
      <c r="J1317" s="137"/>
      <c r="K1317" s="137"/>
      <c r="L1317" s="137"/>
      <c r="M1317" s="137" t="s">
        <v>131</v>
      </c>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7"/>
      <c r="AL1317" s="137"/>
      <c r="AM1317" s="137"/>
      <c r="AN1317" s="137"/>
      <c r="AO1317" s="137"/>
      <c r="AP1317" s="137"/>
    </row>
    <row r="1318" spans="1:42" outlineLevel="1">
      <c r="A1318" s="395"/>
      <c r="B1318" s="269"/>
      <c r="C1318" s="360" t="s">
        <v>598</v>
      </c>
      <c r="D1318" s="361"/>
      <c r="E1318" s="362"/>
      <c r="F1318" s="334"/>
      <c r="G1318" s="334"/>
      <c r="H1318" s="271">
        <v>0</v>
      </c>
      <c r="I1318" s="137"/>
      <c r="J1318" s="137"/>
      <c r="K1318" s="137"/>
      <c r="L1318" s="137"/>
      <c r="M1318" s="137" t="s">
        <v>133</v>
      </c>
      <c r="N1318" s="137">
        <v>0</v>
      </c>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7"/>
      <c r="AL1318" s="137"/>
      <c r="AM1318" s="137"/>
      <c r="AN1318" s="137"/>
      <c r="AO1318" s="137"/>
      <c r="AP1318" s="137"/>
    </row>
    <row r="1319" spans="1:42" outlineLevel="1">
      <c r="A1319" s="395"/>
      <c r="B1319" s="269"/>
      <c r="C1319" s="360" t="s">
        <v>154</v>
      </c>
      <c r="D1319" s="361"/>
      <c r="E1319" s="362"/>
      <c r="F1319" s="334"/>
      <c r="G1319" s="334"/>
      <c r="H1319" s="271">
        <v>0</v>
      </c>
      <c r="I1319" s="137"/>
      <c r="J1319" s="137"/>
      <c r="K1319" s="137"/>
      <c r="L1319" s="137"/>
      <c r="M1319" s="137" t="s">
        <v>133</v>
      </c>
      <c r="N1319" s="137">
        <v>0</v>
      </c>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7"/>
      <c r="AL1319" s="137"/>
      <c r="AM1319" s="137"/>
      <c r="AN1319" s="137"/>
      <c r="AO1319" s="137"/>
      <c r="AP1319" s="137"/>
    </row>
    <row r="1320" spans="1:42" outlineLevel="1">
      <c r="A1320" s="395"/>
      <c r="B1320" s="269"/>
      <c r="C1320" s="360" t="s">
        <v>1130</v>
      </c>
      <c r="D1320" s="361"/>
      <c r="E1320" s="362">
        <v>12.9</v>
      </c>
      <c r="F1320" s="334"/>
      <c r="G1320" s="334"/>
      <c r="H1320" s="271">
        <v>0</v>
      </c>
      <c r="I1320" s="137"/>
      <c r="J1320" s="137"/>
      <c r="K1320" s="137"/>
      <c r="L1320" s="137"/>
      <c r="M1320" s="137" t="s">
        <v>133</v>
      </c>
      <c r="N1320" s="137">
        <v>0</v>
      </c>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7"/>
      <c r="AL1320" s="137"/>
      <c r="AM1320" s="137"/>
      <c r="AN1320" s="137"/>
      <c r="AO1320" s="137"/>
      <c r="AP1320" s="137"/>
    </row>
    <row r="1321" spans="1:42" outlineLevel="1">
      <c r="A1321" s="395">
        <v>443</v>
      </c>
      <c r="B1321" s="269" t="s">
        <v>1131</v>
      </c>
      <c r="C1321" s="270" t="s">
        <v>1132</v>
      </c>
      <c r="D1321" s="333" t="s">
        <v>247</v>
      </c>
      <c r="E1321" s="334">
        <v>12.9</v>
      </c>
      <c r="F1321" s="334"/>
      <c r="G1321" s="334">
        <f>ROUND(E1321*F1321,2)</f>
        <v>0</v>
      </c>
      <c r="H1321" s="271" t="s">
        <v>1269</v>
      </c>
      <c r="I1321" s="137"/>
      <c r="J1321" s="137"/>
      <c r="K1321" s="137"/>
      <c r="L1321" s="137"/>
      <c r="M1321" s="137" t="s">
        <v>131</v>
      </c>
      <c r="N1321" s="137"/>
      <c r="O1321" s="137"/>
      <c r="P1321" s="137"/>
      <c r="Q1321" s="137"/>
      <c r="R1321" s="137"/>
      <c r="S1321" s="137"/>
      <c r="T1321" s="137"/>
      <c r="U1321" s="137"/>
      <c r="V1321" s="137"/>
      <c r="W1321" s="137"/>
      <c r="X1321" s="137"/>
      <c r="Y1321" s="137"/>
      <c r="Z1321" s="137"/>
      <c r="AA1321" s="137"/>
      <c r="AB1321" s="137"/>
      <c r="AC1321" s="137"/>
      <c r="AD1321" s="137"/>
      <c r="AE1321" s="137"/>
      <c r="AF1321" s="137"/>
      <c r="AG1321" s="137"/>
      <c r="AH1321" s="137"/>
      <c r="AI1321" s="137"/>
      <c r="AJ1321" s="137"/>
      <c r="AK1321" s="137"/>
      <c r="AL1321" s="137"/>
      <c r="AM1321" s="137"/>
      <c r="AN1321" s="137"/>
      <c r="AO1321" s="137"/>
      <c r="AP1321" s="137"/>
    </row>
    <row r="1322" spans="1:42" outlineLevel="1">
      <c r="A1322" s="395"/>
      <c r="B1322" s="269"/>
      <c r="C1322" s="360" t="s">
        <v>598</v>
      </c>
      <c r="D1322" s="361"/>
      <c r="E1322" s="362"/>
      <c r="F1322" s="334"/>
      <c r="G1322" s="334"/>
      <c r="H1322" s="271">
        <v>0</v>
      </c>
      <c r="I1322" s="137"/>
      <c r="J1322" s="137"/>
      <c r="K1322" s="137"/>
      <c r="L1322" s="137"/>
      <c r="M1322" s="137" t="s">
        <v>133</v>
      </c>
      <c r="N1322" s="137">
        <v>0</v>
      </c>
      <c r="O1322" s="137"/>
      <c r="P1322" s="137"/>
      <c r="Q1322" s="137"/>
      <c r="R1322" s="137"/>
      <c r="S1322" s="137"/>
      <c r="T1322" s="137"/>
      <c r="U1322" s="137"/>
      <c r="V1322" s="137"/>
      <c r="W1322" s="137"/>
      <c r="X1322" s="137"/>
      <c r="Y1322" s="137"/>
      <c r="Z1322" s="137"/>
      <c r="AA1322" s="137"/>
      <c r="AB1322" s="137"/>
      <c r="AC1322" s="137"/>
      <c r="AD1322" s="137"/>
      <c r="AE1322" s="137"/>
      <c r="AF1322" s="137"/>
      <c r="AG1322" s="137"/>
      <c r="AH1322" s="137"/>
      <c r="AI1322" s="137"/>
      <c r="AJ1322" s="137"/>
      <c r="AK1322" s="137"/>
      <c r="AL1322" s="137"/>
      <c r="AM1322" s="137"/>
      <c r="AN1322" s="137"/>
      <c r="AO1322" s="137"/>
      <c r="AP1322" s="137"/>
    </row>
    <row r="1323" spans="1:42" outlineLevel="1">
      <c r="A1323" s="395"/>
      <c r="B1323" s="269"/>
      <c r="C1323" s="360" t="s">
        <v>154</v>
      </c>
      <c r="D1323" s="361"/>
      <c r="E1323" s="362"/>
      <c r="F1323" s="334"/>
      <c r="G1323" s="334"/>
      <c r="H1323" s="271">
        <v>0</v>
      </c>
      <c r="I1323" s="137"/>
      <c r="J1323" s="137"/>
      <c r="K1323" s="137"/>
      <c r="L1323" s="137"/>
      <c r="M1323" s="137" t="s">
        <v>133</v>
      </c>
      <c r="N1323" s="137">
        <v>0</v>
      </c>
      <c r="O1323" s="137"/>
      <c r="P1323" s="137"/>
      <c r="Q1323" s="137"/>
      <c r="R1323" s="137"/>
      <c r="S1323" s="137"/>
      <c r="T1323" s="137"/>
      <c r="U1323" s="137"/>
      <c r="V1323" s="137"/>
      <c r="W1323" s="137"/>
      <c r="X1323" s="137"/>
      <c r="Y1323" s="137"/>
      <c r="Z1323" s="137"/>
      <c r="AA1323" s="137"/>
      <c r="AB1323" s="137"/>
      <c r="AC1323" s="137"/>
      <c r="AD1323" s="137"/>
      <c r="AE1323" s="137"/>
      <c r="AF1323" s="137"/>
      <c r="AG1323" s="137"/>
      <c r="AH1323" s="137"/>
      <c r="AI1323" s="137"/>
      <c r="AJ1323" s="137"/>
      <c r="AK1323" s="137"/>
      <c r="AL1323" s="137"/>
      <c r="AM1323" s="137"/>
      <c r="AN1323" s="137"/>
      <c r="AO1323" s="137"/>
      <c r="AP1323" s="137"/>
    </row>
    <row r="1324" spans="1:42" outlineLevel="1">
      <c r="A1324" s="395"/>
      <c r="B1324" s="269"/>
      <c r="C1324" s="360" t="s">
        <v>1130</v>
      </c>
      <c r="D1324" s="361"/>
      <c r="E1324" s="362">
        <v>12.9</v>
      </c>
      <c r="F1324" s="334"/>
      <c r="G1324" s="334"/>
      <c r="H1324" s="271">
        <v>0</v>
      </c>
      <c r="I1324" s="137"/>
      <c r="J1324" s="137"/>
      <c r="K1324" s="137"/>
      <c r="L1324" s="137"/>
      <c r="M1324" s="137" t="s">
        <v>133</v>
      </c>
      <c r="N1324" s="137">
        <v>0</v>
      </c>
      <c r="O1324" s="137"/>
      <c r="P1324" s="137"/>
      <c r="Q1324" s="137"/>
      <c r="R1324" s="137"/>
      <c r="S1324" s="137"/>
      <c r="T1324" s="137"/>
      <c r="U1324" s="137"/>
      <c r="V1324" s="137"/>
      <c r="W1324" s="137"/>
      <c r="X1324" s="137"/>
      <c r="Y1324" s="137"/>
      <c r="Z1324" s="137"/>
      <c r="AA1324" s="137"/>
      <c r="AB1324" s="137"/>
      <c r="AC1324" s="137"/>
      <c r="AD1324" s="137"/>
      <c r="AE1324" s="137"/>
      <c r="AF1324" s="137"/>
      <c r="AG1324" s="137"/>
      <c r="AH1324" s="137"/>
      <c r="AI1324" s="137"/>
      <c r="AJ1324" s="137"/>
      <c r="AK1324" s="137"/>
      <c r="AL1324" s="137"/>
      <c r="AM1324" s="137"/>
      <c r="AN1324" s="137"/>
      <c r="AO1324" s="137"/>
      <c r="AP1324" s="137"/>
    </row>
    <row r="1325" spans="1:42" outlineLevel="1">
      <c r="A1325" s="395">
        <v>444</v>
      </c>
      <c r="B1325" s="269" t="s">
        <v>1133</v>
      </c>
      <c r="C1325" s="270" t="s">
        <v>1134</v>
      </c>
      <c r="D1325" s="333" t="s">
        <v>130</v>
      </c>
      <c r="E1325" s="334">
        <v>47.366999999999997</v>
      </c>
      <c r="F1325" s="334"/>
      <c r="G1325" s="334">
        <f>ROUND(E1325*F1325,2)</f>
        <v>0</v>
      </c>
      <c r="H1325" s="271" t="s">
        <v>1269</v>
      </c>
      <c r="I1325" s="137"/>
      <c r="J1325" s="137"/>
      <c r="K1325" s="137"/>
      <c r="L1325" s="137"/>
      <c r="M1325" s="137" t="s">
        <v>131</v>
      </c>
      <c r="N1325" s="137"/>
      <c r="O1325" s="137"/>
      <c r="P1325" s="137"/>
      <c r="Q1325" s="137"/>
      <c r="R1325" s="137"/>
      <c r="S1325" s="137"/>
      <c r="T1325" s="137"/>
      <c r="U1325" s="137"/>
      <c r="V1325" s="137"/>
      <c r="W1325" s="137"/>
      <c r="X1325" s="137"/>
      <c r="Y1325" s="137"/>
      <c r="Z1325" s="137"/>
      <c r="AA1325" s="137"/>
      <c r="AB1325" s="137"/>
      <c r="AC1325" s="137"/>
      <c r="AD1325" s="137"/>
      <c r="AE1325" s="137"/>
      <c r="AF1325" s="137"/>
      <c r="AG1325" s="137"/>
      <c r="AH1325" s="137"/>
      <c r="AI1325" s="137"/>
      <c r="AJ1325" s="137"/>
      <c r="AK1325" s="137"/>
      <c r="AL1325" s="137"/>
      <c r="AM1325" s="137"/>
      <c r="AN1325" s="137"/>
      <c r="AO1325" s="137"/>
      <c r="AP1325" s="137"/>
    </row>
    <row r="1326" spans="1:42" outlineLevel="1">
      <c r="A1326" s="395"/>
      <c r="B1326" s="269"/>
      <c r="C1326" s="360" t="s">
        <v>598</v>
      </c>
      <c r="D1326" s="361"/>
      <c r="E1326" s="362"/>
      <c r="F1326" s="334"/>
      <c r="G1326" s="334"/>
      <c r="H1326" s="271">
        <v>0</v>
      </c>
      <c r="I1326" s="137"/>
      <c r="J1326" s="137"/>
      <c r="K1326" s="137"/>
      <c r="L1326" s="137"/>
      <c r="M1326" s="137" t="s">
        <v>133</v>
      </c>
      <c r="N1326" s="137">
        <v>0</v>
      </c>
      <c r="O1326" s="137"/>
      <c r="P1326" s="137"/>
      <c r="Q1326" s="137"/>
      <c r="R1326" s="137"/>
      <c r="S1326" s="137"/>
      <c r="T1326" s="137"/>
      <c r="U1326" s="137"/>
      <c r="V1326" s="137"/>
      <c r="W1326" s="137"/>
      <c r="X1326" s="137"/>
      <c r="Y1326" s="137"/>
      <c r="Z1326" s="137"/>
      <c r="AA1326" s="137"/>
      <c r="AB1326" s="137"/>
      <c r="AC1326" s="137"/>
      <c r="AD1326" s="137"/>
      <c r="AE1326" s="137"/>
      <c r="AF1326" s="137"/>
      <c r="AG1326" s="137"/>
      <c r="AH1326" s="137"/>
      <c r="AI1326" s="137"/>
      <c r="AJ1326" s="137"/>
      <c r="AK1326" s="137"/>
      <c r="AL1326" s="137"/>
      <c r="AM1326" s="137"/>
      <c r="AN1326" s="137"/>
      <c r="AO1326" s="137"/>
      <c r="AP1326" s="137"/>
    </row>
    <row r="1327" spans="1:42" outlineLevel="1">
      <c r="A1327" s="395"/>
      <c r="B1327" s="269"/>
      <c r="C1327" s="360" t="s">
        <v>154</v>
      </c>
      <c r="D1327" s="361"/>
      <c r="E1327" s="362"/>
      <c r="F1327" s="334"/>
      <c r="G1327" s="334"/>
      <c r="H1327" s="271">
        <v>0</v>
      </c>
      <c r="I1327" s="137"/>
      <c r="J1327" s="137"/>
      <c r="K1327" s="137"/>
      <c r="L1327" s="137"/>
      <c r="M1327" s="137" t="s">
        <v>133</v>
      </c>
      <c r="N1327" s="137">
        <v>0</v>
      </c>
      <c r="O1327" s="137"/>
      <c r="P1327" s="137"/>
      <c r="Q1327" s="137"/>
      <c r="R1327" s="137"/>
      <c r="S1327" s="137"/>
      <c r="T1327" s="137"/>
      <c r="U1327" s="137"/>
      <c r="V1327" s="137"/>
      <c r="W1327" s="137"/>
      <c r="X1327" s="137"/>
      <c r="Y1327" s="137"/>
      <c r="Z1327" s="137"/>
      <c r="AA1327" s="137"/>
      <c r="AB1327" s="137"/>
      <c r="AC1327" s="137"/>
      <c r="AD1327" s="137"/>
      <c r="AE1327" s="137"/>
      <c r="AF1327" s="137"/>
      <c r="AG1327" s="137"/>
      <c r="AH1327" s="137"/>
      <c r="AI1327" s="137"/>
      <c r="AJ1327" s="137"/>
      <c r="AK1327" s="137"/>
      <c r="AL1327" s="137"/>
      <c r="AM1327" s="137"/>
      <c r="AN1327" s="137"/>
      <c r="AO1327" s="137"/>
      <c r="AP1327" s="137"/>
    </row>
    <row r="1328" spans="1:42" outlineLevel="1">
      <c r="A1328" s="395"/>
      <c r="B1328" s="269"/>
      <c r="C1328" s="360" t="s">
        <v>1454</v>
      </c>
      <c r="D1328" s="361"/>
      <c r="E1328" s="362">
        <v>34.64</v>
      </c>
      <c r="F1328" s="334"/>
      <c r="G1328" s="334"/>
      <c r="H1328" s="271">
        <v>0</v>
      </c>
      <c r="I1328" s="137"/>
      <c r="J1328" s="137"/>
      <c r="K1328" s="137"/>
      <c r="L1328" s="137"/>
      <c r="M1328" s="137" t="s">
        <v>133</v>
      </c>
      <c r="N1328" s="137">
        <v>0</v>
      </c>
      <c r="O1328" s="137"/>
      <c r="P1328" s="137"/>
      <c r="Q1328" s="137"/>
      <c r="R1328" s="137"/>
      <c r="S1328" s="137"/>
      <c r="T1328" s="137"/>
      <c r="U1328" s="137"/>
      <c r="V1328" s="137"/>
      <c r="W1328" s="137"/>
      <c r="X1328" s="137"/>
      <c r="Y1328" s="137"/>
      <c r="Z1328" s="137"/>
      <c r="AA1328" s="137"/>
      <c r="AB1328" s="137"/>
      <c r="AC1328" s="137"/>
      <c r="AD1328" s="137"/>
      <c r="AE1328" s="137"/>
      <c r="AF1328" s="137"/>
      <c r="AG1328" s="137"/>
      <c r="AH1328" s="137"/>
      <c r="AI1328" s="137"/>
      <c r="AJ1328" s="137"/>
      <c r="AK1328" s="137"/>
      <c r="AL1328" s="137"/>
      <c r="AM1328" s="137"/>
      <c r="AN1328" s="137"/>
      <c r="AO1328" s="137"/>
      <c r="AP1328" s="137"/>
    </row>
    <row r="1329" spans="1:42" outlineLevel="1">
      <c r="A1329" s="395"/>
      <c r="B1329" s="269"/>
      <c r="C1329" s="360" t="s">
        <v>620</v>
      </c>
      <c r="D1329" s="361"/>
      <c r="E1329" s="362">
        <v>10.5</v>
      </c>
      <c r="F1329" s="334"/>
      <c r="G1329" s="334"/>
      <c r="H1329" s="271">
        <v>0</v>
      </c>
      <c r="I1329" s="137"/>
      <c r="J1329" s="137"/>
      <c r="K1329" s="137"/>
      <c r="L1329" s="137"/>
      <c r="M1329" s="137" t="s">
        <v>133</v>
      </c>
      <c r="N1329" s="137">
        <v>0</v>
      </c>
      <c r="O1329" s="137"/>
      <c r="P1329" s="137"/>
      <c r="Q1329" s="137"/>
      <c r="R1329" s="137"/>
      <c r="S1329" s="137"/>
      <c r="T1329" s="137"/>
      <c r="U1329" s="137"/>
      <c r="V1329" s="137"/>
      <c r="W1329" s="137"/>
      <c r="X1329" s="137"/>
      <c r="Y1329" s="137"/>
      <c r="Z1329" s="137"/>
      <c r="AA1329" s="137"/>
      <c r="AB1329" s="137"/>
      <c r="AC1329" s="137"/>
      <c r="AD1329" s="137"/>
      <c r="AE1329" s="137"/>
      <c r="AF1329" s="137"/>
      <c r="AG1329" s="137"/>
      <c r="AH1329" s="137"/>
      <c r="AI1329" s="137"/>
      <c r="AJ1329" s="137"/>
      <c r="AK1329" s="137"/>
      <c r="AL1329" s="137"/>
      <c r="AM1329" s="137"/>
      <c r="AN1329" s="137"/>
      <c r="AO1329" s="137"/>
      <c r="AP1329" s="137"/>
    </row>
    <row r="1330" spans="1:42" outlineLevel="1">
      <c r="A1330" s="395"/>
      <c r="B1330" s="269"/>
      <c r="C1330" s="360" t="s">
        <v>1125</v>
      </c>
      <c r="D1330" s="361"/>
      <c r="E1330" s="362">
        <v>0.46200000000000002</v>
      </c>
      <c r="F1330" s="334"/>
      <c r="G1330" s="334"/>
      <c r="H1330" s="271">
        <v>0</v>
      </c>
      <c r="I1330" s="137"/>
      <c r="J1330" s="137"/>
      <c r="K1330" s="137"/>
      <c r="L1330" s="137"/>
      <c r="M1330" s="137" t="s">
        <v>133</v>
      </c>
      <c r="N1330" s="137">
        <v>0</v>
      </c>
      <c r="O1330" s="137"/>
      <c r="P1330" s="137"/>
      <c r="Q1330" s="137"/>
      <c r="R1330" s="137"/>
      <c r="S1330" s="137"/>
      <c r="T1330" s="137"/>
      <c r="U1330" s="137"/>
      <c r="V1330" s="137"/>
      <c r="W1330" s="137"/>
      <c r="X1330" s="137"/>
      <c r="Y1330" s="137"/>
      <c r="Z1330" s="137"/>
      <c r="AA1330" s="137"/>
      <c r="AB1330" s="137"/>
      <c r="AC1330" s="137"/>
      <c r="AD1330" s="137"/>
      <c r="AE1330" s="137"/>
      <c r="AF1330" s="137"/>
      <c r="AG1330" s="137"/>
      <c r="AH1330" s="137"/>
      <c r="AI1330" s="137"/>
      <c r="AJ1330" s="137"/>
      <c r="AK1330" s="137"/>
      <c r="AL1330" s="137"/>
      <c r="AM1330" s="137"/>
      <c r="AN1330" s="137"/>
      <c r="AO1330" s="137"/>
      <c r="AP1330" s="137"/>
    </row>
    <row r="1331" spans="1:42" outlineLevel="1">
      <c r="A1331" s="395"/>
      <c r="B1331" s="269"/>
      <c r="C1331" s="360" t="s">
        <v>909</v>
      </c>
      <c r="D1331" s="361"/>
      <c r="E1331" s="362">
        <v>0.65</v>
      </c>
      <c r="F1331" s="334"/>
      <c r="G1331" s="334"/>
      <c r="H1331" s="271">
        <v>0</v>
      </c>
      <c r="I1331" s="137"/>
      <c r="J1331" s="137"/>
      <c r="K1331" s="137"/>
      <c r="L1331" s="137"/>
      <c r="M1331" s="137" t="s">
        <v>133</v>
      </c>
      <c r="N1331" s="137">
        <v>0</v>
      </c>
      <c r="O1331" s="137"/>
      <c r="P1331" s="137"/>
      <c r="Q1331" s="137"/>
      <c r="R1331" s="137"/>
      <c r="S1331" s="137"/>
      <c r="T1331" s="137"/>
      <c r="U1331" s="137"/>
      <c r="V1331" s="137"/>
      <c r="W1331" s="137"/>
      <c r="X1331" s="137"/>
      <c r="Y1331" s="137"/>
      <c r="Z1331" s="137"/>
      <c r="AA1331" s="137"/>
      <c r="AB1331" s="137"/>
      <c r="AC1331" s="137"/>
      <c r="AD1331" s="137"/>
      <c r="AE1331" s="137"/>
      <c r="AF1331" s="137"/>
      <c r="AG1331" s="137"/>
      <c r="AH1331" s="137"/>
      <c r="AI1331" s="137"/>
      <c r="AJ1331" s="137"/>
      <c r="AK1331" s="137"/>
      <c r="AL1331" s="137"/>
      <c r="AM1331" s="137"/>
      <c r="AN1331" s="137"/>
      <c r="AO1331" s="137"/>
      <c r="AP1331" s="137"/>
    </row>
    <row r="1332" spans="1:42" outlineLevel="1">
      <c r="A1332" s="395"/>
      <c r="B1332" s="269"/>
      <c r="C1332" s="360" t="s">
        <v>1126</v>
      </c>
      <c r="D1332" s="361"/>
      <c r="E1332" s="362">
        <v>1.115</v>
      </c>
      <c r="F1332" s="334"/>
      <c r="G1332" s="334"/>
      <c r="H1332" s="271">
        <v>0</v>
      </c>
      <c r="I1332" s="137"/>
      <c r="J1332" s="137"/>
      <c r="K1332" s="137"/>
      <c r="L1332" s="137"/>
      <c r="M1332" s="137" t="s">
        <v>133</v>
      </c>
      <c r="N1332" s="137">
        <v>0</v>
      </c>
      <c r="O1332" s="137"/>
      <c r="P1332" s="137"/>
      <c r="Q1332" s="137"/>
      <c r="R1332" s="137"/>
      <c r="S1332" s="137"/>
      <c r="T1332" s="137"/>
      <c r="U1332" s="137"/>
      <c r="V1332" s="137"/>
      <c r="W1332" s="137"/>
      <c r="X1332" s="137"/>
      <c r="Y1332" s="137"/>
      <c r="Z1332" s="137"/>
      <c r="AA1332" s="137"/>
      <c r="AB1332" s="137"/>
      <c r="AC1332" s="137"/>
      <c r="AD1332" s="137"/>
      <c r="AE1332" s="137"/>
      <c r="AF1332" s="137"/>
      <c r="AG1332" s="137"/>
      <c r="AH1332" s="137"/>
      <c r="AI1332" s="137"/>
      <c r="AJ1332" s="137"/>
      <c r="AK1332" s="137"/>
      <c r="AL1332" s="137"/>
      <c r="AM1332" s="137"/>
      <c r="AN1332" s="137"/>
      <c r="AO1332" s="137"/>
      <c r="AP1332" s="137"/>
    </row>
    <row r="1333" spans="1:42" outlineLevel="1">
      <c r="A1333" s="395">
        <v>445</v>
      </c>
      <c r="B1333" s="269" t="s">
        <v>1135</v>
      </c>
      <c r="C1333" s="270" t="s">
        <v>1136</v>
      </c>
      <c r="D1333" s="333" t="s">
        <v>130</v>
      </c>
      <c r="E1333" s="334">
        <v>48.656999999999996</v>
      </c>
      <c r="F1333" s="334"/>
      <c r="G1333" s="334">
        <f>ROUND(E1333*F1333,2)</f>
        <v>0</v>
      </c>
      <c r="H1333" s="271" t="s">
        <v>1269</v>
      </c>
      <c r="I1333" s="137"/>
      <c r="J1333" s="137"/>
      <c r="K1333" s="137"/>
      <c r="L1333" s="137"/>
      <c r="M1333" s="137" t="s">
        <v>131</v>
      </c>
      <c r="N1333" s="137"/>
      <c r="O1333" s="137"/>
      <c r="P1333" s="137"/>
      <c r="Q1333" s="137"/>
      <c r="R1333" s="137"/>
      <c r="S1333" s="137"/>
      <c r="T1333" s="137"/>
      <c r="U1333" s="137"/>
      <c r="V1333" s="137"/>
      <c r="W1333" s="137"/>
      <c r="X1333" s="137"/>
      <c r="Y1333" s="137"/>
      <c r="Z1333" s="137"/>
      <c r="AA1333" s="137"/>
      <c r="AB1333" s="137"/>
      <c r="AC1333" s="137"/>
      <c r="AD1333" s="137"/>
      <c r="AE1333" s="137"/>
      <c r="AF1333" s="137"/>
      <c r="AG1333" s="137"/>
      <c r="AH1333" s="137"/>
      <c r="AI1333" s="137"/>
      <c r="AJ1333" s="137"/>
      <c r="AK1333" s="137"/>
      <c r="AL1333" s="137"/>
      <c r="AM1333" s="137"/>
      <c r="AN1333" s="137"/>
      <c r="AO1333" s="137"/>
      <c r="AP1333" s="137"/>
    </row>
    <row r="1334" spans="1:42" outlineLevel="1">
      <c r="A1334" s="395"/>
      <c r="B1334" s="269"/>
      <c r="C1334" s="360" t="s">
        <v>598</v>
      </c>
      <c r="D1334" s="361"/>
      <c r="E1334" s="362"/>
      <c r="F1334" s="334"/>
      <c r="G1334" s="334"/>
      <c r="H1334" s="271">
        <v>0</v>
      </c>
      <c r="I1334" s="137"/>
      <c r="J1334" s="137"/>
      <c r="K1334" s="137"/>
      <c r="L1334" s="137"/>
      <c r="M1334" s="137" t="s">
        <v>133</v>
      </c>
      <c r="N1334" s="137">
        <v>0</v>
      </c>
      <c r="O1334" s="137"/>
      <c r="P1334" s="137"/>
      <c r="Q1334" s="137"/>
      <c r="R1334" s="137"/>
      <c r="S1334" s="137"/>
      <c r="T1334" s="137"/>
      <c r="U1334" s="137"/>
      <c r="V1334" s="137"/>
      <c r="W1334" s="137"/>
      <c r="X1334" s="137"/>
      <c r="Y1334" s="137"/>
      <c r="Z1334" s="137"/>
      <c r="AA1334" s="137"/>
      <c r="AB1334" s="137"/>
      <c r="AC1334" s="137"/>
      <c r="AD1334" s="137"/>
      <c r="AE1334" s="137"/>
      <c r="AF1334" s="137"/>
      <c r="AG1334" s="137"/>
      <c r="AH1334" s="137"/>
      <c r="AI1334" s="137"/>
      <c r="AJ1334" s="137"/>
      <c r="AK1334" s="137"/>
      <c r="AL1334" s="137"/>
      <c r="AM1334" s="137"/>
      <c r="AN1334" s="137"/>
      <c r="AO1334" s="137"/>
      <c r="AP1334" s="137"/>
    </row>
    <row r="1335" spans="1:42" outlineLevel="1">
      <c r="A1335" s="395"/>
      <c r="B1335" s="269"/>
      <c r="C1335" s="360" t="s">
        <v>154</v>
      </c>
      <c r="D1335" s="361"/>
      <c r="E1335" s="362"/>
      <c r="F1335" s="334"/>
      <c r="G1335" s="334"/>
      <c r="H1335" s="271">
        <v>0</v>
      </c>
      <c r="I1335" s="137"/>
      <c r="J1335" s="137"/>
      <c r="K1335" s="137"/>
      <c r="L1335" s="137"/>
      <c r="M1335" s="137" t="s">
        <v>133</v>
      </c>
      <c r="N1335" s="137">
        <v>0</v>
      </c>
      <c r="O1335" s="137"/>
      <c r="P1335" s="137"/>
      <c r="Q1335" s="137"/>
      <c r="R1335" s="137"/>
      <c r="S1335" s="137"/>
      <c r="T1335" s="137"/>
      <c r="U1335" s="137"/>
      <c r="V1335" s="137"/>
      <c r="W1335" s="137"/>
      <c r="X1335" s="137"/>
      <c r="Y1335" s="137"/>
      <c r="Z1335" s="137"/>
      <c r="AA1335" s="137"/>
      <c r="AB1335" s="137"/>
      <c r="AC1335" s="137"/>
      <c r="AD1335" s="137"/>
      <c r="AE1335" s="137"/>
      <c r="AF1335" s="137"/>
      <c r="AG1335" s="137"/>
      <c r="AH1335" s="137"/>
      <c r="AI1335" s="137"/>
      <c r="AJ1335" s="137"/>
      <c r="AK1335" s="137"/>
      <c r="AL1335" s="137"/>
      <c r="AM1335" s="137"/>
      <c r="AN1335" s="137"/>
      <c r="AO1335" s="137"/>
      <c r="AP1335" s="137"/>
    </row>
    <row r="1336" spans="1:42" outlineLevel="1">
      <c r="A1336" s="395"/>
      <c r="B1336" s="269"/>
      <c r="C1336" s="360" t="s">
        <v>1454</v>
      </c>
      <c r="D1336" s="361"/>
      <c r="E1336" s="362">
        <v>34.64</v>
      </c>
      <c r="F1336" s="334"/>
      <c r="G1336" s="334"/>
      <c r="H1336" s="271">
        <v>0</v>
      </c>
      <c r="I1336" s="137"/>
      <c r="J1336" s="137"/>
      <c r="K1336" s="137"/>
      <c r="L1336" s="137"/>
      <c r="M1336" s="137" t="s">
        <v>133</v>
      </c>
      <c r="N1336" s="137">
        <v>0</v>
      </c>
      <c r="O1336" s="137"/>
      <c r="P1336" s="137"/>
      <c r="Q1336" s="137"/>
      <c r="R1336" s="137"/>
      <c r="S1336" s="137"/>
      <c r="T1336" s="137"/>
      <c r="U1336" s="137"/>
      <c r="V1336" s="137"/>
      <c r="W1336" s="137"/>
      <c r="X1336" s="137"/>
      <c r="Y1336" s="137"/>
      <c r="Z1336" s="137"/>
      <c r="AA1336" s="137"/>
      <c r="AB1336" s="137"/>
      <c r="AC1336" s="137"/>
      <c r="AD1336" s="137"/>
      <c r="AE1336" s="137"/>
      <c r="AF1336" s="137"/>
      <c r="AG1336" s="137"/>
      <c r="AH1336" s="137"/>
      <c r="AI1336" s="137"/>
      <c r="AJ1336" s="137"/>
      <c r="AK1336" s="137"/>
      <c r="AL1336" s="137"/>
      <c r="AM1336" s="137"/>
      <c r="AN1336" s="137"/>
      <c r="AO1336" s="137"/>
      <c r="AP1336" s="137"/>
    </row>
    <row r="1337" spans="1:42" outlineLevel="1">
      <c r="A1337" s="395"/>
      <c r="B1337" s="269"/>
      <c r="C1337" s="360" t="s">
        <v>620</v>
      </c>
      <c r="D1337" s="361"/>
      <c r="E1337" s="362">
        <v>10.5</v>
      </c>
      <c r="F1337" s="334"/>
      <c r="G1337" s="334"/>
      <c r="H1337" s="271">
        <v>0</v>
      </c>
      <c r="I1337" s="137"/>
      <c r="J1337" s="137"/>
      <c r="K1337" s="137"/>
      <c r="L1337" s="137"/>
      <c r="M1337" s="137" t="s">
        <v>133</v>
      </c>
      <c r="N1337" s="137">
        <v>0</v>
      </c>
      <c r="O1337" s="137"/>
      <c r="P1337" s="137"/>
      <c r="Q1337" s="137"/>
      <c r="R1337" s="137"/>
      <c r="S1337" s="137"/>
      <c r="T1337" s="137"/>
      <c r="U1337" s="137"/>
      <c r="V1337" s="137"/>
      <c r="W1337" s="137"/>
      <c r="X1337" s="137"/>
      <c r="Y1337" s="137"/>
      <c r="Z1337" s="137"/>
      <c r="AA1337" s="137"/>
      <c r="AB1337" s="137"/>
      <c r="AC1337" s="137"/>
      <c r="AD1337" s="137"/>
      <c r="AE1337" s="137"/>
      <c r="AF1337" s="137"/>
      <c r="AG1337" s="137"/>
      <c r="AH1337" s="137"/>
      <c r="AI1337" s="137"/>
      <c r="AJ1337" s="137"/>
      <c r="AK1337" s="137"/>
      <c r="AL1337" s="137"/>
      <c r="AM1337" s="137"/>
      <c r="AN1337" s="137"/>
      <c r="AO1337" s="137"/>
      <c r="AP1337" s="137"/>
    </row>
    <row r="1338" spans="1:42" outlineLevel="1">
      <c r="A1338" s="395"/>
      <c r="B1338" s="269"/>
      <c r="C1338" s="360" t="s">
        <v>1125</v>
      </c>
      <c r="D1338" s="361"/>
      <c r="E1338" s="362">
        <v>0.46200000000000002</v>
      </c>
      <c r="F1338" s="334"/>
      <c r="G1338" s="334"/>
      <c r="H1338" s="271">
        <v>0</v>
      </c>
      <c r="I1338" s="137"/>
      <c r="J1338" s="137"/>
      <c r="K1338" s="137"/>
      <c r="L1338" s="137"/>
      <c r="M1338" s="137" t="s">
        <v>133</v>
      </c>
      <c r="N1338" s="137">
        <v>0</v>
      </c>
      <c r="O1338" s="137"/>
      <c r="P1338" s="137"/>
      <c r="Q1338" s="137"/>
      <c r="R1338" s="137"/>
      <c r="S1338" s="137"/>
      <c r="T1338" s="137"/>
      <c r="U1338" s="137"/>
      <c r="V1338" s="137"/>
      <c r="W1338" s="137"/>
      <c r="X1338" s="137"/>
      <c r="Y1338" s="137"/>
      <c r="Z1338" s="137"/>
      <c r="AA1338" s="137"/>
      <c r="AB1338" s="137"/>
      <c r="AC1338" s="137"/>
      <c r="AD1338" s="137"/>
      <c r="AE1338" s="137"/>
      <c r="AF1338" s="137"/>
      <c r="AG1338" s="137"/>
      <c r="AH1338" s="137"/>
      <c r="AI1338" s="137"/>
      <c r="AJ1338" s="137"/>
      <c r="AK1338" s="137"/>
      <c r="AL1338" s="137"/>
      <c r="AM1338" s="137"/>
      <c r="AN1338" s="137"/>
      <c r="AO1338" s="137"/>
      <c r="AP1338" s="137"/>
    </row>
    <row r="1339" spans="1:42" outlineLevel="1">
      <c r="A1339" s="395"/>
      <c r="B1339" s="269"/>
      <c r="C1339" s="360" t="s">
        <v>909</v>
      </c>
      <c r="D1339" s="361"/>
      <c r="E1339" s="362">
        <v>0.65</v>
      </c>
      <c r="F1339" s="334"/>
      <c r="G1339" s="334"/>
      <c r="H1339" s="271">
        <v>0</v>
      </c>
      <c r="I1339" s="137"/>
      <c r="J1339" s="137"/>
      <c r="K1339" s="137"/>
      <c r="L1339" s="137"/>
      <c r="M1339" s="137" t="s">
        <v>133</v>
      </c>
      <c r="N1339" s="137">
        <v>0</v>
      </c>
      <c r="O1339" s="137"/>
      <c r="P1339" s="137"/>
      <c r="Q1339" s="137"/>
      <c r="R1339" s="137"/>
      <c r="S1339" s="137"/>
      <c r="T1339" s="137"/>
      <c r="U1339" s="137"/>
      <c r="V1339" s="137"/>
      <c r="W1339" s="137"/>
      <c r="X1339" s="137"/>
      <c r="Y1339" s="137"/>
      <c r="Z1339" s="137"/>
      <c r="AA1339" s="137"/>
      <c r="AB1339" s="137"/>
      <c r="AC1339" s="137"/>
      <c r="AD1339" s="137"/>
      <c r="AE1339" s="137"/>
      <c r="AF1339" s="137"/>
      <c r="AG1339" s="137"/>
      <c r="AH1339" s="137"/>
      <c r="AI1339" s="137"/>
      <c r="AJ1339" s="137"/>
      <c r="AK1339" s="137"/>
      <c r="AL1339" s="137"/>
      <c r="AM1339" s="137"/>
      <c r="AN1339" s="137"/>
      <c r="AO1339" s="137"/>
      <c r="AP1339" s="137"/>
    </row>
    <row r="1340" spans="1:42" outlineLevel="1">
      <c r="A1340" s="395"/>
      <c r="B1340" s="269"/>
      <c r="C1340" s="360" t="s">
        <v>1126</v>
      </c>
      <c r="D1340" s="361"/>
      <c r="E1340" s="362">
        <v>1.115</v>
      </c>
      <c r="F1340" s="334"/>
      <c r="G1340" s="334"/>
      <c r="H1340" s="271">
        <v>0</v>
      </c>
      <c r="I1340" s="137"/>
      <c r="J1340" s="137"/>
      <c r="K1340" s="137"/>
      <c r="L1340" s="137"/>
      <c r="M1340" s="137" t="s">
        <v>133</v>
      </c>
      <c r="N1340" s="137">
        <v>0</v>
      </c>
      <c r="O1340" s="137"/>
      <c r="P1340" s="137"/>
      <c r="Q1340" s="137"/>
      <c r="R1340" s="137"/>
      <c r="S1340" s="137"/>
      <c r="T1340" s="137"/>
      <c r="U1340" s="137"/>
      <c r="V1340" s="137"/>
      <c r="W1340" s="137"/>
      <c r="X1340" s="137"/>
      <c r="Y1340" s="137"/>
      <c r="Z1340" s="137"/>
      <c r="AA1340" s="137"/>
      <c r="AB1340" s="137"/>
      <c r="AC1340" s="137"/>
      <c r="AD1340" s="137"/>
      <c r="AE1340" s="137"/>
      <c r="AF1340" s="137"/>
      <c r="AG1340" s="137"/>
      <c r="AH1340" s="137"/>
      <c r="AI1340" s="137"/>
      <c r="AJ1340" s="137"/>
      <c r="AK1340" s="137"/>
      <c r="AL1340" s="137"/>
      <c r="AM1340" s="137"/>
      <c r="AN1340" s="137"/>
      <c r="AO1340" s="137"/>
      <c r="AP1340" s="137"/>
    </row>
    <row r="1341" spans="1:42" outlineLevel="1">
      <c r="A1341" s="395"/>
      <c r="B1341" s="269"/>
      <c r="C1341" s="360" t="s">
        <v>1127</v>
      </c>
      <c r="D1341" s="361"/>
      <c r="E1341" s="362">
        <v>1.29</v>
      </c>
      <c r="F1341" s="334"/>
      <c r="G1341" s="334"/>
      <c r="H1341" s="271">
        <v>0</v>
      </c>
      <c r="I1341" s="137"/>
      <c r="J1341" s="137"/>
      <c r="K1341" s="137"/>
      <c r="L1341" s="137"/>
      <c r="M1341" s="137" t="s">
        <v>133</v>
      </c>
      <c r="N1341" s="137">
        <v>0</v>
      </c>
      <c r="O1341" s="137"/>
      <c r="P1341" s="137"/>
      <c r="Q1341" s="137"/>
      <c r="R1341" s="137"/>
      <c r="S1341" s="137"/>
      <c r="T1341" s="137"/>
      <c r="U1341" s="137"/>
      <c r="V1341" s="137"/>
      <c r="W1341" s="137"/>
      <c r="X1341" s="137"/>
      <c r="Y1341" s="137"/>
      <c r="Z1341" s="137"/>
      <c r="AA1341" s="137"/>
      <c r="AB1341" s="137"/>
      <c r="AC1341" s="137"/>
      <c r="AD1341" s="137"/>
      <c r="AE1341" s="137"/>
      <c r="AF1341" s="137"/>
      <c r="AG1341" s="137"/>
      <c r="AH1341" s="137"/>
      <c r="AI1341" s="137"/>
      <c r="AJ1341" s="137"/>
      <c r="AK1341" s="137"/>
      <c r="AL1341" s="137"/>
      <c r="AM1341" s="137"/>
      <c r="AN1341" s="137"/>
      <c r="AO1341" s="137"/>
      <c r="AP1341" s="137"/>
    </row>
    <row r="1342" spans="1:42" outlineLevel="1">
      <c r="A1342" s="395">
        <v>446</v>
      </c>
      <c r="B1342" s="269" t="s">
        <v>1137</v>
      </c>
      <c r="C1342" s="270" t="s">
        <v>1138</v>
      </c>
      <c r="D1342" s="333" t="s">
        <v>247</v>
      </c>
      <c r="E1342" s="334">
        <v>12.9</v>
      </c>
      <c r="F1342" s="334"/>
      <c r="G1342" s="334">
        <f>ROUND(E1342*F1342,2)</f>
        <v>0</v>
      </c>
      <c r="H1342" s="271" t="s">
        <v>1269</v>
      </c>
      <c r="I1342" s="137"/>
      <c r="J1342" s="137"/>
      <c r="K1342" s="137"/>
      <c r="L1342" s="137"/>
      <c r="M1342" s="137" t="s">
        <v>131</v>
      </c>
      <c r="N1342" s="137"/>
      <c r="O1342" s="137"/>
      <c r="P1342" s="137"/>
      <c r="Q1342" s="137"/>
      <c r="R1342" s="137"/>
      <c r="S1342" s="137"/>
      <c r="T1342" s="137"/>
      <c r="U1342" s="137"/>
      <c r="V1342" s="137"/>
      <c r="W1342" s="137"/>
      <c r="X1342" s="137"/>
      <c r="Y1342" s="137"/>
      <c r="Z1342" s="137"/>
      <c r="AA1342" s="137"/>
      <c r="AB1342" s="137"/>
      <c r="AC1342" s="137"/>
      <c r="AD1342" s="137"/>
      <c r="AE1342" s="137"/>
      <c r="AF1342" s="137"/>
      <c r="AG1342" s="137"/>
      <c r="AH1342" s="137"/>
      <c r="AI1342" s="137"/>
      <c r="AJ1342" s="137"/>
      <c r="AK1342" s="137"/>
      <c r="AL1342" s="137"/>
      <c r="AM1342" s="137"/>
      <c r="AN1342" s="137"/>
      <c r="AO1342" s="137"/>
      <c r="AP1342" s="137"/>
    </row>
    <row r="1343" spans="1:42" outlineLevel="1">
      <c r="A1343" s="395"/>
      <c r="B1343" s="269"/>
      <c r="C1343" s="360" t="s">
        <v>598</v>
      </c>
      <c r="D1343" s="361"/>
      <c r="E1343" s="362"/>
      <c r="F1343" s="334"/>
      <c r="G1343" s="334"/>
      <c r="H1343" s="271">
        <v>0</v>
      </c>
      <c r="I1343" s="137"/>
      <c r="J1343" s="137"/>
      <c r="K1343" s="137"/>
      <c r="L1343" s="137"/>
      <c r="M1343" s="137" t="s">
        <v>133</v>
      </c>
      <c r="N1343" s="137">
        <v>0</v>
      </c>
      <c r="O1343" s="137"/>
      <c r="P1343" s="137"/>
      <c r="Q1343" s="137"/>
      <c r="R1343" s="137"/>
      <c r="S1343" s="137"/>
      <c r="T1343" s="137"/>
      <c r="U1343" s="137"/>
      <c r="V1343" s="137"/>
      <c r="W1343" s="137"/>
      <c r="X1343" s="137"/>
      <c r="Y1343" s="137"/>
      <c r="Z1343" s="137"/>
      <c r="AA1343" s="137"/>
      <c r="AB1343" s="137"/>
      <c r="AC1343" s="137"/>
      <c r="AD1343" s="137"/>
      <c r="AE1343" s="137"/>
      <c r="AF1343" s="137"/>
      <c r="AG1343" s="137"/>
      <c r="AH1343" s="137"/>
      <c r="AI1343" s="137"/>
      <c r="AJ1343" s="137"/>
      <c r="AK1343" s="137"/>
      <c r="AL1343" s="137"/>
      <c r="AM1343" s="137"/>
      <c r="AN1343" s="137"/>
      <c r="AO1343" s="137"/>
      <c r="AP1343" s="137"/>
    </row>
    <row r="1344" spans="1:42" outlineLevel="1">
      <c r="A1344" s="395"/>
      <c r="B1344" s="269"/>
      <c r="C1344" s="360" t="s">
        <v>154</v>
      </c>
      <c r="D1344" s="361"/>
      <c r="E1344" s="362"/>
      <c r="F1344" s="334"/>
      <c r="G1344" s="334"/>
      <c r="H1344" s="271">
        <v>0</v>
      </c>
      <c r="I1344" s="137"/>
      <c r="J1344" s="137"/>
      <c r="K1344" s="137"/>
      <c r="L1344" s="137"/>
      <c r="M1344" s="137" t="s">
        <v>133</v>
      </c>
      <c r="N1344" s="137">
        <v>0</v>
      </c>
      <c r="O1344" s="137"/>
      <c r="P1344" s="137"/>
      <c r="Q1344" s="137"/>
      <c r="R1344" s="137"/>
      <c r="S1344" s="137"/>
      <c r="T1344" s="137"/>
      <c r="U1344" s="137"/>
      <c r="V1344" s="137"/>
      <c r="W1344" s="137"/>
      <c r="X1344" s="137"/>
      <c r="Y1344" s="137"/>
      <c r="Z1344" s="137"/>
      <c r="AA1344" s="137"/>
      <c r="AB1344" s="137"/>
      <c r="AC1344" s="137"/>
      <c r="AD1344" s="137"/>
      <c r="AE1344" s="137"/>
      <c r="AF1344" s="137"/>
      <c r="AG1344" s="137"/>
      <c r="AH1344" s="137"/>
      <c r="AI1344" s="137"/>
      <c r="AJ1344" s="137"/>
      <c r="AK1344" s="137"/>
      <c r="AL1344" s="137"/>
      <c r="AM1344" s="137"/>
      <c r="AN1344" s="137"/>
      <c r="AO1344" s="137"/>
      <c r="AP1344" s="137"/>
    </row>
    <row r="1345" spans="1:42" outlineLevel="1">
      <c r="A1345" s="395"/>
      <c r="B1345" s="269"/>
      <c r="C1345" s="360" t="s">
        <v>1130</v>
      </c>
      <c r="D1345" s="361"/>
      <c r="E1345" s="362">
        <v>12.9</v>
      </c>
      <c r="F1345" s="334"/>
      <c r="G1345" s="334"/>
      <c r="H1345" s="271">
        <v>0</v>
      </c>
      <c r="I1345" s="137"/>
      <c r="J1345" s="137"/>
      <c r="K1345" s="137"/>
      <c r="L1345" s="137"/>
      <c r="M1345" s="137" t="s">
        <v>133</v>
      </c>
      <c r="N1345" s="137">
        <v>0</v>
      </c>
      <c r="O1345" s="137"/>
      <c r="P1345" s="137"/>
      <c r="Q1345" s="137"/>
      <c r="R1345" s="137"/>
      <c r="S1345" s="137"/>
      <c r="T1345" s="137"/>
      <c r="U1345" s="137"/>
      <c r="V1345" s="137"/>
      <c r="W1345" s="137"/>
      <c r="X1345" s="137"/>
      <c r="Y1345" s="137"/>
      <c r="Z1345" s="137"/>
      <c r="AA1345" s="137"/>
      <c r="AB1345" s="137"/>
      <c r="AC1345" s="137"/>
      <c r="AD1345" s="137"/>
      <c r="AE1345" s="137"/>
      <c r="AF1345" s="137"/>
      <c r="AG1345" s="137"/>
      <c r="AH1345" s="137"/>
      <c r="AI1345" s="137"/>
      <c r="AJ1345" s="137"/>
      <c r="AK1345" s="137"/>
      <c r="AL1345" s="137"/>
      <c r="AM1345" s="137"/>
      <c r="AN1345" s="137"/>
      <c r="AO1345" s="137"/>
      <c r="AP1345" s="137"/>
    </row>
    <row r="1346" spans="1:42" ht="22.5" outlineLevel="1">
      <c r="A1346" s="395">
        <v>447</v>
      </c>
      <c r="B1346" s="269" t="s">
        <v>1139</v>
      </c>
      <c r="C1346" s="270" t="s">
        <v>1140</v>
      </c>
      <c r="D1346" s="333" t="s">
        <v>130</v>
      </c>
      <c r="E1346" s="334">
        <v>53.5227</v>
      </c>
      <c r="F1346" s="334"/>
      <c r="G1346" s="334">
        <f>ROUND(E1346*F1346,2)</f>
        <v>0</v>
      </c>
      <c r="H1346" s="271" t="s">
        <v>1233</v>
      </c>
      <c r="I1346" s="137"/>
      <c r="J1346" s="137"/>
      <c r="K1346" s="137"/>
      <c r="L1346" s="137"/>
      <c r="M1346" s="137" t="s">
        <v>131</v>
      </c>
      <c r="N1346" s="137"/>
      <c r="O1346" s="137"/>
      <c r="P1346" s="137"/>
      <c r="Q1346" s="137"/>
      <c r="R1346" s="137"/>
      <c r="S1346" s="137"/>
      <c r="T1346" s="137"/>
      <c r="U1346" s="137"/>
      <c r="V1346" s="137"/>
      <c r="W1346" s="137"/>
      <c r="X1346" s="137"/>
      <c r="Y1346" s="137"/>
      <c r="Z1346" s="137"/>
      <c r="AA1346" s="137"/>
      <c r="AB1346" s="137"/>
      <c r="AC1346" s="137"/>
      <c r="AD1346" s="137"/>
      <c r="AE1346" s="137"/>
      <c r="AF1346" s="137"/>
      <c r="AG1346" s="137"/>
      <c r="AH1346" s="137"/>
      <c r="AI1346" s="137"/>
      <c r="AJ1346" s="137"/>
      <c r="AK1346" s="137"/>
      <c r="AL1346" s="137"/>
      <c r="AM1346" s="137"/>
      <c r="AN1346" s="137"/>
      <c r="AO1346" s="137"/>
      <c r="AP1346" s="137"/>
    </row>
    <row r="1347" spans="1:42" outlineLevel="1">
      <c r="A1347" s="395"/>
      <c r="B1347" s="269"/>
      <c r="C1347" s="360" t="s">
        <v>598</v>
      </c>
      <c r="D1347" s="361"/>
      <c r="E1347" s="362"/>
      <c r="F1347" s="334"/>
      <c r="G1347" s="334"/>
      <c r="H1347" s="271">
        <v>0</v>
      </c>
      <c r="I1347" s="137"/>
      <c r="J1347" s="137"/>
      <c r="K1347" s="137"/>
      <c r="L1347" s="137"/>
      <c r="M1347" s="137" t="s">
        <v>133</v>
      </c>
      <c r="N1347" s="137">
        <v>0</v>
      </c>
      <c r="O1347" s="137"/>
      <c r="P1347" s="137"/>
      <c r="Q1347" s="137"/>
      <c r="R1347" s="137"/>
      <c r="S1347" s="137"/>
      <c r="T1347" s="137"/>
      <c r="U1347" s="137"/>
      <c r="V1347" s="137"/>
      <c r="W1347" s="137"/>
      <c r="X1347" s="137"/>
      <c r="Y1347" s="137"/>
      <c r="Z1347" s="137"/>
      <c r="AA1347" s="137"/>
      <c r="AB1347" s="137"/>
      <c r="AC1347" s="137"/>
      <c r="AD1347" s="137"/>
      <c r="AE1347" s="137"/>
      <c r="AF1347" s="137"/>
      <c r="AG1347" s="137"/>
      <c r="AH1347" s="137"/>
      <c r="AI1347" s="137"/>
      <c r="AJ1347" s="137"/>
      <c r="AK1347" s="137"/>
      <c r="AL1347" s="137"/>
      <c r="AM1347" s="137"/>
      <c r="AN1347" s="137"/>
      <c r="AO1347" s="137"/>
      <c r="AP1347" s="137"/>
    </row>
    <row r="1348" spans="1:42" outlineLevel="1">
      <c r="A1348" s="395"/>
      <c r="B1348" s="269"/>
      <c r="C1348" s="360" t="s">
        <v>154</v>
      </c>
      <c r="D1348" s="361"/>
      <c r="E1348" s="362"/>
      <c r="F1348" s="334"/>
      <c r="G1348" s="334"/>
      <c r="H1348" s="271">
        <v>0</v>
      </c>
      <c r="I1348" s="137"/>
      <c r="J1348" s="137"/>
      <c r="K1348" s="137"/>
      <c r="L1348" s="137"/>
      <c r="M1348" s="137" t="s">
        <v>133</v>
      </c>
      <c r="N1348" s="137">
        <v>0</v>
      </c>
      <c r="O1348" s="137"/>
      <c r="P1348" s="137"/>
      <c r="Q1348" s="137"/>
      <c r="R1348" s="137"/>
      <c r="S1348" s="137"/>
      <c r="T1348" s="137"/>
      <c r="U1348" s="137"/>
      <c r="V1348" s="137"/>
      <c r="W1348" s="137"/>
      <c r="X1348" s="137"/>
      <c r="Y1348" s="137"/>
      <c r="Z1348" s="137"/>
      <c r="AA1348" s="137"/>
      <c r="AB1348" s="137"/>
      <c r="AC1348" s="137"/>
      <c r="AD1348" s="137"/>
      <c r="AE1348" s="137"/>
      <c r="AF1348" s="137"/>
      <c r="AG1348" s="137"/>
      <c r="AH1348" s="137"/>
      <c r="AI1348" s="137"/>
      <c r="AJ1348" s="137"/>
      <c r="AK1348" s="137"/>
      <c r="AL1348" s="137"/>
      <c r="AM1348" s="137"/>
      <c r="AN1348" s="137"/>
      <c r="AO1348" s="137"/>
      <c r="AP1348" s="137"/>
    </row>
    <row r="1349" spans="1:42" outlineLevel="1">
      <c r="A1349" s="395"/>
      <c r="B1349" s="269"/>
      <c r="C1349" s="367" t="s">
        <v>369</v>
      </c>
      <c r="D1349" s="368"/>
      <c r="E1349" s="369"/>
      <c r="F1349" s="334"/>
      <c r="G1349" s="334"/>
      <c r="H1349" s="271">
        <v>0</v>
      </c>
      <c r="I1349" s="137"/>
      <c r="J1349" s="137"/>
      <c r="K1349" s="137"/>
      <c r="L1349" s="137"/>
      <c r="M1349" s="137" t="s">
        <v>133</v>
      </c>
      <c r="N1349" s="137">
        <v>2</v>
      </c>
      <c r="O1349" s="137"/>
      <c r="P1349" s="137"/>
      <c r="Q1349" s="137"/>
      <c r="R1349" s="137"/>
      <c r="S1349" s="137"/>
      <c r="T1349" s="137"/>
      <c r="U1349" s="137"/>
      <c r="V1349" s="137"/>
      <c r="W1349" s="137"/>
      <c r="X1349" s="137"/>
      <c r="Y1349" s="137"/>
      <c r="Z1349" s="137"/>
      <c r="AA1349" s="137"/>
      <c r="AB1349" s="137"/>
      <c r="AC1349" s="137"/>
      <c r="AD1349" s="137"/>
      <c r="AE1349" s="137"/>
      <c r="AF1349" s="137"/>
      <c r="AG1349" s="137"/>
      <c r="AH1349" s="137"/>
      <c r="AI1349" s="137"/>
      <c r="AJ1349" s="137"/>
      <c r="AK1349" s="137"/>
      <c r="AL1349" s="137"/>
      <c r="AM1349" s="137"/>
      <c r="AN1349" s="137"/>
      <c r="AO1349" s="137"/>
      <c r="AP1349" s="137"/>
    </row>
    <row r="1350" spans="1:42" outlineLevel="1">
      <c r="A1350" s="395"/>
      <c r="B1350" s="269"/>
      <c r="C1350" s="370" t="s">
        <v>1471</v>
      </c>
      <c r="D1350" s="368"/>
      <c r="E1350" s="369">
        <v>34.64</v>
      </c>
      <c r="F1350" s="334"/>
      <c r="G1350" s="334"/>
      <c r="H1350" s="271">
        <v>0</v>
      </c>
      <c r="I1350" s="137"/>
      <c r="J1350" s="137"/>
      <c r="K1350" s="137"/>
      <c r="L1350" s="137"/>
      <c r="M1350" s="137" t="s">
        <v>133</v>
      </c>
      <c r="N1350" s="137">
        <v>2</v>
      </c>
      <c r="O1350" s="137"/>
      <c r="P1350" s="137"/>
      <c r="Q1350" s="137"/>
      <c r="R1350" s="137"/>
      <c r="S1350" s="137"/>
      <c r="T1350" s="137"/>
      <c r="U1350" s="137"/>
      <c r="V1350" s="137"/>
      <c r="W1350" s="137"/>
      <c r="X1350" s="137"/>
      <c r="Y1350" s="137"/>
      <c r="Z1350" s="137"/>
      <c r="AA1350" s="137"/>
      <c r="AB1350" s="137"/>
      <c r="AC1350" s="137"/>
      <c r="AD1350" s="137"/>
      <c r="AE1350" s="137"/>
      <c r="AF1350" s="137"/>
      <c r="AG1350" s="137"/>
      <c r="AH1350" s="137"/>
      <c r="AI1350" s="137"/>
      <c r="AJ1350" s="137"/>
      <c r="AK1350" s="137"/>
      <c r="AL1350" s="137"/>
      <c r="AM1350" s="137"/>
      <c r="AN1350" s="137"/>
      <c r="AO1350" s="137"/>
      <c r="AP1350" s="137"/>
    </row>
    <row r="1351" spans="1:42" outlineLevel="1">
      <c r="A1351" s="395"/>
      <c r="B1351" s="269"/>
      <c r="C1351" s="370" t="s">
        <v>1141</v>
      </c>
      <c r="D1351" s="368"/>
      <c r="E1351" s="369">
        <v>10.5</v>
      </c>
      <c r="F1351" s="334"/>
      <c r="G1351" s="334"/>
      <c r="H1351" s="271">
        <v>0</v>
      </c>
      <c r="I1351" s="137"/>
      <c r="J1351" s="137"/>
      <c r="K1351" s="137"/>
      <c r="L1351" s="137"/>
      <c r="M1351" s="137" t="s">
        <v>133</v>
      </c>
      <c r="N1351" s="137">
        <v>2</v>
      </c>
      <c r="O1351" s="137"/>
      <c r="P1351" s="137"/>
      <c r="Q1351" s="137"/>
      <c r="R1351" s="137"/>
      <c r="S1351" s="137"/>
      <c r="T1351" s="137"/>
      <c r="U1351" s="137"/>
      <c r="V1351" s="137"/>
      <c r="W1351" s="137"/>
      <c r="X1351" s="137"/>
      <c r="Y1351" s="137"/>
      <c r="Z1351" s="137"/>
      <c r="AA1351" s="137"/>
      <c r="AB1351" s="137"/>
      <c r="AC1351" s="137"/>
      <c r="AD1351" s="137"/>
      <c r="AE1351" s="137"/>
      <c r="AF1351" s="137"/>
      <c r="AG1351" s="137"/>
      <c r="AH1351" s="137"/>
      <c r="AI1351" s="137"/>
      <c r="AJ1351" s="137"/>
      <c r="AK1351" s="137"/>
      <c r="AL1351" s="137"/>
      <c r="AM1351" s="137"/>
      <c r="AN1351" s="137"/>
      <c r="AO1351" s="137"/>
      <c r="AP1351" s="137"/>
    </row>
    <row r="1352" spans="1:42" outlineLevel="1">
      <c r="A1352" s="395"/>
      <c r="B1352" s="269"/>
      <c r="C1352" s="370" t="s">
        <v>1142</v>
      </c>
      <c r="D1352" s="368"/>
      <c r="E1352" s="369">
        <v>0.46200000000000002</v>
      </c>
      <c r="F1352" s="334"/>
      <c r="G1352" s="334"/>
      <c r="H1352" s="271">
        <v>0</v>
      </c>
      <c r="I1352" s="137"/>
      <c r="J1352" s="137"/>
      <c r="K1352" s="137"/>
      <c r="L1352" s="137"/>
      <c r="M1352" s="137" t="s">
        <v>133</v>
      </c>
      <c r="N1352" s="137">
        <v>2</v>
      </c>
      <c r="O1352" s="137"/>
      <c r="P1352" s="137"/>
      <c r="Q1352" s="137"/>
      <c r="R1352" s="137"/>
      <c r="S1352" s="137"/>
      <c r="T1352" s="137"/>
      <c r="U1352" s="137"/>
      <c r="V1352" s="137"/>
      <c r="W1352" s="137"/>
      <c r="X1352" s="137"/>
      <c r="Y1352" s="137"/>
      <c r="Z1352" s="137"/>
      <c r="AA1352" s="137"/>
      <c r="AB1352" s="137"/>
      <c r="AC1352" s="137"/>
      <c r="AD1352" s="137"/>
      <c r="AE1352" s="137"/>
      <c r="AF1352" s="137"/>
      <c r="AG1352" s="137"/>
      <c r="AH1352" s="137"/>
      <c r="AI1352" s="137"/>
      <c r="AJ1352" s="137"/>
      <c r="AK1352" s="137"/>
      <c r="AL1352" s="137"/>
      <c r="AM1352" s="137"/>
      <c r="AN1352" s="137"/>
      <c r="AO1352" s="137"/>
      <c r="AP1352" s="137"/>
    </row>
    <row r="1353" spans="1:42" outlineLevel="1">
      <c r="A1353" s="395"/>
      <c r="B1353" s="269"/>
      <c r="C1353" s="370" t="s">
        <v>919</v>
      </c>
      <c r="D1353" s="368"/>
      <c r="E1353" s="369">
        <v>0.65</v>
      </c>
      <c r="F1353" s="334"/>
      <c r="G1353" s="334"/>
      <c r="H1353" s="271">
        <v>0</v>
      </c>
      <c r="I1353" s="137"/>
      <c r="J1353" s="137"/>
      <c r="K1353" s="137"/>
      <c r="L1353" s="137"/>
      <c r="M1353" s="137" t="s">
        <v>133</v>
      </c>
      <c r="N1353" s="137">
        <v>2</v>
      </c>
      <c r="O1353" s="137"/>
      <c r="P1353" s="137"/>
      <c r="Q1353" s="137"/>
      <c r="R1353" s="137"/>
      <c r="S1353" s="137"/>
      <c r="T1353" s="137"/>
      <c r="U1353" s="137"/>
      <c r="V1353" s="137"/>
      <c r="W1353" s="137"/>
      <c r="X1353" s="137"/>
      <c r="Y1353" s="137"/>
      <c r="Z1353" s="137"/>
      <c r="AA1353" s="137"/>
      <c r="AB1353" s="137"/>
      <c r="AC1353" s="137"/>
      <c r="AD1353" s="137"/>
      <c r="AE1353" s="137"/>
      <c r="AF1353" s="137"/>
      <c r="AG1353" s="137"/>
      <c r="AH1353" s="137"/>
      <c r="AI1353" s="137"/>
      <c r="AJ1353" s="137"/>
      <c r="AK1353" s="137"/>
      <c r="AL1353" s="137"/>
      <c r="AM1353" s="137"/>
      <c r="AN1353" s="137"/>
      <c r="AO1353" s="137"/>
      <c r="AP1353" s="137"/>
    </row>
    <row r="1354" spans="1:42" outlineLevel="1">
      <c r="A1354" s="395"/>
      <c r="B1354" s="269"/>
      <c r="C1354" s="370" t="s">
        <v>920</v>
      </c>
      <c r="D1354" s="368"/>
      <c r="E1354" s="369">
        <v>1.115</v>
      </c>
      <c r="F1354" s="334"/>
      <c r="G1354" s="334"/>
      <c r="H1354" s="271">
        <v>0</v>
      </c>
      <c r="I1354" s="137"/>
      <c r="J1354" s="137"/>
      <c r="K1354" s="137"/>
      <c r="L1354" s="137"/>
      <c r="M1354" s="137" t="s">
        <v>133</v>
      </c>
      <c r="N1354" s="137">
        <v>2</v>
      </c>
      <c r="O1354" s="137"/>
      <c r="P1354" s="137"/>
      <c r="Q1354" s="137"/>
      <c r="R1354" s="137"/>
      <c r="S1354" s="137"/>
      <c r="T1354" s="137"/>
      <c r="U1354" s="137"/>
      <c r="V1354" s="137"/>
      <c r="W1354" s="137"/>
      <c r="X1354" s="137"/>
      <c r="Y1354" s="137"/>
      <c r="Z1354" s="137"/>
      <c r="AA1354" s="137"/>
      <c r="AB1354" s="137"/>
      <c r="AC1354" s="137"/>
      <c r="AD1354" s="137"/>
      <c r="AE1354" s="137"/>
      <c r="AF1354" s="137"/>
      <c r="AG1354" s="137"/>
      <c r="AH1354" s="137"/>
      <c r="AI1354" s="137"/>
      <c r="AJ1354" s="137"/>
      <c r="AK1354" s="137"/>
      <c r="AL1354" s="137"/>
      <c r="AM1354" s="137"/>
      <c r="AN1354" s="137"/>
      <c r="AO1354" s="137"/>
      <c r="AP1354" s="137"/>
    </row>
    <row r="1355" spans="1:42" outlineLevel="1">
      <c r="A1355" s="395"/>
      <c r="B1355" s="269"/>
      <c r="C1355" s="370" t="s">
        <v>1143</v>
      </c>
      <c r="D1355" s="368"/>
      <c r="E1355" s="369">
        <v>1.29</v>
      </c>
      <c r="F1355" s="334"/>
      <c r="G1355" s="334"/>
      <c r="H1355" s="271">
        <v>0</v>
      </c>
      <c r="I1355" s="137"/>
      <c r="J1355" s="137"/>
      <c r="K1355" s="137"/>
      <c r="L1355" s="137"/>
      <c r="M1355" s="137" t="s">
        <v>133</v>
      </c>
      <c r="N1355" s="137">
        <v>2</v>
      </c>
      <c r="O1355" s="137"/>
      <c r="P1355" s="137"/>
      <c r="Q1355" s="137"/>
      <c r="R1355" s="137"/>
      <c r="S1355" s="137"/>
      <c r="T1355" s="137"/>
      <c r="U1355" s="137"/>
      <c r="V1355" s="137"/>
      <c r="W1355" s="137"/>
      <c r="X1355" s="137"/>
      <c r="Y1355" s="137"/>
      <c r="Z1355" s="137"/>
      <c r="AA1355" s="137"/>
      <c r="AB1355" s="137"/>
      <c r="AC1355" s="137"/>
      <c r="AD1355" s="137"/>
      <c r="AE1355" s="137"/>
      <c r="AF1355" s="137"/>
      <c r="AG1355" s="137"/>
      <c r="AH1355" s="137"/>
      <c r="AI1355" s="137"/>
      <c r="AJ1355" s="137"/>
      <c r="AK1355" s="137"/>
      <c r="AL1355" s="137"/>
      <c r="AM1355" s="137"/>
      <c r="AN1355" s="137"/>
      <c r="AO1355" s="137"/>
      <c r="AP1355" s="137"/>
    </row>
    <row r="1356" spans="1:42" outlineLevel="1">
      <c r="A1356" s="395"/>
      <c r="B1356" s="269"/>
      <c r="C1356" s="367" t="s">
        <v>373</v>
      </c>
      <c r="D1356" s="368"/>
      <c r="E1356" s="369"/>
      <c r="F1356" s="334"/>
      <c r="G1356" s="334"/>
      <c r="H1356" s="271">
        <v>0</v>
      </c>
      <c r="I1356" s="137"/>
      <c r="J1356" s="137"/>
      <c r="K1356" s="137"/>
      <c r="L1356" s="137"/>
      <c r="M1356" s="137" t="s">
        <v>133</v>
      </c>
      <c r="N1356" s="137">
        <v>0</v>
      </c>
      <c r="O1356" s="137"/>
      <c r="P1356" s="137"/>
      <c r="Q1356" s="137"/>
      <c r="R1356" s="137"/>
      <c r="S1356" s="137"/>
      <c r="T1356" s="137"/>
      <c r="U1356" s="137"/>
      <c r="V1356" s="137"/>
      <c r="W1356" s="137"/>
      <c r="X1356" s="137"/>
      <c r="Y1356" s="137"/>
      <c r="Z1356" s="137"/>
      <c r="AA1356" s="137"/>
      <c r="AB1356" s="137"/>
      <c r="AC1356" s="137"/>
      <c r="AD1356" s="137"/>
      <c r="AE1356" s="137"/>
      <c r="AF1356" s="137"/>
      <c r="AG1356" s="137"/>
      <c r="AH1356" s="137"/>
      <c r="AI1356" s="137"/>
      <c r="AJ1356" s="137"/>
      <c r="AK1356" s="137"/>
      <c r="AL1356" s="137"/>
      <c r="AM1356" s="137"/>
      <c r="AN1356" s="137"/>
      <c r="AO1356" s="137"/>
      <c r="AP1356" s="137"/>
    </row>
    <row r="1357" spans="1:42" outlineLevel="1">
      <c r="A1357" s="395"/>
      <c r="B1357" s="269"/>
      <c r="C1357" s="360" t="s">
        <v>1475</v>
      </c>
      <c r="D1357" s="361"/>
      <c r="E1357" s="362">
        <v>53.5227</v>
      </c>
      <c r="F1357" s="334"/>
      <c r="G1357" s="334"/>
      <c r="H1357" s="271">
        <v>0</v>
      </c>
      <c r="I1357" s="137"/>
      <c r="J1357" s="137"/>
      <c r="K1357" s="137"/>
      <c r="L1357" s="137"/>
      <c r="M1357" s="137" t="s">
        <v>133</v>
      </c>
      <c r="N1357" s="137">
        <v>0</v>
      </c>
      <c r="O1357" s="137"/>
      <c r="P1357" s="137"/>
      <c r="Q1357" s="137"/>
      <c r="R1357" s="137"/>
      <c r="S1357" s="137"/>
      <c r="T1357" s="137"/>
      <c r="U1357" s="137"/>
      <c r="V1357" s="137"/>
      <c r="W1357" s="137"/>
      <c r="X1357" s="137"/>
      <c r="Y1357" s="137"/>
      <c r="Z1357" s="137"/>
      <c r="AA1357" s="137"/>
      <c r="AB1357" s="137"/>
      <c r="AC1357" s="137"/>
      <c r="AD1357" s="137"/>
      <c r="AE1357" s="137"/>
      <c r="AF1357" s="137"/>
      <c r="AG1357" s="137"/>
      <c r="AH1357" s="137"/>
      <c r="AI1357" s="137"/>
      <c r="AJ1357" s="137"/>
      <c r="AK1357" s="137"/>
      <c r="AL1357" s="137"/>
      <c r="AM1357" s="137"/>
      <c r="AN1357" s="137"/>
      <c r="AO1357" s="137"/>
      <c r="AP1357" s="137"/>
    </row>
    <row r="1358" spans="1:42" outlineLevel="1">
      <c r="A1358" s="395">
        <v>448</v>
      </c>
      <c r="B1358" s="269" t="s">
        <v>1144</v>
      </c>
      <c r="C1358" s="270" t="s">
        <v>1145</v>
      </c>
      <c r="D1358" s="333" t="s">
        <v>0</v>
      </c>
      <c r="E1358" s="334">
        <v>7.2</v>
      </c>
      <c r="F1358" s="334"/>
      <c r="G1358" s="334">
        <f>ROUND(E1358*F1358,2)</f>
        <v>0</v>
      </c>
      <c r="H1358" s="271" t="s">
        <v>1269</v>
      </c>
      <c r="I1358" s="137"/>
      <c r="J1358" s="137"/>
      <c r="K1358" s="137"/>
      <c r="L1358" s="137"/>
      <c r="M1358" s="137" t="s">
        <v>131</v>
      </c>
      <c r="N1358" s="137"/>
      <c r="O1358" s="137"/>
      <c r="P1358" s="137"/>
      <c r="Q1358" s="137"/>
      <c r="R1358" s="137"/>
      <c r="S1358" s="137"/>
      <c r="T1358" s="137"/>
      <c r="U1358" s="137"/>
      <c r="V1358" s="137"/>
      <c r="W1358" s="137"/>
      <c r="X1358" s="137"/>
      <c r="Y1358" s="137"/>
      <c r="Z1358" s="137"/>
      <c r="AA1358" s="137"/>
      <c r="AB1358" s="137"/>
      <c r="AC1358" s="137"/>
      <c r="AD1358" s="137"/>
      <c r="AE1358" s="137"/>
      <c r="AF1358" s="137"/>
      <c r="AG1358" s="137"/>
      <c r="AH1358" s="137"/>
      <c r="AI1358" s="137"/>
      <c r="AJ1358" s="137"/>
      <c r="AK1358" s="137"/>
      <c r="AL1358" s="137"/>
      <c r="AM1358" s="137"/>
      <c r="AN1358" s="137"/>
      <c r="AO1358" s="137"/>
      <c r="AP1358" s="137"/>
    </row>
    <row r="1359" spans="1:42">
      <c r="A1359" s="396" t="s">
        <v>126</v>
      </c>
      <c r="B1359" s="363" t="s">
        <v>96</v>
      </c>
      <c r="C1359" s="364" t="s">
        <v>97</v>
      </c>
      <c r="D1359" s="365"/>
      <c r="E1359" s="366"/>
      <c r="F1359" s="366"/>
      <c r="G1359" s="366">
        <f>SUMIF(M1360:M1393,"&lt;&gt;NOR",G1360:G1393)</f>
        <v>0</v>
      </c>
      <c r="H1359" s="339"/>
      <c r="M1359" s="136" t="s">
        <v>127</v>
      </c>
    </row>
    <row r="1360" spans="1:42" outlineLevel="1">
      <c r="A1360" s="395">
        <v>449</v>
      </c>
      <c r="B1360" s="269" t="s">
        <v>1146</v>
      </c>
      <c r="C1360" s="270" t="s">
        <v>1147</v>
      </c>
      <c r="D1360" s="333" t="s">
        <v>130</v>
      </c>
      <c r="E1360" s="334">
        <v>508.952</v>
      </c>
      <c r="F1360" s="334"/>
      <c r="G1360" s="334">
        <f>ROUND(E1360*F1360,2)</f>
        <v>0</v>
      </c>
      <c r="H1360" s="271" t="s">
        <v>1269</v>
      </c>
      <c r="I1360" s="137"/>
      <c r="J1360" s="137"/>
      <c r="K1360" s="137"/>
      <c r="L1360" s="137"/>
      <c r="M1360" s="137" t="s">
        <v>131</v>
      </c>
      <c r="N1360" s="137"/>
      <c r="O1360" s="137"/>
      <c r="P1360" s="137"/>
      <c r="Q1360" s="137"/>
      <c r="R1360" s="137"/>
      <c r="S1360" s="137"/>
      <c r="T1360" s="137"/>
      <c r="U1360" s="137"/>
      <c r="V1360" s="137"/>
      <c r="W1360" s="137"/>
      <c r="X1360" s="137"/>
      <c r="Y1360" s="137"/>
      <c r="Z1360" s="137"/>
      <c r="AA1360" s="137"/>
      <c r="AB1360" s="137"/>
      <c r="AC1360" s="137"/>
      <c r="AD1360" s="137"/>
      <c r="AE1360" s="137"/>
      <c r="AF1360" s="137"/>
      <c r="AG1360" s="137"/>
      <c r="AH1360" s="137"/>
      <c r="AI1360" s="137"/>
      <c r="AJ1360" s="137"/>
      <c r="AK1360" s="137"/>
      <c r="AL1360" s="137"/>
      <c r="AM1360" s="137"/>
      <c r="AN1360" s="137"/>
      <c r="AO1360" s="137"/>
      <c r="AP1360" s="137"/>
    </row>
    <row r="1361" spans="1:42" outlineLevel="1">
      <c r="A1361" s="395"/>
      <c r="B1361" s="269"/>
      <c r="C1361" s="360" t="s">
        <v>598</v>
      </c>
      <c r="D1361" s="361"/>
      <c r="E1361" s="362"/>
      <c r="F1361" s="334"/>
      <c r="G1361" s="334"/>
      <c r="H1361" s="271">
        <v>0</v>
      </c>
      <c r="I1361" s="137"/>
      <c r="J1361" s="137"/>
      <c r="K1361" s="137"/>
      <c r="L1361" s="137"/>
      <c r="M1361" s="137" t="s">
        <v>133</v>
      </c>
      <c r="N1361" s="137">
        <v>0</v>
      </c>
      <c r="O1361" s="137"/>
      <c r="P1361" s="137"/>
      <c r="Q1361" s="137"/>
      <c r="R1361" s="137"/>
      <c r="S1361" s="137"/>
      <c r="T1361" s="137"/>
      <c r="U1361" s="137"/>
      <c r="V1361" s="137"/>
      <c r="W1361" s="137"/>
      <c r="X1361" s="137"/>
      <c r="Y1361" s="137"/>
      <c r="Z1361" s="137"/>
      <c r="AA1361" s="137"/>
      <c r="AB1361" s="137"/>
      <c r="AC1361" s="137"/>
      <c r="AD1361" s="137"/>
      <c r="AE1361" s="137"/>
      <c r="AF1361" s="137"/>
      <c r="AG1361" s="137"/>
      <c r="AH1361" s="137"/>
      <c r="AI1361" s="137"/>
      <c r="AJ1361" s="137"/>
      <c r="AK1361" s="137"/>
      <c r="AL1361" s="137"/>
      <c r="AM1361" s="137"/>
      <c r="AN1361" s="137"/>
      <c r="AO1361" s="137"/>
      <c r="AP1361" s="137"/>
    </row>
    <row r="1362" spans="1:42" outlineLevel="1">
      <c r="A1362" s="395"/>
      <c r="B1362" s="269"/>
      <c r="C1362" s="360" t="s">
        <v>154</v>
      </c>
      <c r="D1362" s="361"/>
      <c r="E1362" s="362"/>
      <c r="F1362" s="334"/>
      <c r="G1362" s="334"/>
      <c r="H1362" s="271">
        <v>0</v>
      </c>
      <c r="I1362" s="137"/>
      <c r="J1362" s="137"/>
      <c r="K1362" s="137"/>
      <c r="L1362" s="137"/>
      <c r="M1362" s="137" t="s">
        <v>133</v>
      </c>
      <c r="N1362" s="137">
        <v>0</v>
      </c>
      <c r="O1362" s="137"/>
      <c r="P1362" s="137"/>
      <c r="Q1362" s="137"/>
      <c r="R1362" s="137"/>
      <c r="S1362" s="137"/>
      <c r="T1362" s="137"/>
      <c r="U1362" s="137"/>
      <c r="V1362" s="137"/>
      <c r="W1362" s="137"/>
      <c r="X1362" s="137"/>
      <c r="Y1362" s="137"/>
      <c r="Z1362" s="137"/>
      <c r="AA1362" s="137"/>
      <c r="AB1362" s="137"/>
      <c r="AC1362" s="137"/>
      <c r="AD1362" s="137"/>
      <c r="AE1362" s="137"/>
      <c r="AF1362" s="137"/>
      <c r="AG1362" s="137"/>
      <c r="AH1362" s="137"/>
      <c r="AI1362" s="137"/>
      <c r="AJ1362" s="137"/>
      <c r="AK1362" s="137"/>
      <c r="AL1362" s="137"/>
      <c r="AM1362" s="137"/>
      <c r="AN1362" s="137"/>
      <c r="AO1362" s="137"/>
      <c r="AP1362" s="137"/>
    </row>
    <row r="1363" spans="1:42" outlineLevel="1">
      <c r="A1363" s="395"/>
      <c r="B1363" s="269"/>
      <c r="C1363" s="360" t="s">
        <v>1453</v>
      </c>
      <c r="D1363" s="361"/>
      <c r="E1363" s="362">
        <v>487.31</v>
      </c>
      <c r="F1363" s="334"/>
      <c r="G1363" s="334"/>
      <c r="H1363" s="271">
        <v>0</v>
      </c>
      <c r="I1363" s="137"/>
      <c r="J1363" s="137"/>
      <c r="K1363" s="137"/>
      <c r="L1363" s="137"/>
      <c r="M1363" s="137" t="s">
        <v>133</v>
      </c>
      <c r="N1363" s="137">
        <v>0</v>
      </c>
      <c r="O1363" s="137"/>
      <c r="P1363" s="137"/>
      <c r="Q1363" s="137"/>
      <c r="R1363" s="137"/>
      <c r="S1363" s="137"/>
      <c r="T1363" s="137"/>
      <c r="U1363" s="137"/>
      <c r="V1363" s="137"/>
      <c r="W1363" s="137"/>
      <c r="X1363" s="137"/>
      <c r="Y1363" s="137"/>
      <c r="Z1363" s="137"/>
      <c r="AA1363" s="137"/>
      <c r="AB1363" s="137"/>
      <c r="AC1363" s="137"/>
      <c r="AD1363" s="137"/>
      <c r="AE1363" s="137"/>
      <c r="AF1363" s="137"/>
      <c r="AG1363" s="137"/>
      <c r="AH1363" s="137"/>
      <c r="AI1363" s="137"/>
      <c r="AJ1363" s="137"/>
      <c r="AK1363" s="137"/>
      <c r="AL1363" s="137"/>
      <c r="AM1363" s="137"/>
      <c r="AN1363" s="137"/>
      <c r="AO1363" s="137"/>
      <c r="AP1363" s="137"/>
    </row>
    <row r="1364" spans="1:42" outlineLevel="1">
      <c r="A1364" s="395"/>
      <c r="B1364" s="269"/>
      <c r="C1364" s="360" t="s">
        <v>617</v>
      </c>
      <c r="D1364" s="361"/>
      <c r="E1364" s="362">
        <v>0.46200000000000002</v>
      </c>
      <c r="F1364" s="334"/>
      <c r="G1364" s="334"/>
      <c r="H1364" s="271">
        <v>0</v>
      </c>
      <c r="I1364" s="137"/>
      <c r="J1364" s="137"/>
      <c r="K1364" s="137"/>
      <c r="L1364" s="137"/>
      <c r="M1364" s="137" t="s">
        <v>133</v>
      </c>
      <c r="N1364" s="137">
        <v>0</v>
      </c>
      <c r="O1364" s="137"/>
      <c r="P1364" s="137"/>
      <c r="Q1364" s="137"/>
      <c r="R1364" s="137"/>
      <c r="S1364" s="137"/>
      <c r="T1364" s="137"/>
      <c r="U1364" s="137"/>
      <c r="V1364" s="137"/>
      <c r="W1364" s="137"/>
      <c r="X1364" s="137"/>
      <c r="Y1364" s="137"/>
      <c r="Z1364" s="137"/>
      <c r="AA1364" s="137"/>
      <c r="AB1364" s="137"/>
      <c r="AC1364" s="137"/>
      <c r="AD1364" s="137"/>
      <c r="AE1364" s="137"/>
      <c r="AF1364" s="137"/>
      <c r="AG1364" s="137"/>
      <c r="AH1364" s="137"/>
      <c r="AI1364" s="137"/>
      <c r="AJ1364" s="137"/>
      <c r="AK1364" s="137"/>
      <c r="AL1364" s="137"/>
      <c r="AM1364" s="137"/>
      <c r="AN1364" s="137"/>
      <c r="AO1364" s="137"/>
      <c r="AP1364" s="137"/>
    </row>
    <row r="1365" spans="1:42" outlineLevel="1">
      <c r="A1365" s="395"/>
      <c r="B1365" s="269"/>
      <c r="C1365" s="360" t="s">
        <v>1476</v>
      </c>
      <c r="D1365" s="361"/>
      <c r="E1365" s="362">
        <v>21.18</v>
      </c>
      <c r="F1365" s="334"/>
      <c r="G1365" s="334"/>
      <c r="H1365" s="271">
        <v>0</v>
      </c>
      <c r="I1365" s="137"/>
      <c r="J1365" s="137"/>
      <c r="K1365" s="137"/>
      <c r="L1365" s="137"/>
      <c r="M1365" s="137" t="s">
        <v>133</v>
      </c>
      <c r="N1365" s="137">
        <v>0</v>
      </c>
      <c r="O1365" s="137"/>
      <c r="P1365" s="137"/>
      <c r="Q1365" s="137"/>
      <c r="R1365" s="137"/>
      <c r="S1365" s="137"/>
      <c r="T1365" s="137"/>
      <c r="U1365" s="137"/>
      <c r="V1365" s="137"/>
      <c r="W1365" s="137"/>
      <c r="X1365" s="137"/>
      <c r="Y1365" s="137"/>
      <c r="Z1365" s="137"/>
      <c r="AA1365" s="137"/>
      <c r="AB1365" s="137"/>
      <c r="AC1365" s="137"/>
      <c r="AD1365" s="137"/>
      <c r="AE1365" s="137"/>
      <c r="AF1365" s="137"/>
      <c r="AG1365" s="137"/>
      <c r="AH1365" s="137"/>
      <c r="AI1365" s="137"/>
      <c r="AJ1365" s="137"/>
      <c r="AK1365" s="137"/>
      <c r="AL1365" s="137"/>
      <c r="AM1365" s="137"/>
      <c r="AN1365" s="137"/>
      <c r="AO1365" s="137"/>
      <c r="AP1365" s="137"/>
    </row>
    <row r="1366" spans="1:42" ht="22.5" outlineLevel="1">
      <c r="A1366" s="395">
        <v>450</v>
      </c>
      <c r="B1366" s="269" t="s">
        <v>1148</v>
      </c>
      <c r="C1366" s="270" t="s">
        <v>1149</v>
      </c>
      <c r="D1366" s="333" t="s">
        <v>247</v>
      </c>
      <c r="E1366" s="334">
        <v>353</v>
      </c>
      <c r="F1366" s="334"/>
      <c r="G1366" s="334">
        <f>ROUND(E1366*F1366,2)</f>
        <v>0</v>
      </c>
      <c r="H1366" s="271" t="s">
        <v>1233</v>
      </c>
      <c r="I1366" s="137"/>
      <c r="J1366" s="137"/>
      <c r="K1366" s="137"/>
      <c r="L1366" s="137"/>
      <c r="M1366" s="137" t="s">
        <v>131</v>
      </c>
      <c r="N1366" s="137"/>
      <c r="O1366" s="137"/>
      <c r="P1366" s="137"/>
      <c r="Q1366" s="137"/>
      <c r="R1366" s="137"/>
      <c r="S1366" s="137"/>
      <c r="T1366" s="137"/>
      <c r="U1366" s="137"/>
      <c r="V1366" s="137"/>
      <c r="W1366" s="137"/>
      <c r="X1366" s="137"/>
      <c r="Y1366" s="137"/>
      <c r="Z1366" s="137"/>
      <c r="AA1366" s="137"/>
      <c r="AB1366" s="137"/>
      <c r="AC1366" s="137"/>
      <c r="AD1366" s="137"/>
      <c r="AE1366" s="137"/>
      <c r="AF1366" s="137"/>
      <c r="AG1366" s="137"/>
      <c r="AH1366" s="137"/>
      <c r="AI1366" s="137"/>
      <c r="AJ1366" s="137"/>
      <c r="AK1366" s="137"/>
      <c r="AL1366" s="137"/>
      <c r="AM1366" s="137"/>
      <c r="AN1366" s="137"/>
      <c r="AO1366" s="137"/>
      <c r="AP1366" s="137"/>
    </row>
    <row r="1367" spans="1:42" outlineLevel="1">
      <c r="A1367" s="395"/>
      <c r="B1367" s="269"/>
      <c r="C1367" s="360" t="s">
        <v>598</v>
      </c>
      <c r="D1367" s="361"/>
      <c r="E1367" s="362"/>
      <c r="F1367" s="334"/>
      <c r="G1367" s="334"/>
      <c r="H1367" s="271">
        <v>0</v>
      </c>
      <c r="I1367" s="137"/>
      <c r="J1367" s="137"/>
      <c r="K1367" s="137"/>
      <c r="L1367" s="137"/>
      <c r="M1367" s="137" t="s">
        <v>133</v>
      </c>
      <c r="N1367" s="137">
        <v>0</v>
      </c>
      <c r="O1367" s="137"/>
      <c r="P1367" s="137"/>
      <c r="Q1367" s="137"/>
      <c r="R1367" s="137"/>
      <c r="S1367" s="137"/>
      <c r="T1367" s="137"/>
      <c r="U1367" s="137"/>
      <c r="V1367" s="137"/>
      <c r="W1367" s="137"/>
      <c r="X1367" s="137"/>
      <c r="Y1367" s="137"/>
      <c r="Z1367" s="137"/>
      <c r="AA1367" s="137"/>
      <c r="AB1367" s="137"/>
      <c r="AC1367" s="137"/>
      <c r="AD1367" s="137"/>
      <c r="AE1367" s="137"/>
      <c r="AF1367" s="137"/>
      <c r="AG1367" s="137"/>
      <c r="AH1367" s="137"/>
      <c r="AI1367" s="137"/>
      <c r="AJ1367" s="137"/>
      <c r="AK1367" s="137"/>
      <c r="AL1367" s="137"/>
      <c r="AM1367" s="137"/>
      <c r="AN1367" s="137"/>
      <c r="AO1367" s="137"/>
      <c r="AP1367" s="137"/>
    </row>
    <row r="1368" spans="1:42" outlineLevel="1">
      <c r="A1368" s="395"/>
      <c r="B1368" s="269"/>
      <c r="C1368" s="360" t="s">
        <v>154</v>
      </c>
      <c r="D1368" s="361"/>
      <c r="E1368" s="362"/>
      <c r="F1368" s="334"/>
      <c r="G1368" s="334"/>
      <c r="H1368" s="271">
        <v>0</v>
      </c>
      <c r="I1368" s="137"/>
      <c r="J1368" s="137"/>
      <c r="K1368" s="137"/>
      <c r="L1368" s="137"/>
      <c r="M1368" s="137" t="s">
        <v>133</v>
      </c>
      <c r="N1368" s="137">
        <v>0</v>
      </c>
      <c r="O1368" s="137"/>
      <c r="P1368" s="137"/>
      <c r="Q1368" s="137"/>
      <c r="R1368" s="137"/>
      <c r="S1368" s="137"/>
      <c r="T1368" s="137"/>
      <c r="U1368" s="137"/>
      <c r="V1368" s="137"/>
      <c r="W1368" s="137"/>
      <c r="X1368" s="137"/>
      <c r="Y1368" s="137"/>
      <c r="Z1368" s="137"/>
      <c r="AA1368" s="137"/>
      <c r="AB1368" s="137"/>
      <c r="AC1368" s="137"/>
      <c r="AD1368" s="137"/>
      <c r="AE1368" s="137"/>
      <c r="AF1368" s="137"/>
      <c r="AG1368" s="137"/>
      <c r="AH1368" s="137"/>
      <c r="AI1368" s="137"/>
      <c r="AJ1368" s="137"/>
      <c r="AK1368" s="137"/>
      <c r="AL1368" s="137"/>
      <c r="AM1368" s="137"/>
      <c r="AN1368" s="137"/>
      <c r="AO1368" s="137"/>
      <c r="AP1368" s="137"/>
    </row>
    <row r="1369" spans="1:42" outlineLevel="1">
      <c r="A1369" s="395"/>
      <c r="B1369" s="269"/>
      <c r="C1369" s="360" t="s">
        <v>1150</v>
      </c>
      <c r="D1369" s="361"/>
      <c r="E1369" s="362"/>
      <c r="F1369" s="334"/>
      <c r="G1369" s="334"/>
      <c r="H1369" s="271">
        <v>0</v>
      </c>
      <c r="I1369" s="137"/>
      <c r="J1369" s="137"/>
      <c r="K1369" s="137"/>
      <c r="L1369" s="137"/>
      <c r="M1369" s="137" t="s">
        <v>133</v>
      </c>
      <c r="N1369" s="137">
        <v>0</v>
      </c>
      <c r="O1369" s="137"/>
      <c r="P1369" s="137"/>
      <c r="Q1369" s="137"/>
      <c r="R1369" s="137"/>
      <c r="S1369" s="137"/>
      <c r="T1369" s="137"/>
      <c r="U1369" s="137"/>
      <c r="V1369" s="137"/>
      <c r="W1369" s="137"/>
      <c r="X1369" s="137"/>
      <c r="Y1369" s="137"/>
      <c r="Z1369" s="137"/>
      <c r="AA1369" s="137"/>
      <c r="AB1369" s="137"/>
      <c r="AC1369" s="137"/>
      <c r="AD1369" s="137"/>
      <c r="AE1369" s="137"/>
      <c r="AF1369" s="137"/>
      <c r="AG1369" s="137"/>
      <c r="AH1369" s="137"/>
      <c r="AI1369" s="137"/>
      <c r="AJ1369" s="137"/>
      <c r="AK1369" s="137"/>
      <c r="AL1369" s="137"/>
      <c r="AM1369" s="137"/>
      <c r="AN1369" s="137"/>
      <c r="AO1369" s="137"/>
      <c r="AP1369" s="137"/>
    </row>
    <row r="1370" spans="1:42" outlineLevel="1">
      <c r="A1370" s="395"/>
      <c r="B1370" s="269"/>
      <c r="C1370" s="360" t="s">
        <v>1151</v>
      </c>
      <c r="D1370" s="361"/>
      <c r="E1370" s="362"/>
      <c r="F1370" s="334"/>
      <c r="G1370" s="334"/>
      <c r="H1370" s="271">
        <v>0</v>
      </c>
      <c r="I1370" s="137"/>
      <c r="J1370" s="137"/>
      <c r="K1370" s="137"/>
      <c r="L1370" s="137"/>
      <c r="M1370" s="137" t="s">
        <v>133</v>
      </c>
      <c r="N1370" s="137">
        <v>0</v>
      </c>
      <c r="O1370" s="137"/>
      <c r="P1370" s="137"/>
      <c r="Q1370" s="137"/>
      <c r="R1370" s="137"/>
      <c r="S1370" s="137"/>
      <c r="T1370" s="137"/>
      <c r="U1370" s="137"/>
      <c r="V1370" s="137"/>
      <c r="W1370" s="137"/>
      <c r="X1370" s="137"/>
      <c r="Y1370" s="137"/>
      <c r="Z1370" s="137"/>
      <c r="AA1370" s="137"/>
      <c r="AB1370" s="137"/>
      <c r="AC1370" s="137"/>
      <c r="AD1370" s="137"/>
      <c r="AE1370" s="137"/>
      <c r="AF1370" s="137"/>
      <c r="AG1370" s="137"/>
      <c r="AH1370" s="137"/>
      <c r="AI1370" s="137"/>
      <c r="AJ1370" s="137"/>
      <c r="AK1370" s="137"/>
      <c r="AL1370" s="137"/>
      <c r="AM1370" s="137"/>
      <c r="AN1370" s="137"/>
      <c r="AO1370" s="137"/>
      <c r="AP1370" s="137"/>
    </row>
    <row r="1371" spans="1:42" outlineLevel="1">
      <c r="A1371" s="395"/>
      <c r="B1371" s="269"/>
      <c r="C1371" s="360" t="s">
        <v>1477</v>
      </c>
      <c r="D1371" s="361"/>
      <c r="E1371" s="362">
        <v>353</v>
      </c>
      <c r="F1371" s="334"/>
      <c r="G1371" s="334"/>
      <c r="H1371" s="271">
        <v>0</v>
      </c>
      <c r="I1371" s="137"/>
      <c r="J1371" s="137"/>
      <c r="K1371" s="137"/>
      <c r="L1371" s="137"/>
      <c r="M1371" s="137" t="s">
        <v>133</v>
      </c>
      <c r="N1371" s="137">
        <v>0</v>
      </c>
      <c r="O1371" s="137"/>
      <c r="P1371" s="137"/>
      <c r="Q1371" s="137"/>
      <c r="R1371" s="137"/>
      <c r="S1371" s="137"/>
      <c r="T1371" s="137"/>
      <c r="U1371" s="137"/>
      <c r="V1371" s="137"/>
      <c r="W1371" s="137"/>
      <c r="X1371" s="137"/>
      <c r="Y1371" s="137"/>
      <c r="Z1371" s="137"/>
      <c r="AA1371" s="137"/>
      <c r="AB1371" s="137"/>
      <c r="AC1371" s="137"/>
      <c r="AD1371" s="137"/>
      <c r="AE1371" s="137"/>
      <c r="AF1371" s="137"/>
      <c r="AG1371" s="137"/>
      <c r="AH1371" s="137"/>
      <c r="AI1371" s="137"/>
      <c r="AJ1371" s="137"/>
      <c r="AK1371" s="137"/>
      <c r="AL1371" s="137"/>
      <c r="AM1371" s="137"/>
      <c r="AN1371" s="137"/>
      <c r="AO1371" s="137"/>
      <c r="AP1371" s="137"/>
    </row>
    <row r="1372" spans="1:42" ht="22.5" outlineLevel="1">
      <c r="A1372" s="395">
        <v>451</v>
      </c>
      <c r="B1372" s="269" t="s">
        <v>1152</v>
      </c>
      <c r="C1372" s="270" t="s">
        <v>1153</v>
      </c>
      <c r="D1372" s="333" t="s">
        <v>130</v>
      </c>
      <c r="E1372" s="334">
        <v>487.77199999999999</v>
      </c>
      <c r="F1372" s="334"/>
      <c r="G1372" s="334">
        <f>ROUND(E1372*F1372,2)</f>
        <v>0</v>
      </c>
      <c r="H1372" s="271" t="s">
        <v>1269</v>
      </c>
      <c r="I1372" s="137"/>
      <c r="J1372" s="137"/>
      <c r="K1372" s="137"/>
      <c r="L1372" s="137"/>
      <c r="M1372" s="137" t="s">
        <v>131</v>
      </c>
      <c r="N1372" s="137"/>
      <c r="O1372" s="137"/>
      <c r="P1372" s="137"/>
      <c r="Q1372" s="137"/>
      <c r="R1372" s="137"/>
      <c r="S1372" s="137"/>
      <c r="T1372" s="137"/>
      <c r="U1372" s="137"/>
      <c r="V1372" s="137"/>
      <c r="W1372" s="137"/>
      <c r="X1372" s="137"/>
      <c r="Y1372" s="137"/>
      <c r="Z1372" s="137"/>
      <c r="AA1372" s="137"/>
      <c r="AB1372" s="137"/>
      <c r="AC1372" s="137"/>
      <c r="AD1372" s="137"/>
      <c r="AE1372" s="137"/>
      <c r="AF1372" s="137"/>
      <c r="AG1372" s="137"/>
      <c r="AH1372" s="137"/>
      <c r="AI1372" s="137"/>
      <c r="AJ1372" s="137"/>
      <c r="AK1372" s="137"/>
      <c r="AL1372" s="137"/>
      <c r="AM1372" s="137"/>
      <c r="AN1372" s="137"/>
      <c r="AO1372" s="137"/>
      <c r="AP1372" s="137"/>
    </row>
    <row r="1373" spans="1:42" outlineLevel="1">
      <c r="A1373" s="395"/>
      <c r="B1373" s="269"/>
      <c r="C1373" s="360" t="s">
        <v>598</v>
      </c>
      <c r="D1373" s="361"/>
      <c r="E1373" s="362"/>
      <c r="F1373" s="334"/>
      <c r="G1373" s="334"/>
      <c r="H1373" s="271">
        <v>0</v>
      </c>
      <c r="I1373" s="137"/>
      <c r="J1373" s="137"/>
      <c r="K1373" s="137"/>
      <c r="L1373" s="137"/>
      <c r="M1373" s="137" t="s">
        <v>133</v>
      </c>
      <c r="N1373" s="137">
        <v>0</v>
      </c>
      <c r="O1373" s="137"/>
      <c r="P1373" s="137"/>
      <c r="Q1373" s="137"/>
      <c r="R1373" s="137"/>
      <c r="S1373" s="137"/>
      <c r="T1373" s="137"/>
      <c r="U1373" s="137"/>
      <c r="V1373" s="137"/>
      <c r="W1373" s="137"/>
      <c r="X1373" s="137"/>
      <c r="Y1373" s="137"/>
      <c r="Z1373" s="137"/>
      <c r="AA1373" s="137"/>
      <c r="AB1373" s="137"/>
      <c r="AC1373" s="137"/>
      <c r="AD1373" s="137"/>
      <c r="AE1373" s="137"/>
      <c r="AF1373" s="137"/>
      <c r="AG1373" s="137"/>
      <c r="AH1373" s="137"/>
      <c r="AI1373" s="137"/>
      <c r="AJ1373" s="137"/>
      <c r="AK1373" s="137"/>
      <c r="AL1373" s="137"/>
      <c r="AM1373" s="137"/>
      <c r="AN1373" s="137"/>
      <c r="AO1373" s="137"/>
      <c r="AP1373" s="137"/>
    </row>
    <row r="1374" spans="1:42" outlineLevel="1">
      <c r="A1374" s="395"/>
      <c r="B1374" s="269"/>
      <c r="C1374" s="360" t="s">
        <v>154</v>
      </c>
      <c r="D1374" s="361"/>
      <c r="E1374" s="362"/>
      <c r="F1374" s="334"/>
      <c r="G1374" s="334"/>
      <c r="H1374" s="271">
        <v>0</v>
      </c>
      <c r="I1374" s="137"/>
      <c r="J1374" s="137"/>
      <c r="K1374" s="137"/>
      <c r="L1374" s="137"/>
      <c r="M1374" s="137" t="s">
        <v>133</v>
      </c>
      <c r="N1374" s="137">
        <v>0</v>
      </c>
      <c r="O1374" s="137"/>
      <c r="P1374" s="137"/>
      <c r="Q1374" s="137"/>
      <c r="R1374" s="137"/>
      <c r="S1374" s="137"/>
      <c r="T1374" s="137"/>
      <c r="U1374" s="137"/>
      <c r="V1374" s="137"/>
      <c r="W1374" s="137"/>
      <c r="X1374" s="137"/>
      <c r="Y1374" s="137"/>
      <c r="Z1374" s="137"/>
      <c r="AA1374" s="137"/>
      <c r="AB1374" s="137"/>
      <c r="AC1374" s="137"/>
      <c r="AD1374" s="137"/>
      <c r="AE1374" s="137"/>
      <c r="AF1374" s="137"/>
      <c r="AG1374" s="137"/>
      <c r="AH1374" s="137"/>
      <c r="AI1374" s="137"/>
      <c r="AJ1374" s="137"/>
      <c r="AK1374" s="137"/>
      <c r="AL1374" s="137"/>
      <c r="AM1374" s="137"/>
      <c r="AN1374" s="137"/>
      <c r="AO1374" s="137"/>
      <c r="AP1374" s="137"/>
    </row>
    <row r="1375" spans="1:42" outlineLevel="1">
      <c r="A1375" s="395"/>
      <c r="B1375" s="269"/>
      <c r="C1375" s="360" t="s">
        <v>1453</v>
      </c>
      <c r="D1375" s="361"/>
      <c r="E1375" s="362">
        <v>487.31</v>
      </c>
      <c r="F1375" s="334"/>
      <c r="G1375" s="334"/>
      <c r="H1375" s="271">
        <v>0</v>
      </c>
      <c r="I1375" s="137"/>
      <c r="J1375" s="137"/>
      <c r="K1375" s="137"/>
      <c r="L1375" s="137"/>
      <c r="M1375" s="137" t="s">
        <v>133</v>
      </c>
      <c r="N1375" s="137">
        <v>0</v>
      </c>
      <c r="O1375" s="137"/>
      <c r="P1375" s="137"/>
      <c r="Q1375" s="137"/>
      <c r="R1375" s="137"/>
      <c r="S1375" s="137"/>
      <c r="T1375" s="137"/>
      <c r="U1375" s="137"/>
      <c r="V1375" s="137"/>
      <c r="W1375" s="137"/>
      <c r="X1375" s="137"/>
      <c r="Y1375" s="137"/>
      <c r="Z1375" s="137"/>
      <c r="AA1375" s="137"/>
      <c r="AB1375" s="137"/>
      <c r="AC1375" s="137"/>
      <c r="AD1375" s="137"/>
      <c r="AE1375" s="137"/>
      <c r="AF1375" s="137"/>
      <c r="AG1375" s="137"/>
      <c r="AH1375" s="137"/>
      <c r="AI1375" s="137"/>
      <c r="AJ1375" s="137"/>
      <c r="AK1375" s="137"/>
      <c r="AL1375" s="137"/>
      <c r="AM1375" s="137"/>
      <c r="AN1375" s="137"/>
      <c r="AO1375" s="137"/>
      <c r="AP1375" s="137"/>
    </row>
    <row r="1376" spans="1:42" outlineLevel="1">
      <c r="A1376" s="395"/>
      <c r="B1376" s="269"/>
      <c r="C1376" s="360" t="s">
        <v>617</v>
      </c>
      <c r="D1376" s="361"/>
      <c r="E1376" s="362">
        <v>0.46200000000000002</v>
      </c>
      <c r="F1376" s="334"/>
      <c r="G1376" s="334"/>
      <c r="H1376" s="271">
        <v>0</v>
      </c>
      <c r="I1376" s="137"/>
      <c r="J1376" s="137"/>
      <c r="K1376" s="137"/>
      <c r="L1376" s="137"/>
      <c r="M1376" s="137" t="s">
        <v>133</v>
      </c>
      <c r="N1376" s="137">
        <v>0</v>
      </c>
      <c r="O1376" s="137"/>
      <c r="P1376" s="137"/>
      <c r="Q1376" s="137"/>
      <c r="R1376" s="137"/>
      <c r="S1376" s="137"/>
      <c r="T1376" s="137"/>
      <c r="U1376" s="137"/>
      <c r="V1376" s="137"/>
      <c r="W1376" s="137"/>
      <c r="X1376" s="137"/>
      <c r="Y1376" s="137"/>
      <c r="Z1376" s="137"/>
      <c r="AA1376" s="137"/>
      <c r="AB1376" s="137"/>
      <c r="AC1376" s="137"/>
      <c r="AD1376" s="137"/>
      <c r="AE1376" s="137"/>
      <c r="AF1376" s="137"/>
      <c r="AG1376" s="137"/>
      <c r="AH1376" s="137"/>
      <c r="AI1376" s="137"/>
      <c r="AJ1376" s="137"/>
      <c r="AK1376" s="137"/>
      <c r="AL1376" s="137"/>
      <c r="AM1376" s="137"/>
      <c r="AN1376" s="137"/>
      <c r="AO1376" s="137"/>
      <c r="AP1376" s="137"/>
    </row>
    <row r="1377" spans="1:42" ht="22.5" outlineLevel="1">
      <c r="A1377" s="395">
        <v>452</v>
      </c>
      <c r="B1377" s="269" t="s">
        <v>1154</v>
      </c>
      <c r="C1377" s="270" t="s">
        <v>1155</v>
      </c>
      <c r="D1377" s="333" t="s">
        <v>130</v>
      </c>
      <c r="E1377" s="428">
        <v>371.32</v>
      </c>
      <c r="F1377" s="334"/>
      <c r="G1377" s="334">
        <f>ROUND(E1377*F1377,2)</f>
        <v>0</v>
      </c>
      <c r="H1377" s="271" t="s">
        <v>1233</v>
      </c>
      <c r="I1377" s="137"/>
      <c r="J1377" s="137"/>
      <c r="K1377" s="137"/>
      <c r="L1377" s="137"/>
      <c r="M1377" s="137" t="s">
        <v>131</v>
      </c>
      <c r="N1377" s="137"/>
      <c r="O1377" s="137"/>
      <c r="P1377" s="137"/>
      <c r="Q1377" s="137"/>
      <c r="R1377" s="137"/>
      <c r="S1377" s="137"/>
      <c r="T1377" s="137"/>
      <c r="U1377" s="137"/>
      <c r="V1377" s="137"/>
      <c r="W1377" s="137"/>
      <c r="X1377" s="137"/>
      <c r="Y1377" s="137"/>
      <c r="Z1377" s="137"/>
      <c r="AA1377" s="137"/>
      <c r="AB1377" s="137"/>
      <c r="AC1377" s="137"/>
      <c r="AD1377" s="137"/>
      <c r="AE1377" s="137"/>
      <c r="AF1377" s="137"/>
      <c r="AG1377" s="137"/>
      <c r="AH1377" s="137"/>
      <c r="AI1377" s="137"/>
      <c r="AJ1377" s="137"/>
      <c r="AK1377" s="137"/>
      <c r="AL1377" s="137"/>
      <c r="AM1377" s="137"/>
      <c r="AN1377" s="137"/>
      <c r="AO1377" s="137"/>
      <c r="AP1377" s="137"/>
    </row>
    <row r="1378" spans="1:42" outlineLevel="1">
      <c r="A1378" s="395"/>
      <c r="B1378" s="269"/>
      <c r="C1378" s="360" t="s">
        <v>598</v>
      </c>
      <c r="D1378" s="361"/>
      <c r="E1378" s="362"/>
      <c r="F1378" s="334"/>
      <c r="G1378" s="334"/>
      <c r="H1378" s="271">
        <v>0</v>
      </c>
      <c r="I1378" s="137"/>
      <c r="J1378" s="137"/>
      <c r="K1378" s="137"/>
      <c r="L1378" s="137"/>
      <c r="M1378" s="137" t="s">
        <v>133</v>
      </c>
      <c r="N1378" s="137">
        <v>0</v>
      </c>
      <c r="O1378" s="137"/>
      <c r="P1378" s="137"/>
      <c r="Q1378" s="137"/>
      <c r="R1378" s="137"/>
      <c r="S1378" s="137"/>
      <c r="T1378" s="137"/>
      <c r="U1378" s="137"/>
      <c r="V1378" s="137"/>
      <c r="W1378" s="137"/>
      <c r="X1378" s="137"/>
      <c r="Y1378" s="137"/>
      <c r="Z1378" s="137"/>
      <c r="AA1378" s="137"/>
      <c r="AB1378" s="137"/>
      <c r="AC1378" s="137"/>
      <c r="AD1378" s="137"/>
      <c r="AE1378" s="137"/>
      <c r="AF1378" s="137"/>
      <c r="AG1378" s="137"/>
      <c r="AH1378" s="137"/>
      <c r="AI1378" s="137"/>
      <c r="AJ1378" s="137"/>
      <c r="AK1378" s="137"/>
      <c r="AL1378" s="137"/>
      <c r="AM1378" s="137"/>
      <c r="AN1378" s="137"/>
      <c r="AO1378" s="137"/>
      <c r="AP1378" s="137"/>
    </row>
    <row r="1379" spans="1:42" outlineLevel="1">
      <c r="A1379" s="395"/>
      <c r="B1379" s="269"/>
      <c r="C1379" s="360" t="s">
        <v>154</v>
      </c>
      <c r="D1379" s="361"/>
      <c r="E1379" s="362"/>
      <c r="F1379" s="334"/>
      <c r="G1379" s="334"/>
      <c r="H1379" s="271">
        <v>0</v>
      </c>
      <c r="I1379" s="137"/>
      <c r="J1379" s="137"/>
      <c r="K1379" s="137"/>
      <c r="L1379" s="137"/>
      <c r="M1379" s="137" t="s">
        <v>133</v>
      </c>
      <c r="N1379" s="137">
        <v>0</v>
      </c>
      <c r="O1379" s="137"/>
      <c r="P1379" s="137"/>
      <c r="Q1379" s="137"/>
      <c r="R1379" s="137"/>
      <c r="S1379" s="137"/>
      <c r="T1379" s="137"/>
      <c r="U1379" s="137"/>
      <c r="V1379" s="137"/>
      <c r="W1379" s="137"/>
      <c r="X1379" s="137"/>
      <c r="Y1379" s="137"/>
      <c r="Z1379" s="137"/>
      <c r="AA1379" s="137"/>
      <c r="AB1379" s="137"/>
      <c r="AC1379" s="137"/>
      <c r="AD1379" s="137"/>
      <c r="AE1379" s="137"/>
      <c r="AF1379" s="137"/>
      <c r="AG1379" s="137"/>
      <c r="AH1379" s="137"/>
      <c r="AI1379" s="137"/>
      <c r="AJ1379" s="137"/>
      <c r="AK1379" s="137"/>
      <c r="AL1379" s="137"/>
      <c r="AM1379" s="137"/>
      <c r="AN1379" s="137"/>
      <c r="AO1379" s="137"/>
      <c r="AP1379" s="137"/>
    </row>
    <row r="1380" spans="1:42" outlineLevel="1">
      <c r="A1380" s="395"/>
      <c r="B1380" s="269"/>
      <c r="C1380" s="367" t="s">
        <v>369</v>
      </c>
      <c r="D1380" s="368"/>
      <c r="E1380" s="369"/>
      <c r="F1380" s="334"/>
      <c r="G1380" s="334"/>
      <c r="H1380" s="271">
        <v>0</v>
      </c>
      <c r="I1380" s="137"/>
      <c r="J1380" s="137"/>
      <c r="K1380" s="137"/>
      <c r="L1380" s="137"/>
      <c r="M1380" s="137" t="s">
        <v>133</v>
      </c>
      <c r="N1380" s="137">
        <v>2</v>
      </c>
      <c r="O1380" s="137"/>
      <c r="P1380" s="137"/>
      <c r="Q1380" s="137"/>
      <c r="R1380" s="137"/>
      <c r="S1380" s="137"/>
      <c r="T1380" s="137"/>
      <c r="U1380" s="137"/>
      <c r="V1380" s="137"/>
      <c r="W1380" s="137"/>
      <c r="X1380" s="137"/>
      <c r="Y1380" s="137"/>
      <c r="Z1380" s="137"/>
      <c r="AA1380" s="137"/>
      <c r="AB1380" s="137"/>
      <c r="AC1380" s="137"/>
      <c r="AD1380" s="137"/>
      <c r="AE1380" s="137"/>
      <c r="AF1380" s="137"/>
      <c r="AG1380" s="137"/>
      <c r="AH1380" s="137"/>
      <c r="AI1380" s="137"/>
      <c r="AJ1380" s="137"/>
      <c r="AK1380" s="137"/>
      <c r="AL1380" s="137"/>
      <c r="AM1380" s="137"/>
      <c r="AN1380" s="137"/>
      <c r="AO1380" s="137"/>
      <c r="AP1380" s="137"/>
    </row>
    <row r="1381" spans="1:42" outlineLevel="1">
      <c r="A1381" s="395"/>
      <c r="B1381" s="269"/>
      <c r="C1381" s="370" t="s">
        <v>1470</v>
      </c>
      <c r="D1381" s="368"/>
      <c r="E1381" s="369">
        <v>487.31</v>
      </c>
      <c r="F1381" s="334"/>
      <c r="G1381" s="334"/>
      <c r="H1381" s="271">
        <v>0</v>
      </c>
      <c r="I1381" s="137"/>
      <c r="J1381" s="137"/>
      <c r="K1381" s="137"/>
      <c r="L1381" s="137"/>
      <c r="M1381" s="137" t="s">
        <v>133</v>
      </c>
      <c r="N1381" s="137">
        <v>2</v>
      </c>
      <c r="O1381" s="137"/>
      <c r="P1381" s="137"/>
      <c r="Q1381" s="137"/>
      <c r="R1381" s="137"/>
      <c r="S1381" s="137"/>
      <c r="T1381" s="137"/>
      <c r="U1381" s="137"/>
      <c r="V1381" s="137"/>
      <c r="W1381" s="137"/>
      <c r="X1381" s="137"/>
      <c r="Y1381" s="137"/>
      <c r="Z1381" s="137"/>
      <c r="AA1381" s="137"/>
      <c r="AB1381" s="137"/>
      <c r="AC1381" s="137"/>
      <c r="AD1381" s="137"/>
      <c r="AE1381" s="137"/>
      <c r="AF1381" s="137"/>
      <c r="AG1381" s="137"/>
      <c r="AH1381" s="137"/>
      <c r="AI1381" s="137"/>
      <c r="AJ1381" s="137"/>
      <c r="AK1381" s="137"/>
      <c r="AL1381" s="137"/>
      <c r="AM1381" s="137"/>
      <c r="AN1381" s="137"/>
      <c r="AO1381" s="137"/>
      <c r="AP1381" s="137"/>
    </row>
    <row r="1382" spans="1:42" outlineLevel="1">
      <c r="A1382" s="395"/>
      <c r="B1382" s="269"/>
      <c r="C1382" s="370" t="s">
        <v>1156</v>
      </c>
      <c r="D1382" s="368"/>
      <c r="E1382" s="369">
        <v>0.46200000000000002</v>
      </c>
      <c r="F1382" s="334"/>
      <c r="G1382" s="334"/>
      <c r="H1382" s="271">
        <v>0</v>
      </c>
      <c r="I1382" s="137"/>
      <c r="J1382" s="137"/>
      <c r="K1382" s="137"/>
      <c r="L1382" s="137"/>
      <c r="M1382" s="137" t="s">
        <v>133</v>
      </c>
      <c r="N1382" s="137">
        <v>2</v>
      </c>
      <c r="O1382" s="137"/>
      <c r="P1382" s="137"/>
      <c r="Q1382" s="137"/>
      <c r="R1382" s="137"/>
      <c r="S1382" s="137"/>
      <c r="T1382" s="137"/>
      <c r="U1382" s="137"/>
      <c r="V1382" s="137"/>
      <c r="W1382" s="137"/>
      <c r="X1382" s="137"/>
      <c r="Y1382" s="137"/>
      <c r="Z1382" s="137"/>
      <c r="AA1382" s="137"/>
      <c r="AB1382" s="137"/>
      <c r="AC1382" s="137"/>
      <c r="AD1382" s="137"/>
      <c r="AE1382" s="137"/>
      <c r="AF1382" s="137"/>
      <c r="AG1382" s="137"/>
      <c r="AH1382" s="137"/>
      <c r="AI1382" s="137"/>
      <c r="AJ1382" s="137"/>
      <c r="AK1382" s="137"/>
      <c r="AL1382" s="137"/>
      <c r="AM1382" s="137"/>
      <c r="AN1382" s="137"/>
      <c r="AO1382" s="137"/>
      <c r="AP1382" s="137"/>
    </row>
    <row r="1383" spans="1:42" outlineLevel="1">
      <c r="A1383" s="395"/>
      <c r="B1383" s="269"/>
      <c r="C1383" s="370" t="s">
        <v>1478</v>
      </c>
      <c r="D1383" s="368"/>
      <c r="E1383" s="369">
        <v>21.18</v>
      </c>
      <c r="F1383" s="334"/>
      <c r="G1383" s="334"/>
      <c r="H1383" s="271">
        <v>0</v>
      </c>
      <c r="I1383" s="137"/>
      <c r="J1383" s="137"/>
      <c r="K1383" s="137"/>
      <c r="L1383" s="137"/>
      <c r="M1383" s="137" t="s">
        <v>133</v>
      </c>
      <c r="N1383" s="137">
        <v>2</v>
      </c>
      <c r="O1383" s="137"/>
      <c r="P1383" s="137"/>
      <c r="Q1383" s="137"/>
      <c r="R1383" s="137"/>
      <c r="S1383" s="137"/>
      <c r="T1383" s="137"/>
      <c r="U1383" s="137"/>
      <c r="V1383" s="137"/>
      <c r="W1383" s="137"/>
      <c r="X1383" s="137"/>
      <c r="Y1383" s="137"/>
      <c r="Z1383" s="137"/>
      <c r="AA1383" s="137"/>
      <c r="AB1383" s="137"/>
      <c r="AC1383" s="137"/>
      <c r="AD1383" s="137"/>
      <c r="AE1383" s="137"/>
      <c r="AF1383" s="137"/>
      <c r="AG1383" s="137"/>
      <c r="AH1383" s="137"/>
      <c r="AI1383" s="137"/>
      <c r="AJ1383" s="137"/>
      <c r="AK1383" s="137"/>
      <c r="AL1383" s="137"/>
      <c r="AM1383" s="137"/>
      <c r="AN1383" s="137"/>
      <c r="AO1383" s="137"/>
      <c r="AP1383" s="137"/>
    </row>
    <row r="1384" spans="1:42" s="232" customFormat="1" outlineLevel="1">
      <c r="A1384" s="395"/>
      <c r="B1384" s="269"/>
      <c r="C1384" s="430" t="s">
        <v>2596</v>
      </c>
      <c r="D1384" s="368"/>
      <c r="E1384" s="431">
        <v>-165.86</v>
      </c>
      <c r="F1384" s="334"/>
      <c r="G1384" s="334"/>
      <c r="H1384" s="271">
        <v>0</v>
      </c>
      <c r="I1384" s="235"/>
      <c r="J1384" s="235"/>
      <c r="K1384" s="235"/>
      <c r="L1384" s="235"/>
      <c r="M1384" s="235"/>
      <c r="N1384" s="235"/>
      <c r="O1384" s="235"/>
      <c r="P1384" s="235"/>
      <c r="Q1384" s="235"/>
      <c r="R1384" s="235"/>
      <c r="S1384" s="235"/>
      <c r="T1384" s="235"/>
      <c r="U1384" s="235"/>
      <c r="V1384" s="235"/>
      <c r="W1384" s="235"/>
      <c r="X1384" s="235"/>
      <c r="Y1384" s="235"/>
      <c r="Z1384" s="235"/>
      <c r="AA1384" s="235"/>
      <c r="AB1384" s="235"/>
      <c r="AC1384" s="235"/>
      <c r="AD1384" s="235"/>
      <c r="AE1384" s="235"/>
      <c r="AF1384" s="235"/>
      <c r="AG1384" s="235"/>
      <c r="AH1384" s="235"/>
      <c r="AI1384" s="235"/>
      <c r="AJ1384" s="235"/>
      <c r="AK1384" s="235"/>
      <c r="AL1384" s="235"/>
      <c r="AM1384" s="235"/>
      <c r="AN1384" s="235"/>
      <c r="AO1384" s="235"/>
      <c r="AP1384" s="235"/>
    </row>
    <row r="1385" spans="1:42" s="232" customFormat="1" outlineLevel="1">
      <c r="A1385" s="395"/>
      <c r="B1385" s="269"/>
      <c r="C1385" s="430" t="s">
        <v>2597</v>
      </c>
      <c r="D1385" s="368"/>
      <c r="E1385" s="431">
        <v>-5.53</v>
      </c>
      <c r="F1385" s="334"/>
      <c r="G1385" s="334"/>
      <c r="H1385" s="271">
        <v>0</v>
      </c>
      <c r="I1385" s="235"/>
      <c r="J1385" s="235"/>
      <c r="K1385" s="235"/>
      <c r="L1385" s="235"/>
      <c r="M1385" s="235"/>
      <c r="N1385" s="235"/>
      <c r="O1385" s="235"/>
      <c r="P1385" s="235"/>
      <c r="Q1385" s="235"/>
      <c r="R1385" s="235"/>
      <c r="S1385" s="235"/>
      <c r="T1385" s="235"/>
      <c r="U1385" s="235"/>
      <c r="V1385" s="235"/>
      <c r="W1385" s="235"/>
      <c r="X1385" s="235"/>
      <c r="Y1385" s="235"/>
      <c r="Z1385" s="235"/>
      <c r="AA1385" s="235"/>
      <c r="AB1385" s="235"/>
      <c r="AC1385" s="235"/>
      <c r="AD1385" s="235"/>
      <c r="AE1385" s="235"/>
      <c r="AF1385" s="235"/>
      <c r="AG1385" s="235"/>
      <c r="AH1385" s="235"/>
      <c r="AI1385" s="235"/>
      <c r="AJ1385" s="235"/>
      <c r="AK1385" s="235"/>
      <c r="AL1385" s="235"/>
      <c r="AM1385" s="235"/>
      <c r="AN1385" s="235"/>
      <c r="AO1385" s="235"/>
      <c r="AP1385" s="235"/>
    </row>
    <row r="1386" spans="1:42" outlineLevel="1">
      <c r="A1386" s="395"/>
      <c r="B1386" s="269"/>
      <c r="C1386" s="367" t="s">
        <v>373</v>
      </c>
      <c r="D1386" s="368"/>
      <c r="E1386" s="369"/>
      <c r="F1386" s="334"/>
      <c r="G1386" s="334"/>
      <c r="H1386" s="271">
        <v>0</v>
      </c>
      <c r="I1386" s="137"/>
      <c r="J1386" s="137"/>
      <c r="K1386" s="137"/>
      <c r="L1386" s="137"/>
      <c r="M1386" s="137" t="s">
        <v>133</v>
      </c>
      <c r="N1386" s="137">
        <v>0</v>
      </c>
      <c r="O1386" s="137"/>
      <c r="P1386" s="137"/>
      <c r="Q1386" s="137"/>
      <c r="R1386" s="137"/>
      <c r="S1386" s="137"/>
      <c r="T1386" s="137"/>
      <c r="U1386" s="137"/>
      <c r="V1386" s="137"/>
      <c r="W1386" s="137"/>
      <c r="X1386" s="137"/>
      <c r="Y1386" s="137"/>
      <c r="Z1386" s="137"/>
      <c r="AA1386" s="137"/>
      <c r="AB1386" s="137"/>
      <c r="AC1386" s="137"/>
      <c r="AD1386" s="137"/>
      <c r="AE1386" s="137"/>
      <c r="AF1386" s="137"/>
      <c r="AG1386" s="137"/>
      <c r="AH1386" s="137"/>
      <c r="AI1386" s="137"/>
      <c r="AJ1386" s="137"/>
      <c r="AK1386" s="137"/>
      <c r="AL1386" s="137"/>
      <c r="AM1386" s="137"/>
      <c r="AN1386" s="137"/>
      <c r="AO1386" s="137"/>
      <c r="AP1386" s="137"/>
    </row>
    <row r="1387" spans="1:42" outlineLevel="1">
      <c r="A1387" s="395"/>
      <c r="B1387" s="269"/>
      <c r="C1387" s="425" t="s">
        <v>2598</v>
      </c>
      <c r="D1387" s="361"/>
      <c r="E1387" s="427">
        <v>371.32</v>
      </c>
      <c r="F1387" s="334"/>
      <c r="G1387" s="334"/>
      <c r="H1387" s="271">
        <v>0</v>
      </c>
      <c r="I1387" s="137"/>
      <c r="J1387" s="137"/>
      <c r="K1387" s="137"/>
      <c r="L1387" s="137"/>
      <c r="M1387" s="137" t="s">
        <v>133</v>
      </c>
      <c r="N1387" s="137">
        <v>0</v>
      </c>
      <c r="O1387" s="137"/>
      <c r="P1387" s="137"/>
      <c r="Q1387" s="137"/>
      <c r="R1387" s="137"/>
      <c r="S1387" s="137"/>
      <c r="T1387" s="137"/>
      <c r="U1387" s="137"/>
      <c r="V1387" s="137"/>
      <c r="W1387" s="137"/>
      <c r="X1387" s="137"/>
      <c r="Y1387" s="137"/>
      <c r="Z1387" s="137"/>
      <c r="AA1387" s="137"/>
      <c r="AB1387" s="137"/>
      <c r="AC1387" s="137"/>
      <c r="AD1387" s="137"/>
      <c r="AE1387" s="137"/>
      <c r="AF1387" s="137"/>
      <c r="AG1387" s="137"/>
      <c r="AH1387" s="137"/>
      <c r="AI1387" s="137"/>
      <c r="AJ1387" s="137"/>
      <c r="AK1387" s="137"/>
      <c r="AL1387" s="137"/>
      <c r="AM1387" s="137"/>
      <c r="AN1387" s="137"/>
      <c r="AO1387" s="137"/>
      <c r="AP1387" s="137"/>
    </row>
    <row r="1388" spans="1:42" s="232" customFormat="1" ht="22.5" outlineLevel="1">
      <c r="A1388" s="417" t="s">
        <v>2592</v>
      </c>
      <c r="B1388" s="418" t="s">
        <v>2593</v>
      </c>
      <c r="C1388" s="419" t="s">
        <v>2599</v>
      </c>
      <c r="D1388" s="420" t="s">
        <v>130</v>
      </c>
      <c r="E1388" s="421">
        <v>188.54</v>
      </c>
      <c r="F1388" s="421"/>
      <c r="G1388" s="421">
        <f>ROUND(E1388*F1388,2)</f>
        <v>0</v>
      </c>
      <c r="H1388" s="422" t="s">
        <v>1233</v>
      </c>
      <c r="I1388" s="235"/>
      <c r="J1388" s="235"/>
      <c r="K1388" s="235"/>
      <c r="L1388" s="235"/>
      <c r="M1388" s="235"/>
      <c r="N1388" s="235"/>
      <c r="O1388" s="235"/>
      <c r="P1388" s="235"/>
      <c r="Q1388" s="235"/>
      <c r="R1388" s="235"/>
      <c r="S1388" s="235"/>
      <c r="T1388" s="235"/>
      <c r="U1388" s="235"/>
      <c r="V1388" s="235"/>
      <c r="W1388" s="235"/>
      <c r="X1388" s="235"/>
      <c r="Y1388" s="235"/>
      <c r="Z1388" s="235"/>
      <c r="AA1388" s="235"/>
      <c r="AB1388" s="235"/>
      <c r="AC1388" s="235"/>
      <c r="AD1388" s="235"/>
      <c r="AE1388" s="235"/>
      <c r="AF1388" s="235"/>
      <c r="AG1388" s="235"/>
      <c r="AH1388" s="235"/>
      <c r="AI1388" s="235"/>
      <c r="AJ1388" s="235"/>
      <c r="AK1388" s="235"/>
      <c r="AL1388" s="235"/>
      <c r="AM1388" s="235"/>
      <c r="AN1388" s="235"/>
      <c r="AO1388" s="235"/>
      <c r="AP1388" s="235"/>
    </row>
    <row r="1389" spans="1:42" s="232" customFormat="1" outlineLevel="1">
      <c r="A1389" s="423"/>
      <c r="B1389" s="424"/>
      <c r="C1389" s="425" t="s">
        <v>598</v>
      </c>
      <c r="D1389" s="426"/>
      <c r="E1389" s="427"/>
      <c r="F1389" s="428"/>
      <c r="G1389" s="428"/>
      <c r="H1389" s="429"/>
      <c r="I1389" s="235"/>
      <c r="J1389" s="235"/>
      <c r="K1389" s="235"/>
      <c r="L1389" s="235"/>
      <c r="M1389" s="235"/>
      <c r="N1389" s="235"/>
      <c r="O1389" s="235"/>
      <c r="P1389" s="235"/>
      <c r="Q1389" s="235"/>
      <c r="R1389" s="235"/>
      <c r="S1389" s="235"/>
      <c r="T1389" s="235"/>
      <c r="U1389" s="235"/>
      <c r="V1389" s="235"/>
      <c r="W1389" s="235"/>
      <c r="X1389" s="235"/>
      <c r="Y1389" s="235"/>
      <c r="Z1389" s="235"/>
      <c r="AA1389" s="235"/>
      <c r="AB1389" s="235"/>
      <c r="AC1389" s="235"/>
      <c r="AD1389" s="235"/>
      <c r="AE1389" s="235"/>
      <c r="AF1389" s="235"/>
      <c r="AG1389" s="235"/>
      <c r="AH1389" s="235"/>
      <c r="AI1389" s="235"/>
      <c r="AJ1389" s="235"/>
      <c r="AK1389" s="235"/>
      <c r="AL1389" s="235"/>
      <c r="AM1389" s="235"/>
      <c r="AN1389" s="235"/>
      <c r="AO1389" s="235"/>
      <c r="AP1389" s="235"/>
    </row>
    <row r="1390" spans="1:42" s="232" customFormat="1" outlineLevel="1">
      <c r="A1390" s="423"/>
      <c r="B1390" s="424"/>
      <c r="C1390" s="425" t="s">
        <v>154</v>
      </c>
      <c r="D1390" s="426"/>
      <c r="E1390" s="427"/>
      <c r="F1390" s="428"/>
      <c r="G1390" s="428"/>
      <c r="H1390" s="429"/>
      <c r="I1390" s="235"/>
      <c r="J1390" s="235"/>
      <c r="K1390" s="235"/>
      <c r="L1390" s="235"/>
      <c r="M1390" s="235"/>
      <c r="N1390" s="235"/>
      <c r="O1390" s="235"/>
      <c r="P1390" s="235"/>
      <c r="Q1390" s="235"/>
      <c r="R1390" s="235"/>
      <c r="S1390" s="235"/>
      <c r="T1390" s="235"/>
      <c r="U1390" s="235"/>
      <c r="V1390" s="235"/>
      <c r="W1390" s="235"/>
      <c r="X1390" s="235"/>
      <c r="Y1390" s="235"/>
      <c r="Z1390" s="235"/>
      <c r="AA1390" s="235"/>
      <c r="AB1390" s="235"/>
      <c r="AC1390" s="235"/>
      <c r="AD1390" s="235"/>
      <c r="AE1390" s="235"/>
      <c r="AF1390" s="235"/>
      <c r="AG1390" s="235"/>
      <c r="AH1390" s="235"/>
      <c r="AI1390" s="235"/>
      <c r="AJ1390" s="235"/>
      <c r="AK1390" s="235"/>
      <c r="AL1390" s="235"/>
      <c r="AM1390" s="235"/>
      <c r="AN1390" s="235"/>
      <c r="AO1390" s="235"/>
      <c r="AP1390" s="235"/>
    </row>
    <row r="1391" spans="1:42" s="232" customFormat="1" outlineLevel="1">
      <c r="A1391" s="423"/>
      <c r="B1391" s="424"/>
      <c r="C1391" s="425" t="s">
        <v>2594</v>
      </c>
      <c r="D1391" s="426"/>
      <c r="E1391" s="427">
        <v>182.45</v>
      </c>
      <c r="F1391" s="428"/>
      <c r="G1391" s="428"/>
      <c r="H1391" s="429"/>
      <c r="I1391" s="235"/>
      <c r="J1391" s="235"/>
      <c r="K1391" s="235"/>
      <c r="L1391" s="235"/>
      <c r="M1391" s="235"/>
      <c r="N1391" s="235"/>
      <c r="O1391" s="235"/>
      <c r="P1391" s="235"/>
      <c r="Q1391" s="235"/>
      <c r="R1391" s="235"/>
      <c r="S1391" s="235"/>
      <c r="T1391" s="235"/>
      <c r="U1391" s="235"/>
      <c r="V1391" s="235"/>
      <c r="W1391" s="235"/>
      <c r="X1391" s="235"/>
      <c r="Y1391" s="235"/>
      <c r="Z1391" s="235"/>
      <c r="AA1391" s="235"/>
      <c r="AB1391" s="235"/>
      <c r="AC1391" s="235"/>
      <c r="AD1391" s="235"/>
      <c r="AE1391" s="235"/>
      <c r="AF1391" s="235"/>
      <c r="AG1391" s="235"/>
      <c r="AH1391" s="235"/>
      <c r="AI1391" s="235"/>
      <c r="AJ1391" s="235"/>
      <c r="AK1391" s="235"/>
      <c r="AL1391" s="235"/>
      <c r="AM1391" s="235"/>
      <c r="AN1391" s="235"/>
      <c r="AO1391" s="235"/>
      <c r="AP1391" s="235"/>
    </row>
    <row r="1392" spans="1:42" s="232" customFormat="1" outlineLevel="1">
      <c r="A1392" s="423"/>
      <c r="B1392" s="424"/>
      <c r="C1392" s="425" t="s">
        <v>2595</v>
      </c>
      <c r="D1392" s="426"/>
      <c r="E1392" s="427">
        <v>6.09</v>
      </c>
      <c r="F1392" s="428"/>
      <c r="G1392" s="428"/>
      <c r="H1392" s="429"/>
      <c r="I1392" s="235"/>
      <c r="J1392" s="235"/>
      <c r="K1392" s="235"/>
      <c r="L1392" s="235"/>
      <c r="M1392" s="235"/>
      <c r="N1392" s="235"/>
      <c r="O1392" s="235"/>
      <c r="P1392" s="235"/>
      <c r="Q1392" s="235"/>
      <c r="R1392" s="235"/>
      <c r="S1392" s="235"/>
      <c r="T1392" s="235"/>
      <c r="U1392" s="235"/>
      <c r="V1392" s="235"/>
      <c r="W1392" s="235"/>
      <c r="X1392" s="235"/>
      <c r="Y1392" s="235"/>
      <c r="Z1392" s="235"/>
      <c r="AA1392" s="235"/>
      <c r="AB1392" s="235"/>
      <c r="AC1392" s="235"/>
      <c r="AD1392" s="235"/>
      <c r="AE1392" s="235"/>
      <c r="AF1392" s="235"/>
      <c r="AG1392" s="235"/>
      <c r="AH1392" s="235"/>
      <c r="AI1392" s="235"/>
      <c r="AJ1392" s="235"/>
      <c r="AK1392" s="235"/>
      <c r="AL1392" s="235"/>
      <c r="AM1392" s="235"/>
      <c r="AN1392" s="235"/>
      <c r="AO1392" s="235"/>
      <c r="AP1392" s="235"/>
    </row>
    <row r="1393" spans="1:42" outlineLevel="1">
      <c r="A1393" s="395">
        <v>453</v>
      </c>
      <c r="B1393" s="269" t="s">
        <v>1157</v>
      </c>
      <c r="C1393" s="270" t="s">
        <v>1158</v>
      </c>
      <c r="D1393" s="333" t="s">
        <v>0</v>
      </c>
      <c r="E1393" s="334">
        <v>0.87</v>
      </c>
      <c r="F1393" s="334"/>
      <c r="G1393" s="334">
        <f>ROUND(E1393*F1393,2)</f>
        <v>0</v>
      </c>
      <c r="H1393" s="271" t="s">
        <v>1269</v>
      </c>
      <c r="I1393" s="137"/>
      <c r="J1393" s="137"/>
      <c r="K1393" s="137"/>
      <c r="L1393" s="137"/>
      <c r="M1393" s="137" t="s">
        <v>131</v>
      </c>
      <c r="N1393" s="137"/>
      <c r="O1393" s="137"/>
      <c r="P1393" s="137"/>
      <c r="Q1393" s="137"/>
      <c r="R1393" s="137"/>
      <c r="S1393" s="137"/>
      <c r="T1393" s="137"/>
      <c r="U1393" s="137"/>
      <c r="V1393" s="137"/>
      <c r="W1393" s="137"/>
      <c r="X1393" s="137"/>
      <c r="Y1393" s="137"/>
      <c r="Z1393" s="137"/>
      <c r="AA1393" s="137"/>
      <c r="AB1393" s="137"/>
      <c r="AC1393" s="137"/>
      <c r="AD1393" s="137"/>
      <c r="AE1393" s="137"/>
      <c r="AF1393" s="137"/>
      <c r="AG1393" s="137"/>
      <c r="AH1393" s="137"/>
      <c r="AI1393" s="137"/>
      <c r="AJ1393" s="137"/>
      <c r="AK1393" s="137"/>
      <c r="AL1393" s="137"/>
      <c r="AM1393" s="137"/>
      <c r="AN1393" s="137"/>
      <c r="AO1393" s="137"/>
      <c r="AP1393" s="137"/>
    </row>
    <row r="1394" spans="1:42">
      <c r="A1394" s="396" t="s">
        <v>126</v>
      </c>
      <c r="B1394" s="363" t="s">
        <v>98</v>
      </c>
      <c r="C1394" s="364" t="s">
        <v>99</v>
      </c>
      <c r="D1394" s="365"/>
      <c r="E1394" s="366"/>
      <c r="F1394" s="366"/>
      <c r="G1394" s="366">
        <f>SUMIF(M1395:M1415,"&lt;&gt;NOR",G1395:G1415)</f>
        <v>0</v>
      </c>
      <c r="H1394" s="339"/>
      <c r="M1394" s="136" t="s">
        <v>127</v>
      </c>
    </row>
    <row r="1395" spans="1:42" outlineLevel="1">
      <c r="A1395" s="395">
        <v>454</v>
      </c>
      <c r="B1395" s="269" t="s">
        <v>1159</v>
      </c>
      <c r="C1395" s="270" t="s">
        <v>1160</v>
      </c>
      <c r="D1395" s="333" t="s">
        <v>130</v>
      </c>
      <c r="E1395" s="334">
        <v>186.76499999999999</v>
      </c>
      <c r="F1395" s="334"/>
      <c r="G1395" s="334">
        <f>ROUND(E1395*F1395,2)</f>
        <v>0</v>
      </c>
      <c r="H1395" s="271" t="s">
        <v>1269</v>
      </c>
      <c r="I1395" s="137"/>
      <c r="J1395" s="137"/>
      <c r="K1395" s="137"/>
      <c r="L1395" s="137"/>
      <c r="M1395" s="137" t="s">
        <v>131</v>
      </c>
      <c r="N1395" s="137"/>
      <c r="O1395" s="137"/>
      <c r="P1395" s="137"/>
      <c r="Q1395" s="137"/>
      <c r="R1395" s="137"/>
      <c r="S1395" s="137"/>
      <c r="T1395" s="137"/>
      <c r="U1395" s="137"/>
      <c r="V1395" s="137"/>
      <c r="W1395" s="137"/>
      <c r="X1395" s="137"/>
      <c r="Y1395" s="137"/>
      <c r="Z1395" s="137"/>
      <c r="AA1395" s="137"/>
      <c r="AB1395" s="137"/>
      <c r="AC1395" s="137"/>
      <c r="AD1395" s="137"/>
      <c r="AE1395" s="137"/>
      <c r="AF1395" s="137"/>
      <c r="AG1395" s="137"/>
      <c r="AH1395" s="137"/>
      <c r="AI1395" s="137"/>
      <c r="AJ1395" s="137"/>
      <c r="AK1395" s="137"/>
      <c r="AL1395" s="137"/>
      <c r="AM1395" s="137"/>
      <c r="AN1395" s="137"/>
      <c r="AO1395" s="137"/>
      <c r="AP1395" s="137"/>
    </row>
    <row r="1396" spans="1:42" outlineLevel="1">
      <c r="A1396" s="395"/>
      <c r="B1396" s="269"/>
      <c r="C1396" s="360" t="s">
        <v>1161</v>
      </c>
      <c r="D1396" s="361"/>
      <c r="E1396" s="362"/>
      <c r="F1396" s="334"/>
      <c r="G1396" s="334"/>
      <c r="H1396" s="271">
        <v>0</v>
      </c>
      <c r="I1396" s="137"/>
      <c r="J1396" s="137"/>
      <c r="K1396" s="137"/>
      <c r="L1396" s="137"/>
      <c r="M1396" s="137" t="s">
        <v>133</v>
      </c>
      <c r="N1396" s="137">
        <v>0</v>
      </c>
      <c r="O1396" s="137"/>
      <c r="P1396" s="137"/>
      <c r="Q1396" s="137"/>
      <c r="R1396" s="137"/>
      <c r="S1396" s="137"/>
      <c r="T1396" s="137"/>
      <c r="U1396" s="137"/>
      <c r="V1396" s="137"/>
      <c r="W1396" s="137"/>
      <c r="X1396" s="137"/>
      <c r="Y1396" s="137"/>
      <c r="Z1396" s="137"/>
      <c r="AA1396" s="137"/>
      <c r="AB1396" s="137"/>
      <c r="AC1396" s="137"/>
      <c r="AD1396" s="137"/>
      <c r="AE1396" s="137"/>
      <c r="AF1396" s="137"/>
      <c r="AG1396" s="137"/>
      <c r="AH1396" s="137"/>
      <c r="AI1396" s="137"/>
      <c r="AJ1396" s="137"/>
      <c r="AK1396" s="137"/>
      <c r="AL1396" s="137"/>
      <c r="AM1396" s="137"/>
      <c r="AN1396" s="137"/>
      <c r="AO1396" s="137"/>
      <c r="AP1396" s="137"/>
    </row>
    <row r="1397" spans="1:42" outlineLevel="1">
      <c r="A1397" s="395"/>
      <c r="B1397" s="269"/>
      <c r="C1397" s="360" t="s">
        <v>154</v>
      </c>
      <c r="D1397" s="361"/>
      <c r="E1397" s="362"/>
      <c r="F1397" s="334"/>
      <c r="G1397" s="334"/>
      <c r="H1397" s="271">
        <v>0</v>
      </c>
      <c r="I1397" s="137"/>
      <c r="J1397" s="137"/>
      <c r="K1397" s="137"/>
      <c r="L1397" s="137"/>
      <c r="M1397" s="137" t="s">
        <v>133</v>
      </c>
      <c r="N1397" s="137">
        <v>0</v>
      </c>
      <c r="O1397" s="137"/>
      <c r="P1397" s="137"/>
      <c r="Q1397" s="137"/>
      <c r="R1397" s="137"/>
      <c r="S1397" s="137"/>
      <c r="T1397" s="137"/>
      <c r="U1397" s="137"/>
      <c r="V1397" s="137"/>
      <c r="W1397" s="137"/>
      <c r="X1397" s="137"/>
      <c r="Y1397" s="137"/>
      <c r="Z1397" s="137"/>
      <c r="AA1397" s="137"/>
      <c r="AB1397" s="137"/>
      <c r="AC1397" s="137"/>
      <c r="AD1397" s="137"/>
      <c r="AE1397" s="137"/>
      <c r="AF1397" s="137"/>
      <c r="AG1397" s="137"/>
      <c r="AH1397" s="137"/>
      <c r="AI1397" s="137"/>
      <c r="AJ1397" s="137"/>
      <c r="AK1397" s="137"/>
      <c r="AL1397" s="137"/>
      <c r="AM1397" s="137"/>
      <c r="AN1397" s="137"/>
      <c r="AO1397" s="137"/>
      <c r="AP1397" s="137"/>
    </row>
    <row r="1398" spans="1:42" ht="22.5" outlineLevel="1">
      <c r="A1398" s="395"/>
      <c r="B1398" s="269"/>
      <c r="C1398" s="360" t="s">
        <v>1479</v>
      </c>
      <c r="D1398" s="361"/>
      <c r="E1398" s="362">
        <v>186.76499999999999</v>
      </c>
      <c r="F1398" s="334"/>
      <c r="G1398" s="334"/>
      <c r="H1398" s="271">
        <v>0</v>
      </c>
      <c r="I1398" s="137"/>
      <c r="J1398" s="137"/>
      <c r="K1398" s="137"/>
      <c r="L1398" s="137"/>
      <c r="M1398" s="137" t="s">
        <v>133</v>
      </c>
      <c r="N1398" s="137">
        <v>0</v>
      </c>
      <c r="O1398" s="137"/>
      <c r="P1398" s="137"/>
      <c r="Q1398" s="137"/>
      <c r="R1398" s="137"/>
      <c r="S1398" s="137"/>
      <c r="T1398" s="137"/>
      <c r="U1398" s="137"/>
      <c r="V1398" s="137"/>
      <c r="W1398" s="137"/>
      <c r="X1398" s="137"/>
      <c r="Y1398" s="137"/>
      <c r="Z1398" s="137"/>
      <c r="AA1398" s="137"/>
      <c r="AB1398" s="137"/>
      <c r="AC1398" s="137"/>
      <c r="AD1398" s="137"/>
      <c r="AE1398" s="137"/>
      <c r="AF1398" s="137"/>
      <c r="AG1398" s="137"/>
      <c r="AH1398" s="137"/>
      <c r="AI1398" s="137"/>
      <c r="AJ1398" s="137"/>
      <c r="AK1398" s="137"/>
      <c r="AL1398" s="137"/>
      <c r="AM1398" s="137"/>
      <c r="AN1398" s="137"/>
      <c r="AO1398" s="137"/>
      <c r="AP1398" s="137"/>
    </row>
    <row r="1399" spans="1:42" outlineLevel="1">
      <c r="A1399" s="395">
        <v>455</v>
      </c>
      <c r="B1399" s="269" t="s">
        <v>1162</v>
      </c>
      <c r="C1399" s="270" t="s">
        <v>1163</v>
      </c>
      <c r="D1399" s="333" t="s">
        <v>130</v>
      </c>
      <c r="E1399" s="334">
        <v>186.76499999999999</v>
      </c>
      <c r="F1399" s="334"/>
      <c r="G1399" s="334">
        <f>ROUND(E1399*F1399,2)</f>
        <v>0</v>
      </c>
      <c r="H1399" s="271" t="s">
        <v>1269</v>
      </c>
      <c r="I1399" s="137"/>
      <c r="J1399" s="137"/>
      <c r="K1399" s="137"/>
      <c r="L1399" s="137"/>
      <c r="M1399" s="137" t="s">
        <v>131</v>
      </c>
      <c r="N1399" s="137"/>
      <c r="O1399" s="137"/>
      <c r="P1399" s="137"/>
      <c r="Q1399" s="137"/>
      <c r="R1399" s="137"/>
      <c r="S1399" s="137"/>
      <c r="T1399" s="137"/>
      <c r="U1399" s="137"/>
      <c r="V1399" s="137"/>
      <c r="W1399" s="137"/>
      <c r="X1399" s="137"/>
      <c r="Y1399" s="137"/>
      <c r="Z1399" s="137"/>
      <c r="AA1399" s="137"/>
      <c r="AB1399" s="137"/>
      <c r="AC1399" s="137"/>
      <c r="AD1399" s="137"/>
      <c r="AE1399" s="137"/>
      <c r="AF1399" s="137"/>
      <c r="AG1399" s="137"/>
      <c r="AH1399" s="137"/>
      <c r="AI1399" s="137"/>
      <c r="AJ1399" s="137"/>
      <c r="AK1399" s="137"/>
      <c r="AL1399" s="137"/>
      <c r="AM1399" s="137"/>
      <c r="AN1399" s="137"/>
      <c r="AO1399" s="137"/>
      <c r="AP1399" s="137"/>
    </row>
    <row r="1400" spans="1:42" outlineLevel="1">
      <c r="A1400" s="395"/>
      <c r="B1400" s="269"/>
      <c r="C1400" s="360" t="s">
        <v>1161</v>
      </c>
      <c r="D1400" s="361"/>
      <c r="E1400" s="362"/>
      <c r="F1400" s="334"/>
      <c r="G1400" s="334"/>
      <c r="H1400" s="271">
        <v>0</v>
      </c>
      <c r="I1400" s="137"/>
      <c r="J1400" s="137"/>
      <c r="K1400" s="137"/>
      <c r="L1400" s="137"/>
      <c r="M1400" s="137" t="s">
        <v>133</v>
      </c>
      <c r="N1400" s="137">
        <v>0</v>
      </c>
      <c r="O1400" s="137"/>
      <c r="P1400" s="137"/>
      <c r="Q1400" s="137"/>
      <c r="R1400" s="137"/>
      <c r="S1400" s="137"/>
      <c r="T1400" s="137"/>
      <c r="U1400" s="137"/>
      <c r="V1400" s="137"/>
      <c r="W1400" s="137"/>
      <c r="X1400" s="137"/>
      <c r="Y1400" s="137"/>
      <c r="Z1400" s="137"/>
      <c r="AA1400" s="137"/>
      <c r="AB1400" s="137"/>
      <c r="AC1400" s="137"/>
      <c r="AD1400" s="137"/>
      <c r="AE1400" s="137"/>
      <c r="AF1400" s="137"/>
      <c r="AG1400" s="137"/>
      <c r="AH1400" s="137"/>
      <c r="AI1400" s="137"/>
      <c r="AJ1400" s="137"/>
      <c r="AK1400" s="137"/>
      <c r="AL1400" s="137"/>
      <c r="AM1400" s="137"/>
      <c r="AN1400" s="137"/>
      <c r="AO1400" s="137"/>
      <c r="AP1400" s="137"/>
    </row>
    <row r="1401" spans="1:42" outlineLevel="1">
      <c r="A1401" s="395"/>
      <c r="B1401" s="269"/>
      <c r="C1401" s="360" t="s">
        <v>154</v>
      </c>
      <c r="D1401" s="361"/>
      <c r="E1401" s="362"/>
      <c r="F1401" s="334"/>
      <c r="G1401" s="334"/>
      <c r="H1401" s="271">
        <v>0</v>
      </c>
      <c r="I1401" s="137"/>
      <c r="J1401" s="137"/>
      <c r="K1401" s="137"/>
      <c r="L1401" s="137"/>
      <c r="M1401" s="137" t="s">
        <v>133</v>
      </c>
      <c r="N1401" s="137">
        <v>0</v>
      </c>
      <c r="O1401" s="137"/>
      <c r="P1401" s="137"/>
      <c r="Q1401" s="137"/>
      <c r="R1401" s="137"/>
      <c r="S1401" s="137"/>
      <c r="T1401" s="137"/>
      <c r="U1401" s="137"/>
      <c r="V1401" s="137"/>
      <c r="W1401" s="137"/>
      <c r="X1401" s="137"/>
      <c r="Y1401" s="137"/>
      <c r="Z1401" s="137"/>
      <c r="AA1401" s="137"/>
      <c r="AB1401" s="137"/>
      <c r="AC1401" s="137"/>
      <c r="AD1401" s="137"/>
      <c r="AE1401" s="137"/>
      <c r="AF1401" s="137"/>
      <c r="AG1401" s="137"/>
      <c r="AH1401" s="137"/>
      <c r="AI1401" s="137"/>
      <c r="AJ1401" s="137"/>
      <c r="AK1401" s="137"/>
      <c r="AL1401" s="137"/>
      <c r="AM1401" s="137"/>
      <c r="AN1401" s="137"/>
      <c r="AO1401" s="137"/>
      <c r="AP1401" s="137"/>
    </row>
    <row r="1402" spans="1:42" ht="22.5" outlineLevel="1">
      <c r="A1402" s="395"/>
      <c r="B1402" s="269"/>
      <c r="C1402" s="360" t="s">
        <v>1479</v>
      </c>
      <c r="D1402" s="361"/>
      <c r="E1402" s="362">
        <v>186.76499999999999</v>
      </c>
      <c r="F1402" s="334"/>
      <c r="G1402" s="334"/>
      <c r="H1402" s="271">
        <v>0</v>
      </c>
      <c r="I1402" s="137"/>
      <c r="J1402" s="137"/>
      <c r="K1402" s="137"/>
      <c r="L1402" s="137"/>
      <c r="M1402" s="137" t="s">
        <v>133</v>
      </c>
      <c r="N1402" s="137">
        <v>0</v>
      </c>
      <c r="O1402" s="137"/>
      <c r="P1402" s="137"/>
      <c r="Q1402" s="137"/>
      <c r="R1402" s="137"/>
      <c r="S1402" s="137"/>
      <c r="T1402" s="137"/>
      <c r="U1402" s="137"/>
      <c r="V1402" s="137"/>
      <c r="W1402" s="137"/>
      <c r="X1402" s="137"/>
      <c r="Y1402" s="137"/>
      <c r="Z1402" s="137"/>
      <c r="AA1402" s="137"/>
      <c r="AB1402" s="137"/>
      <c r="AC1402" s="137"/>
      <c r="AD1402" s="137"/>
      <c r="AE1402" s="137"/>
      <c r="AF1402" s="137"/>
      <c r="AG1402" s="137"/>
      <c r="AH1402" s="137"/>
      <c r="AI1402" s="137"/>
      <c r="AJ1402" s="137"/>
      <c r="AK1402" s="137"/>
      <c r="AL1402" s="137"/>
      <c r="AM1402" s="137"/>
      <c r="AN1402" s="137"/>
      <c r="AO1402" s="137"/>
      <c r="AP1402" s="137"/>
    </row>
    <row r="1403" spans="1:42" ht="22.5" outlineLevel="1">
      <c r="A1403" s="395">
        <v>456</v>
      </c>
      <c r="B1403" s="269" t="s">
        <v>1164</v>
      </c>
      <c r="C1403" s="270" t="s">
        <v>1165</v>
      </c>
      <c r="D1403" s="333" t="s">
        <v>247</v>
      </c>
      <c r="E1403" s="334">
        <v>112.2</v>
      </c>
      <c r="F1403" s="334"/>
      <c r="G1403" s="334">
        <f>ROUND(E1403*F1403,2)</f>
        <v>0</v>
      </c>
      <c r="H1403" s="271" t="s">
        <v>1233</v>
      </c>
      <c r="I1403" s="137"/>
      <c r="J1403" s="137"/>
      <c r="K1403" s="137"/>
      <c r="L1403" s="137"/>
      <c r="M1403" s="137" t="s">
        <v>131</v>
      </c>
      <c r="N1403" s="137"/>
      <c r="O1403" s="137"/>
      <c r="P1403" s="137"/>
      <c r="Q1403" s="137"/>
      <c r="R1403" s="137"/>
      <c r="S1403" s="137"/>
      <c r="T1403" s="137"/>
      <c r="U1403" s="137"/>
      <c r="V1403" s="137"/>
      <c r="W1403" s="137"/>
      <c r="X1403" s="137"/>
      <c r="Y1403" s="137"/>
      <c r="Z1403" s="137"/>
      <c r="AA1403" s="137"/>
      <c r="AB1403" s="137"/>
      <c r="AC1403" s="137"/>
      <c r="AD1403" s="137"/>
      <c r="AE1403" s="137"/>
      <c r="AF1403" s="137"/>
      <c r="AG1403" s="137"/>
      <c r="AH1403" s="137"/>
      <c r="AI1403" s="137"/>
      <c r="AJ1403" s="137"/>
      <c r="AK1403" s="137"/>
      <c r="AL1403" s="137"/>
      <c r="AM1403" s="137"/>
      <c r="AN1403" s="137"/>
      <c r="AO1403" s="137"/>
      <c r="AP1403" s="137"/>
    </row>
    <row r="1404" spans="1:42" outlineLevel="1">
      <c r="A1404" s="395"/>
      <c r="B1404" s="269"/>
      <c r="C1404" s="360" t="s">
        <v>1161</v>
      </c>
      <c r="D1404" s="361"/>
      <c r="E1404" s="362"/>
      <c r="F1404" s="334"/>
      <c r="G1404" s="334"/>
      <c r="H1404" s="271">
        <v>0</v>
      </c>
      <c r="I1404" s="137"/>
      <c r="J1404" s="137"/>
      <c r="K1404" s="137"/>
      <c r="L1404" s="137"/>
      <c r="M1404" s="137" t="s">
        <v>133</v>
      </c>
      <c r="N1404" s="137">
        <v>0</v>
      </c>
      <c r="O1404" s="137"/>
      <c r="P1404" s="137"/>
      <c r="Q1404" s="137"/>
      <c r="R1404" s="137"/>
      <c r="S1404" s="137"/>
      <c r="T1404" s="137"/>
      <c r="U1404" s="137"/>
      <c r="V1404" s="137"/>
      <c r="W1404" s="137"/>
      <c r="X1404" s="137"/>
      <c r="Y1404" s="137"/>
      <c r="Z1404" s="137"/>
      <c r="AA1404" s="137"/>
      <c r="AB1404" s="137"/>
      <c r="AC1404" s="137"/>
      <c r="AD1404" s="137"/>
      <c r="AE1404" s="137"/>
      <c r="AF1404" s="137"/>
      <c r="AG1404" s="137"/>
      <c r="AH1404" s="137"/>
      <c r="AI1404" s="137"/>
      <c r="AJ1404" s="137"/>
      <c r="AK1404" s="137"/>
      <c r="AL1404" s="137"/>
      <c r="AM1404" s="137"/>
      <c r="AN1404" s="137"/>
      <c r="AO1404" s="137"/>
      <c r="AP1404" s="137"/>
    </row>
    <row r="1405" spans="1:42" outlineLevel="1">
      <c r="A1405" s="395"/>
      <c r="B1405" s="269"/>
      <c r="C1405" s="360" t="s">
        <v>154</v>
      </c>
      <c r="D1405" s="361"/>
      <c r="E1405" s="362"/>
      <c r="F1405" s="334"/>
      <c r="G1405" s="334"/>
      <c r="H1405" s="271">
        <v>0</v>
      </c>
      <c r="I1405" s="137"/>
      <c r="J1405" s="137"/>
      <c r="K1405" s="137"/>
      <c r="L1405" s="137"/>
      <c r="M1405" s="137" t="s">
        <v>133</v>
      </c>
      <c r="N1405" s="137">
        <v>0</v>
      </c>
      <c r="O1405" s="137"/>
      <c r="P1405" s="137"/>
      <c r="Q1405" s="137"/>
      <c r="R1405" s="137"/>
      <c r="S1405" s="137"/>
      <c r="T1405" s="137"/>
      <c r="U1405" s="137"/>
      <c r="V1405" s="137"/>
      <c r="W1405" s="137"/>
      <c r="X1405" s="137"/>
      <c r="Y1405" s="137"/>
      <c r="Z1405" s="137"/>
      <c r="AA1405" s="137"/>
      <c r="AB1405" s="137"/>
      <c r="AC1405" s="137"/>
      <c r="AD1405" s="137"/>
      <c r="AE1405" s="137"/>
      <c r="AF1405" s="137"/>
      <c r="AG1405" s="137"/>
      <c r="AH1405" s="137"/>
      <c r="AI1405" s="137"/>
      <c r="AJ1405" s="137"/>
      <c r="AK1405" s="137"/>
      <c r="AL1405" s="137"/>
      <c r="AM1405" s="137"/>
      <c r="AN1405" s="137"/>
      <c r="AO1405" s="137"/>
      <c r="AP1405" s="137"/>
    </row>
    <row r="1406" spans="1:42" outlineLevel="1">
      <c r="A1406" s="395"/>
      <c r="B1406" s="269"/>
      <c r="C1406" s="360" t="s">
        <v>1480</v>
      </c>
      <c r="D1406" s="361"/>
      <c r="E1406" s="362">
        <v>112.2</v>
      </c>
      <c r="F1406" s="334"/>
      <c r="G1406" s="334"/>
      <c r="H1406" s="271">
        <v>0</v>
      </c>
      <c r="I1406" s="137"/>
      <c r="J1406" s="137"/>
      <c r="K1406" s="137"/>
      <c r="L1406" s="137"/>
      <c r="M1406" s="137" t="s">
        <v>133</v>
      </c>
      <c r="N1406" s="137">
        <v>0</v>
      </c>
      <c r="O1406" s="137"/>
      <c r="P1406" s="137"/>
      <c r="Q1406" s="137"/>
      <c r="R1406" s="137"/>
      <c r="S1406" s="137"/>
      <c r="T1406" s="137"/>
      <c r="U1406" s="137"/>
      <c r="V1406" s="137"/>
      <c r="W1406" s="137"/>
      <c r="X1406" s="137"/>
      <c r="Y1406" s="137"/>
      <c r="Z1406" s="137"/>
      <c r="AA1406" s="137"/>
      <c r="AB1406" s="137"/>
      <c r="AC1406" s="137"/>
      <c r="AD1406" s="137"/>
      <c r="AE1406" s="137"/>
      <c r="AF1406" s="137"/>
      <c r="AG1406" s="137"/>
      <c r="AH1406" s="137"/>
      <c r="AI1406" s="137"/>
      <c r="AJ1406" s="137"/>
      <c r="AK1406" s="137"/>
      <c r="AL1406" s="137"/>
      <c r="AM1406" s="137"/>
      <c r="AN1406" s="137"/>
      <c r="AO1406" s="137"/>
      <c r="AP1406" s="137"/>
    </row>
    <row r="1407" spans="1:42" outlineLevel="1">
      <c r="A1407" s="395">
        <v>457</v>
      </c>
      <c r="B1407" s="269" t="s">
        <v>1166</v>
      </c>
      <c r="C1407" s="270" t="s">
        <v>1167</v>
      </c>
      <c r="D1407" s="333" t="s">
        <v>130</v>
      </c>
      <c r="E1407" s="334">
        <v>186.76499999999999</v>
      </c>
      <c r="F1407" s="334"/>
      <c r="G1407" s="334">
        <f>ROUND(E1407*F1407,2)</f>
        <v>0</v>
      </c>
      <c r="H1407" s="271" t="s">
        <v>1269</v>
      </c>
      <c r="I1407" s="137"/>
      <c r="J1407" s="137"/>
      <c r="K1407" s="137"/>
      <c r="L1407" s="137"/>
      <c r="M1407" s="137" t="s">
        <v>131</v>
      </c>
      <c r="N1407" s="137"/>
      <c r="O1407" s="137"/>
      <c r="P1407" s="137"/>
      <c r="Q1407" s="137"/>
      <c r="R1407" s="137"/>
      <c r="S1407" s="137"/>
      <c r="T1407" s="137"/>
      <c r="U1407" s="137"/>
      <c r="V1407" s="137"/>
      <c r="W1407" s="137"/>
      <c r="X1407" s="137"/>
      <c r="Y1407" s="137"/>
      <c r="Z1407" s="137"/>
      <c r="AA1407" s="137"/>
      <c r="AB1407" s="137"/>
      <c r="AC1407" s="137"/>
      <c r="AD1407" s="137"/>
      <c r="AE1407" s="137"/>
      <c r="AF1407" s="137"/>
      <c r="AG1407" s="137"/>
      <c r="AH1407" s="137"/>
      <c r="AI1407" s="137"/>
      <c r="AJ1407" s="137"/>
      <c r="AK1407" s="137"/>
      <c r="AL1407" s="137"/>
      <c r="AM1407" s="137"/>
      <c r="AN1407" s="137"/>
      <c r="AO1407" s="137"/>
      <c r="AP1407" s="137"/>
    </row>
    <row r="1408" spans="1:42" outlineLevel="1">
      <c r="A1408" s="395"/>
      <c r="B1408" s="269"/>
      <c r="C1408" s="360" t="s">
        <v>1161</v>
      </c>
      <c r="D1408" s="361"/>
      <c r="E1408" s="362"/>
      <c r="F1408" s="334"/>
      <c r="G1408" s="334"/>
      <c r="H1408" s="271">
        <v>0</v>
      </c>
      <c r="I1408" s="137"/>
      <c r="J1408" s="137"/>
      <c r="K1408" s="137"/>
      <c r="L1408" s="137"/>
      <c r="M1408" s="137" t="s">
        <v>133</v>
      </c>
      <c r="N1408" s="137">
        <v>0</v>
      </c>
      <c r="O1408" s="137"/>
      <c r="P1408" s="137"/>
      <c r="Q1408" s="137"/>
      <c r="R1408" s="137"/>
      <c r="S1408" s="137"/>
      <c r="T1408" s="137"/>
      <c r="U1408" s="137"/>
      <c r="V1408" s="137"/>
      <c r="W1408" s="137"/>
      <c r="X1408" s="137"/>
      <c r="Y1408" s="137"/>
      <c r="Z1408" s="137"/>
      <c r="AA1408" s="137"/>
      <c r="AB1408" s="137"/>
      <c r="AC1408" s="137"/>
      <c r="AD1408" s="137"/>
      <c r="AE1408" s="137"/>
      <c r="AF1408" s="137"/>
      <c r="AG1408" s="137"/>
      <c r="AH1408" s="137"/>
      <c r="AI1408" s="137"/>
      <c r="AJ1408" s="137"/>
      <c r="AK1408" s="137"/>
      <c r="AL1408" s="137"/>
      <c r="AM1408" s="137"/>
      <c r="AN1408" s="137"/>
      <c r="AO1408" s="137"/>
      <c r="AP1408" s="137"/>
    </row>
    <row r="1409" spans="1:42" outlineLevel="1">
      <c r="A1409" s="395"/>
      <c r="B1409" s="269"/>
      <c r="C1409" s="360" t="s">
        <v>154</v>
      </c>
      <c r="D1409" s="361"/>
      <c r="E1409" s="362"/>
      <c r="F1409" s="334"/>
      <c r="G1409" s="334"/>
      <c r="H1409" s="271">
        <v>0</v>
      </c>
      <c r="I1409" s="137"/>
      <c r="J1409" s="137"/>
      <c r="K1409" s="137"/>
      <c r="L1409" s="137"/>
      <c r="M1409" s="137" t="s">
        <v>133</v>
      </c>
      <c r="N1409" s="137">
        <v>0</v>
      </c>
      <c r="O1409" s="137"/>
      <c r="P1409" s="137"/>
      <c r="Q1409" s="137"/>
      <c r="R1409" s="137"/>
      <c r="S1409" s="137"/>
      <c r="T1409" s="137"/>
      <c r="U1409" s="137"/>
      <c r="V1409" s="137"/>
      <c r="W1409" s="137"/>
      <c r="X1409" s="137"/>
      <c r="Y1409" s="137"/>
      <c r="Z1409" s="137"/>
      <c r="AA1409" s="137"/>
      <c r="AB1409" s="137"/>
      <c r="AC1409" s="137"/>
      <c r="AD1409" s="137"/>
      <c r="AE1409" s="137"/>
      <c r="AF1409" s="137"/>
      <c r="AG1409" s="137"/>
      <c r="AH1409" s="137"/>
      <c r="AI1409" s="137"/>
      <c r="AJ1409" s="137"/>
      <c r="AK1409" s="137"/>
      <c r="AL1409" s="137"/>
      <c r="AM1409" s="137"/>
      <c r="AN1409" s="137"/>
      <c r="AO1409" s="137"/>
      <c r="AP1409" s="137"/>
    </row>
    <row r="1410" spans="1:42" ht="22.5" outlineLevel="1">
      <c r="A1410" s="395"/>
      <c r="B1410" s="269"/>
      <c r="C1410" s="360" t="s">
        <v>1479</v>
      </c>
      <c r="D1410" s="361"/>
      <c r="E1410" s="362">
        <v>186.76499999999999</v>
      </c>
      <c r="F1410" s="334"/>
      <c r="G1410" s="334"/>
      <c r="H1410" s="271">
        <v>0</v>
      </c>
      <c r="I1410" s="137"/>
      <c r="J1410" s="137"/>
      <c r="K1410" s="137"/>
      <c r="L1410" s="137"/>
      <c r="M1410" s="137" t="s">
        <v>133</v>
      </c>
      <c r="N1410" s="137">
        <v>0</v>
      </c>
      <c r="O1410" s="137"/>
      <c r="P1410" s="137"/>
      <c r="Q1410" s="137"/>
      <c r="R1410" s="137"/>
      <c r="S1410" s="137"/>
      <c r="T1410" s="137"/>
      <c r="U1410" s="137"/>
      <c r="V1410" s="137"/>
      <c r="W1410" s="137"/>
      <c r="X1410" s="137"/>
      <c r="Y1410" s="137"/>
      <c r="Z1410" s="137"/>
      <c r="AA1410" s="137"/>
      <c r="AB1410" s="137"/>
      <c r="AC1410" s="137"/>
      <c r="AD1410" s="137"/>
      <c r="AE1410" s="137"/>
      <c r="AF1410" s="137"/>
      <c r="AG1410" s="137"/>
      <c r="AH1410" s="137"/>
      <c r="AI1410" s="137"/>
      <c r="AJ1410" s="137"/>
      <c r="AK1410" s="137"/>
      <c r="AL1410" s="137"/>
      <c r="AM1410" s="137"/>
      <c r="AN1410" s="137"/>
      <c r="AO1410" s="137"/>
      <c r="AP1410" s="137"/>
    </row>
    <row r="1411" spans="1:42" ht="22.5" outlineLevel="1">
      <c r="A1411" s="395">
        <v>458</v>
      </c>
      <c r="B1411" s="269" t="s">
        <v>1168</v>
      </c>
      <c r="C1411" s="270" t="s">
        <v>1169</v>
      </c>
      <c r="D1411" s="333" t="s">
        <v>130</v>
      </c>
      <c r="E1411" s="334">
        <v>205.44149999999999</v>
      </c>
      <c r="F1411" s="334"/>
      <c r="G1411" s="334">
        <f>ROUND(E1411*F1411,2)</f>
        <v>0</v>
      </c>
      <c r="H1411" s="271" t="s">
        <v>1233</v>
      </c>
      <c r="I1411" s="137"/>
      <c r="J1411" s="137"/>
      <c r="K1411" s="137"/>
      <c r="L1411" s="137"/>
      <c r="M1411" s="137" t="s">
        <v>131</v>
      </c>
      <c r="N1411" s="137"/>
      <c r="O1411" s="137"/>
      <c r="P1411" s="137"/>
      <c r="Q1411" s="137"/>
      <c r="R1411" s="137"/>
      <c r="S1411" s="137"/>
      <c r="T1411" s="137"/>
      <c r="U1411" s="137"/>
      <c r="V1411" s="137"/>
      <c r="W1411" s="137"/>
      <c r="X1411" s="137"/>
      <c r="Y1411" s="137"/>
      <c r="Z1411" s="137"/>
      <c r="AA1411" s="137"/>
      <c r="AB1411" s="137"/>
      <c r="AC1411" s="137"/>
      <c r="AD1411" s="137"/>
      <c r="AE1411" s="137"/>
      <c r="AF1411" s="137"/>
      <c r="AG1411" s="137"/>
      <c r="AH1411" s="137"/>
      <c r="AI1411" s="137"/>
      <c r="AJ1411" s="137"/>
      <c r="AK1411" s="137"/>
      <c r="AL1411" s="137"/>
      <c r="AM1411" s="137"/>
      <c r="AN1411" s="137"/>
      <c r="AO1411" s="137"/>
      <c r="AP1411" s="137"/>
    </row>
    <row r="1412" spans="1:42" outlineLevel="1">
      <c r="A1412" s="395"/>
      <c r="B1412" s="269"/>
      <c r="C1412" s="360" t="s">
        <v>1161</v>
      </c>
      <c r="D1412" s="361"/>
      <c r="E1412" s="362"/>
      <c r="F1412" s="334"/>
      <c r="G1412" s="334"/>
      <c r="H1412" s="271">
        <v>0</v>
      </c>
      <c r="I1412" s="137"/>
      <c r="J1412" s="137"/>
      <c r="K1412" s="137"/>
      <c r="L1412" s="137"/>
      <c r="M1412" s="137" t="s">
        <v>133</v>
      </c>
      <c r="N1412" s="137">
        <v>0</v>
      </c>
      <c r="O1412" s="137"/>
      <c r="P1412" s="137"/>
      <c r="Q1412" s="137"/>
      <c r="R1412" s="137"/>
      <c r="S1412" s="137"/>
      <c r="T1412" s="137"/>
      <c r="U1412" s="137"/>
      <c r="V1412" s="137"/>
      <c r="W1412" s="137"/>
      <c r="X1412" s="137"/>
      <c r="Y1412" s="137"/>
      <c r="Z1412" s="137"/>
      <c r="AA1412" s="137"/>
      <c r="AB1412" s="137"/>
      <c r="AC1412" s="137"/>
      <c r="AD1412" s="137"/>
      <c r="AE1412" s="137"/>
      <c r="AF1412" s="137"/>
      <c r="AG1412" s="137"/>
      <c r="AH1412" s="137"/>
      <c r="AI1412" s="137"/>
      <c r="AJ1412" s="137"/>
      <c r="AK1412" s="137"/>
      <c r="AL1412" s="137"/>
      <c r="AM1412" s="137"/>
      <c r="AN1412" s="137"/>
      <c r="AO1412" s="137"/>
      <c r="AP1412" s="137"/>
    </row>
    <row r="1413" spans="1:42" outlineLevel="1">
      <c r="A1413" s="395"/>
      <c r="B1413" s="269"/>
      <c r="C1413" s="360" t="s">
        <v>154</v>
      </c>
      <c r="D1413" s="361"/>
      <c r="E1413" s="362"/>
      <c r="F1413" s="334"/>
      <c r="G1413" s="334"/>
      <c r="H1413" s="271">
        <v>0</v>
      </c>
      <c r="I1413" s="137"/>
      <c r="J1413" s="137"/>
      <c r="K1413" s="137"/>
      <c r="L1413" s="137"/>
      <c r="M1413" s="137" t="s">
        <v>133</v>
      </c>
      <c r="N1413" s="137">
        <v>0</v>
      </c>
      <c r="O1413" s="137"/>
      <c r="P1413" s="137"/>
      <c r="Q1413" s="137"/>
      <c r="R1413" s="137"/>
      <c r="S1413" s="137"/>
      <c r="T1413" s="137"/>
      <c r="U1413" s="137"/>
      <c r="V1413" s="137"/>
      <c r="W1413" s="137"/>
      <c r="X1413" s="137"/>
      <c r="Y1413" s="137"/>
      <c r="Z1413" s="137"/>
      <c r="AA1413" s="137"/>
      <c r="AB1413" s="137"/>
      <c r="AC1413" s="137"/>
      <c r="AD1413" s="137"/>
      <c r="AE1413" s="137"/>
      <c r="AF1413" s="137"/>
      <c r="AG1413" s="137"/>
      <c r="AH1413" s="137"/>
      <c r="AI1413" s="137"/>
      <c r="AJ1413" s="137"/>
      <c r="AK1413" s="137"/>
      <c r="AL1413" s="137"/>
      <c r="AM1413" s="137"/>
      <c r="AN1413" s="137"/>
      <c r="AO1413" s="137"/>
      <c r="AP1413" s="137"/>
    </row>
    <row r="1414" spans="1:42" ht="22.5" outlineLevel="1">
      <c r="A1414" s="395"/>
      <c r="B1414" s="269"/>
      <c r="C1414" s="360" t="s">
        <v>1481</v>
      </c>
      <c r="D1414" s="361"/>
      <c r="E1414" s="362">
        <v>205.44149999999999</v>
      </c>
      <c r="F1414" s="334"/>
      <c r="G1414" s="334"/>
      <c r="H1414" s="271">
        <v>0</v>
      </c>
      <c r="I1414" s="137"/>
      <c r="J1414" s="137"/>
      <c r="K1414" s="137"/>
      <c r="L1414" s="137"/>
      <c r="M1414" s="137" t="s">
        <v>133</v>
      </c>
      <c r="N1414" s="137">
        <v>0</v>
      </c>
      <c r="O1414" s="137"/>
      <c r="P1414" s="137"/>
      <c r="Q1414" s="137"/>
      <c r="R1414" s="137"/>
      <c r="S1414" s="137"/>
      <c r="T1414" s="137"/>
      <c r="U1414" s="137"/>
      <c r="V1414" s="137"/>
      <c r="W1414" s="137"/>
      <c r="X1414" s="137"/>
      <c r="Y1414" s="137"/>
      <c r="Z1414" s="137"/>
      <c r="AA1414" s="137"/>
      <c r="AB1414" s="137"/>
      <c r="AC1414" s="137"/>
      <c r="AD1414" s="137"/>
      <c r="AE1414" s="137"/>
      <c r="AF1414" s="137"/>
      <c r="AG1414" s="137"/>
      <c r="AH1414" s="137"/>
      <c r="AI1414" s="137"/>
      <c r="AJ1414" s="137"/>
      <c r="AK1414" s="137"/>
      <c r="AL1414" s="137"/>
      <c r="AM1414" s="137"/>
      <c r="AN1414" s="137"/>
      <c r="AO1414" s="137"/>
      <c r="AP1414" s="137"/>
    </row>
    <row r="1415" spans="1:42" outlineLevel="1">
      <c r="A1415" s="395">
        <v>459</v>
      </c>
      <c r="B1415" s="269" t="s">
        <v>1170</v>
      </c>
      <c r="C1415" s="270" t="s">
        <v>1171</v>
      </c>
      <c r="D1415" s="333" t="s">
        <v>0</v>
      </c>
      <c r="E1415" s="334">
        <v>3.95</v>
      </c>
      <c r="F1415" s="334"/>
      <c r="G1415" s="334">
        <f>ROUND(E1415*F1415,2)</f>
        <v>0</v>
      </c>
      <c r="H1415" s="271" t="s">
        <v>1269</v>
      </c>
      <c r="I1415" s="137"/>
      <c r="J1415" s="137"/>
      <c r="K1415" s="137"/>
      <c r="L1415" s="137"/>
      <c r="M1415" s="137" t="s">
        <v>131</v>
      </c>
      <c r="N1415" s="137"/>
      <c r="O1415" s="137"/>
      <c r="P1415" s="137"/>
      <c r="Q1415" s="137"/>
      <c r="R1415" s="137"/>
      <c r="S1415" s="137"/>
      <c r="T1415" s="137"/>
      <c r="U1415" s="137"/>
      <c r="V1415" s="137"/>
      <c r="W1415" s="137"/>
      <c r="X1415" s="137"/>
      <c r="Y1415" s="137"/>
      <c r="Z1415" s="137"/>
      <c r="AA1415" s="137"/>
      <c r="AB1415" s="137"/>
      <c r="AC1415" s="137"/>
      <c r="AD1415" s="137"/>
      <c r="AE1415" s="137"/>
      <c r="AF1415" s="137"/>
      <c r="AG1415" s="137"/>
      <c r="AH1415" s="137"/>
      <c r="AI1415" s="137"/>
      <c r="AJ1415" s="137"/>
      <c r="AK1415" s="137"/>
      <c r="AL1415" s="137"/>
      <c r="AM1415" s="137"/>
      <c r="AN1415" s="137"/>
      <c r="AO1415" s="137"/>
      <c r="AP1415" s="137"/>
    </row>
    <row r="1416" spans="1:42">
      <c r="A1416" s="396" t="s">
        <v>126</v>
      </c>
      <c r="B1416" s="363" t="s">
        <v>100</v>
      </c>
      <c r="C1416" s="364" t="s">
        <v>101</v>
      </c>
      <c r="D1416" s="365"/>
      <c r="E1416" s="366"/>
      <c r="F1416" s="366"/>
      <c r="G1416" s="366">
        <f>SUMIF(M1417:M1438,"&lt;&gt;NOR",G1417:G1438)</f>
        <v>0</v>
      </c>
      <c r="H1416" s="339"/>
      <c r="M1416" s="136" t="s">
        <v>127</v>
      </c>
    </row>
    <row r="1417" spans="1:42" outlineLevel="1">
      <c r="A1417" s="395">
        <v>460</v>
      </c>
      <c r="B1417" s="269" t="s">
        <v>1172</v>
      </c>
      <c r="C1417" s="270" t="s">
        <v>1173</v>
      </c>
      <c r="D1417" s="333" t="s">
        <v>1038</v>
      </c>
      <c r="E1417" s="334">
        <v>2130.5299999999997</v>
      </c>
      <c r="F1417" s="334"/>
      <c r="G1417" s="334">
        <f>ROUND(E1417*F1417,2)</f>
        <v>0</v>
      </c>
      <c r="H1417" s="271" t="s">
        <v>1233</v>
      </c>
      <c r="I1417" s="137"/>
      <c r="J1417" s="137"/>
      <c r="K1417" s="137"/>
      <c r="L1417" s="137"/>
      <c r="M1417" s="137" t="s">
        <v>131</v>
      </c>
      <c r="N1417" s="137"/>
      <c r="O1417" s="137"/>
      <c r="P1417" s="137"/>
      <c r="Q1417" s="137"/>
      <c r="R1417" s="137"/>
      <c r="S1417" s="137"/>
      <c r="T1417" s="137"/>
      <c r="U1417" s="137"/>
      <c r="V1417" s="137"/>
      <c r="W1417" s="137"/>
      <c r="X1417" s="137"/>
      <c r="Y1417" s="137"/>
      <c r="Z1417" s="137"/>
      <c r="AA1417" s="137"/>
      <c r="AB1417" s="137"/>
      <c r="AC1417" s="137"/>
      <c r="AD1417" s="137"/>
      <c r="AE1417" s="137"/>
      <c r="AF1417" s="137"/>
      <c r="AG1417" s="137"/>
      <c r="AH1417" s="137"/>
      <c r="AI1417" s="137"/>
      <c r="AJ1417" s="137"/>
      <c r="AK1417" s="137"/>
      <c r="AL1417" s="137"/>
      <c r="AM1417" s="137"/>
      <c r="AN1417" s="137"/>
      <c r="AO1417" s="137"/>
      <c r="AP1417" s="137"/>
    </row>
    <row r="1418" spans="1:42" outlineLevel="1">
      <c r="A1418" s="395"/>
      <c r="B1418" s="269"/>
      <c r="C1418" s="360" t="s">
        <v>1174</v>
      </c>
      <c r="D1418" s="361"/>
      <c r="E1418" s="362">
        <v>691.02</v>
      </c>
      <c r="F1418" s="334"/>
      <c r="G1418" s="334"/>
      <c r="H1418" s="271">
        <v>0</v>
      </c>
      <c r="I1418" s="137"/>
      <c r="J1418" s="137"/>
      <c r="K1418" s="137"/>
      <c r="L1418" s="137"/>
      <c r="M1418" s="137" t="s">
        <v>133</v>
      </c>
      <c r="N1418" s="137">
        <v>0</v>
      </c>
      <c r="O1418" s="137"/>
      <c r="P1418" s="137"/>
      <c r="Q1418" s="137"/>
      <c r="R1418" s="137"/>
      <c r="S1418" s="137"/>
      <c r="T1418" s="137"/>
      <c r="U1418" s="137"/>
      <c r="V1418" s="137"/>
      <c r="W1418" s="137"/>
      <c r="X1418" s="137"/>
      <c r="Y1418" s="137"/>
      <c r="Z1418" s="137"/>
      <c r="AA1418" s="137"/>
      <c r="AB1418" s="137"/>
      <c r="AC1418" s="137"/>
      <c r="AD1418" s="137"/>
      <c r="AE1418" s="137"/>
      <c r="AF1418" s="137"/>
      <c r="AG1418" s="137"/>
      <c r="AH1418" s="137"/>
      <c r="AI1418" s="137"/>
      <c r="AJ1418" s="137"/>
      <c r="AK1418" s="137"/>
      <c r="AL1418" s="137"/>
      <c r="AM1418" s="137"/>
      <c r="AN1418" s="137"/>
      <c r="AO1418" s="137"/>
      <c r="AP1418" s="137"/>
    </row>
    <row r="1419" spans="1:42" outlineLevel="1">
      <c r="A1419" s="395"/>
      <c r="B1419" s="269"/>
      <c r="C1419" s="360" t="s">
        <v>1175</v>
      </c>
      <c r="D1419" s="361"/>
      <c r="E1419" s="362">
        <v>1439.51</v>
      </c>
      <c r="F1419" s="334"/>
      <c r="G1419" s="334"/>
      <c r="H1419" s="271">
        <v>0</v>
      </c>
      <c r="I1419" s="137"/>
      <c r="J1419" s="137"/>
      <c r="K1419" s="137"/>
      <c r="L1419" s="137"/>
      <c r="M1419" s="137" t="s">
        <v>133</v>
      </c>
      <c r="N1419" s="137">
        <v>0</v>
      </c>
      <c r="O1419" s="137"/>
      <c r="P1419" s="137"/>
      <c r="Q1419" s="137"/>
      <c r="R1419" s="137"/>
      <c r="S1419" s="137"/>
      <c r="T1419" s="137"/>
      <c r="U1419" s="137"/>
      <c r="V1419" s="137"/>
      <c r="W1419" s="137"/>
      <c r="X1419" s="137"/>
      <c r="Y1419" s="137"/>
      <c r="Z1419" s="137"/>
      <c r="AA1419" s="137"/>
      <c r="AB1419" s="137"/>
      <c r="AC1419" s="137"/>
      <c r="AD1419" s="137"/>
      <c r="AE1419" s="137"/>
      <c r="AF1419" s="137"/>
      <c r="AG1419" s="137"/>
      <c r="AH1419" s="137"/>
      <c r="AI1419" s="137"/>
      <c r="AJ1419" s="137"/>
      <c r="AK1419" s="137"/>
      <c r="AL1419" s="137"/>
      <c r="AM1419" s="137"/>
      <c r="AN1419" s="137"/>
      <c r="AO1419" s="137"/>
      <c r="AP1419" s="137"/>
    </row>
    <row r="1420" spans="1:42" outlineLevel="1">
      <c r="A1420" s="395">
        <v>461</v>
      </c>
      <c r="B1420" s="269" t="s">
        <v>1179</v>
      </c>
      <c r="C1420" s="270" t="s">
        <v>1180</v>
      </c>
      <c r="D1420" s="333" t="s">
        <v>130</v>
      </c>
      <c r="E1420" s="334">
        <v>423</v>
      </c>
      <c r="F1420" s="334"/>
      <c r="G1420" s="334">
        <f>ROUND(E1420*F1420,2)</f>
        <v>0</v>
      </c>
      <c r="H1420" s="271" t="s">
        <v>1269</v>
      </c>
      <c r="I1420" s="137"/>
      <c r="J1420" s="137"/>
      <c r="K1420" s="137"/>
      <c r="L1420" s="137"/>
      <c r="M1420" s="137" t="s">
        <v>131</v>
      </c>
      <c r="N1420" s="137"/>
      <c r="O1420" s="137"/>
      <c r="P1420" s="137"/>
      <c r="Q1420" s="137"/>
      <c r="R1420" s="137"/>
      <c r="S1420" s="137"/>
      <c r="T1420" s="137"/>
      <c r="U1420" s="137"/>
      <c r="V1420" s="137"/>
      <c r="W1420" s="137"/>
      <c r="X1420" s="137"/>
      <c r="Y1420" s="137"/>
      <c r="Z1420" s="137"/>
      <c r="AA1420" s="137"/>
      <c r="AB1420" s="137"/>
      <c r="AC1420" s="137"/>
      <c r="AD1420" s="137"/>
      <c r="AE1420" s="137"/>
      <c r="AF1420" s="137"/>
      <c r="AG1420" s="137"/>
      <c r="AH1420" s="137"/>
      <c r="AI1420" s="137"/>
      <c r="AJ1420" s="137"/>
      <c r="AK1420" s="137"/>
      <c r="AL1420" s="137"/>
      <c r="AM1420" s="137"/>
      <c r="AN1420" s="137"/>
      <c r="AO1420" s="137"/>
      <c r="AP1420" s="137"/>
    </row>
    <row r="1421" spans="1:42" outlineLevel="1">
      <c r="A1421" s="395"/>
      <c r="B1421" s="269"/>
      <c r="C1421" s="360" t="s">
        <v>1181</v>
      </c>
      <c r="D1421" s="361"/>
      <c r="E1421" s="362">
        <v>275</v>
      </c>
      <c r="F1421" s="334"/>
      <c r="G1421" s="334"/>
      <c r="H1421" s="271">
        <v>0</v>
      </c>
      <c r="I1421" s="137"/>
      <c r="J1421" s="137"/>
      <c r="K1421" s="137"/>
      <c r="L1421" s="137"/>
      <c r="M1421" s="137" t="s">
        <v>133</v>
      </c>
      <c r="N1421" s="137">
        <v>0</v>
      </c>
      <c r="O1421" s="137"/>
      <c r="P1421" s="137"/>
      <c r="Q1421" s="137"/>
      <c r="R1421" s="137"/>
      <c r="S1421" s="137"/>
      <c r="T1421" s="137"/>
      <c r="U1421" s="137"/>
      <c r="V1421" s="137"/>
      <c r="W1421" s="137"/>
      <c r="X1421" s="137"/>
      <c r="Y1421" s="137"/>
      <c r="Z1421" s="137"/>
      <c r="AA1421" s="137"/>
      <c r="AB1421" s="137"/>
      <c r="AC1421" s="137"/>
      <c r="AD1421" s="137"/>
      <c r="AE1421" s="137"/>
      <c r="AF1421" s="137"/>
      <c r="AG1421" s="137"/>
      <c r="AH1421" s="137"/>
      <c r="AI1421" s="137"/>
      <c r="AJ1421" s="137"/>
      <c r="AK1421" s="137"/>
      <c r="AL1421" s="137"/>
      <c r="AM1421" s="137"/>
      <c r="AN1421" s="137"/>
      <c r="AO1421" s="137"/>
      <c r="AP1421" s="137"/>
    </row>
    <row r="1422" spans="1:42" outlineLevel="1">
      <c r="A1422" s="395"/>
      <c r="B1422" s="269"/>
      <c r="C1422" s="360" t="s">
        <v>1182</v>
      </c>
      <c r="D1422" s="361"/>
      <c r="E1422" s="362">
        <v>148</v>
      </c>
      <c r="F1422" s="334"/>
      <c r="G1422" s="334"/>
      <c r="H1422" s="271">
        <v>0</v>
      </c>
      <c r="I1422" s="137"/>
      <c r="J1422" s="137"/>
      <c r="K1422" s="137"/>
      <c r="L1422" s="137"/>
      <c r="M1422" s="137" t="s">
        <v>133</v>
      </c>
      <c r="N1422" s="137">
        <v>0</v>
      </c>
      <c r="O1422" s="137"/>
      <c r="P1422" s="137"/>
      <c r="Q1422" s="137"/>
      <c r="R1422" s="137"/>
      <c r="S1422" s="137"/>
      <c r="T1422" s="137"/>
      <c r="U1422" s="137"/>
      <c r="V1422" s="137"/>
      <c r="W1422" s="137"/>
      <c r="X1422" s="137"/>
      <c r="Y1422" s="137"/>
      <c r="Z1422" s="137"/>
      <c r="AA1422" s="137"/>
      <c r="AB1422" s="137"/>
      <c r="AC1422" s="137"/>
      <c r="AD1422" s="137"/>
      <c r="AE1422" s="137"/>
      <c r="AF1422" s="137"/>
      <c r="AG1422" s="137"/>
      <c r="AH1422" s="137"/>
      <c r="AI1422" s="137"/>
      <c r="AJ1422" s="137"/>
      <c r="AK1422" s="137"/>
      <c r="AL1422" s="137"/>
      <c r="AM1422" s="137"/>
      <c r="AN1422" s="137"/>
      <c r="AO1422" s="137"/>
      <c r="AP1422" s="137"/>
    </row>
    <row r="1423" spans="1:42" outlineLevel="1">
      <c r="A1423" s="395">
        <v>462</v>
      </c>
      <c r="B1423" s="269" t="s">
        <v>1183</v>
      </c>
      <c r="C1423" s="270" t="s">
        <v>1184</v>
      </c>
      <c r="D1423" s="333" t="s">
        <v>130</v>
      </c>
      <c r="E1423" s="428">
        <v>160.56</v>
      </c>
      <c r="F1423" s="334"/>
      <c r="G1423" s="334">
        <f>ROUND(E1423*F1423,2)</f>
        <v>0</v>
      </c>
      <c r="H1423" s="271" t="s">
        <v>1269</v>
      </c>
      <c r="I1423" s="137"/>
      <c r="J1423" s="137"/>
      <c r="K1423" s="137"/>
      <c r="L1423" s="137"/>
      <c r="M1423" s="137" t="s">
        <v>131</v>
      </c>
      <c r="N1423" s="137"/>
      <c r="O1423" s="137"/>
      <c r="P1423" s="137"/>
      <c r="Q1423" s="137"/>
      <c r="R1423" s="137"/>
      <c r="S1423" s="137"/>
      <c r="T1423" s="137"/>
      <c r="U1423" s="137"/>
      <c r="V1423" s="137"/>
      <c r="W1423" s="137"/>
      <c r="X1423" s="137"/>
      <c r="Y1423" s="137"/>
      <c r="Z1423" s="137"/>
      <c r="AA1423" s="137"/>
      <c r="AB1423" s="137"/>
      <c r="AC1423" s="137"/>
      <c r="AD1423" s="137"/>
      <c r="AE1423" s="137"/>
      <c r="AF1423" s="137"/>
      <c r="AG1423" s="137"/>
      <c r="AH1423" s="137"/>
      <c r="AI1423" s="137"/>
      <c r="AJ1423" s="137"/>
      <c r="AK1423" s="137"/>
      <c r="AL1423" s="137"/>
      <c r="AM1423" s="137"/>
      <c r="AN1423" s="137"/>
      <c r="AO1423" s="137"/>
      <c r="AP1423" s="137"/>
    </row>
    <row r="1424" spans="1:42" outlineLevel="1">
      <c r="A1424" s="395"/>
      <c r="B1424" s="269"/>
      <c r="C1424" s="360" t="s">
        <v>598</v>
      </c>
      <c r="D1424" s="361"/>
      <c r="E1424" s="362"/>
      <c r="F1424" s="334"/>
      <c r="G1424" s="334"/>
      <c r="H1424" s="271">
        <v>0</v>
      </c>
      <c r="I1424" s="137"/>
      <c r="J1424" s="137"/>
      <c r="K1424" s="137"/>
      <c r="L1424" s="137"/>
      <c r="M1424" s="137" t="s">
        <v>133</v>
      </c>
      <c r="N1424" s="137">
        <v>0</v>
      </c>
      <c r="O1424" s="137"/>
      <c r="P1424" s="137"/>
      <c r="Q1424" s="137"/>
      <c r="R1424" s="137"/>
      <c r="S1424" s="137"/>
      <c r="T1424" s="137"/>
      <c r="U1424" s="137"/>
      <c r="V1424" s="137"/>
      <c r="W1424" s="137"/>
      <c r="X1424" s="137"/>
      <c r="Y1424" s="137"/>
      <c r="Z1424" s="137"/>
      <c r="AA1424" s="137"/>
      <c r="AB1424" s="137"/>
      <c r="AC1424" s="137"/>
      <c r="AD1424" s="137"/>
      <c r="AE1424" s="137"/>
      <c r="AF1424" s="137"/>
      <c r="AG1424" s="137"/>
      <c r="AH1424" s="137"/>
      <c r="AI1424" s="137"/>
      <c r="AJ1424" s="137"/>
      <c r="AK1424" s="137"/>
      <c r="AL1424" s="137"/>
      <c r="AM1424" s="137"/>
      <c r="AN1424" s="137"/>
      <c r="AO1424" s="137"/>
      <c r="AP1424" s="137"/>
    </row>
    <row r="1425" spans="1:42" outlineLevel="1">
      <c r="A1425" s="395"/>
      <c r="B1425" s="269"/>
      <c r="C1425" s="360" t="s">
        <v>154</v>
      </c>
      <c r="D1425" s="361"/>
      <c r="E1425" s="362"/>
      <c r="F1425" s="334"/>
      <c r="G1425" s="334"/>
      <c r="H1425" s="271">
        <v>0</v>
      </c>
      <c r="I1425" s="137"/>
      <c r="J1425" s="137"/>
      <c r="K1425" s="137"/>
      <c r="L1425" s="137"/>
      <c r="M1425" s="137" t="s">
        <v>133</v>
      </c>
      <c r="N1425" s="137">
        <v>0</v>
      </c>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137"/>
      <c r="AM1425" s="137"/>
      <c r="AN1425" s="137"/>
      <c r="AO1425" s="137"/>
      <c r="AP1425" s="137"/>
    </row>
    <row r="1426" spans="1:42" outlineLevel="1">
      <c r="A1426" s="395"/>
      <c r="B1426" s="269"/>
      <c r="C1426" s="360" t="s">
        <v>1185</v>
      </c>
      <c r="D1426" s="361"/>
      <c r="E1426" s="362">
        <v>0.63</v>
      </c>
      <c r="F1426" s="334"/>
      <c r="G1426" s="334"/>
      <c r="H1426" s="271">
        <v>0</v>
      </c>
      <c r="I1426" s="137"/>
      <c r="J1426" s="137"/>
      <c r="K1426" s="137"/>
      <c r="L1426" s="137"/>
      <c r="M1426" s="137" t="s">
        <v>133</v>
      </c>
      <c r="N1426" s="137">
        <v>0</v>
      </c>
      <c r="O1426" s="137"/>
      <c r="P1426" s="137"/>
      <c r="Q1426" s="137"/>
      <c r="R1426" s="137"/>
      <c r="S1426" s="137"/>
      <c r="T1426" s="137"/>
      <c r="U1426" s="137"/>
      <c r="V1426" s="137"/>
      <c r="W1426" s="137"/>
      <c r="X1426" s="137"/>
      <c r="Y1426" s="137"/>
      <c r="Z1426" s="137"/>
      <c r="AA1426" s="137"/>
      <c r="AB1426" s="137"/>
      <c r="AC1426" s="137"/>
      <c r="AD1426" s="137"/>
      <c r="AE1426" s="137"/>
      <c r="AF1426" s="137"/>
      <c r="AG1426" s="137"/>
      <c r="AH1426" s="137"/>
      <c r="AI1426" s="137"/>
      <c r="AJ1426" s="137"/>
      <c r="AK1426" s="137"/>
      <c r="AL1426" s="137"/>
      <c r="AM1426" s="137"/>
      <c r="AN1426" s="137"/>
      <c r="AO1426" s="137"/>
      <c r="AP1426" s="137"/>
    </row>
    <row r="1427" spans="1:42" outlineLevel="1">
      <c r="A1427" s="395"/>
      <c r="B1427" s="269"/>
      <c r="C1427" s="360" t="s">
        <v>1186</v>
      </c>
      <c r="D1427" s="361"/>
      <c r="E1427" s="362">
        <v>0.63</v>
      </c>
      <c r="F1427" s="334"/>
      <c r="G1427" s="334"/>
      <c r="H1427" s="271">
        <v>0</v>
      </c>
      <c r="I1427" s="137"/>
      <c r="J1427" s="137"/>
      <c r="K1427" s="137"/>
      <c r="L1427" s="137"/>
      <c r="M1427" s="137" t="s">
        <v>133</v>
      </c>
      <c r="N1427" s="137">
        <v>0</v>
      </c>
      <c r="O1427" s="137"/>
      <c r="P1427" s="137"/>
      <c r="Q1427" s="137"/>
      <c r="R1427" s="137"/>
      <c r="S1427" s="137"/>
      <c r="T1427" s="137"/>
      <c r="U1427" s="137"/>
      <c r="V1427" s="137"/>
      <c r="W1427" s="137"/>
      <c r="X1427" s="137"/>
      <c r="Y1427" s="137"/>
      <c r="Z1427" s="137"/>
      <c r="AA1427" s="137"/>
      <c r="AB1427" s="137"/>
      <c r="AC1427" s="137"/>
      <c r="AD1427" s="137"/>
      <c r="AE1427" s="137"/>
      <c r="AF1427" s="137"/>
      <c r="AG1427" s="137"/>
      <c r="AH1427" s="137"/>
      <c r="AI1427" s="137"/>
      <c r="AJ1427" s="137"/>
      <c r="AK1427" s="137"/>
      <c r="AL1427" s="137"/>
      <c r="AM1427" s="137"/>
      <c r="AN1427" s="137"/>
      <c r="AO1427" s="137"/>
      <c r="AP1427" s="137"/>
    </row>
    <row r="1428" spans="1:42" outlineLevel="1">
      <c r="A1428" s="395"/>
      <c r="B1428" s="269"/>
      <c r="C1428" s="360" t="s">
        <v>1187</v>
      </c>
      <c r="D1428" s="361"/>
      <c r="E1428" s="362">
        <v>0.6</v>
      </c>
      <c r="F1428" s="334"/>
      <c r="G1428" s="334"/>
      <c r="H1428" s="271">
        <v>0</v>
      </c>
      <c r="I1428" s="137"/>
      <c r="J1428" s="137"/>
      <c r="K1428" s="137"/>
      <c r="L1428" s="137"/>
      <c r="M1428" s="137" t="s">
        <v>133</v>
      </c>
      <c r="N1428" s="137">
        <v>0</v>
      </c>
      <c r="O1428" s="137"/>
      <c r="P1428" s="137"/>
      <c r="Q1428" s="137"/>
      <c r="R1428" s="137"/>
      <c r="S1428" s="137"/>
      <c r="T1428" s="137"/>
      <c r="U1428" s="137"/>
      <c r="V1428" s="137"/>
      <c r="W1428" s="137"/>
      <c r="X1428" s="137"/>
      <c r="Y1428" s="137"/>
      <c r="Z1428" s="137"/>
      <c r="AA1428" s="137"/>
      <c r="AB1428" s="137"/>
      <c r="AC1428" s="137"/>
      <c r="AD1428" s="137"/>
      <c r="AE1428" s="137"/>
      <c r="AF1428" s="137"/>
      <c r="AG1428" s="137"/>
      <c r="AH1428" s="137"/>
      <c r="AI1428" s="137"/>
      <c r="AJ1428" s="137"/>
      <c r="AK1428" s="137"/>
      <c r="AL1428" s="137"/>
      <c r="AM1428" s="137"/>
      <c r="AN1428" s="137"/>
      <c r="AO1428" s="137"/>
      <c r="AP1428" s="137"/>
    </row>
    <row r="1429" spans="1:42" outlineLevel="1">
      <c r="A1429" s="395"/>
      <c r="B1429" s="269"/>
      <c r="C1429" s="360" t="s">
        <v>1188</v>
      </c>
      <c r="D1429" s="361"/>
      <c r="E1429" s="362">
        <v>1.2</v>
      </c>
      <c r="F1429" s="334"/>
      <c r="G1429" s="334"/>
      <c r="H1429" s="271">
        <v>0</v>
      </c>
      <c r="I1429" s="137"/>
      <c r="J1429" s="137"/>
      <c r="K1429" s="137"/>
      <c r="L1429" s="137"/>
      <c r="M1429" s="137" t="s">
        <v>133</v>
      </c>
      <c r="N1429" s="137">
        <v>0</v>
      </c>
      <c r="O1429" s="137"/>
      <c r="P1429" s="137"/>
      <c r="Q1429" s="137"/>
      <c r="R1429" s="137"/>
      <c r="S1429" s="137"/>
      <c r="T1429" s="137"/>
      <c r="U1429" s="137"/>
      <c r="V1429" s="137"/>
      <c r="W1429" s="137"/>
      <c r="X1429" s="137"/>
      <c r="Y1429" s="137"/>
      <c r="Z1429" s="137"/>
      <c r="AA1429" s="137"/>
      <c r="AB1429" s="137"/>
      <c r="AC1429" s="137"/>
      <c r="AD1429" s="137"/>
      <c r="AE1429" s="137"/>
      <c r="AF1429" s="137"/>
      <c r="AG1429" s="137"/>
      <c r="AH1429" s="137"/>
      <c r="AI1429" s="137"/>
      <c r="AJ1429" s="137"/>
      <c r="AK1429" s="137"/>
      <c r="AL1429" s="137"/>
      <c r="AM1429" s="137"/>
      <c r="AN1429" s="137"/>
      <c r="AO1429" s="137"/>
      <c r="AP1429" s="137"/>
    </row>
    <row r="1430" spans="1:42" outlineLevel="1">
      <c r="A1430" s="395"/>
      <c r="B1430" s="269"/>
      <c r="C1430" s="360" t="s">
        <v>152</v>
      </c>
      <c r="D1430" s="361"/>
      <c r="E1430" s="362"/>
      <c r="F1430" s="334"/>
      <c r="G1430" s="334"/>
      <c r="H1430" s="271">
        <v>0</v>
      </c>
      <c r="I1430" s="137"/>
      <c r="J1430" s="137"/>
      <c r="K1430" s="137"/>
      <c r="L1430" s="137"/>
      <c r="M1430" s="137" t="s">
        <v>133</v>
      </c>
      <c r="N1430" s="137">
        <v>0</v>
      </c>
      <c r="O1430" s="137"/>
      <c r="P1430" s="137"/>
      <c r="Q1430" s="137"/>
      <c r="R1430" s="137"/>
      <c r="S1430" s="137"/>
      <c r="T1430" s="137"/>
      <c r="U1430" s="137"/>
      <c r="V1430" s="137"/>
      <c r="W1430" s="137"/>
      <c r="X1430" s="137"/>
      <c r="Y1430" s="137"/>
      <c r="Z1430" s="137"/>
      <c r="AA1430" s="137"/>
      <c r="AB1430" s="137"/>
      <c r="AC1430" s="137"/>
      <c r="AD1430" s="137"/>
      <c r="AE1430" s="137"/>
      <c r="AF1430" s="137"/>
      <c r="AG1430" s="137"/>
      <c r="AH1430" s="137"/>
      <c r="AI1430" s="137"/>
      <c r="AJ1430" s="137"/>
      <c r="AK1430" s="137"/>
      <c r="AL1430" s="137"/>
      <c r="AM1430" s="137"/>
      <c r="AN1430" s="137"/>
      <c r="AO1430" s="137"/>
      <c r="AP1430" s="137"/>
    </row>
    <row r="1431" spans="1:42" outlineLevel="1">
      <c r="A1431" s="395"/>
      <c r="B1431" s="269"/>
      <c r="C1431" s="360" t="s">
        <v>1189</v>
      </c>
      <c r="D1431" s="361"/>
      <c r="E1431" s="362">
        <v>12</v>
      </c>
      <c r="F1431" s="334"/>
      <c r="G1431" s="334"/>
      <c r="H1431" s="271">
        <v>0</v>
      </c>
      <c r="I1431" s="137"/>
      <c r="J1431" s="137"/>
      <c r="K1431" s="137"/>
      <c r="L1431" s="137"/>
      <c r="M1431" s="137" t="s">
        <v>133</v>
      </c>
      <c r="N1431" s="137">
        <v>0</v>
      </c>
      <c r="O1431" s="137"/>
      <c r="P1431" s="137"/>
      <c r="Q1431" s="137"/>
      <c r="R1431" s="137"/>
      <c r="S1431" s="137"/>
      <c r="T1431" s="137"/>
      <c r="U1431" s="137"/>
      <c r="V1431" s="137"/>
      <c r="W1431" s="137"/>
      <c r="X1431" s="137"/>
      <c r="Y1431" s="137"/>
      <c r="Z1431" s="137"/>
      <c r="AA1431" s="137"/>
      <c r="AB1431" s="137"/>
      <c r="AC1431" s="137"/>
      <c r="AD1431" s="137"/>
      <c r="AE1431" s="137"/>
      <c r="AF1431" s="137"/>
      <c r="AG1431" s="137"/>
      <c r="AH1431" s="137"/>
      <c r="AI1431" s="137"/>
      <c r="AJ1431" s="137"/>
      <c r="AK1431" s="137"/>
      <c r="AL1431" s="137"/>
      <c r="AM1431" s="137"/>
      <c r="AN1431" s="137"/>
      <c r="AO1431" s="137"/>
      <c r="AP1431" s="137"/>
    </row>
    <row r="1432" spans="1:42" s="232" customFormat="1" outlineLevel="1">
      <c r="A1432" s="395"/>
      <c r="B1432" s="269"/>
      <c r="C1432" s="360"/>
      <c r="D1432" s="361"/>
      <c r="E1432" s="362"/>
      <c r="F1432" s="334"/>
      <c r="G1432" s="334"/>
      <c r="H1432" s="271"/>
      <c r="I1432" s="235"/>
      <c r="J1432" s="235"/>
      <c r="K1432" s="235"/>
      <c r="L1432" s="235"/>
      <c r="M1432" s="235"/>
      <c r="N1432" s="235"/>
      <c r="O1432" s="235"/>
      <c r="P1432" s="235"/>
      <c r="Q1432" s="235"/>
      <c r="R1432" s="235"/>
      <c r="S1432" s="235"/>
      <c r="T1432" s="235"/>
      <c r="U1432" s="235"/>
      <c r="V1432" s="235"/>
      <c r="W1432" s="235"/>
      <c r="X1432" s="235"/>
      <c r="Y1432" s="235"/>
      <c r="Z1432" s="235"/>
      <c r="AA1432" s="235"/>
      <c r="AB1432" s="235"/>
      <c r="AC1432" s="235"/>
      <c r="AD1432" s="235"/>
      <c r="AE1432" s="235"/>
      <c r="AF1432" s="235"/>
      <c r="AG1432" s="235"/>
      <c r="AH1432" s="235"/>
      <c r="AI1432" s="235"/>
      <c r="AJ1432" s="235"/>
      <c r="AK1432" s="235"/>
      <c r="AL1432" s="235"/>
      <c r="AM1432" s="235"/>
      <c r="AN1432" s="235"/>
      <c r="AO1432" s="235"/>
      <c r="AP1432" s="235"/>
    </row>
    <row r="1433" spans="1:42" s="232" customFormat="1" outlineLevel="1">
      <c r="A1433" s="395"/>
      <c r="B1433" s="269"/>
      <c r="C1433" s="432" t="s">
        <v>2600</v>
      </c>
      <c r="D1433" s="426"/>
      <c r="E1433" s="427"/>
      <c r="F1433" s="334"/>
      <c r="G1433" s="334"/>
      <c r="H1433" s="271"/>
      <c r="I1433" s="235"/>
      <c r="J1433" s="235"/>
      <c r="K1433" s="235"/>
      <c r="L1433" s="235"/>
      <c r="M1433" s="235"/>
      <c r="N1433" s="235"/>
      <c r="O1433" s="235"/>
      <c r="P1433" s="235"/>
      <c r="Q1433" s="235"/>
      <c r="R1433" s="235"/>
      <c r="S1433" s="235"/>
      <c r="T1433" s="235"/>
      <c r="U1433" s="235"/>
      <c r="V1433" s="235"/>
      <c r="W1433" s="235"/>
      <c r="X1433" s="235"/>
      <c r="Y1433" s="235"/>
      <c r="Z1433" s="235"/>
      <c r="AA1433" s="235"/>
      <c r="AB1433" s="235"/>
      <c r="AC1433" s="235"/>
      <c r="AD1433" s="235"/>
      <c r="AE1433" s="235"/>
      <c r="AF1433" s="235"/>
      <c r="AG1433" s="235"/>
      <c r="AH1433" s="235"/>
      <c r="AI1433" s="235"/>
      <c r="AJ1433" s="235"/>
      <c r="AK1433" s="235"/>
      <c r="AL1433" s="235"/>
      <c r="AM1433" s="235"/>
      <c r="AN1433" s="235"/>
      <c r="AO1433" s="235"/>
      <c r="AP1433" s="235"/>
    </row>
    <row r="1434" spans="1:42" s="232" customFormat="1" outlineLevel="1">
      <c r="A1434" s="395"/>
      <c r="B1434" s="269"/>
      <c r="C1434" s="425" t="s">
        <v>2602</v>
      </c>
      <c r="D1434" s="426"/>
      <c r="E1434" s="427">
        <v>145.5</v>
      </c>
      <c r="F1434" s="334"/>
      <c r="G1434" s="334"/>
      <c r="H1434" s="271"/>
      <c r="I1434" s="235"/>
      <c r="J1434" s="235"/>
      <c r="K1434" s="235"/>
      <c r="L1434" s="235"/>
      <c r="M1434" s="235"/>
      <c r="N1434" s="235"/>
      <c r="O1434" s="235"/>
      <c r="P1434" s="235"/>
      <c r="Q1434" s="235"/>
      <c r="R1434" s="235"/>
      <c r="S1434" s="235"/>
      <c r="T1434" s="235"/>
      <c r="U1434" s="235"/>
      <c r="V1434" s="235"/>
      <c r="W1434" s="235"/>
      <c r="X1434" s="235"/>
      <c r="Y1434" s="235"/>
      <c r="Z1434" s="235"/>
      <c r="AA1434" s="235"/>
      <c r="AB1434" s="235"/>
      <c r="AC1434" s="235"/>
      <c r="AD1434" s="235"/>
      <c r="AE1434" s="235"/>
      <c r="AF1434" s="235"/>
      <c r="AG1434" s="235"/>
      <c r="AH1434" s="235"/>
      <c r="AI1434" s="235"/>
      <c r="AJ1434" s="235"/>
      <c r="AK1434" s="235"/>
      <c r="AL1434" s="235"/>
      <c r="AM1434" s="235"/>
      <c r="AN1434" s="235"/>
      <c r="AO1434" s="235"/>
      <c r="AP1434" s="235"/>
    </row>
    <row r="1435" spans="1:42" outlineLevel="1">
      <c r="A1435" s="395">
        <v>463</v>
      </c>
      <c r="B1435" s="269" t="s">
        <v>1190</v>
      </c>
      <c r="C1435" s="270" t="s">
        <v>1191</v>
      </c>
      <c r="D1435" s="333" t="s">
        <v>130</v>
      </c>
      <c r="E1435" s="334">
        <v>13.57</v>
      </c>
      <c r="F1435" s="334"/>
      <c r="G1435" s="334">
        <f>ROUND(E1435*F1435,2)</f>
        <v>0</v>
      </c>
      <c r="H1435" s="271" t="s">
        <v>1233</v>
      </c>
      <c r="I1435" s="137"/>
      <c r="J1435" s="137"/>
      <c r="K1435" s="137"/>
      <c r="L1435" s="137"/>
      <c r="M1435" s="137" t="s">
        <v>131</v>
      </c>
      <c r="N1435" s="137"/>
      <c r="O1435" s="137"/>
      <c r="P1435" s="137"/>
      <c r="Q1435" s="137"/>
      <c r="R1435" s="137"/>
      <c r="S1435" s="137"/>
      <c r="T1435" s="137"/>
      <c r="U1435" s="137"/>
      <c r="V1435" s="137"/>
      <c r="W1435" s="137"/>
      <c r="X1435" s="137"/>
      <c r="Y1435" s="137"/>
      <c r="Z1435" s="137"/>
      <c r="AA1435" s="137"/>
      <c r="AB1435" s="137"/>
      <c r="AC1435" s="137"/>
      <c r="AD1435" s="137"/>
      <c r="AE1435" s="137"/>
      <c r="AF1435" s="137"/>
      <c r="AG1435" s="137"/>
      <c r="AH1435" s="137"/>
      <c r="AI1435" s="137"/>
      <c r="AJ1435" s="137"/>
      <c r="AK1435" s="137"/>
      <c r="AL1435" s="137"/>
      <c r="AM1435" s="137"/>
      <c r="AN1435" s="137"/>
      <c r="AO1435" s="137"/>
      <c r="AP1435" s="137"/>
    </row>
    <row r="1436" spans="1:42" outlineLevel="1">
      <c r="A1436" s="395"/>
      <c r="B1436" s="269"/>
      <c r="C1436" s="360" t="s">
        <v>598</v>
      </c>
      <c r="D1436" s="361"/>
      <c r="E1436" s="362"/>
      <c r="F1436" s="334"/>
      <c r="G1436" s="334"/>
      <c r="H1436" s="271">
        <v>0</v>
      </c>
      <c r="I1436" s="137"/>
      <c r="J1436" s="137"/>
      <c r="K1436" s="137"/>
      <c r="L1436" s="137"/>
      <c r="M1436" s="137" t="s">
        <v>133</v>
      </c>
      <c r="N1436" s="137">
        <v>0</v>
      </c>
      <c r="O1436" s="137"/>
      <c r="P1436" s="137"/>
      <c r="Q1436" s="137"/>
      <c r="R1436" s="137"/>
      <c r="S1436" s="137"/>
      <c r="T1436" s="137"/>
      <c r="U1436" s="137"/>
      <c r="V1436" s="137"/>
      <c r="W1436" s="137"/>
      <c r="X1436" s="137"/>
      <c r="Y1436" s="137"/>
      <c r="Z1436" s="137"/>
      <c r="AA1436" s="137"/>
      <c r="AB1436" s="137"/>
      <c r="AC1436" s="137"/>
      <c r="AD1436" s="137"/>
      <c r="AE1436" s="137"/>
      <c r="AF1436" s="137"/>
      <c r="AG1436" s="137"/>
      <c r="AH1436" s="137"/>
      <c r="AI1436" s="137"/>
      <c r="AJ1436" s="137"/>
      <c r="AK1436" s="137"/>
      <c r="AL1436" s="137"/>
      <c r="AM1436" s="137"/>
      <c r="AN1436" s="137"/>
      <c r="AO1436" s="137"/>
      <c r="AP1436" s="137"/>
    </row>
    <row r="1437" spans="1:42" outlineLevel="1">
      <c r="A1437" s="395"/>
      <c r="B1437" s="269"/>
      <c r="C1437" s="360" t="s">
        <v>154</v>
      </c>
      <c r="D1437" s="361"/>
      <c r="E1437" s="362"/>
      <c r="F1437" s="334"/>
      <c r="G1437" s="334"/>
      <c r="H1437" s="271">
        <v>0</v>
      </c>
      <c r="I1437" s="137"/>
      <c r="J1437" s="137"/>
      <c r="K1437" s="137"/>
      <c r="L1437" s="137"/>
      <c r="M1437" s="137" t="s">
        <v>133</v>
      </c>
      <c r="N1437" s="137">
        <v>0</v>
      </c>
      <c r="O1437" s="137"/>
      <c r="P1437" s="137"/>
      <c r="Q1437" s="137"/>
      <c r="R1437" s="137"/>
      <c r="S1437" s="137"/>
      <c r="T1437" s="137"/>
      <c r="U1437" s="137"/>
      <c r="V1437" s="137"/>
      <c r="W1437" s="137"/>
      <c r="X1437" s="137"/>
      <c r="Y1437" s="137"/>
      <c r="Z1437" s="137"/>
      <c r="AA1437" s="137"/>
      <c r="AB1437" s="137"/>
      <c r="AC1437" s="137"/>
      <c r="AD1437" s="137"/>
      <c r="AE1437" s="137"/>
      <c r="AF1437" s="137"/>
      <c r="AG1437" s="137"/>
      <c r="AH1437" s="137"/>
      <c r="AI1437" s="137"/>
      <c r="AJ1437" s="137"/>
      <c r="AK1437" s="137"/>
      <c r="AL1437" s="137"/>
      <c r="AM1437" s="137"/>
      <c r="AN1437" s="137"/>
      <c r="AO1437" s="137"/>
      <c r="AP1437" s="137"/>
    </row>
    <row r="1438" spans="1:42" outlineLevel="1">
      <c r="A1438" s="395"/>
      <c r="B1438" s="269"/>
      <c r="C1438" s="360" t="s">
        <v>1192</v>
      </c>
      <c r="D1438" s="361"/>
      <c r="E1438" s="362">
        <v>13.57</v>
      </c>
      <c r="F1438" s="334"/>
      <c r="G1438" s="334"/>
      <c r="H1438" s="271">
        <v>0</v>
      </c>
      <c r="I1438" s="137"/>
      <c r="J1438" s="137"/>
      <c r="K1438" s="137"/>
      <c r="L1438" s="137"/>
      <c r="M1438" s="137" t="s">
        <v>133</v>
      </c>
      <c r="N1438" s="137">
        <v>0</v>
      </c>
      <c r="O1438" s="137"/>
      <c r="P1438" s="137"/>
      <c r="Q1438" s="137"/>
      <c r="R1438" s="137"/>
      <c r="S1438" s="137"/>
      <c r="T1438" s="137"/>
      <c r="U1438" s="137"/>
      <c r="V1438" s="137"/>
      <c r="W1438" s="137"/>
      <c r="X1438" s="137"/>
      <c r="Y1438" s="137"/>
      <c r="Z1438" s="137"/>
      <c r="AA1438" s="137"/>
      <c r="AB1438" s="137"/>
      <c r="AC1438" s="137"/>
      <c r="AD1438" s="137"/>
      <c r="AE1438" s="137"/>
      <c r="AF1438" s="137"/>
      <c r="AG1438" s="137"/>
      <c r="AH1438" s="137"/>
      <c r="AI1438" s="137"/>
      <c r="AJ1438" s="137"/>
      <c r="AK1438" s="137"/>
      <c r="AL1438" s="137"/>
      <c r="AM1438" s="137"/>
      <c r="AN1438" s="137"/>
      <c r="AO1438" s="137"/>
      <c r="AP1438" s="137"/>
    </row>
    <row r="1439" spans="1:42">
      <c r="A1439" s="396" t="s">
        <v>126</v>
      </c>
      <c r="B1439" s="363" t="s">
        <v>102</v>
      </c>
      <c r="C1439" s="364" t="s">
        <v>103</v>
      </c>
      <c r="D1439" s="365"/>
      <c r="E1439" s="366"/>
      <c r="F1439" s="366"/>
      <c r="G1439" s="366">
        <f>SUMIF(M1440:M1452,"&lt;&gt;NOR",G1440:G1452)</f>
        <v>0</v>
      </c>
      <c r="H1439" s="339"/>
      <c r="M1439" s="136" t="s">
        <v>127</v>
      </c>
    </row>
    <row r="1440" spans="1:42" outlineLevel="1">
      <c r="A1440" s="395">
        <v>464</v>
      </c>
      <c r="B1440" s="269" t="s">
        <v>1193</v>
      </c>
      <c r="C1440" s="270" t="s">
        <v>1194</v>
      </c>
      <c r="D1440" s="333" t="s">
        <v>130</v>
      </c>
      <c r="E1440" s="428">
        <v>2584.11</v>
      </c>
      <c r="F1440" s="334"/>
      <c r="G1440" s="334">
        <f>ROUND(E1440*F1440,2)</f>
        <v>0</v>
      </c>
      <c r="H1440" s="271" t="s">
        <v>1269</v>
      </c>
      <c r="I1440" s="137"/>
      <c r="J1440" s="137"/>
      <c r="K1440" s="137"/>
      <c r="L1440" s="137"/>
      <c r="M1440" s="137" t="s">
        <v>131</v>
      </c>
      <c r="N1440" s="137"/>
      <c r="O1440" s="137"/>
      <c r="P1440" s="137"/>
      <c r="Q1440" s="137"/>
      <c r="R1440" s="137"/>
      <c r="S1440" s="137"/>
      <c r="T1440" s="137"/>
      <c r="U1440" s="137"/>
      <c r="V1440" s="137"/>
      <c r="W1440" s="137"/>
      <c r="X1440" s="137"/>
      <c r="Y1440" s="137"/>
      <c r="Z1440" s="137"/>
      <c r="AA1440" s="137"/>
      <c r="AB1440" s="137"/>
      <c r="AC1440" s="137"/>
      <c r="AD1440" s="137"/>
      <c r="AE1440" s="137"/>
      <c r="AF1440" s="137"/>
      <c r="AG1440" s="137"/>
      <c r="AH1440" s="137"/>
      <c r="AI1440" s="137"/>
      <c r="AJ1440" s="137"/>
      <c r="AK1440" s="137"/>
      <c r="AL1440" s="137"/>
      <c r="AM1440" s="137"/>
      <c r="AN1440" s="137"/>
      <c r="AO1440" s="137"/>
      <c r="AP1440" s="137"/>
    </row>
    <row r="1441" spans="1:42" ht="22.5" outlineLevel="1">
      <c r="A1441" s="395"/>
      <c r="B1441" s="269"/>
      <c r="C1441" s="360" t="s">
        <v>2553</v>
      </c>
      <c r="D1441" s="361"/>
      <c r="E1441" s="362">
        <v>1219.4100000000001</v>
      </c>
      <c r="F1441" s="334"/>
      <c r="G1441" s="334"/>
      <c r="H1441" s="271">
        <v>0</v>
      </c>
      <c r="I1441" s="137"/>
      <c r="J1441" s="137"/>
      <c r="K1441" s="137"/>
      <c r="L1441" s="137"/>
      <c r="M1441" s="137" t="s">
        <v>133</v>
      </c>
      <c r="N1441" s="137">
        <v>0</v>
      </c>
      <c r="O1441" s="137"/>
      <c r="P1441" s="137"/>
      <c r="Q1441" s="137"/>
      <c r="R1441" s="137"/>
      <c r="S1441" s="137"/>
      <c r="T1441" s="137"/>
      <c r="U1441" s="137"/>
      <c r="V1441" s="137"/>
      <c r="W1441" s="137"/>
      <c r="X1441" s="137"/>
      <c r="Y1441" s="137"/>
      <c r="Z1441" s="137"/>
      <c r="AA1441" s="137"/>
      <c r="AB1441" s="137"/>
      <c r="AC1441" s="137"/>
      <c r="AD1441" s="137"/>
      <c r="AE1441" s="137"/>
      <c r="AF1441" s="137"/>
      <c r="AG1441" s="137"/>
      <c r="AH1441" s="137"/>
      <c r="AI1441" s="137"/>
      <c r="AJ1441" s="137"/>
      <c r="AK1441" s="137"/>
      <c r="AL1441" s="137"/>
      <c r="AM1441" s="137"/>
      <c r="AN1441" s="137"/>
      <c r="AO1441" s="137"/>
      <c r="AP1441" s="137"/>
    </row>
    <row r="1442" spans="1:42" outlineLevel="1">
      <c r="A1442" s="395"/>
      <c r="B1442" s="269"/>
      <c r="C1442" s="360" t="s">
        <v>1482</v>
      </c>
      <c r="D1442" s="361"/>
      <c r="E1442" s="362">
        <v>825.85</v>
      </c>
      <c r="F1442" s="334"/>
      <c r="G1442" s="334"/>
      <c r="H1442" s="271">
        <v>0</v>
      </c>
      <c r="I1442" s="137"/>
      <c r="J1442" s="137"/>
      <c r="K1442" s="137"/>
      <c r="L1442" s="137"/>
      <c r="M1442" s="137" t="s">
        <v>133</v>
      </c>
      <c r="N1442" s="137">
        <v>0</v>
      </c>
      <c r="O1442" s="137"/>
      <c r="P1442" s="137"/>
      <c r="Q1442" s="137"/>
      <c r="R1442" s="137"/>
      <c r="S1442" s="137"/>
      <c r="T1442" s="137"/>
      <c r="U1442" s="137"/>
      <c r="V1442" s="137"/>
      <c r="W1442" s="137"/>
      <c r="X1442" s="137"/>
      <c r="Y1442" s="137"/>
      <c r="Z1442" s="137"/>
      <c r="AA1442" s="137"/>
      <c r="AB1442" s="137"/>
      <c r="AC1442" s="137"/>
      <c r="AD1442" s="137"/>
      <c r="AE1442" s="137"/>
      <c r="AF1442" s="137"/>
      <c r="AG1442" s="137"/>
      <c r="AH1442" s="137"/>
      <c r="AI1442" s="137"/>
      <c r="AJ1442" s="137"/>
      <c r="AK1442" s="137"/>
      <c r="AL1442" s="137"/>
      <c r="AM1442" s="137"/>
      <c r="AN1442" s="137"/>
      <c r="AO1442" s="137"/>
      <c r="AP1442" s="137"/>
    </row>
    <row r="1443" spans="1:42" outlineLevel="1">
      <c r="A1443" s="395"/>
      <c r="B1443" s="269"/>
      <c r="C1443" s="360" t="s">
        <v>1195</v>
      </c>
      <c r="D1443" s="361"/>
      <c r="E1443" s="362">
        <v>-207.2</v>
      </c>
      <c r="F1443" s="334"/>
      <c r="G1443" s="334"/>
      <c r="H1443" s="271">
        <v>0</v>
      </c>
      <c r="I1443" s="137"/>
      <c r="J1443" s="137"/>
      <c r="K1443" s="137"/>
      <c r="L1443" s="137"/>
      <c r="M1443" s="137" t="s">
        <v>133</v>
      </c>
      <c r="N1443" s="137">
        <v>0</v>
      </c>
      <c r="O1443" s="137"/>
      <c r="P1443" s="137"/>
      <c r="Q1443" s="137"/>
      <c r="R1443" s="137"/>
      <c r="S1443" s="137"/>
      <c r="T1443" s="137"/>
      <c r="U1443" s="137"/>
      <c r="V1443" s="137"/>
      <c r="W1443" s="137"/>
      <c r="X1443" s="137"/>
      <c r="Y1443" s="137"/>
      <c r="Z1443" s="137"/>
      <c r="AA1443" s="137"/>
      <c r="AB1443" s="137"/>
      <c r="AC1443" s="137"/>
      <c r="AD1443" s="137"/>
      <c r="AE1443" s="137"/>
      <c r="AF1443" s="137"/>
      <c r="AG1443" s="137"/>
      <c r="AH1443" s="137"/>
      <c r="AI1443" s="137"/>
      <c r="AJ1443" s="137"/>
      <c r="AK1443" s="137"/>
      <c r="AL1443" s="137"/>
      <c r="AM1443" s="137"/>
      <c r="AN1443" s="137"/>
      <c r="AO1443" s="137"/>
      <c r="AP1443" s="137"/>
    </row>
    <row r="1444" spans="1:42" outlineLevel="1">
      <c r="A1444" s="395"/>
      <c r="B1444" s="269"/>
      <c r="C1444" s="360" t="s">
        <v>1196</v>
      </c>
      <c r="D1444" s="361"/>
      <c r="E1444" s="362">
        <v>-19.399999999999999</v>
      </c>
      <c r="F1444" s="334"/>
      <c r="G1444" s="334"/>
      <c r="H1444" s="271">
        <v>0</v>
      </c>
      <c r="I1444" s="137"/>
      <c r="J1444" s="137"/>
      <c r="K1444" s="137"/>
      <c r="L1444" s="137"/>
      <c r="M1444" s="137" t="s">
        <v>133</v>
      </c>
      <c r="N1444" s="137">
        <v>0</v>
      </c>
      <c r="O1444" s="137"/>
      <c r="P1444" s="137"/>
      <c r="Q1444" s="137"/>
      <c r="R1444" s="137"/>
      <c r="S1444" s="137"/>
      <c r="T1444" s="137"/>
      <c r="U1444" s="137"/>
      <c r="V1444" s="137"/>
      <c r="W1444" s="137"/>
      <c r="X1444" s="137"/>
      <c r="Y1444" s="137"/>
      <c r="Z1444" s="137"/>
      <c r="AA1444" s="137"/>
      <c r="AB1444" s="137"/>
      <c r="AC1444" s="137"/>
      <c r="AD1444" s="137"/>
      <c r="AE1444" s="137"/>
      <c r="AF1444" s="137"/>
      <c r="AG1444" s="137"/>
      <c r="AH1444" s="137"/>
      <c r="AI1444" s="137"/>
      <c r="AJ1444" s="137"/>
      <c r="AK1444" s="137"/>
      <c r="AL1444" s="137"/>
      <c r="AM1444" s="137"/>
      <c r="AN1444" s="137"/>
      <c r="AO1444" s="137"/>
      <c r="AP1444" s="137"/>
    </row>
    <row r="1445" spans="1:42" outlineLevel="1">
      <c r="A1445" s="395"/>
      <c r="B1445" s="269"/>
      <c r="C1445" s="360" t="s">
        <v>1197</v>
      </c>
      <c r="D1445" s="361"/>
      <c r="E1445" s="362">
        <v>-20.399999999999999</v>
      </c>
      <c r="F1445" s="334"/>
      <c r="G1445" s="334"/>
      <c r="H1445" s="271">
        <v>0</v>
      </c>
      <c r="I1445" s="137"/>
      <c r="J1445" s="137"/>
      <c r="K1445" s="137"/>
      <c r="L1445" s="137"/>
      <c r="M1445" s="137" t="s">
        <v>133</v>
      </c>
      <c r="N1445" s="137">
        <v>0</v>
      </c>
      <c r="O1445" s="137"/>
      <c r="P1445" s="137"/>
      <c r="Q1445" s="137"/>
      <c r="R1445" s="137"/>
      <c r="S1445" s="137"/>
      <c r="T1445" s="137"/>
      <c r="U1445" s="137"/>
      <c r="V1445" s="137"/>
      <c r="W1445" s="137"/>
      <c r="X1445" s="137"/>
      <c r="Y1445" s="137"/>
      <c r="Z1445" s="137"/>
      <c r="AA1445" s="137"/>
      <c r="AB1445" s="137"/>
      <c r="AC1445" s="137"/>
      <c r="AD1445" s="137"/>
      <c r="AE1445" s="137"/>
      <c r="AF1445" s="137"/>
      <c r="AG1445" s="137"/>
      <c r="AH1445" s="137"/>
      <c r="AI1445" s="137"/>
      <c r="AJ1445" s="137"/>
      <c r="AK1445" s="137"/>
      <c r="AL1445" s="137"/>
      <c r="AM1445" s="137"/>
      <c r="AN1445" s="137"/>
      <c r="AO1445" s="137"/>
      <c r="AP1445" s="137"/>
    </row>
    <row r="1446" spans="1:42" s="441" customFormat="1" ht="22.5" outlineLevel="1">
      <c r="A1446" s="395"/>
      <c r="B1446" s="269"/>
      <c r="C1446" s="432" t="s">
        <v>2643</v>
      </c>
      <c r="D1446" s="426"/>
      <c r="E1446" s="427">
        <v>785.85</v>
      </c>
      <c r="F1446" s="334"/>
      <c r="G1446" s="334"/>
      <c r="H1446" s="271"/>
      <c r="I1446" s="442"/>
      <c r="J1446" s="442"/>
      <c r="K1446" s="442"/>
      <c r="L1446" s="442"/>
      <c r="M1446" s="442"/>
      <c r="N1446" s="442"/>
      <c r="O1446" s="442"/>
      <c r="P1446" s="442"/>
      <c r="Q1446" s="442"/>
      <c r="R1446" s="442"/>
      <c r="S1446" s="442"/>
      <c r="T1446" s="442"/>
      <c r="U1446" s="442"/>
      <c r="V1446" s="442"/>
      <c r="W1446" s="442"/>
      <c r="X1446" s="442"/>
      <c r="Y1446" s="442"/>
      <c r="Z1446" s="442"/>
      <c r="AA1446" s="442"/>
      <c r="AB1446" s="442"/>
      <c r="AC1446" s="442"/>
      <c r="AD1446" s="442"/>
      <c r="AE1446" s="442"/>
      <c r="AF1446" s="442"/>
      <c r="AG1446" s="442"/>
      <c r="AH1446" s="442"/>
      <c r="AI1446" s="442"/>
      <c r="AJ1446" s="442"/>
      <c r="AK1446" s="442"/>
      <c r="AL1446" s="442"/>
      <c r="AM1446" s="442"/>
      <c r="AN1446" s="442"/>
      <c r="AO1446" s="442"/>
      <c r="AP1446" s="442"/>
    </row>
    <row r="1447" spans="1:42" outlineLevel="1">
      <c r="A1447" s="395">
        <v>465</v>
      </c>
      <c r="B1447" s="269" t="s">
        <v>1198</v>
      </c>
      <c r="C1447" s="270" t="s">
        <v>1199</v>
      </c>
      <c r="D1447" s="333" t="s">
        <v>130</v>
      </c>
      <c r="E1447" s="428">
        <v>2584.11</v>
      </c>
      <c r="F1447" s="334"/>
      <c r="G1447" s="334">
        <f>ROUND(E1447*F1447,2)</f>
        <v>0</v>
      </c>
      <c r="H1447" s="271" t="s">
        <v>1269</v>
      </c>
      <c r="I1447" s="137"/>
      <c r="J1447" s="137"/>
      <c r="K1447" s="137"/>
      <c r="L1447" s="137"/>
      <c r="M1447" s="137" t="s">
        <v>131</v>
      </c>
      <c r="N1447" s="137"/>
      <c r="O1447" s="137"/>
      <c r="P1447" s="137"/>
      <c r="Q1447" s="137"/>
      <c r="R1447" s="137"/>
      <c r="S1447" s="137"/>
      <c r="T1447" s="137"/>
      <c r="U1447" s="137"/>
      <c r="V1447" s="137"/>
      <c r="W1447" s="137"/>
      <c r="X1447" s="137"/>
      <c r="Y1447" s="137"/>
      <c r="Z1447" s="137"/>
      <c r="AA1447" s="137"/>
      <c r="AB1447" s="137"/>
      <c r="AC1447" s="137"/>
      <c r="AD1447" s="137"/>
      <c r="AE1447" s="137"/>
      <c r="AF1447" s="137"/>
      <c r="AG1447" s="137"/>
      <c r="AH1447" s="137"/>
      <c r="AI1447" s="137"/>
      <c r="AJ1447" s="137"/>
      <c r="AK1447" s="137"/>
      <c r="AL1447" s="137"/>
      <c r="AM1447" s="137"/>
      <c r="AN1447" s="137"/>
      <c r="AO1447" s="137"/>
      <c r="AP1447" s="137"/>
    </row>
    <row r="1448" spans="1:42" ht="22.5" outlineLevel="1">
      <c r="A1448" s="395"/>
      <c r="B1448" s="269"/>
      <c r="C1448" s="360" t="s">
        <v>2553</v>
      </c>
      <c r="D1448" s="361"/>
      <c r="E1448" s="362">
        <v>1219.4100000000001</v>
      </c>
      <c r="F1448" s="334"/>
      <c r="G1448" s="334"/>
      <c r="H1448" s="271">
        <v>0</v>
      </c>
      <c r="I1448" s="137"/>
      <c r="J1448" s="137"/>
      <c r="K1448" s="137"/>
      <c r="L1448" s="137"/>
      <c r="M1448" s="137" t="s">
        <v>133</v>
      </c>
      <c r="N1448" s="137">
        <v>0</v>
      </c>
      <c r="O1448" s="137"/>
      <c r="P1448" s="137"/>
      <c r="Q1448" s="137"/>
      <c r="R1448" s="137"/>
      <c r="S1448" s="137"/>
      <c r="T1448" s="137"/>
      <c r="U1448" s="137"/>
      <c r="V1448" s="137"/>
      <c r="W1448" s="137"/>
      <c r="X1448" s="137"/>
      <c r="Y1448" s="137"/>
      <c r="Z1448" s="137"/>
      <c r="AA1448" s="137"/>
      <c r="AB1448" s="137"/>
      <c r="AC1448" s="137"/>
      <c r="AD1448" s="137"/>
      <c r="AE1448" s="137"/>
      <c r="AF1448" s="137"/>
      <c r="AG1448" s="137"/>
      <c r="AH1448" s="137"/>
      <c r="AI1448" s="137"/>
      <c r="AJ1448" s="137"/>
      <c r="AK1448" s="137"/>
      <c r="AL1448" s="137"/>
      <c r="AM1448" s="137"/>
      <c r="AN1448" s="137"/>
      <c r="AO1448" s="137"/>
      <c r="AP1448" s="137"/>
    </row>
    <row r="1449" spans="1:42" outlineLevel="1">
      <c r="A1449" s="395"/>
      <c r="B1449" s="269"/>
      <c r="C1449" s="360" t="s">
        <v>1482</v>
      </c>
      <c r="D1449" s="361"/>
      <c r="E1449" s="362">
        <v>825.85</v>
      </c>
      <c r="F1449" s="334"/>
      <c r="G1449" s="334"/>
      <c r="H1449" s="271">
        <v>0</v>
      </c>
      <c r="I1449" s="137"/>
      <c r="J1449" s="137"/>
      <c r="K1449" s="137"/>
      <c r="L1449" s="137"/>
      <c r="M1449" s="137" t="s">
        <v>133</v>
      </c>
      <c r="N1449" s="137">
        <v>0</v>
      </c>
      <c r="O1449" s="137"/>
      <c r="P1449" s="137"/>
      <c r="Q1449" s="137"/>
      <c r="R1449" s="137"/>
      <c r="S1449" s="137"/>
      <c r="T1449" s="137"/>
      <c r="U1449" s="137"/>
      <c r="V1449" s="137"/>
      <c r="W1449" s="137"/>
      <c r="X1449" s="137"/>
      <c r="Y1449" s="137"/>
      <c r="Z1449" s="137"/>
      <c r="AA1449" s="137"/>
      <c r="AB1449" s="137"/>
      <c r="AC1449" s="137"/>
      <c r="AD1449" s="137"/>
      <c r="AE1449" s="137"/>
      <c r="AF1449" s="137"/>
      <c r="AG1449" s="137"/>
      <c r="AH1449" s="137"/>
      <c r="AI1449" s="137"/>
      <c r="AJ1449" s="137"/>
      <c r="AK1449" s="137"/>
      <c r="AL1449" s="137"/>
      <c r="AM1449" s="137"/>
      <c r="AN1449" s="137"/>
      <c r="AO1449" s="137"/>
      <c r="AP1449" s="137"/>
    </row>
    <row r="1450" spans="1:42" outlineLevel="1">
      <c r="A1450" s="395"/>
      <c r="B1450" s="269"/>
      <c r="C1450" s="360" t="s">
        <v>1195</v>
      </c>
      <c r="D1450" s="361"/>
      <c r="E1450" s="362">
        <v>-207.2</v>
      </c>
      <c r="F1450" s="334"/>
      <c r="G1450" s="334"/>
      <c r="H1450" s="271">
        <v>0</v>
      </c>
      <c r="I1450" s="137"/>
      <c r="J1450" s="137"/>
      <c r="K1450" s="137"/>
      <c r="L1450" s="137"/>
      <c r="M1450" s="137" t="s">
        <v>133</v>
      </c>
      <c r="N1450" s="137">
        <v>0</v>
      </c>
      <c r="O1450" s="137"/>
      <c r="P1450" s="137"/>
      <c r="Q1450" s="137"/>
      <c r="R1450" s="137"/>
      <c r="S1450" s="137"/>
      <c r="T1450" s="137"/>
      <c r="U1450" s="137"/>
      <c r="V1450" s="137"/>
      <c r="W1450" s="137"/>
      <c r="X1450" s="137"/>
      <c r="Y1450" s="137"/>
      <c r="Z1450" s="137"/>
      <c r="AA1450" s="137"/>
      <c r="AB1450" s="137"/>
      <c r="AC1450" s="137"/>
      <c r="AD1450" s="137"/>
      <c r="AE1450" s="137"/>
      <c r="AF1450" s="137"/>
      <c r="AG1450" s="137"/>
      <c r="AH1450" s="137"/>
      <c r="AI1450" s="137"/>
      <c r="AJ1450" s="137"/>
      <c r="AK1450" s="137"/>
      <c r="AL1450" s="137"/>
      <c r="AM1450" s="137"/>
      <c r="AN1450" s="137"/>
      <c r="AO1450" s="137"/>
      <c r="AP1450" s="137"/>
    </row>
    <row r="1451" spans="1:42" outlineLevel="1">
      <c r="A1451" s="395"/>
      <c r="B1451" s="269"/>
      <c r="C1451" s="360" t="s">
        <v>1196</v>
      </c>
      <c r="D1451" s="361"/>
      <c r="E1451" s="362">
        <v>-19.399999999999999</v>
      </c>
      <c r="F1451" s="334"/>
      <c r="G1451" s="334"/>
      <c r="H1451" s="271">
        <v>0</v>
      </c>
      <c r="I1451" s="137"/>
      <c r="J1451" s="137"/>
      <c r="K1451" s="137"/>
      <c r="L1451" s="137"/>
      <c r="M1451" s="137" t="s">
        <v>133</v>
      </c>
      <c r="N1451" s="137">
        <v>0</v>
      </c>
      <c r="O1451" s="137"/>
      <c r="P1451" s="137"/>
      <c r="Q1451" s="137"/>
      <c r="R1451" s="137"/>
      <c r="S1451" s="137"/>
      <c r="T1451" s="137"/>
      <c r="U1451" s="137"/>
      <c r="V1451" s="137"/>
      <c r="W1451" s="137"/>
      <c r="X1451" s="137"/>
      <c r="Y1451" s="137"/>
      <c r="Z1451" s="137"/>
      <c r="AA1451" s="137"/>
      <c r="AB1451" s="137"/>
      <c r="AC1451" s="137"/>
      <c r="AD1451" s="137"/>
      <c r="AE1451" s="137"/>
      <c r="AF1451" s="137"/>
      <c r="AG1451" s="137"/>
      <c r="AH1451" s="137"/>
      <c r="AI1451" s="137"/>
      <c r="AJ1451" s="137"/>
      <c r="AK1451" s="137"/>
      <c r="AL1451" s="137"/>
      <c r="AM1451" s="137"/>
      <c r="AN1451" s="137"/>
      <c r="AO1451" s="137"/>
      <c r="AP1451" s="137"/>
    </row>
    <row r="1452" spans="1:42" outlineLevel="1">
      <c r="A1452" s="395"/>
      <c r="B1452" s="269"/>
      <c r="C1452" s="360" t="s">
        <v>1197</v>
      </c>
      <c r="D1452" s="361"/>
      <c r="E1452" s="362">
        <v>-20.399999999999999</v>
      </c>
      <c r="F1452" s="334"/>
      <c r="G1452" s="334"/>
      <c r="H1452" s="271">
        <v>0</v>
      </c>
      <c r="I1452" s="137"/>
      <c r="J1452" s="137"/>
      <c r="K1452" s="137"/>
      <c r="L1452" s="137"/>
      <c r="M1452" s="137" t="s">
        <v>133</v>
      </c>
      <c r="N1452" s="137">
        <v>0</v>
      </c>
      <c r="O1452" s="137"/>
      <c r="P1452" s="137"/>
      <c r="Q1452" s="137"/>
      <c r="R1452" s="137"/>
      <c r="S1452" s="137"/>
      <c r="T1452" s="137"/>
      <c r="U1452" s="137"/>
      <c r="V1452" s="137"/>
      <c r="W1452" s="137"/>
      <c r="X1452" s="137"/>
      <c r="Y1452" s="137"/>
      <c r="Z1452" s="137"/>
      <c r="AA1452" s="137"/>
      <c r="AB1452" s="137"/>
      <c r="AC1452" s="137"/>
      <c r="AD1452" s="137"/>
      <c r="AE1452" s="137"/>
      <c r="AF1452" s="137"/>
      <c r="AG1452" s="137"/>
      <c r="AH1452" s="137"/>
      <c r="AI1452" s="137"/>
      <c r="AJ1452" s="137"/>
      <c r="AK1452" s="137"/>
      <c r="AL1452" s="137"/>
      <c r="AM1452" s="137"/>
      <c r="AN1452" s="137"/>
      <c r="AO1452" s="137"/>
      <c r="AP1452" s="137"/>
    </row>
    <row r="1453" spans="1:42" s="441" customFormat="1" ht="22.5" outlineLevel="1">
      <c r="A1453" s="395"/>
      <c r="B1453" s="269"/>
      <c r="C1453" s="432" t="s">
        <v>2643</v>
      </c>
      <c r="D1453" s="426"/>
      <c r="E1453" s="427">
        <v>785.85</v>
      </c>
      <c r="F1453" s="334"/>
      <c r="G1453" s="334"/>
      <c r="H1453" s="271"/>
      <c r="I1453" s="442"/>
      <c r="J1453" s="442"/>
      <c r="K1453" s="442"/>
      <c r="L1453" s="442"/>
      <c r="M1453" s="442"/>
      <c r="N1453" s="442"/>
      <c r="O1453" s="442"/>
      <c r="P1453" s="442"/>
      <c r="Q1453" s="442"/>
      <c r="R1453" s="442"/>
      <c r="S1453" s="442"/>
      <c r="T1453" s="442"/>
      <c r="U1453" s="442"/>
      <c r="V1453" s="442"/>
      <c r="W1453" s="442"/>
      <c r="X1453" s="442"/>
      <c r="Y1453" s="442"/>
      <c r="Z1453" s="442"/>
      <c r="AA1453" s="442"/>
      <c r="AB1453" s="442"/>
      <c r="AC1453" s="442"/>
      <c r="AD1453" s="442"/>
      <c r="AE1453" s="442"/>
      <c r="AF1453" s="442"/>
      <c r="AG1453" s="442"/>
      <c r="AH1453" s="442"/>
      <c r="AI1453" s="442"/>
      <c r="AJ1453" s="442"/>
      <c r="AK1453" s="442"/>
      <c r="AL1453" s="442"/>
      <c r="AM1453" s="442"/>
      <c r="AN1453" s="442"/>
      <c r="AO1453" s="442"/>
      <c r="AP1453" s="442"/>
    </row>
    <row r="1454" spans="1:42">
      <c r="A1454" s="396" t="s">
        <v>126</v>
      </c>
      <c r="B1454" s="363" t="s">
        <v>104</v>
      </c>
      <c r="C1454" s="364" t="s">
        <v>105</v>
      </c>
      <c r="D1454" s="365"/>
      <c r="E1454" s="366"/>
      <c r="F1454" s="366"/>
      <c r="G1454" s="366">
        <f>SUMIF(M1455:M1458,"&lt;&gt;NOR",G1455:G1458)</f>
        <v>0</v>
      </c>
      <c r="H1454" s="339"/>
      <c r="M1454" s="136" t="s">
        <v>127</v>
      </c>
    </row>
    <row r="1455" spans="1:42" outlineLevel="1">
      <c r="A1455" s="395">
        <v>466</v>
      </c>
      <c r="B1455" s="269" t="s">
        <v>1200</v>
      </c>
      <c r="C1455" s="270" t="s">
        <v>1201</v>
      </c>
      <c r="D1455" s="333" t="s">
        <v>130</v>
      </c>
      <c r="E1455" s="334">
        <v>20.399999999999999</v>
      </c>
      <c r="F1455" s="334"/>
      <c r="G1455" s="334">
        <f>ROUND(E1455*F1455,2)</f>
        <v>0</v>
      </c>
      <c r="H1455" s="271" t="s">
        <v>1269</v>
      </c>
      <c r="I1455" s="137"/>
      <c r="J1455" s="137"/>
      <c r="K1455" s="137"/>
      <c r="L1455" s="137"/>
      <c r="M1455" s="137" t="s">
        <v>131</v>
      </c>
      <c r="N1455" s="137"/>
      <c r="O1455" s="137"/>
      <c r="P1455" s="137"/>
      <c r="Q1455" s="137"/>
      <c r="R1455" s="137"/>
      <c r="S1455" s="137"/>
      <c r="T1455" s="137"/>
      <c r="U1455" s="137"/>
      <c r="V1455" s="137"/>
      <c r="W1455" s="137"/>
      <c r="X1455" s="137"/>
      <c r="Y1455" s="137"/>
      <c r="Z1455" s="137"/>
      <c r="AA1455" s="137"/>
      <c r="AB1455" s="137"/>
      <c r="AC1455" s="137"/>
      <c r="AD1455" s="137"/>
      <c r="AE1455" s="137"/>
      <c r="AF1455" s="137"/>
      <c r="AG1455" s="137"/>
      <c r="AH1455" s="137"/>
      <c r="AI1455" s="137"/>
      <c r="AJ1455" s="137"/>
      <c r="AK1455" s="137"/>
      <c r="AL1455" s="137"/>
      <c r="AM1455" s="137"/>
      <c r="AN1455" s="137"/>
      <c r="AO1455" s="137"/>
      <c r="AP1455" s="137"/>
    </row>
    <row r="1456" spans="1:42" outlineLevel="1">
      <c r="A1456" s="395"/>
      <c r="B1456" s="269"/>
      <c r="C1456" s="360" t="s">
        <v>1202</v>
      </c>
      <c r="D1456" s="361"/>
      <c r="E1456" s="362">
        <v>20.399999999999999</v>
      </c>
      <c r="F1456" s="334"/>
      <c r="G1456" s="334"/>
      <c r="H1456" s="271">
        <v>0</v>
      </c>
      <c r="I1456" s="137"/>
      <c r="J1456" s="137"/>
      <c r="K1456" s="137"/>
      <c r="L1456" s="137"/>
      <c r="M1456" s="137" t="s">
        <v>133</v>
      </c>
      <c r="N1456" s="137">
        <v>0</v>
      </c>
      <c r="O1456" s="137"/>
      <c r="P1456" s="137"/>
      <c r="Q1456" s="137"/>
      <c r="R1456" s="137"/>
      <c r="S1456" s="137"/>
      <c r="T1456" s="137"/>
      <c r="U1456" s="137"/>
      <c r="V1456" s="137"/>
      <c r="W1456" s="137"/>
      <c r="X1456" s="137"/>
      <c r="Y1456" s="137"/>
      <c r="Z1456" s="137"/>
      <c r="AA1456" s="137"/>
      <c r="AB1456" s="137"/>
      <c r="AC1456" s="137"/>
      <c r="AD1456" s="137"/>
      <c r="AE1456" s="137"/>
      <c r="AF1456" s="137"/>
      <c r="AG1456" s="137"/>
      <c r="AH1456" s="137"/>
      <c r="AI1456" s="137"/>
      <c r="AJ1456" s="137"/>
      <c r="AK1456" s="137"/>
      <c r="AL1456" s="137"/>
      <c r="AM1456" s="137"/>
      <c r="AN1456" s="137"/>
      <c r="AO1456" s="137"/>
      <c r="AP1456" s="137"/>
    </row>
    <row r="1457" spans="1:42" ht="22.5" outlineLevel="1">
      <c r="A1457" s="395">
        <v>467</v>
      </c>
      <c r="B1457" s="269" t="s">
        <v>1203</v>
      </c>
      <c r="C1457" s="270" t="s">
        <v>1204</v>
      </c>
      <c r="D1457" s="333" t="s">
        <v>130</v>
      </c>
      <c r="E1457" s="334">
        <v>20.74</v>
      </c>
      <c r="F1457" s="334"/>
      <c r="G1457" s="334">
        <f>ROUND(E1457*F1457,2)</f>
        <v>0</v>
      </c>
      <c r="H1457" s="271" t="s">
        <v>1233</v>
      </c>
      <c r="I1457" s="137"/>
      <c r="J1457" s="137"/>
      <c r="K1457" s="137"/>
      <c r="L1457" s="137"/>
      <c r="M1457" s="137" t="s">
        <v>131</v>
      </c>
      <c r="N1457" s="137"/>
      <c r="O1457" s="137"/>
      <c r="P1457" s="137"/>
      <c r="Q1457" s="137"/>
      <c r="R1457" s="137"/>
      <c r="S1457" s="137"/>
      <c r="T1457" s="137"/>
      <c r="U1457" s="137"/>
      <c r="V1457" s="137"/>
      <c r="W1457" s="137"/>
      <c r="X1457" s="137"/>
      <c r="Y1457" s="137"/>
      <c r="Z1457" s="137"/>
      <c r="AA1457" s="137"/>
      <c r="AB1457" s="137"/>
      <c r="AC1457" s="137"/>
      <c r="AD1457" s="137"/>
      <c r="AE1457" s="137"/>
      <c r="AF1457" s="137"/>
      <c r="AG1457" s="137"/>
      <c r="AH1457" s="137"/>
      <c r="AI1457" s="137"/>
      <c r="AJ1457" s="137"/>
      <c r="AK1457" s="137"/>
      <c r="AL1457" s="137"/>
      <c r="AM1457" s="137"/>
      <c r="AN1457" s="137"/>
      <c r="AO1457" s="137"/>
      <c r="AP1457" s="137"/>
    </row>
    <row r="1458" spans="1:42" outlineLevel="1">
      <c r="A1458" s="395"/>
      <c r="B1458" s="269"/>
      <c r="C1458" s="360" t="s">
        <v>1205</v>
      </c>
      <c r="D1458" s="361"/>
      <c r="E1458" s="362">
        <v>20.74</v>
      </c>
      <c r="F1458" s="334"/>
      <c r="G1458" s="334"/>
      <c r="H1458" s="271">
        <v>0</v>
      </c>
      <c r="I1458" s="137"/>
      <c r="J1458" s="137"/>
      <c r="K1458" s="137"/>
      <c r="L1458" s="137"/>
      <c r="M1458" s="137" t="s">
        <v>133</v>
      </c>
      <c r="N1458" s="137">
        <v>0</v>
      </c>
      <c r="O1458" s="137"/>
      <c r="P1458" s="137"/>
      <c r="Q1458" s="137"/>
      <c r="R1458" s="137"/>
      <c r="S1458" s="137"/>
      <c r="T1458" s="137"/>
      <c r="U1458" s="137"/>
      <c r="V1458" s="137"/>
      <c r="W1458" s="137"/>
      <c r="X1458" s="137"/>
      <c r="Y1458" s="137"/>
      <c r="Z1458" s="137"/>
      <c r="AA1458" s="137"/>
      <c r="AB1458" s="137"/>
      <c r="AC1458" s="137"/>
      <c r="AD1458" s="137"/>
      <c r="AE1458" s="137"/>
      <c r="AF1458" s="137"/>
      <c r="AG1458" s="137"/>
      <c r="AH1458" s="137"/>
      <c r="AI1458" s="137"/>
      <c r="AJ1458" s="137"/>
      <c r="AK1458" s="137"/>
      <c r="AL1458" s="137"/>
      <c r="AM1458" s="137"/>
      <c r="AN1458" s="137"/>
      <c r="AO1458" s="137"/>
      <c r="AP1458" s="137"/>
    </row>
    <row r="1459" spans="1:42" s="232" customFormat="1" outlineLevel="1">
      <c r="A1459" s="396" t="s">
        <v>126</v>
      </c>
      <c r="B1459" s="371" t="s">
        <v>1901</v>
      </c>
      <c r="C1459" s="364" t="s">
        <v>1902</v>
      </c>
      <c r="D1459" s="365"/>
      <c r="E1459" s="366"/>
      <c r="F1459" s="366"/>
      <c r="G1459" s="366">
        <f>SUM(G1460:G1585)</f>
        <v>0</v>
      </c>
      <c r="H1459" s="339"/>
      <c r="I1459" s="235"/>
      <c r="J1459" s="235"/>
      <c r="K1459" s="235"/>
      <c r="L1459" s="235"/>
      <c r="M1459" s="235"/>
      <c r="N1459" s="235"/>
      <c r="O1459" s="235"/>
      <c r="P1459" s="235"/>
      <c r="Q1459" s="235"/>
      <c r="R1459" s="235"/>
      <c r="S1459" s="235"/>
      <c r="T1459" s="235"/>
      <c r="U1459" s="235"/>
      <c r="V1459" s="235"/>
      <c r="W1459" s="235"/>
      <c r="X1459" s="235"/>
      <c r="Y1459" s="235"/>
      <c r="Z1459" s="235"/>
      <c r="AA1459" s="235"/>
      <c r="AB1459" s="235"/>
      <c r="AC1459" s="235"/>
      <c r="AD1459" s="235"/>
      <c r="AE1459" s="235"/>
      <c r="AF1459" s="235"/>
      <c r="AG1459" s="235"/>
      <c r="AH1459" s="235"/>
      <c r="AI1459" s="235"/>
      <c r="AJ1459" s="235"/>
      <c r="AK1459" s="235"/>
      <c r="AL1459" s="235"/>
      <c r="AM1459" s="235"/>
      <c r="AN1459" s="235"/>
      <c r="AO1459" s="235"/>
      <c r="AP1459" s="235"/>
    </row>
    <row r="1460" spans="1:42" s="232" customFormat="1" outlineLevel="1">
      <c r="A1460" s="404"/>
      <c r="B1460" s="402" t="s">
        <v>1903</v>
      </c>
      <c r="C1460" s="403" t="s">
        <v>1904</v>
      </c>
      <c r="D1460" s="405"/>
      <c r="E1460" s="406"/>
      <c r="F1460" s="406"/>
      <c r="G1460" s="406"/>
      <c r="H1460" s="407"/>
      <c r="I1460" s="235"/>
      <c r="J1460" s="235"/>
      <c r="K1460" s="235"/>
      <c r="L1460" s="235"/>
      <c r="M1460" s="235"/>
      <c r="N1460" s="235"/>
      <c r="O1460" s="235"/>
      <c r="P1460" s="235"/>
      <c r="Q1460" s="235"/>
      <c r="R1460" s="235"/>
      <c r="S1460" s="235"/>
      <c r="T1460" s="235"/>
      <c r="U1460" s="235"/>
      <c r="V1460" s="235"/>
      <c r="W1460" s="235"/>
      <c r="X1460" s="235"/>
      <c r="Y1460" s="235"/>
      <c r="Z1460" s="235"/>
      <c r="AA1460" s="235"/>
      <c r="AB1460" s="235"/>
      <c r="AC1460" s="235"/>
      <c r="AD1460" s="235"/>
      <c r="AE1460" s="235"/>
      <c r="AF1460" s="235"/>
      <c r="AG1460" s="235"/>
      <c r="AH1460" s="235"/>
      <c r="AI1460" s="235"/>
      <c r="AJ1460" s="235"/>
      <c r="AK1460" s="235"/>
      <c r="AL1460" s="235"/>
      <c r="AM1460" s="235"/>
      <c r="AN1460" s="235"/>
      <c r="AO1460" s="235"/>
      <c r="AP1460" s="235"/>
    </row>
    <row r="1461" spans="1:42" s="232" customFormat="1" outlineLevel="1">
      <c r="A1461" s="400">
        <v>468</v>
      </c>
      <c r="B1461" s="138" t="s">
        <v>1905</v>
      </c>
      <c r="C1461" s="236" t="s">
        <v>1906</v>
      </c>
      <c r="D1461" s="141" t="s">
        <v>197</v>
      </c>
      <c r="E1461" s="231">
        <v>0.5</v>
      </c>
      <c r="F1461" s="231"/>
      <c r="G1461" s="231">
        <f t="shared" ref="G1461:G1465" si="13">ROUND(E1461*F1461,2)</f>
        <v>0</v>
      </c>
      <c r="H1461" s="401" t="s">
        <v>1233</v>
      </c>
      <c r="I1461" s="235"/>
      <c r="J1461" s="235"/>
      <c r="K1461" s="235"/>
      <c r="L1461" s="235"/>
      <c r="M1461" s="235"/>
      <c r="N1461" s="235"/>
      <c r="O1461" s="235"/>
      <c r="P1461" s="235"/>
      <c r="Q1461" s="235"/>
      <c r="R1461" s="235"/>
      <c r="S1461" s="235"/>
      <c r="T1461" s="235"/>
      <c r="U1461" s="235"/>
      <c r="V1461" s="235"/>
      <c r="W1461" s="235"/>
      <c r="X1461" s="235"/>
      <c r="Y1461" s="235"/>
      <c r="Z1461" s="235"/>
      <c r="AA1461" s="235"/>
      <c r="AB1461" s="235"/>
      <c r="AC1461" s="235"/>
      <c r="AD1461" s="235"/>
      <c r="AE1461" s="235"/>
      <c r="AF1461" s="235"/>
      <c r="AG1461" s="235"/>
      <c r="AH1461" s="235"/>
      <c r="AI1461" s="235"/>
      <c r="AJ1461" s="235"/>
      <c r="AK1461" s="235"/>
      <c r="AL1461" s="235"/>
      <c r="AM1461" s="235"/>
      <c r="AN1461" s="235"/>
      <c r="AO1461" s="235"/>
      <c r="AP1461" s="235"/>
    </row>
    <row r="1462" spans="1:42" s="232" customFormat="1" outlineLevel="1">
      <c r="A1462" s="400">
        <v>469</v>
      </c>
      <c r="B1462" s="138" t="s">
        <v>1907</v>
      </c>
      <c r="C1462" s="236" t="s">
        <v>1908</v>
      </c>
      <c r="D1462" s="141" t="s">
        <v>197</v>
      </c>
      <c r="E1462" s="231">
        <v>20</v>
      </c>
      <c r="F1462" s="231"/>
      <c r="G1462" s="231">
        <f t="shared" si="13"/>
        <v>0</v>
      </c>
      <c r="H1462" s="401" t="s">
        <v>1269</v>
      </c>
      <c r="I1462" s="235"/>
      <c r="J1462" s="235"/>
      <c r="K1462" s="235"/>
      <c r="L1462" s="235"/>
      <c r="M1462" s="235"/>
      <c r="N1462" s="235"/>
      <c r="O1462" s="235"/>
      <c r="P1462" s="235"/>
      <c r="Q1462" s="235"/>
      <c r="R1462" s="235"/>
      <c r="S1462" s="235"/>
      <c r="T1462" s="235"/>
      <c r="U1462" s="235"/>
      <c r="V1462" s="235"/>
      <c r="W1462" s="235"/>
      <c r="X1462" s="235"/>
      <c r="Y1462" s="235"/>
      <c r="Z1462" s="235"/>
      <c r="AA1462" s="235"/>
      <c r="AB1462" s="235"/>
      <c r="AC1462" s="235"/>
      <c r="AD1462" s="235"/>
      <c r="AE1462" s="235"/>
      <c r="AF1462" s="235"/>
      <c r="AG1462" s="235"/>
      <c r="AH1462" s="235"/>
      <c r="AI1462" s="235"/>
      <c r="AJ1462" s="235"/>
      <c r="AK1462" s="235"/>
      <c r="AL1462" s="235"/>
      <c r="AM1462" s="235"/>
      <c r="AN1462" s="235"/>
      <c r="AO1462" s="235"/>
      <c r="AP1462" s="235"/>
    </row>
    <row r="1463" spans="1:42" s="232" customFormat="1" outlineLevel="1">
      <c r="A1463" s="400">
        <v>470</v>
      </c>
      <c r="B1463" s="138" t="s">
        <v>1909</v>
      </c>
      <c r="C1463" s="236" t="s">
        <v>1910</v>
      </c>
      <c r="D1463" s="141" t="s">
        <v>197</v>
      </c>
      <c r="E1463" s="231">
        <v>0.5</v>
      </c>
      <c r="F1463" s="231"/>
      <c r="G1463" s="231">
        <f t="shared" si="13"/>
        <v>0</v>
      </c>
      <c r="H1463" s="401" t="s">
        <v>1269</v>
      </c>
      <c r="I1463" s="235"/>
      <c r="J1463" s="235"/>
      <c r="K1463" s="235"/>
      <c r="L1463" s="235"/>
      <c r="M1463" s="235"/>
      <c r="N1463" s="235"/>
      <c r="O1463" s="235"/>
      <c r="P1463" s="235"/>
      <c r="Q1463" s="235"/>
      <c r="R1463" s="235"/>
      <c r="S1463" s="235"/>
      <c r="T1463" s="235"/>
      <c r="U1463" s="235"/>
      <c r="V1463" s="235"/>
      <c r="W1463" s="235"/>
      <c r="X1463" s="235"/>
      <c r="Y1463" s="235"/>
      <c r="Z1463" s="235"/>
      <c r="AA1463" s="235"/>
      <c r="AB1463" s="235"/>
      <c r="AC1463" s="235"/>
      <c r="AD1463" s="235"/>
      <c r="AE1463" s="235"/>
      <c r="AF1463" s="235"/>
      <c r="AG1463" s="235"/>
      <c r="AH1463" s="235"/>
      <c r="AI1463" s="235"/>
      <c r="AJ1463" s="235"/>
      <c r="AK1463" s="235"/>
      <c r="AL1463" s="235"/>
      <c r="AM1463" s="235"/>
      <c r="AN1463" s="235"/>
      <c r="AO1463" s="235"/>
      <c r="AP1463" s="235"/>
    </row>
    <row r="1464" spans="1:42" s="232" customFormat="1" ht="22.5" outlineLevel="1">
      <c r="A1464" s="400">
        <v>471</v>
      </c>
      <c r="B1464" s="138" t="s">
        <v>1911</v>
      </c>
      <c r="C1464" s="236" t="s">
        <v>1912</v>
      </c>
      <c r="D1464" s="141" t="s">
        <v>197</v>
      </c>
      <c r="E1464" s="231">
        <v>0.5</v>
      </c>
      <c r="F1464" s="231"/>
      <c r="G1464" s="231">
        <f t="shared" si="13"/>
        <v>0</v>
      </c>
      <c r="H1464" s="401" t="s">
        <v>1269</v>
      </c>
      <c r="I1464" s="235"/>
      <c r="J1464" s="235"/>
      <c r="K1464" s="235"/>
      <c r="L1464" s="235"/>
      <c r="M1464" s="235"/>
      <c r="N1464" s="235"/>
      <c r="O1464" s="235"/>
      <c r="P1464" s="235"/>
      <c r="Q1464" s="235"/>
      <c r="R1464" s="235"/>
      <c r="S1464" s="235"/>
      <c r="T1464" s="235"/>
      <c r="U1464" s="235"/>
      <c r="V1464" s="235"/>
      <c r="W1464" s="235"/>
      <c r="X1464" s="235"/>
      <c r="Y1464" s="235"/>
      <c r="Z1464" s="235"/>
      <c r="AA1464" s="235"/>
      <c r="AB1464" s="235"/>
      <c r="AC1464" s="235"/>
      <c r="AD1464" s="235"/>
      <c r="AE1464" s="235"/>
      <c r="AF1464" s="235"/>
      <c r="AG1464" s="235"/>
      <c r="AH1464" s="235"/>
      <c r="AI1464" s="235"/>
      <c r="AJ1464" s="235"/>
      <c r="AK1464" s="235"/>
      <c r="AL1464" s="235"/>
      <c r="AM1464" s="235"/>
      <c r="AN1464" s="235"/>
      <c r="AO1464" s="235"/>
      <c r="AP1464" s="235"/>
    </row>
    <row r="1465" spans="1:42" s="232" customFormat="1" outlineLevel="1">
      <c r="A1465" s="400">
        <v>472</v>
      </c>
      <c r="B1465" s="138" t="s">
        <v>1913</v>
      </c>
      <c r="C1465" s="236" t="s">
        <v>1914</v>
      </c>
      <c r="D1465" s="141" t="s">
        <v>197</v>
      </c>
      <c r="E1465" s="231">
        <v>0.5</v>
      </c>
      <c r="F1465" s="231"/>
      <c r="G1465" s="231">
        <f t="shared" si="13"/>
        <v>0</v>
      </c>
      <c r="H1465" s="401" t="s">
        <v>1269</v>
      </c>
      <c r="I1465" s="235"/>
      <c r="J1465" s="235"/>
      <c r="K1465" s="235"/>
      <c r="L1465" s="235"/>
      <c r="M1465" s="235"/>
      <c r="N1465" s="235"/>
      <c r="O1465" s="235"/>
      <c r="P1465" s="235"/>
      <c r="Q1465" s="235"/>
      <c r="R1465" s="235"/>
      <c r="S1465" s="235"/>
      <c r="T1465" s="235"/>
      <c r="U1465" s="235"/>
      <c r="V1465" s="235"/>
      <c r="W1465" s="235"/>
      <c r="X1465" s="235"/>
      <c r="Y1465" s="235"/>
      <c r="Z1465" s="235"/>
      <c r="AA1465" s="235"/>
      <c r="AB1465" s="235"/>
      <c r="AC1465" s="235"/>
      <c r="AD1465" s="235"/>
      <c r="AE1465" s="235"/>
      <c r="AF1465" s="235"/>
      <c r="AG1465" s="235"/>
      <c r="AH1465" s="235"/>
      <c r="AI1465" s="235"/>
      <c r="AJ1465" s="235"/>
      <c r="AK1465" s="235"/>
      <c r="AL1465" s="235"/>
      <c r="AM1465" s="235"/>
      <c r="AN1465" s="235"/>
      <c r="AO1465" s="235"/>
      <c r="AP1465" s="235"/>
    </row>
    <row r="1466" spans="1:42" s="232" customFormat="1" outlineLevel="1">
      <c r="A1466" s="404">
        <v>0</v>
      </c>
      <c r="B1466" s="402" t="s">
        <v>1915</v>
      </c>
      <c r="C1466" s="403" t="s">
        <v>1916</v>
      </c>
      <c r="D1466" s="405"/>
      <c r="E1466" s="406"/>
      <c r="F1466" s="406"/>
      <c r="G1466" s="406"/>
      <c r="H1466" s="407"/>
      <c r="I1466" s="235"/>
      <c r="J1466" s="235"/>
      <c r="K1466" s="235"/>
      <c r="L1466" s="235"/>
      <c r="M1466" s="235"/>
      <c r="N1466" s="235"/>
      <c r="O1466" s="235"/>
      <c r="P1466" s="235"/>
      <c r="Q1466" s="235"/>
      <c r="R1466" s="235"/>
      <c r="S1466" s="235"/>
      <c r="T1466" s="235"/>
      <c r="U1466" s="235"/>
      <c r="V1466" s="235"/>
      <c r="W1466" s="235"/>
      <c r="X1466" s="235"/>
      <c r="Y1466" s="235"/>
      <c r="Z1466" s="235"/>
      <c r="AA1466" s="235"/>
      <c r="AB1466" s="235"/>
      <c r="AC1466" s="235"/>
      <c r="AD1466" s="235"/>
      <c r="AE1466" s="235"/>
      <c r="AF1466" s="235"/>
      <c r="AG1466" s="235"/>
      <c r="AH1466" s="235"/>
      <c r="AI1466" s="235"/>
      <c r="AJ1466" s="235"/>
      <c r="AK1466" s="235"/>
      <c r="AL1466" s="235"/>
      <c r="AM1466" s="235"/>
      <c r="AN1466" s="235"/>
      <c r="AO1466" s="235"/>
      <c r="AP1466" s="235"/>
    </row>
    <row r="1467" spans="1:42" s="232" customFormat="1" outlineLevel="1">
      <c r="A1467" s="400">
        <v>473</v>
      </c>
      <c r="B1467" s="138" t="s">
        <v>1917</v>
      </c>
      <c r="C1467" s="236" t="s">
        <v>1918</v>
      </c>
      <c r="D1467" s="141" t="s">
        <v>247</v>
      </c>
      <c r="E1467" s="231">
        <v>360</v>
      </c>
      <c r="F1467" s="231"/>
      <c r="G1467" s="231">
        <f t="shared" ref="G1467:G1471" si="14">ROUND(E1467*F1467,2)</f>
        <v>0</v>
      </c>
      <c r="H1467" s="401" t="s">
        <v>1233</v>
      </c>
      <c r="I1467" s="235"/>
      <c r="J1467" s="235"/>
      <c r="K1467" s="235"/>
      <c r="L1467" s="235"/>
      <c r="M1467" s="235"/>
      <c r="N1467" s="235"/>
      <c r="O1467" s="235"/>
      <c r="P1467" s="235"/>
      <c r="Q1467" s="235"/>
      <c r="R1467" s="235"/>
      <c r="S1467" s="235"/>
      <c r="T1467" s="235"/>
      <c r="U1467" s="235"/>
      <c r="V1467" s="235"/>
      <c r="W1467" s="235"/>
      <c r="X1467" s="235"/>
      <c r="Y1467" s="235"/>
      <c r="Z1467" s="235"/>
      <c r="AA1467" s="235"/>
      <c r="AB1467" s="235"/>
      <c r="AC1467" s="235"/>
      <c r="AD1467" s="235"/>
      <c r="AE1467" s="235"/>
      <c r="AF1467" s="235"/>
      <c r="AG1467" s="235"/>
      <c r="AH1467" s="235"/>
      <c r="AI1467" s="235"/>
      <c r="AJ1467" s="235"/>
      <c r="AK1467" s="235"/>
      <c r="AL1467" s="235"/>
      <c r="AM1467" s="235"/>
      <c r="AN1467" s="235"/>
      <c r="AO1467" s="235"/>
      <c r="AP1467" s="235"/>
    </row>
    <row r="1468" spans="1:42" s="232" customFormat="1" ht="22.5" outlineLevel="1">
      <c r="A1468" s="400">
        <v>474</v>
      </c>
      <c r="B1468" s="138" t="s">
        <v>1919</v>
      </c>
      <c r="C1468" s="236" t="s">
        <v>1920</v>
      </c>
      <c r="D1468" s="141" t="s">
        <v>247</v>
      </c>
      <c r="E1468" s="231">
        <v>360</v>
      </c>
      <c r="F1468" s="231"/>
      <c r="G1468" s="231">
        <f t="shared" si="14"/>
        <v>0</v>
      </c>
      <c r="H1468" s="401" t="s">
        <v>1233</v>
      </c>
      <c r="I1468" s="235"/>
      <c r="J1468" s="235"/>
      <c r="K1468" s="235"/>
      <c r="L1468" s="235"/>
      <c r="M1468" s="235"/>
      <c r="N1468" s="235"/>
      <c r="O1468" s="235"/>
      <c r="P1468" s="235"/>
      <c r="Q1468" s="235"/>
      <c r="R1468" s="235"/>
      <c r="S1468" s="235"/>
      <c r="T1468" s="235"/>
      <c r="U1468" s="235"/>
      <c r="V1468" s="235"/>
      <c r="W1468" s="235"/>
      <c r="X1468" s="235"/>
      <c r="Y1468" s="235"/>
      <c r="Z1468" s="235"/>
      <c r="AA1468" s="235"/>
      <c r="AB1468" s="235"/>
      <c r="AC1468" s="235"/>
      <c r="AD1468" s="235"/>
      <c r="AE1468" s="235"/>
      <c r="AF1468" s="235"/>
      <c r="AG1468" s="235"/>
      <c r="AH1468" s="235"/>
      <c r="AI1468" s="235"/>
      <c r="AJ1468" s="235"/>
      <c r="AK1468" s="235"/>
      <c r="AL1468" s="235"/>
      <c r="AM1468" s="235"/>
      <c r="AN1468" s="235"/>
      <c r="AO1468" s="235"/>
      <c r="AP1468" s="235"/>
    </row>
    <row r="1469" spans="1:42" s="232" customFormat="1" outlineLevel="1">
      <c r="A1469" s="400">
        <v>475</v>
      </c>
      <c r="B1469" s="138" t="s">
        <v>1921</v>
      </c>
      <c r="C1469" s="236" t="s">
        <v>1922</v>
      </c>
      <c r="D1469" s="141" t="s">
        <v>247</v>
      </c>
      <c r="E1469" s="231">
        <v>80</v>
      </c>
      <c r="F1469" s="231"/>
      <c r="G1469" s="231">
        <f t="shared" si="14"/>
        <v>0</v>
      </c>
      <c r="H1469" s="401" t="s">
        <v>1233</v>
      </c>
      <c r="I1469" s="235"/>
      <c r="J1469" s="235"/>
      <c r="K1469" s="235"/>
      <c r="L1469" s="235"/>
      <c r="M1469" s="235"/>
      <c r="N1469" s="235"/>
      <c r="O1469" s="235"/>
      <c r="P1469" s="235"/>
      <c r="Q1469" s="235"/>
      <c r="R1469" s="235"/>
      <c r="S1469" s="235"/>
      <c r="T1469" s="235"/>
      <c r="U1469" s="235"/>
      <c r="V1469" s="235"/>
      <c r="W1469" s="235"/>
      <c r="X1469" s="235"/>
      <c r="Y1469" s="235"/>
      <c r="Z1469" s="235"/>
      <c r="AA1469" s="235"/>
      <c r="AB1469" s="235"/>
      <c r="AC1469" s="235"/>
      <c r="AD1469" s="235"/>
      <c r="AE1469" s="235"/>
      <c r="AF1469" s="235"/>
      <c r="AG1469" s="235"/>
      <c r="AH1469" s="235"/>
      <c r="AI1469" s="235"/>
      <c r="AJ1469" s="235"/>
      <c r="AK1469" s="235"/>
      <c r="AL1469" s="235"/>
      <c r="AM1469" s="235"/>
      <c r="AN1469" s="235"/>
      <c r="AO1469" s="235"/>
      <c r="AP1469" s="235"/>
    </row>
    <row r="1470" spans="1:42" s="232" customFormat="1" ht="22.5" outlineLevel="1">
      <c r="A1470" s="400">
        <v>476</v>
      </c>
      <c r="B1470" s="138" t="s">
        <v>1923</v>
      </c>
      <c r="C1470" s="236" t="s">
        <v>1924</v>
      </c>
      <c r="D1470" s="141" t="s">
        <v>247</v>
      </c>
      <c r="E1470" s="231">
        <v>80</v>
      </c>
      <c r="F1470" s="231"/>
      <c r="G1470" s="231">
        <f t="shared" si="14"/>
        <v>0</v>
      </c>
      <c r="H1470" s="401" t="s">
        <v>1233</v>
      </c>
      <c r="I1470" s="235"/>
      <c r="J1470" s="235"/>
      <c r="K1470" s="235"/>
      <c r="L1470" s="235"/>
      <c r="M1470" s="235"/>
      <c r="N1470" s="235"/>
      <c r="O1470" s="235"/>
      <c r="P1470" s="235"/>
      <c r="Q1470" s="235"/>
      <c r="R1470" s="235"/>
      <c r="S1470" s="235"/>
      <c r="T1470" s="235"/>
      <c r="U1470" s="235"/>
      <c r="V1470" s="235"/>
      <c r="W1470" s="235"/>
      <c r="X1470" s="235"/>
      <c r="Y1470" s="235"/>
      <c r="Z1470" s="235"/>
      <c r="AA1470" s="235"/>
      <c r="AB1470" s="235"/>
      <c r="AC1470" s="235"/>
      <c r="AD1470" s="235"/>
      <c r="AE1470" s="235"/>
      <c r="AF1470" s="235"/>
      <c r="AG1470" s="235"/>
      <c r="AH1470" s="235"/>
      <c r="AI1470" s="235"/>
      <c r="AJ1470" s="235"/>
      <c r="AK1470" s="235"/>
      <c r="AL1470" s="235"/>
      <c r="AM1470" s="235"/>
      <c r="AN1470" s="235"/>
      <c r="AO1470" s="235"/>
      <c r="AP1470" s="235"/>
    </row>
    <row r="1471" spans="1:42" s="232" customFormat="1" ht="22.5" outlineLevel="1">
      <c r="A1471" s="400">
        <v>477</v>
      </c>
      <c r="B1471" s="138" t="s">
        <v>1925</v>
      </c>
      <c r="C1471" s="236" t="s">
        <v>1926</v>
      </c>
      <c r="D1471" s="141" t="s">
        <v>142</v>
      </c>
      <c r="E1471" s="231">
        <v>8</v>
      </c>
      <c r="F1471" s="231"/>
      <c r="G1471" s="231">
        <f t="shared" si="14"/>
        <v>0</v>
      </c>
      <c r="H1471" s="401" t="s">
        <v>1269</v>
      </c>
      <c r="I1471" s="235"/>
      <c r="J1471" s="235"/>
      <c r="K1471" s="235"/>
      <c r="L1471" s="235"/>
      <c r="M1471" s="235"/>
      <c r="N1471" s="235"/>
      <c r="O1471" s="235"/>
      <c r="P1471" s="235"/>
      <c r="Q1471" s="235"/>
      <c r="R1471" s="235"/>
      <c r="S1471" s="235"/>
      <c r="T1471" s="235"/>
      <c r="U1471" s="235"/>
      <c r="V1471" s="235"/>
      <c r="W1471" s="235"/>
      <c r="X1471" s="235"/>
      <c r="Y1471" s="235"/>
      <c r="Z1471" s="235"/>
      <c r="AA1471" s="235"/>
      <c r="AB1471" s="235"/>
      <c r="AC1471" s="235"/>
      <c r="AD1471" s="235"/>
      <c r="AE1471" s="235"/>
      <c r="AF1471" s="235"/>
      <c r="AG1471" s="235"/>
      <c r="AH1471" s="235"/>
      <c r="AI1471" s="235"/>
      <c r="AJ1471" s="235"/>
      <c r="AK1471" s="235"/>
      <c r="AL1471" s="235"/>
      <c r="AM1471" s="235"/>
      <c r="AN1471" s="235"/>
      <c r="AO1471" s="235"/>
      <c r="AP1471" s="235"/>
    </row>
    <row r="1472" spans="1:42" s="232" customFormat="1" outlineLevel="1">
      <c r="A1472" s="404">
        <v>0</v>
      </c>
      <c r="B1472" s="402" t="s">
        <v>1927</v>
      </c>
      <c r="C1472" s="403" t="s">
        <v>1928</v>
      </c>
      <c r="D1472" s="405"/>
      <c r="E1472" s="406"/>
      <c r="F1472" s="406"/>
      <c r="G1472" s="406"/>
      <c r="H1472" s="407"/>
      <c r="I1472" s="235"/>
      <c r="J1472" s="235"/>
      <c r="K1472" s="235"/>
      <c r="L1472" s="235"/>
      <c r="M1472" s="235"/>
      <c r="N1472" s="235"/>
      <c r="O1472" s="235"/>
      <c r="P1472" s="235"/>
      <c r="Q1472" s="235"/>
      <c r="R1472" s="235"/>
      <c r="S1472" s="235"/>
      <c r="T1472" s="235"/>
      <c r="U1472" s="235"/>
      <c r="V1472" s="235"/>
      <c r="W1472" s="235"/>
      <c r="X1472" s="235"/>
      <c r="Y1472" s="235"/>
      <c r="Z1472" s="235"/>
      <c r="AA1472" s="235"/>
      <c r="AB1472" s="235"/>
      <c r="AC1472" s="235"/>
      <c r="AD1472" s="235"/>
      <c r="AE1472" s="235"/>
      <c r="AF1472" s="235"/>
      <c r="AG1472" s="235"/>
      <c r="AH1472" s="235"/>
      <c r="AI1472" s="235"/>
      <c r="AJ1472" s="235"/>
      <c r="AK1472" s="235"/>
      <c r="AL1472" s="235"/>
      <c r="AM1472" s="235"/>
      <c r="AN1472" s="235"/>
      <c r="AO1472" s="235"/>
      <c r="AP1472" s="235"/>
    </row>
    <row r="1473" spans="1:42" s="232" customFormat="1" ht="22.5" outlineLevel="1">
      <c r="A1473" s="400">
        <v>478</v>
      </c>
      <c r="B1473" s="138" t="s">
        <v>1929</v>
      </c>
      <c r="C1473" s="236" t="s">
        <v>1930</v>
      </c>
      <c r="D1473" s="141" t="s">
        <v>142</v>
      </c>
      <c r="E1473" s="231">
        <v>1780</v>
      </c>
      <c r="F1473" s="231"/>
      <c r="G1473" s="231">
        <f t="shared" ref="G1473:G1496" si="15">ROUND(E1473*F1473,2)</f>
        <v>0</v>
      </c>
      <c r="H1473" s="401" t="s">
        <v>1233</v>
      </c>
      <c r="I1473" s="235"/>
      <c r="J1473" s="235"/>
      <c r="K1473" s="235"/>
      <c r="L1473" s="235"/>
      <c r="M1473" s="235"/>
      <c r="N1473" s="235"/>
      <c r="O1473" s="235"/>
      <c r="P1473" s="235"/>
      <c r="Q1473" s="235"/>
      <c r="R1473" s="235"/>
      <c r="S1473" s="235"/>
      <c r="T1473" s="235"/>
      <c r="U1473" s="235"/>
      <c r="V1473" s="235"/>
      <c r="W1473" s="235"/>
      <c r="X1473" s="235"/>
      <c r="Y1473" s="235"/>
      <c r="Z1473" s="235"/>
      <c r="AA1473" s="235"/>
      <c r="AB1473" s="235"/>
      <c r="AC1473" s="235"/>
      <c r="AD1473" s="235"/>
      <c r="AE1473" s="235"/>
      <c r="AF1473" s="235"/>
      <c r="AG1473" s="235"/>
      <c r="AH1473" s="235"/>
      <c r="AI1473" s="235"/>
      <c r="AJ1473" s="235"/>
      <c r="AK1473" s="235"/>
      <c r="AL1473" s="235"/>
      <c r="AM1473" s="235"/>
      <c r="AN1473" s="235"/>
      <c r="AO1473" s="235"/>
      <c r="AP1473" s="235"/>
    </row>
    <row r="1474" spans="1:42" s="232" customFormat="1" ht="22.5" outlineLevel="1">
      <c r="A1474" s="400">
        <v>479</v>
      </c>
      <c r="B1474" s="409">
        <v>210100013</v>
      </c>
      <c r="C1474" s="236" t="s">
        <v>1931</v>
      </c>
      <c r="D1474" s="141" t="s">
        <v>142</v>
      </c>
      <c r="E1474" s="231">
        <v>60</v>
      </c>
      <c r="F1474" s="231"/>
      <c r="G1474" s="231">
        <f t="shared" si="15"/>
        <v>0</v>
      </c>
      <c r="H1474" s="401" t="s">
        <v>1233</v>
      </c>
      <c r="I1474" s="235"/>
      <c r="J1474" s="235"/>
      <c r="K1474" s="235"/>
      <c r="L1474" s="235"/>
      <c r="M1474" s="235"/>
      <c r="N1474" s="235"/>
      <c r="O1474" s="235"/>
      <c r="P1474" s="235"/>
      <c r="Q1474" s="235"/>
      <c r="R1474" s="235"/>
      <c r="S1474" s="235"/>
      <c r="T1474" s="235"/>
      <c r="U1474" s="235"/>
      <c r="V1474" s="235"/>
      <c r="W1474" s="235"/>
      <c r="X1474" s="235"/>
      <c r="Y1474" s="235"/>
      <c r="Z1474" s="235"/>
      <c r="AA1474" s="235"/>
      <c r="AB1474" s="235"/>
      <c r="AC1474" s="235"/>
      <c r="AD1474" s="235"/>
      <c r="AE1474" s="235"/>
      <c r="AF1474" s="235"/>
      <c r="AG1474" s="235"/>
      <c r="AH1474" s="235"/>
      <c r="AI1474" s="235"/>
      <c r="AJ1474" s="235"/>
      <c r="AK1474" s="235"/>
      <c r="AL1474" s="235"/>
      <c r="AM1474" s="235"/>
      <c r="AN1474" s="235"/>
      <c r="AO1474" s="235"/>
      <c r="AP1474" s="235"/>
    </row>
    <row r="1475" spans="1:42" s="232" customFormat="1" ht="22.5" outlineLevel="1">
      <c r="A1475" s="400">
        <v>480</v>
      </c>
      <c r="B1475" s="138" t="s">
        <v>1932</v>
      </c>
      <c r="C1475" s="236" t="s">
        <v>1933</v>
      </c>
      <c r="D1475" s="141" t="s">
        <v>142</v>
      </c>
      <c r="E1475" s="231">
        <v>80</v>
      </c>
      <c r="F1475" s="231"/>
      <c r="G1475" s="231">
        <f t="shared" si="15"/>
        <v>0</v>
      </c>
      <c r="H1475" s="401" t="s">
        <v>1233</v>
      </c>
      <c r="I1475" s="235"/>
      <c r="J1475" s="235"/>
      <c r="K1475" s="235"/>
      <c r="L1475" s="235"/>
      <c r="M1475" s="235"/>
      <c r="N1475" s="235"/>
      <c r="O1475" s="235"/>
      <c r="P1475" s="235"/>
      <c r="Q1475" s="235"/>
      <c r="R1475" s="235"/>
      <c r="S1475" s="235"/>
      <c r="T1475" s="235"/>
      <c r="U1475" s="235"/>
      <c r="V1475" s="235"/>
      <c r="W1475" s="235"/>
      <c r="X1475" s="235"/>
      <c r="Y1475" s="235"/>
      <c r="Z1475" s="235"/>
      <c r="AA1475" s="235"/>
      <c r="AB1475" s="235"/>
      <c r="AC1475" s="235"/>
      <c r="AD1475" s="235"/>
      <c r="AE1475" s="235"/>
      <c r="AF1475" s="235"/>
      <c r="AG1475" s="235"/>
      <c r="AH1475" s="235"/>
      <c r="AI1475" s="235"/>
      <c r="AJ1475" s="235"/>
      <c r="AK1475" s="235"/>
      <c r="AL1475" s="235"/>
      <c r="AM1475" s="235"/>
      <c r="AN1475" s="235"/>
      <c r="AO1475" s="235"/>
      <c r="AP1475" s="235"/>
    </row>
    <row r="1476" spans="1:42" s="232" customFormat="1" ht="22.5" outlineLevel="1">
      <c r="A1476" s="400">
        <v>481</v>
      </c>
      <c r="B1476" s="138" t="s">
        <v>1934</v>
      </c>
      <c r="C1476" s="236" t="s">
        <v>1935</v>
      </c>
      <c r="D1476" s="141" t="s">
        <v>142</v>
      </c>
      <c r="E1476" s="231">
        <v>30</v>
      </c>
      <c r="F1476" s="231"/>
      <c r="G1476" s="231">
        <f t="shared" si="15"/>
        <v>0</v>
      </c>
      <c r="H1476" s="401" t="s">
        <v>1233</v>
      </c>
      <c r="I1476" s="235"/>
      <c r="J1476" s="235"/>
      <c r="K1476" s="235"/>
      <c r="L1476" s="235"/>
      <c r="M1476" s="235"/>
      <c r="N1476" s="235"/>
      <c r="O1476" s="235"/>
      <c r="P1476" s="235"/>
      <c r="Q1476" s="235"/>
      <c r="R1476" s="235"/>
      <c r="S1476" s="235"/>
      <c r="T1476" s="235"/>
      <c r="U1476" s="235"/>
      <c r="V1476" s="235"/>
      <c r="W1476" s="235"/>
      <c r="X1476" s="235"/>
      <c r="Y1476" s="235"/>
      <c r="Z1476" s="235"/>
      <c r="AA1476" s="235"/>
      <c r="AB1476" s="235"/>
      <c r="AC1476" s="235"/>
      <c r="AD1476" s="235"/>
      <c r="AE1476" s="235"/>
      <c r="AF1476" s="235"/>
      <c r="AG1476" s="235"/>
      <c r="AH1476" s="235"/>
      <c r="AI1476" s="235"/>
      <c r="AJ1476" s="235"/>
      <c r="AK1476" s="235"/>
      <c r="AL1476" s="235"/>
      <c r="AM1476" s="235"/>
      <c r="AN1476" s="235"/>
      <c r="AO1476" s="235"/>
      <c r="AP1476" s="235"/>
    </row>
    <row r="1477" spans="1:42" s="232" customFormat="1" ht="22.5" outlineLevel="1">
      <c r="A1477" s="400">
        <v>482</v>
      </c>
      <c r="B1477" s="138" t="s">
        <v>1936</v>
      </c>
      <c r="C1477" s="236" t="s">
        <v>1937</v>
      </c>
      <c r="D1477" s="141" t="s">
        <v>142</v>
      </c>
      <c r="E1477" s="231">
        <v>38</v>
      </c>
      <c r="F1477" s="231"/>
      <c r="G1477" s="231">
        <f t="shared" si="15"/>
        <v>0</v>
      </c>
      <c r="H1477" s="401" t="s">
        <v>1233</v>
      </c>
      <c r="I1477" s="235"/>
      <c r="J1477" s="235"/>
      <c r="K1477" s="235"/>
      <c r="L1477" s="235"/>
      <c r="M1477" s="235"/>
      <c r="N1477" s="235"/>
      <c r="O1477" s="235"/>
      <c r="P1477" s="235"/>
      <c r="Q1477" s="235"/>
      <c r="R1477" s="235"/>
      <c r="S1477" s="235"/>
      <c r="T1477" s="235"/>
      <c r="U1477" s="235"/>
      <c r="V1477" s="235"/>
      <c r="W1477" s="235"/>
      <c r="X1477" s="235"/>
      <c r="Y1477" s="235"/>
      <c r="Z1477" s="235"/>
      <c r="AA1477" s="235"/>
      <c r="AB1477" s="235"/>
      <c r="AC1477" s="235"/>
      <c r="AD1477" s="235"/>
      <c r="AE1477" s="235"/>
      <c r="AF1477" s="235"/>
      <c r="AG1477" s="235"/>
      <c r="AH1477" s="235"/>
      <c r="AI1477" s="235"/>
      <c r="AJ1477" s="235"/>
      <c r="AK1477" s="235"/>
      <c r="AL1477" s="235"/>
      <c r="AM1477" s="235"/>
      <c r="AN1477" s="235"/>
      <c r="AO1477" s="235"/>
      <c r="AP1477" s="235"/>
    </row>
    <row r="1478" spans="1:42" s="232" customFormat="1" ht="22.5" outlineLevel="1">
      <c r="A1478" s="400">
        <v>483</v>
      </c>
      <c r="B1478" s="138" t="s">
        <v>1938</v>
      </c>
      <c r="C1478" s="236" t="s">
        <v>1939</v>
      </c>
      <c r="D1478" s="141" t="s">
        <v>142</v>
      </c>
      <c r="E1478" s="231">
        <v>10</v>
      </c>
      <c r="F1478" s="231"/>
      <c r="G1478" s="231">
        <f t="shared" si="15"/>
        <v>0</v>
      </c>
      <c r="H1478" s="401" t="s">
        <v>1233</v>
      </c>
      <c r="I1478" s="235"/>
      <c r="J1478" s="235"/>
      <c r="K1478" s="235"/>
      <c r="L1478" s="235"/>
      <c r="M1478" s="235"/>
      <c r="N1478" s="235"/>
      <c r="O1478" s="235"/>
      <c r="P1478" s="235"/>
      <c r="Q1478" s="235"/>
      <c r="R1478" s="235"/>
      <c r="S1478" s="235"/>
      <c r="T1478" s="235"/>
      <c r="U1478" s="235"/>
      <c r="V1478" s="235"/>
      <c r="W1478" s="235"/>
      <c r="X1478" s="235"/>
      <c r="Y1478" s="235"/>
      <c r="Z1478" s="235"/>
      <c r="AA1478" s="235"/>
      <c r="AB1478" s="235"/>
      <c r="AC1478" s="235"/>
      <c r="AD1478" s="235"/>
      <c r="AE1478" s="235"/>
      <c r="AF1478" s="235"/>
      <c r="AG1478" s="235"/>
      <c r="AH1478" s="235"/>
      <c r="AI1478" s="235"/>
      <c r="AJ1478" s="235"/>
      <c r="AK1478" s="235"/>
      <c r="AL1478" s="235"/>
      <c r="AM1478" s="235"/>
      <c r="AN1478" s="235"/>
      <c r="AO1478" s="235"/>
      <c r="AP1478" s="235"/>
    </row>
    <row r="1479" spans="1:42" s="232" customFormat="1" ht="22.5" outlineLevel="1">
      <c r="A1479" s="400">
        <v>484</v>
      </c>
      <c r="B1479" s="138" t="s">
        <v>1940</v>
      </c>
      <c r="C1479" s="236" t="s">
        <v>1941</v>
      </c>
      <c r="D1479" s="141" t="s">
        <v>247</v>
      </c>
      <c r="E1479" s="231">
        <v>3200</v>
      </c>
      <c r="F1479" s="231"/>
      <c r="G1479" s="231">
        <f t="shared" si="15"/>
        <v>0</v>
      </c>
      <c r="H1479" s="401" t="s">
        <v>1269</v>
      </c>
      <c r="I1479" s="235"/>
      <c r="J1479" s="235"/>
      <c r="K1479" s="235"/>
      <c r="L1479" s="235"/>
      <c r="M1479" s="235"/>
      <c r="N1479" s="235"/>
      <c r="O1479" s="235"/>
      <c r="P1479" s="235"/>
      <c r="Q1479" s="235"/>
      <c r="R1479" s="235"/>
      <c r="S1479" s="235"/>
      <c r="T1479" s="235"/>
      <c r="U1479" s="235"/>
      <c r="V1479" s="235"/>
      <c r="W1479" s="235"/>
      <c r="X1479" s="235"/>
      <c r="Y1479" s="235"/>
      <c r="Z1479" s="235"/>
      <c r="AA1479" s="235"/>
      <c r="AB1479" s="235"/>
      <c r="AC1479" s="235"/>
      <c r="AD1479" s="235"/>
      <c r="AE1479" s="235"/>
      <c r="AF1479" s="235"/>
      <c r="AG1479" s="235"/>
      <c r="AH1479" s="235"/>
      <c r="AI1479" s="235"/>
      <c r="AJ1479" s="235"/>
      <c r="AK1479" s="235"/>
      <c r="AL1479" s="235"/>
      <c r="AM1479" s="235"/>
      <c r="AN1479" s="235"/>
      <c r="AO1479" s="235"/>
      <c r="AP1479" s="235"/>
    </row>
    <row r="1480" spans="1:42" s="232" customFormat="1" outlineLevel="1">
      <c r="A1480" s="400">
        <v>485</v>
      </c>
      <c r="B1480" s="138" t="s">
        <v>1942</v>
      </c>
      <c r="C1480" s="236" t="s">
        <v>1943</v>
      </c>
      <c r="D1480" s="141" t="s">
        <v>247</v>
      </c>
      <c r="E1480" s="231">
        <v>3200</v>
      </c>
      <c r="F1480" s="231"/>
      <c r="G1480" s="231">
        <f t="shared" si="15"/>
        <v>0</v>
      </c>
      <c r="H1480" s="401" t="s">
        <v>1269</v>
      </c>
      <c r="I1480" s="235"/>
      <c r="J1480" s="235"/>
      <c r="K1480" s="235"/>
      <c r="L1480" s="235"/>
      <c r="M1480" s="235"/>
      <c r="N1480" s="235"/>
      <c r="O1480" s="235"/>
      <c r="P1480" s="235"/>
      <c r="Q1480" s="235"/>
      <c r="R1480" s="235"/>
      <c r="S1480" s="235"/>
      <c r="T1480" s="235"/>
      <c r="U1480" s="235"/>
      <c r="V1480" s="235"/>
      <c r="W1480" s="235"/>
      <c r="X1480" s="235"/>
      <c r="Y1480" s="235"/>
      <c r="Z1480" s="235"/>
      <c r="AA1480" s="235"/>
      <c r="AB1480" s="235"/>
      <c r="AC1480" s="235"/>
      <c r="AD1480" s="235"/>
      <c r="AE1480" s="235"/>
      <c r="AF1480" s="235"/>
      <c r="AG1480" s="235"/>
      <c r="AH1480" s="235"/>
      <c r="AI1480" s="235"/>
      <c r="AJ1480" s="235"/>
      <c r="AK1480" s="235"/>
      <c r="AL1480" s="235"/>
      <c r="AM1480" s="235"/>
      <c r="AN1480" s="235"/>
      <c r="AO1480" s="235"/>
      <c r="AP1480" s="235"/>
    </row>
    <row r="1481" spans="1:42" s="232" customFormat="1" ht="22.5" outlineLevel="1">
      <c r="A1481" s="400">
        <v>486</v>
      </c>
      <c r="B1481" s="138" t="s">
        <v>1944</v>
      </c>
      <c r="C1481" s="236" t="s">
        <v>1945</v>
      </c>
      <c r="D1481" s="141" t="s">
        <v>247</v>
      </c>
      <c r="E1481" s="231">
        <v>4950</v>
      </c>
      <c r="F1481" s="231"/>
      <c r="G1481" s="231">
        <f t="shared" si="15"/>
        <v>0</v>
      </c>
      <c r="H1481" s="401" t="s">
        <v>1269</v>
      </c>
      <c r="I1481" s="235"/>
      <c r="J1481" s="235"/>
      <c r="K1481" s="235"/>
      <c r="L1481" s="235"/>
      <c r="M1481" s="235"/>
      <c r="N1481" s="235"/>
      <c r="O1481" s="235"/>
      <c r="P1481" s="235"/>
      <c r="Q1481" s="235"/>
      <c r="R1481" s="235"/>
      <c r="S1481" s="235"/>
      <c r="T1481" s="235"/>
      <c r="U1481" s="235"/>
      <c r="V1481" s="235"/>
      <c r="W1481" s="235"/>
      <c r="X1481" s="235"/>
      <c r="Y1481" s="235"/>
      <c r="Z1481" s="235"/>
      <c r="AA1481" s="235"/>
      <c r="AB1481" s="235"/>
      <c r="AC1481" s="235"/>
      <c r="AD1481" s="235"/>
      <c r="AE1481" s="235"/>
      <c r="AF1481" s="235"/>
      <c r="AG1481" s="235"/>
      <c r="AH1481" s="235"/>
      <c r="AI1481" s="235"/>
      <c r="AJ1481" s="235"/>
      <c r="AK1481" s="235"/>
      <c r="AL1481" s="235"/>
      <c r="AM1481" s="235"/>
      <c r="AN1481" s="235"/>
      <c r="AO1481" s="235"/>
      <c r="AP1481" s="235"/>
    </row>
    <row r="1482" spans="1:42" s="232" customFormat="1" outlineLevel="1">
      <c r="A1482" s="400">
        <v>487</v>
      </c>
      <c r="B1482" s="138" t="s">
        <v>1946</v>
      </c>
      <c r="C1482" s="236" t="s">
        <v>1947</v>
      </c>
      <c r="D1482" s="141" t="s">
        <v>247</v>
      </c>
      <c r="E1482" s="231">
        <v>3950</v>
      </c>
      <c r="F1482" s="231"/>
      <c r="G1482" s="231">
        <f t="shared" si="15"/>
        <v>0</v>
      </c>
      <c r="H1482" s="401" t="s">
        <v>1269</v>
      </c>
      <c r="I1482" s="235"/>
      <c r="J1482" s="235"/>
      <c r="K1482" s="235"/>
      <c r="L1482" s="235"/>
      <c r="M1482" s="235"/>
      <c r="N1482" s="235"/>
      <c r="O1482" s="235"/>
      <c r="P1482" s="235"/>
      <c r="Q1482" s="235"/>
      <c r="R1482" s="235"/>
      <c r="S1482" s="235"/>
      <c r="T1482" s="235"/>
      <c r="U1482" s="235"/>
      <c r="V1482" s="235"/>
      <c r="W1482" s="235"/>
      <c r="X1482" s="235"/>
      <c r="Y1482" s="235"/>
      <c r="Z1482" s="235"/>
      <c r="AA1482" s="235"/>
      <c r="AB1482" s="235"/>
      <c r="AC1482" s="235"/>
      <c r="AD1482" s="235"/>
      <c r="AE1482" s="235"/>
      <c r="AF1482" s="235"/>
      <c r="AG1482" s="235"/>
      <c r="AH1482" s="235"/>
      <c r="AI1482" s="235"/>
      <c r="AJ1482" s="235"/>
      <c r="AK1482" s="235"/>
      <c r="AL1482" s="235"/>
      <c r="AM1482" s="235"/>
      <c r="AN1482" s="235"/>
      <c r="AO1482" s="235"/>
      <c r="AP1482" s="235"/>
    </row>
    <row r="1483" spans="1:42" s="232" customFormat="1" ht="22.5" outlineLevel="1">
      <c r="A1483" s="400">
        <v>488</v>
      </c>
      <c r="B1483" s="138" t="s">
        <v>1948</v>
      </c>
      <c r="C1483" s="236" t="s">
        <v>1949</v>
      </c>
      <c r="D1483" s="141" t="s">
        <v>247</v>
      </c>
      <c r="E1483" s="231">
        <v>700</v>
      </c>
      <c r="F1483" s="231"/>
      <c r="G1483" s="231">
        <f t="shared" si="15"/>
        <v>0</v>
      </c>
      <c r="H1483" s="401" t="s">
        <v>1269</v>
      </c>
      <c r="I1483" s="235"/>
      <c r="J1483" s="235"/>
      <c r="K1483" s="235"/>
      <c r="L1483" s="235"/>
      <c r="M1483" s="235"/>
      <c r="N1483" s="235"/>
      <c r="O1483" s="235"/>
      <c r="P1483" s="235"/>
      <c r="Q1483" s="235"/>
      <c r="R1483" s="235"/>
      <c r="S1483" s="235"/>
      <c r="T1483" s="235"/>
      <c r="U1483" s="235"/>
      <c r="V1483" s="235"/>
      <c r="W1483" s="235"/>
      <c r="X1483" s="235"/>
      <c r="Y1483" s="235"/>
      <c r="Z1483" s="235"/>
      <c r="AA1483" s="235"/>
      <c r="AB1483" s="235"/>
      <c r="AC1483" s="235"/>
      <c r="AD1483" s="235"/>
      <c r="AE1483" s="235"/>
      <c r="AF1483" s="235"/>
      <c r="AG1483" s="235"/>
      <c r="AH1483" s="235"/>
      <c r="AI1483" s="235"/>
      <c r="AJ1483" s="235"/>
      <c r="AK1483" s="235"/>
      <c r="AL1483" s="235"/>
      <c r="AM1483" s="235"/>
      <c r="AN1483" s="235"/>
      <c r="AO1483" s="235"/>
      <c r="AP1483" s="235"/>
    </row>
    <row r="1484" spans="1:42" s="232" customFormat="1" outlineLevel="1">
      <c r="A1484" s="400">
        <v>489</v>
      </c>
      <c r="B1484" s="138" t="s">
        <v>1950</v>
      </c>
      <c r="C1484" s="236" t="s">
        <v>1951</v>
      </c>
      <c r="D1484" s="141" t="s">
        <v>247</v>
      </c>
      <c r="E1484" s="231">
        <v>100</v>
      </c>
      <c r="F1484" s="231"/>
      <c r="G1484" s="231">
        <f t="shared" si="15"/>
        <v>0</v>
      </c>
      <c r="H1484" s="401" t="s">
        <v>1269</v>
      </c>
      <c r="I1484" s="235"/>
      <c r="J1484" s="235"/>
      <c r="K1484" s="235"/>
      <c r="L1484" s="235"/>
      <c r="M1484" s="235"/>
      <c r="N1484" s="235"/>
      <c r="O1484" s="235"/>
      <c r="P1484" s="235"/>
      <c r="Q1484" s="235"/>
      <c r="R1484" s="235"/>
      <c r="S1484" s="235"/>
      <c r="T1484" s="235"/>
      <c r="U1484" s="235"/>
      <c r="V1484" s="235"/>
      <c r="W1484" s="235"/>
      <c r="X1484" s="235"/>
      <c r="Y1484" s="235"/>
      <c r="Z1484" s="235"/>
      <c r="AA1484" s="235"/>
      <c r="AB1484" s="235"/>
      <c r="AC1484" s="235"/>
      <c r="AD1484" s="235"/>
      <c r="AE1484" s="235"/>
      <c r="AF1484" s="235"/>
      <c r="AG1484" s="235"/>
      <c r="AH1484" s="235"/>
      <c r="AI1484" s="235"/>
      <c r="AJ1484" s="235"/>
      <c r="AK1484" s="235"/>
      <c r="AL1484" s="235"/>
      <c r="AM1484" s="235"/>
      <c r="AN1484" s="235"/>
      <c r="AO1484" s="235"/>
      <c r="AP1484" s="235"/>
    </row>
    <row r="1485" spans="1:42" s="232" customFormat="1" ht="22.5" outlineLevel="1">
      <c r="A1485" s="400">
        <v>490</v>
      </c>
      <c r="B1485" s="138" t="s">
        <v>1952</v>
      </c>
      <c r="C1485" s="236" t="s">
        <v>1953</v>
      </c>
      <c r="D1485" s="141" t="s">
        <v>247</v>
      </c>
      <c r="E1485" s="231">
        <v>60</v>
      </c>
      <c r="F1485" s="231"/>
      <c r="G1485" s="231">
        <f t="shared" si="15"/>
        <v>0</v>
      </c>
      <c r="H1485" s="401" t="s">
        <v>1269</v>
      </c>
      <c r="I1485" s="235"/>
      <c r="J1485" s="235"/>
      <c r="K1485" s="235"/>
      <c r="L1485" s="235"/>
      <c r="M1485" s="235"/>
      <c r="N1485" s="235"/>
      <c r="O1485" s="235"/>
      <c r="P1485" s="235"/>
      <c r="Q1485" s="235"/>
      <c r="R1485" s="235"/>
      <c r="S1485" s="235"/>
      <c r="T1485" s="235"/>
      <c r="U1485" s="235"/>
      <c r="V1485" s="235"/>
      <c r="W1485" s="235"/>
      <c r="X1485" s="235"/>
      <c r="Y1485" s="235"/>
      <c r="Z1485" s="235"/>
      <c r="AA1485" s="235"/>
      <c r="AB1485" s="235"/>
      <c r="AC1485" s="235"/>
      <c r="AD1485" s="235"/>
      <c r="AE1485" s="235"/>
      <c r="AF1485" s="235"/>
      <c r="AG1485" s="235"/>
      <c r="AH1485" s="235"/>
      <c r="AI1485" s="235"/>
      <c r="AJ1485" s="235"/>
      <c r="AK1485" s="235"/>
      <c r="AL1485" s="235"/>
      <c r="AM1485" s="235"/>
      <c r="AN1485" s="235"/>
      <c r="AO1485" s="235"/>
      <c r="AP1485" s="235"/>
    </row>
    <row r="1486" spans="1:42" s="232" customFormat="1" ht="22.5" outlineLevel="1">
      <c r="A1486" s="400">
        <v>491</v>
      </c>
      <c r="B1486" s="138" t="s">
        <v>1954</v>
      </c>
      <c r="C1486" s="236" t="s">
        <v>1955</v>
      </c>
      <c r="D1486" s="141" t="s">
        <v>247</v>
      </c>
      <c r="E1486" s="231">
        <v>95</v>
      </c>
      <c r="F1486" s="231"/>
      <c r="G1486" s="231">
        <f t="shared" si="15"/>
        <v>0</v>
      </c>
      <c r="H1486" s="401" t="s">
        <v>1269</v>
      </c>
      <c r="I1486" s="235"/>
      <c r="J1486" s="235"/>
      <c r="K1486" s="235"/>
      <c r="L1486" s="235"/>
      <c r="M1486" s="235"/>
      <c r="N1486" s="235"/>
      <c r="O1486" s="235"/>
      <c r="P1486" s="235"/>
      <c r="Q1486" s="235"/>
      <c r="R1486" s="235"/>
      <c r="S1486" s="235"/>
      <c r="T1486" s="235"/>
      <c r="U1486" s="235"/>
      <c r="V1486" s="235"/>
      <c r="W1486" s="235"/>
      <c r="X1486" s="235"/>
      <c r="Y1486" s="235"/>
      <c r="Z1486" s="235"/>
      <c r="AA1486" s="235"/>
      <c r="AB1486" s="235"/>
      <c r="AC1486" s="235"/>
      <c r="AD1486" s="235"/>
      <c r="AE1486" s="235"/>
      <c r="AF1486" s="235"/>
      <c r="AG1486" s="235"/>
      <c r="AH1486" s="235"/>
      <c r="AI1486" s="235"/>
      <c r="AJ1486" s="235"/>
      <c r="AK1486" s="235"/>
      <c r="AL1486" s="235"/>
      <c r="AM1486" s="235"/>
      <c r="AN1486" s="235"/>
      <c r="AO1486" s="235"/>
      <c r="AP1486" s="235"/>
    </row>
    <row r="1487" spans="1:42" s="232" customFormat="1" ht="22.5" outlineLevel="1">
      <c r="A1487" s="400">
        <v>492</v>
      </c>
      <c r="B1487" s="138" t="s">
        <v>1956</v>
      </c>
      <c r="C1487" s="236" t="s">
        <v>1957</v>
      </c>
      <c r="D1487" s="141" t="s">
        <v>247</v>
      </c>
      <c r="E1487" s="231">
        <v>45</v>
      </c>
      <c r="F1487" s="231"/>
      <c r="G1487" s="231">
        <f t="shared" si="15"/>
        <v>0</v>
      </c>
      <c r="H1487" s="401" t="s">
        <v>1269</v>
      </c>
      <c r="I1487" s="235"/>
      <c r="J1487" s="235"/>
      <c r="K1487" s="235"/>
      <c r="L1487" s="235"/>
      <c r="M1487" s="235"/>
      <c r="N1487" s="235"/>
      <c r="O1487" s="235"/>
      <c r="P1487" s="235"/>
      <c r="Q1487" s="235"/>
      <c r="R1487" s="235"/>
      <c r="S1487" s="235"/>
      <c r="T1487" s="235"/>
      <c r="U1487" s="235"/>
      <c r="V1487" s="235"/>
      <c r="W1487" s="235"/>
      <c r="X1487" s="235"/>
      <c r="Y1487" s="235"/>
      <c r="Z1487" s="235"/>
      <c r="AA1487" s="235"/>
      <c r="AB1487" s="235"/>
      <c r="AC1487" s="235"/>
      <c r="AD1487" s="235"/>
      <c r="AE1487" s="235"/>
      <c r="AF1487" s="235"/>
      <c r="AG1487" s="235"/>
      <c r="AH1487" s="235"/>
      <c r="AI1487" s="235"/>
      <c r="AJ1487" s="235"/>
      <c r="AK1487" s="235"/>
      <c r="AL1487" s="235"/>
      <c r="AM1487" s="235"/>
      <c r="AN1487" s="235"/>
      <c r="AO1487" s="235"/>
      <c r="AP1487" s="235"/>
    </row>
    <row r="1488" spans="1:42" s="232" customFormat="1" outlineLevel="1">
      <c r="A1488" s="400">
        <v>493</v>
      </c>
      <c r="B1488" s="138" t="s">
        <v>1958</v>
      </c>
      <c r="C1488" s="236" t="s">
        <v>1959</v>
      </c>
      <c r="D1488" s="141" t="s">
        <v>247</v>
      </c>
      <c r="E1488" s="231">
        <v>850</v>
      </c>
      <c r="F1488" s="231"/>
      <c r="G1488" s="231">
        <f t="shared" si="15"/>
        <v>0</v>
      </c>
      <c r="H1488" s="401" t="s">
        <v>1269</v>
      </c>
      <c r="I1488" s="235"/>
      <c r="J1488" s="235"/>
      <c r="K1488" s="235"/>
      <c r="L1488" s="235"/>
      <c r="M1488" s="235"/>
      <c r="N1488" s="235"/>
      <c r="O1488" s="235"/>
      <c r="P1488" s="235"/>
      <c r="Q1488" s="235"/>
      <c r="R1488" s="235"/>
      <c r="S1488" s="235"/>
      <c r="T1488" s="235"/>
      <c r="U1488" s="235"/>
      <c r="V1488" s="235"/>
      <c r="W1488" s="235"/>
      <c r="X1488" s="235"/>
      <c r="Y1488" s="235"/>
      <c r="Z1488" s="235"/>
      <c r="AA1488" s="235"/>
      <c r="AB1488" s="235"/>
      <c r="AC1488" s="235"/>
      <c r="AD1488" s="235"/>
      <c r="AE1488" s="235"/>
      <c r="AF1488" s="235"/>
      <c r="AG1488" s="235"/>
      <c r="AH1488" s="235"/>
      <c r="AI1488" s="235"/>
      <c r="AJ1488" s="235"/>
      <c r="AK1488" s="235"/>
      <c r="AL1488" s="235"/>
      <c r="AM1488" s="235"/>
      <c r="AN1488" s="235"/>
      <c r="AO1488" s="235"/>
      <c r="AP1488" s="235"/>
    </row>
    <row r="1489" spans="1:42" s="232" customFormat="1" outlineLevel="1">
      <c r="A1489" s="400">
        <v>494</v>
      </c>
      <c r="B1489" s="138" t="s">
        <v>1960</v>
      </c>
      <c r="C1489" s="236" t="s">
        <v>1961</v>
      </c>
      <c r="D1489" s="141" t="s">
        <v>247</v>
      </c>
      <c r="E1489" s="231">
        <v>850</v>
      </c>
      <c r="F1489" s="231"/>
      <c r="G1489" s="231">
        <f t="shared" si="15"/>
        <v>0</v>
      </c>
      <c r="H1489" s="401" t="s">
        <v>1269</v>
      </c>
      <c r="I1489" s="235"/>
      <c r="J1489" s="235"/>
      <c r="K1489" s="235"/>
      <c r="L1489" s="235"/>
      <c r="M1489" s="235"/>
      <c r="N1489" s="235"/>
      <c r="O1489" s="235"/>
      <c r="P1489" s="235"/>
      <c r="Q1489" s="235"/>
      <c r="R1489" s="235"/>
      <c r="S1489" s="235"/>
      <c r="T1489" s="235"/>
      <c r="U1489" s="235"/>
      <c r="V1489" s="235"/>
      <c r="W1489" s="235"/>
      <c r="X1489" s="235"/>
      <c r="Y1489" s="235"/>
      <c r="Z1489" s="235"/>
      <c r="AA1489" s="235"/>
      <c r="AB1489" s="235"/>
      <c r="AC1489" s="235"/>
      <c r="AD1489" s="235"/>
      <c r="AE1489" s="235"/>
      <c r="AF1489" s="235"/>
      <c r="AG1489" s="235"/>
      <c r="AH1489" s="235"/>
      <c r="AI1489" s="235"/>
      <c r="AJ1489" s="235"/>
      <c r="AK1489" s="235"/>
      <c r="AL1489" s="235"/>
      <c r="AM1489" s="235"/>
      <c r="AN1489" s="235"/>
      <c r="AO1489" s="235"/>
      <c r="AP1489" s="235"/>
    </row>
    <row r="1490" spans="1:42" s="232" customFormat="1" outlineLevel="1">
      <c r="A1490" s="400">
        <v>495</v>
      </c>
      <c r="B1490" s="138" t="s">
        <v>1962</v>
      </c>
      <c r="C1490" s="236" t="s">
        <v>1963</v>
      </c>
      <c r="D1490" s="141" t="s">
        <v>247</v>
      </c>
      <c r="E1490" s="231">
        <v>180</v>
      </c>
      <c r="F1490" s="231"/>
      <c r="G1490" s="231">
        <f t="shared" si="15"/>
        <v>0</v>
      </c>
      <c r="H1490" s="401" t="s">
        <v>1269</v>
      </c>
      <c r="I1490" s="235"/>
      <c r="J1490" s="235"/>
      <c r="K1490" s="235"/>
      <c r="L1490" s="235"/>
      <c r="M1490" s="235"/>
      <c r="N1490" s="235"/>
      <c r="O1490" s="235"/>
      <c r="P1490" s="235"/>
      <c r="Q1490" s="235"/>
      <c r="R1490" s="235"/>
      <c r="S1490" s="235"/>
      <c r="T1490" s="235"/>
      <c r="U1490" s="235"/>
      <c r="V1490" s="235"/>
      <c r="W1490" s="235"/>
      <c r="X1490" s="235"/>
      <c r="Y1490" s="235"/>
      <c r="Z1490" s="235"/>
      <c r="AA1490" s="235"/>
      <c r="AB1490" s="235"/>
      <c r="AC1490" s="235"/>
      <c r="AD1490" s="235"/>
      <c r="AE1490" s="235"/>
      <c r="AF1490" s="235"/>
      <c r="AG1490" s="235"/>
      <c r="AH1490" s="235"/>
      <c r="AI1490" s="235"/>
      <c r="AJ1490" s="235"/>
      <c r="AK1490" s="235"/>
      <c r="AL1490" s="235"/>
      <c r="AM1490" s="235"/>
      <c r="AN1490" s="235"/>
      <c r="AO1490" s="235"/>
      <c r="AP1490" s="235"/>
    </row>
    <row r="1491" spans="1:42" s="232" customFormat="1" outlineLevel="1">
      <c r="A1491" s="400">
        <v>496</v>
      </c>
      <c r="B1491" s="138" t="s">
        <v>1964</v>
      </c>
      <c r="C1491" s="236" t="s">
        <v>1965</v>
      </c>
      <c r="D1491" s="141" t="s">
        <v>247</v>
      </c>
      <c r="E1491" s="231">
        <v>180</v>
      </c>
      <c r="F1491" s="231"/>
      <c r="G1491" s="231">
        <f t="shared" si="15"/>
        <v>0</v>
      </c>
      <c r="H1491" s="401" t="s">
        <v>1269</v>
      </c>
      <c r="I1491" s="235"/>
      <c r="J1491" s="235"/>
      <c r="K1491" s="235"/>
      <c r="L1491" s="235"/>
      <c r="M1491" s="235"/>
      <c r="N1491" s="235"/>
      <c r="O1491" s="235"/>
      <c r="P1491" s="235"/>
      <c r="Q1491" s="235"/>
      <c r="R1491" s="235"/>
      <c r="S1491" s="235"/>
      <c r="T1491" s="235"/>
      <c r="U1491" s="235"/>
      <c r="V1491" s="235"/>
      <c r="W1491" s="235"/>
      <c r="X1491" s="235"/>
      <c r="Y1491" s="235"/>
      <c r="Z1491" s="235"/>
      <c r="AA1491" s="235"/>
      <c r="AB1491" s="235"/>
      <c r="AC1491" s="235"/>
      <c r="AD1491" s="235"/>
      <c r="AE1491" s="235"/>
      <c r="AF1491" s="235"/>
      <c r="AG1491" s="235"/>
      <c r="AH1491" s="235"/>
      <c r="AI1491" s="235"/>
      <c r="AJ1491" s="235"/>
      <c r="AK1491" s="235"/>
      <c r="AL1491" s="235"/>
      <c r="AM1491" s="235"/>
      <c r="AN1491" s="235"/>
      <c r="AO1491" s="235"/>
      <c r="AP1491" s="235"/>
    </row>
    <row r="1492" spans="1:42" s="232" customFormat="1" outlineLevel="1">
      <c r="A1492" s="400">
        <v>497</v>
      </c>
      <c r="B1492" s="138" t="s">
        <v>1966</v>
      </c>
      <c r="C1492" s="236" t="s">
        <v>1967</v>
      </c>
      <c r="D1492" s="141" t="s">
        <v>247</v>
      </c>
      <c r="E1492" s="231">
        <v>5</v>
      </c>
      <c r="F1492" s="231"/>
      <c r="G1492" s="231">
        <f t="shared" si="15"/>
        <v>0</v>
      </c>
      <c r="H1492" s="401" t="s">
        <v>1233</v>
      </c>
      <c r="I1492" s="235"/>
      <c r="J1492" s="235"/>
      <c r="K1492" s="235"/>
      <c r="L1492" s="235"/>
      <c r="M1492" s="235"/>
      <c r="N1492" s="235"/>
      <c r="O1492" s="235"/>
      <c r="P1492" s="235"/>
      <c r="Q1492" s="235"/>
      <c r="R1492" s="235"/>
      <c r="S1492" s="235"/>
      <c r="T1492" s="235"/>
      <c r="U1492" s="235"/>
      <c r="V1492" s="235"/>
      <c r="W1492" s="235"/>
      <c r="X1492" s="235"/>
      <c r="Y1492" s="235"/>
      <c r="Z1492" s="235"/>
      <c r="AA1492" s="235"/>
      <c r="AB1492" s="235"/>
      <c r="AC1492" s="235"/>
      <c r="AD1492" s="235"/>
      <c r="AE1492" s="235"/>
      <c r="AF1492" s="235"/>
      <c r="AG1492" s="235"/>
      <c r="AH1492" s="235"/>
      <c r="AI1492" s="235"/>
      <c r="AJ1492" s="235"/>
      <c r="AK1492" s="235"/>
      <c r="AL1492" s="235"/>
      <c r="AM1492" s="235"/>
      <c r="AN1492" s="235"/>
      <c r="AO1492" s="235"/>
      <c r="AP1492" s="235"/>
    </row>
    <row r="1493" spans="1:42" s="232" customFormat="1" ht="22.5" outlineLevel="1">
      <c r="A1493" s="400">
        <v>498</v>
      </c>
      <c r="B1493" s="138" t="s">
        <v>1968</v>
      </c>
      <c r="C1493" s="236" t="s">
        <v>1969</v>
      </c>
      <c r="D1493" s="141" t="s">
        <v>142</v>
      </c>
      <c r="E1493" s="231">
        <v>5</v>
      </c>
      <c r="F1493" s="231"/>
      <c r="G1493" s="231">
        <f t="shared" si="15"/>
        <v>0</v>
      </c>
      <c r="H1493" s="401" t="s">
        <v>1269</v>
      </c>
      <c r="I1493" s="235"/>
      <c r="J1493" s="235"/>
      <c r="K1493" s="235"/>
      <c r="L1493" s="235"/>
      <c r="M1493" s="235"/>
      <c r="N1493" s="235"/>
      <c r="O1493" s="235"/>
      <c r="P1493" s="235"/>
      <c r="Q1493" s="235"/>
      <c r="R1493" s="235"/>
      <c r="S1493" s="235"/>
      <c r="T1493" s="235"/>
      <c r="U1493" s="235"/>
      <c r="V1493" s="235"/>
      <c r="W1493" s="235"/>
      <c r="X1493" s="235"/>
      <c r="Y1493" s="235"/>
      <c r="Z1493" s="235"/>
      <c r="AA1493" s="235"/>
      <c r="AB1493" s="235"/>
      <c r="AC1493" s="235"/>
      <c r="AD1493" s="235"/>
      <c r="AE1493" s="235"/>
      <c r="AF1493" s="235"/>
      <c r="AG1493" s="235"/>
      <c r="AH1493" s="235"/>
      <c r="AI1493" s="235"/>
      <c r="AJ1493" s="235"/>
      <c r="AK1493" s="235"/>
      <c r="AL1493" s="235"/>
      <c r="AM1493" s="235"/>
      <c r="AN1493" s="235"/>
      <c r="AO1493" s="235"/>
      <c r="AP1493" s="235"/>
    </row>
    <row r="1494" spans="1:42" s="232" customFormat="1" outlineLevel="1">
      <c r="A1494" s="400">
        <v>499</v>
      </c>
      <c r="B1494" s="138" t="s">
        <v>1970</v>
      </c>
      <c r="C1494" s="236" t="s">
        <v>1971</v>
      </c>
      <c r="D1494" s="141" t="s">
        <v>142</v>
      </c>
      <c r="E1494" s="231">
        <v>5</v>
      </c>
      <c r="F1494" s="231"/>
      <c r="G1494" s="231">
        <f t="shared" si="15"/>
        <v>0</v>
      </c>
      <c r="H1494" s="401" t="s">
        <v>1233</v>
      </c>
      <c r="I1494" s="235"/>
      <c r="J1494" s="235"/>
      <c r="K1494" s="235"/>
      <c r="L1494" s="235"/>
      <c r="M1494" s="235"/>
      <c r="N1494" s="235"/>
      <c r="O1494" s="235"/>
      <c r="P1494" s="235"/>
      <c r="Q1494" s="235"/>
      <c r="R1494" s="235"/>
      <c r="S1494" s="235"/>
      <c r="T1494" s="235"/>
      <c r="U1494" s="235"/>
      <c r="V1494" s="235"/>
      <c r="W1494" s="235"/>
      <c r="X1494" s="235"/>
      <c r="Y1494" s="235"/>
      <c r="Z1494" s="235"/>
      <c r="AA1494" s="235"/>
      <c r="AB1494" s="235"/>
      <c r="AC1494" s="235"/>
      <c r="AD1494" s="235"/>
      <c r="AE1494" s="235"/>
      <c r="AF1494" s="235"/>
      <c r="AG1494" s="235"/>
      <c r="AH1494" s="235"/>
      <c r="AI1494" s="235"/>
      <c r="AJ1494" s="235"/>
      <c r="AK1494" s="235"/>
      <c r="AL1494" s="235"/>
      <c r="AM1494" s="235"/>
      <c r="AN1494" s="235"/>
      <c r="AO1494" s="235"/>
      <c r="AP1494" s="235"/>
    </row>
    <row r="1495" spans="1:42" s="232" customFormat="1" outlineLevel="1">
      <c r="A1495" s="400">
        <v>500</v>
      </c>
      <c r="B1495" s="138" t="s">
        <v>1972</v>
      </c>
      <c r="C1495" s="236" t="s">
        <v>1973</v>
      </c>
      <c r="D1495" s="141" t="s">
        <v>142</v>
      </c>
      <c r="E1495" s="231">
        <v>10</v>
      </c>
      <c r="F1495" s="231"/>
      <c r="G1495" s="231">
        <f t="shared" si="15"/>
        <v>0</v>
      </c>
      <c r="H1495" s="401" t="s">
        <v>1233</v>
      </c>
      <c r="I1495" s="235"/>
      <c r="J1495" s="235"/>
      <c r="K1495" s="235"/>
      <c r="L1495" s="235"/>
      <c r="M1495" s="235"/>
      <c r="N1495" s="235"/>
      <c r="O1495" s="235"/>
      <c r="P1495" s="235"/>
      <c r="Q1495" s="235"/>
      <c r="R1495" s="235"/>
      <c r="S1495" s="235"/>
      <c r="T1495" s="235"/>
      <c r="U1495" s="235"/>
      <c r="V1495" s="235"/>
      <c r="W1495" s="235"/>
      <c r="X1495" s="235"/>
      <c r="Y1495" s="235"/>
      <c r="Z1495" s="235"/>
      <c r="AA1495" s="235"/>
      <c r="AB1495" s="235"/>
      <c r="AC1495" s="235"/>
      <c r="AD1495" s="235"/>
      <c r="AE1495" s="235"/>
      <c r="AF1495" s="235"/>
      <c r="AG1495" s="235"/>
      <c r="AH1495" s="235"/>
      <c r="AI1495" s="235"/>
      <c r="AJ1495" s="235"/>
      <c r="AK1495" s="235"/>
      <c r="AL1495" s="235"/>
      <c r="AM1495" s="235"/>
      <c r="AN1495" s="235"/>
      <c r="AO1495" s="235"/>
      <c r="AP1495" s="235"/>
    </row>
    <row r="1496" spans="1:42" s="232" customFormat="1" outlineLevel="1">
      <c r="A1496" s="400">
        <v>501</v>
      </c>
      <c r="B1496" s="138" t="s">
        <v>1974</v>
      </c>
      <c r="C1496" s="236" t="s">
        <v>1975</v>
      </c>
      <c r="D1496" s="141" t="s">
        <v>142</v>
      </c>
      <c r="E1496" s="231">
        <v>10</v>
      </c>
      <c r="F1496" s="231"/>
      <c r="G1496" s="231">
        <f t="shared" si="15"/>
        <v>0</v>
      </c>
      <c r="H1496" s="401" t="s">
        <v>1233</v>
      </c>
      <c r="I1496" s="235"/>
      <c r="J1496" s="235"/>
      <c r="K1496" s="235"/>
      <c r="L1496" s="235"/>
      <c r="M1496" s="235"/>
      <c r="N1496" s="235"/>
      <c r="O1496" s="235"/>
      <c r="P1496" s="235"/>
      <c r="Q1496" s="235"/>
      <c r="R1496" s="235"/>
      <c r="S1496" s="235"/>
      <c r="T1496" s="235"/>
      <c r="U1496" s="235"/>
      <c r="V1496" s="235"/>
      <c r="W1496" s="235"/>
      <c r="X1496" s="235"/>
      <c r="Y1496" s="235"/>
      <c r="Z1496" s="235"/>
      <c r="AA1496" s="235"/>
      <c r="AB1496" s="235"/>
      <c r="AC1496" s="235"/>
      <c r="AD1496" s="235"/>
      <c r="AE1496" s="235"/>
      <c r="AF1496" s="235"/>
      <c r="AG1496" s="235"/>
      <c r="AH1496" s="235"/>
      <c r="AI1496" s="235"/>
      <c r="AJ1496" s="235"/>
      <c r="AK1496" s="235"/>
      <c r="AL1496" s="235"/>
      <c r="AM1496" s="235"/>
      <c r="AN1496" s="235"/>
      <c r="AO1496" s="235"/>
      <c r="AP1496" s="235"/>
    </row>
    <row r="1497" spans="1:42" s="232" customFormat="1" outlineLevel="1">
      <c r="A1497" s="404">
        <v>0</v>
      </c>
      <c r="B1497" s="402" t="s">
        <v>1976</v>
      </c>
      <c r="C1497" s="403" t="s">
        <v>1977</v>
      </c>
      <c r="D1497" s="405"/>
      <c r="E1497" s="406"/>
      <c r="F1497" s="406"/>
      <c r="G1497" s="406"/>
      <c r="H1497" s="407"/>
      <c r="I1497" s="235"/>
      <c r="J1497" s="235"/>
      <c r="K1497" s="235"/>
      <c r="L1497" s="235"/>
      <c r="M1497" s="235"/>
      <c r="N1497" s="235"/>
      <c r="O1497" s="235"/>
      <c r="P1497" s="235"/>
      <c r="Q1497" s="235"/>
      <c r="R1497" s="235"/>
      <c r="S1497" s="235"/>
      <c r="T1497" s="235"/>
      <c r="U1497" s="235"/>
      <c r="V1497" s="235"/>
      <c r="W1497" s="235"/>
      <c r="X1497" s="235"/>
      <c r="Y1497" s="235"/>
      <c r="Z1497" s="235"/>
      <c r="AA1497" s="235"/>
      <c r="AB1497" s="235"/>
      <c r="AC1497" s="235"/>
      <c r="AD1497" s="235"/>
      <c r="AE1497" s="235"/>
      <c r="AF1497" s="235"/>
      <c r="AG1497" s="235"/>
      <c r="AH1497" s="235"/>
      <c r="AI1497" s="235"/>
      <c r="AJ1497" s="235"/>
      <c r="AK1497" s="235"/>
      <c r="AL1497" s="235"/>
      <c r="AM1497" s="235"/>
      <c r="AN1497" s="235"/>
      <c r="AO1497" s="235"/>
      <c r="AP1497" s="235"/>
    </row>
    <row r="1498" spans="1:42" s="232" customFormat="1" outlineLevel="1">
      <c r="A1498" s="400">
        <v>502</v>
      </c>
      <c r="B1498" s="138" t="s">
        <v>1978</v>
      </c>
      <c r="C1498" s="236" t="s">
        <v>1979</v>
      </c>
      <c r="D1498" s="141" t="s">
        <v>142</v>
      </c>
      <c r="E1498" s="231">
        <v>1</v>
      </c>
      <c r="F1498" s="231"/>
      <c r="G1498" s="231">
        <f t="shared" ref="G1498" si="16">ROUND(E1498*F1498,2)</f>
        <v>0</v>
      </c>
      <c r="H1498" s="401" t="s">
        <v>1269</v>
      </c>
      <c r="I1498" s="235"/>
      <c r="J1498" s="235"/>
      <c r="K1498" s="235"/>
      <c r="L1498" s="235"/>
      <c r="M1498" s="235"/>
      <c r="N1498" s="235"/>
      <c r="O1498" s="235"/>
      <c r="P1498" s="235"/>
      <c r="Q1498" s="235"/>
      <c r="R1498" s="235"/>
      <c r="S1498" s="235"/>
      <c r="T1498" s="235"/>
      <c r="U1498" s="235"/>
      <c r="V1498" s="235"/>
      <c r="W1498" s="235"/>
      <c r="X1498" s="235"/>
      <c r="Y1498" s="235"/>
      <c r="Z1498" s="235"/>
      <c r="AA1498" s="235"/>
      <c r="AB1498" s="235"/>
      <c r="AC1498" s="235"/>
      <c r="AD1498" s="235"/>
      <c r="AE1498" s="235"/>
      <c r="AF1498" s="235"/>
      <c r="AG1498" s="235"/>
      <c r="AH1498" s="235"/>
      <c r="AI1498" s="235"/>
      <c r="AJ1498" s="235"/>
      <c r="AK1498" s="235"/>
      <c r="AL1498" s="235"/>
      <c r="AM1498" s="235"/>
      <c r="AN1498" s="235"/>
      <c r="AO1498" s="235"/>
      <c r="AP1498" s="235"/>
    </row>
    <row r="1499" spans="1:42" s="232" customFormat="1" ht="22.5" outlineLevel="1">
      <c r="A1499" s="400">
        <v>503</v>
      </c>
      <c r="B1499" s="138" t="s">
        <v>2558</v>
      </c>
      <c r="C1499" s="236" t="s">
        <v>2559</v>
      </c>
      <c r="D1499" s="141" t="s">
        <v>142</v>
      </c>
      <c r="E1499" s="231">
        <v>14</v>
      </c>
      <c r="F1499" s="231"/>
      <c r="G1499" s="415">
        <f t="shared" ref="G1499:G1510" si="17">ROUND(E1499*F1499,2)</f>
        <v>0</v>
      </c>
      <c r="H1499" s="401" t="s">
        <v>1233</v>
      </c>
      <c r="I1499" s="408"/>
      <c r="J1499" s="408"/>
      <c r="K1499" s="235"/>
      <c r="L1499" s="235"/>
      <c r="M1499" s="235"/>
      <c r="N1499" s="235"/>
      <c r="O1499" s="235"/>
      <c r="P1499" s="235"/>
      <c r="Q1499" s="235"/>
      <c r="R1499" s="235"/>
      <c r="S1499" s="235"/>
      <c r="T1499" s="235"/>
      <c r="U1499" s="235"/>
      <c r="V1499" s="235"/>
      <c r="W1499" s="235"/>
      <c r="X1499" s="235"/>
      <c r="Y1499" s="235"/>
      <c r="Z1499" s="235"/>
      <c r="AA1499" s="235"/>
      <c r="AB1499" s="235"/>
      <c r="AC1499" s="235"/>
      <c r="AD1499" s="235"/>
      <c r="AE1499" s="235"/>
      <c r="AF1499" s="235"/>
      <c r="AG1499" s="235"/>
      <c r="AH1499" s="235"/>
      <c r="AI1499" s="235"/>
      <c r="AJ1499" s="235"/>
      <c r="AK1499" s="235"/>
      <c r="AL1499" s="235"/>
      <c r="AM1499" s="235"/>
      <c r="AN1499" s="235"/>
      <c r="AO1499" s="235"/>
      <c r="AP1499" s="235"/>
    </row>
    <row r="1500" spans="1:42" s="232" customFormat="1" ht="22.5" outlineLevel="1">
      <c r="A1500" s="400" t="s">
        <v>2580</v>
      </c>
      <c r="B1500" s="138" t="s">
        <v>2560</v>
      </c>
      <c r="C1500" s="236" t="s">
        <v>2561</v>
      </c>
      <c r="D1500" s="141" t="s">
        <v>142</v>
      </c>
      <c r="E1500" s="231">
        <v>93</v>
      </c>
      <c r="F1500" s="231"/>
      <c r="G1500" s="415">
        <f t="shared" si="17"/>
        <v>0</v>
      </c>
      <c r="H1500" s="401" t="s">
        <v>1233</v>
      </c>
      <c r="I1500" s="408"/>
      <c r="J1500" s="408"/>
      <c r="K1500" s="235"/>
      <c r="L1500" s="235"/>
      <c r="M1500" s="235"/>
      <c r="N1500" s="235"/>
      <c r="O1500" s="235"/>
      <c r="P1500" s="235"/>
      <c r="Q1500" s="235"/>
      <c r="R1500" s="235"/>
      <c r="S1500" s="235"/>
      <c r="T1500" s="235"/>
      <c r="U1500" s="235"/>
      <c r="V1500" s="235"/>
      <c r="W1500" s="235"/>
      <c r="X1500" s="235"/>
      <c r="Y1500" s="235"/>
      <c r="Z1500" s="235"/>
      <c r="AA1500" s="235"/>
      <c r="AB1500" s="235"/>
      <c r="AC1500" s="235"/>
      <c r="AD1500" s="235"/>
      <c r="AE1500" s="235"/>
      <c r="AF1500" s="235"/>
      <c r="AG1500" s="235"/>
      <c r="AH1500" s="235"/>
      <c r="AI1500" s="235"/>
      <c r="AJ1500" s="235"/>
      <c r="AK1500" s="235"/>
      <c r="AL1500" s="235"/>
      <c r="AM1500" s="235"/>
      <c r="AN1500" s="235"/>
      <c r="AO1500" s="235"/>
      <c r="AP1500" s="235"/>
    </row>
    <row r="1501" spans="1:42" s="232" customFormat="1" outlineLevel="1">
      <c r="A1501" s="400" t="s">
        <v>2581</v>
      </c>
      <c r="B1501" s="138" t="s">
        <v>2562</v>
      </c>
      <c r="C1501" s="236" t="s">
        <v>2563</v>
      </c>
      <c r="D1501" s="141" t="s">
        <v>142</v>
      </c>
      <c r="E1501" s="231">
        <v>7</v>
      </c>
      <c r="F1501" s="231"/>
      <c r="G1501" s="415">
        <f t="shared" si="17"/>
        <v>0</v>
      </c>
      <c r="H1501" s="401" t="s">
        <v>1233</v>
      </c>
      <c r="I1501" s="408"/>
      <c r="J1501" s="235"/>
      <c r="K1501" s="235"/>
      <c r="L1501" s="235"/>
      <c r="M1501" s="235"/>
      <c r="N1501" s="235"/>
      <c r="O1501" s="235"/>
      <c r="P1501" s="235"/>
      <c r="Q1501" s="235"/>
      <c r="R1501" s="235"/>
      <c r="S1501" s="235"/>
      <c r="T1501" s="235"/>
      <c r="U1501" s="235"/>
      <c r="V1501" s="235"/>
      <c r="W1501" s="235"/>
      <c r="X1501" s="235"/>
      <c r="Y1501" s="235"/>
      <c r="Z1501" s="235"/>
      <c r="AA1501" s="235"/>
      <c r="AB1501" s="235"/>
      <c r="AC1501" s="235"/>
      <c r="AD1501" s="235"/>
      <c r="AE1501" s="235"/>
      <c r="AF1501" s="235"/>
      <c r="AG1501" s="235"/>
      <c r="AH1501" s="235"/>
      <c r="AI1501" s="235"/>
      <c r="AJ1501" s="235"/>
      <c r="AK1501" s="235"/>
      <c r="AL1501" s="235"/>
      <c r="AM1501" s="235"/>
      <c r="AN1501" s="235"/>
      <c r="AO1501" s="235"/>
      <c r="AP1501" s="235"/>
    </row>
    <row r="1502" spans="1:42" s="232" customFormat="1" ht="22.5" outlineLevel="1">
      <c r="A1502" s="400" t="s">
        <v>2582</v>
      </c>
      <c r="B1502" s="138" t="s">
        <v>2564</v>
      </c>
      <c r="C1502" s="236" t="s">
        <v>2565</v>
      </c>
      <c r="D1502" s="141" t="s">
        <v>142</v>
      </c>
      <c r="E1502" s="231">
        <v>17</v>
      </c>
      <c r="F1502" s="231"/>
      <c r="G1502" s="415">
        <f t="shared" si="17"/>
        <v>0</v>
      </c>
      <c r="H1502" s="401" t="s">
        <v>1233</v>
      </c>
      <c r="I1502" s="408"/>
      <c r="J1502" s="235"/>
      <c r="K1502" s="235"/>
      <c r="L1502" s="235"/>
      <c r="M1502" s="235"/>
      <c r="N1502" s="235"/>
      <c r="O1502" s="235"/>
      <c r="P1502" s="235"/>
      <c r="Q1502" s="235"/>
      <c r="R1502" s="235"/>
      <c r="S1502" s="235"/>
      <c r="T1502" s="235"/>
      <c r="U1502" s="235"/>
      <c r="V1502" s="235"/>
      <c r="W1502" s="235"/>
      <c r="X1502" s="235"/>
      <c r="Y1502" s="235"/>
      <c r="Z1502" s="235"/>
      <c r="AA1502" s="235"/>
      <c r="AB1502" s="235"/>
      <c r="AC1502" s="235"/>
      <c r="AD1502" s="235"/>
      <c r="AE1502" s="235"/>
      <c r="AF1502" s="235"/>
      <c r="AG1502" s="235"/>
      <c r="AH1502" s="235"/>
      <c r="AI1502" s="235"/>
      <c r="AJ1502" s="235"/>
      <c r="AK1502" s="235"/>
      <c r="AL1502" s="235"/>
      <c r="AM1502" s="235"/>
      <c r="AN1502" s="235"/>
      <c r="AO1502" s="235"/>
      <c r="AP1502" s="235"/>
    </row>
    <row r="1503" spans="1:42" s="232" customFormat="1" ht="22.5" outlineLevel="1">
      <c r="A1503" s="400" t="s">
        <v>2583</v>
      </c>
      <c r="B1503" s="138" t="s">
        <v>2566</v>
      </c>
      <c r="C1503" s="236" t="s">
        <v>2567</v>
      </c>
      <c r="D1503" s="141" t="s">
        <v>142</v>
      </c>
      <c r="E1503" s="231">
        <v>2</v>
      </c>
      <c r="F1503" s="231"/>
      <c r="G1503" s="415">
        <f t="shared" si="17"/>
        <v>0</v>
      </c>
      <c r="H1503" s="401" t="s">
        <v>1233</v>
      </c>
      <c r="I1503" s="408"/>
      <c r="J1503" s="235"/>
      <c r="K1503" s="235"/>
      <c r="L1503" s="235"/>
      <c r="M1503" s="235"/>
      <c r="N1503" s="235"/>
      <c r="O1503" s="235"/>
      <c r="P1503" s="235"/>
      <c r="Q1503" s="235"/>
      <c r="R1503" s="235"/>
      <c r="S1503" s="235"/>
      <c r="T1503" s="235"/>
      <c r="U1503" s="235"/>
      <c r="V1503" s="235"/>
      <c r="W1503" s="235"/>
      <c r="X1503" s="235"/>
      <c r="Y1503" s="235"/>
      <c r="Z1503" s="235"/>
      <c r="AA1503" s="235"/>
      <c r="AB1503" s="235"/>
      <c r="AC1503" s="235"/>
      <c r="AD1503" s="235"/>
      <c r="AE1503" s="235"/>
      <c r="AF1503" s="235"/>
      <c r="AG1503" s="235"/>
      <c r="AH1503" s="235"/>
      <c r="AI1503" s="235"/>
      <c r="AJ1503" s="235"/>
      <c r="AK1503" s="235"/>
      <c r="AL1503" s="235"/>
      <c r="AM1503" s="235"/>
      <c r="AN1503" s="235"/>
      <c r="AO1503" s="235"/>
      <c r="AP1503" s="235"/>
    </row>
    <row r="1504" spans="1:42" s="232" customFormat="1" ht="22.5" outlineLevel="1">
      <c r="A1504" s="400" t="s">
        <v>2584</v>
      </c>
      <c r="B1504" s="138" t="s">
        <v>2568</v>
      </c>
      <c r="C1504" s="236" t="s">
        <v>2569</v>
      </c>
      <c r="D1504" s="141" t="s">
        <v>142</v>
      </c>
      <c r="E1504" s="231">
        <v>5</v>
      </c>
      <c r="F1504" s="231"/>
      <c r="G1504" s="415">
        <f t="shared" si="17"/>
        <v>0</v>
      </c>
      <c r="H1504" s="401" t="s">
        <v>1233</v>
      </c>
      <c r="I1504" s="408"/>
      <c r="J1504" s="235"/>
      <c r="K1504" s="235"/>
      <c r="L1504" s="235"/>
      <c r="M1504" s="235"/>
      <c r="N1504" s="235"/>
      <c r="O1504" s="235"/>
      <c r="P1504" s="235"/>
      <c r="Q1504" s="235"/>
      <c r="R1504" s="235"/>
      <c r="S1504" s="235"/>
      <c r="T1504" s="235"/>
      <c r="U1504" s="235"/>
      <c r="V1504" s="235"/>
      <c r="W1504" s="235"/>
      <c r="X1504" s="235"/>
      <c r="Y1504" s="235"/>
      <c r="Z1504" s="235"/>
      <c r="AA1504" s="235"/>
      <c r="AB1504" s="235"/>
      <c r="AC1504" s="235"/>
      <c r="AD1504" s="235"/>
      <c r="AE1504" s="235"/>
      <c r="AF1504" s="235"/>
      <c r="AG1504" s="235"/>
      <c r="AH1504" s="235"/>
      <c r="AI1504" s="235"/>
      <c r="AJ1504" s="235"/>
      <c r="AK1504" s="235"/>
      <c r="AL1504" s="235"/>
      <c r="AM1504" s="235"/>
      <c r="AN1504" s="235"/>
      <c r="AO1504" s="235"/>
      <c r="AP1504" s="235"/>
    </row>
    <row r="1505" spans="1:42" s="232" customFormat="1" ht="22.5" outlineLevel="1">
      <c r="A1505" s="400" t="s">
        <v>2585</v>
      </c>
      <c r="B1505" s="138" t="s">
        <v>2570</v>
      </c>
      <c r="C1505" s="236" t="s">
        <v>2571</v>
      </c>
      <c r="D1505" s="141" t="s">
        <v>142</v>
      </c>
      <c r="E1505" s="231">
        <v>1</v>
      </c>
      <c r="F1505" s="231"/>
      <c r="G1505" s="415">
        <f t="shared" si="17"/>
        <v>0</v>
      </c>
      <c r="H1505" s="401" t="s">
        <v>1233</v>
      </c>
      <c r="I1505" s="408"/>
      <c r="J1505" s="235"/>
      <c r="K1505" s="235"/>
      <c r="L1505" s="235"/>
      <c r="M1505" s="235"/>
      <c r="N1505" s="235"/>
      <c r="O1505" s="235"/>
      <c r="P1505" s="235"/>
      <c r="Q1505" s="235"/>
      <c r="R1505" s="235"/>
      <c r="S1505" s="235"/>
      <c r="T1505" s="235"/>
      <c r="U1505" s="235"/>
      <c r="V1505" s="235"/>
      <c r="W1505" s="235"/>
      <c r="X1505" s="235"/>
      <c r="Y1505" s="235"/>
      <c r="Z1505" s="235"/>
      <c r="AA1505" s="235"/>
      <c r="AB1505" s="235"/>
      <c r="AC1505" s="235"/>
      <c r="AD1505" s="235"/>
      <c r="AE1505" s="235"/>
      <c r="AF1505" s="235"/>
      <c r="AG1505" s="235"/>
      <c r="AH1505" s="235"/>
      <c r="AI1505" s="235"/>
      <c r="AJ1505" s="235"/>
      <c r="AK1505" s="235"/>
      <c r="AL1505" s="235"/>
      <c r="AM1505" s="235"/>
      <c r="AN1505" s="235"/>
      <c r="AO1505" s="235"/>
      <c r="AP1505" s="235"/>
    </row>
    <row r="1506" spans="1:42" s="232" customFormat="1" ht="22.5" outlineLevel="1">
      <c r="A1506" s="400" t="s">
        <v>2586</v>
      </c>
      <c r="B1506" s="138" t="s">
        <v>2572</v>
      </c>
      <c r="C1506" s="236" t="s">
        <v>2573</v>
      </c>
      <c r="D1506" s="141" t="s">
        <v>142</v>
      </c>
      <c r="E1506" s="231">
        <v>13</v>
      </c>
      <c r="F1506" s="231"/>
      <c r="G1506" s="415">
        <f t="shared" si="17"/>
        <v>0</v>
      </c>
      <c r="H1506" s="401" t="s">
        <v>1233</v>
      </c>
      <c r="I1506" s="408"/>
      <c r="J1506" s="235"/>
      <c r="K1506" s="235"/>
      <c r="L1506" s="235"/>
      <c r="M1506" s="235"/>
      <c r="N1506" s="235"/>
      <c r="O1506" s="235"/>
      <c r="P1506" s="235"/>
      <c r="Q1506" s="235"/>
      <c r="R1506" s="235"/>
      <c r="S1506" s="235"/>
      <c r="T1506" s="235"/>
      <c r="U1506" s="235"/>
      <c r="V1506" s="235"/>
      <c r="W1506" s="235"/>
      <c r="X1506" s="235"/>
      <c r="Y1506" s="235"/>
      <c r="Z1506" s="235"/>
      <c r="AA1506" s="235"/>
      <c r="AB1506" s="235"/>
      <c r="AC1506" s="235"/>
      <c r="AD1506" s="235"/>
      <c r="AE1506" s="235"/>
      <c r="AF1506" s="235"/>
      <c r="AG1506" s="235"/>
      <c r="AH1506" s="235"/>
      <c r="AI1506" s="235"/>
      <c r="AJ1506" s="235"/>
      <c r="AK1506" s="235"/>
      <c r="AL1506" s="235"/>
      <c r="AM1506" s="235"/>
      <c r="AN1506" s="235"/>
      <c r="AO1506" s="235"/>
      <c r="AP1506" s="235"/>
    </row>
    <row r="1507" spans="1:42" s="232" customFormat="1" ht="22.5" outlineLevel="1">
      <c r="A1507" s="400" t="s">
        <v>2587</v>
      </c>
      <c r="B1507" s="138" t="s">
        <v>2103</v>
      </c>
      <c r="C1507" s="236" t="s">
        <v>2573</v>
      </c>
      <c r="D1507" s="141" t="s">
        <v>142</v>
      </c>
      <c r="E1507" s="231">
        <v>2</v>
      </c>
      <c r="F1507" s="231"/>
      <c r="G1507" s="415">
        <f t="shared" si="17"/>
        <v>0</v>
      </c>
      <c r="H1507" s="401" t="s">
        <v>1233</v>
      </c>
      <c r="I1507" s="408"/>
      <c r="J1507" s="235"/>
      <c r="K1507" s="235"/>
      <c r="L1507" s="235"/>
      <c r="M1507" s="235"/>
      <c r="N1507" s="235"/>
      <c r="O1507" s="235"/>
      <c r="P1507" s="235"/>
      <c r="Q1507" s="235"/>
      <c r="R1507" s="235"/>
      <c r="S1507" s="235"/>
      <c r="T1507" s="235"/>
      <c r="U1507" s="235"/>
      <c r="V1507" s="235"/>
      <c r="W1507" s="235"/>
      <c r="X1507" s="235"/>
      <c r="Y1507" s="235"/>
      <c r="Z1507" s="235"/>
      <c r="AA1507" s="235"/>
      <c r="AB1507" s="235"/>
      <c r="AC1507" s="235"/>
      <c r="AD1507" s="235"/>
      <c r="AE1507" s="235"/>
      <c r="AF1507" s="235"/>
      <c r="AG1507" s="235"/>
      <c r="AH1507" s="235"/>
      <c r="AI1507" s="235"/>
      <c r="AJ1507" s="235"/>
      <c r="AK1507" s="235"/>
      <c r="AL1507" s="235"/>
      <c r="AM1507" s="235"/>
      <c r="AN1507" s="235"/>
      <c r="AO1507" s="235"/>
      <c r="AP1507" s="235"/>
    </row>
    <row r="1508" spans="1:42" s="232" customFormat="1" outlineLevel="1">
      <c r="A1508" s="400" t="s">
        <v>2588</v>
      </c>
      <c r="B1508" s="138" t="s">
        <v>2574</v>
      </c>
      <c r="C1508" s="236" t="s">
        <v>2575</v>
      </c>
      <c r="D1508" s="141" t="s">
        <v>142</v>
      </c>
      <c r="E1508" s="231">
        <v>2</v>
      </c>
      <c r="F1508" s="231"/>
      <c r="G1508" s="415">
        <f t="shared" si="17"/>
        <v>0</v>
      </c>
      <c r="H1508" s="401" t="s">
        <v>1233</v>
      </c>
      <c r="I1508" s="408"/>
      <c r="J1508" s="235"/>
      <c r="K1508" s="235"/>
      <c r="L1508" s="235"/>
      <c r="M1508" s="235"/>
      <c r="N1508" s="235"/>
      <c r="O1508" s="235"/>
      <c r="P1508" s="235"/>
      <c r="Q1508" s="235"/>
      <c r="R1508" s="235"/>
      <c r="S1508" s="235"/>
      <c r="T1508" s="235"/>
      <c r="U1508" s="235"/>
      <c r="V1508" s="235"/>
      <c r="W1508" s="235"/>
      <c r="X1508" s="235"/>
      <c r="Y1508" s="235"/>
      <c r="Z1508" s="235"/>
      <c r="AA1508" s="235"/>
      <c r="AB1508" s="235"/>
      <c r="AC1508" s="235"/>
      <c r="AD1508" s="235"/>
      <c r="AE1508" s="235"/>
      <c r="AF1508" s="235"/>
      <c r="AG1508" s="235"/>
      <c r="AH1508" s="235"/>
      <c r="AI1508" s="235"/>
      <c r="AJ1508" s="235"/>
      <c r="AK1508" s="235"/>
      <c r="AL1508" s="235"/>
      <c r="AM1508" s="235"/>
      <c r="AN1508" s="235"/>
      <c r="AO1508" s="235"/>
      <c r="AP1508" s="235"/>
    </row>
    <row r="1509" spans="1:42" s="232" customFormat="1" ht="22.5" outlineLevel="1">
      <c r="A1509" s="400" t="s">
        <v>2589</v>
      </c>
      <c r="B1509" s="138" t="s">
        <v>2576</v>
      </c>
      <c r="C1509" s="236" t="s">
        <v>2577</v>
      </c>
      <c r="D1509" s="141" t="s">
        <v>142</v>
      </c>
      <c r="E1509" s="231">
        <v>10</v>
      </c>
      <c r="F1509" s="231"/>
      <c r="G1509" s="415">
        <f t="shared" si="17"/>
        <v>0</v>
      </c>
      <c r="H1509" s="401" t="s">
        <v>1233</v>
      </c>
      <c r="I1509" s="408"/>
      <c r="J1509" s="235"/>
      <c r="K1509" s="235"/>
      <c r="L1509" s="235"/>
      <c r="M1509" s="235"/>
      <c r="N1509" s="235"/>
      <c r="O1509" s="235"/>
      <c r="P1509" s="235"/>
      <c r="Q1509" s="235"/>
      <c r="R1509" s="235"/>
      <c r="S1509" s="235"/>
      <c r="T1509" s="235"/>
      <c r="U1509" s="235"/>
      <c r="V1509" s="235"/>
      <c r="W1509" s="235"/>
      <c r="X1509" s="235"/>
      <c r="Y1509" s="235"/>
      <c r="Z1509" s="235"/>
      <c r="AA1509" s="235"/>
      <c r="AB1509" s="235"/>
      <c r="AC1509" s="235"/>
      <c r="AD1509" s="235"/>
      <c r="AE1509" s="235"/>
      <c r="AF1509" s="235"/>
      <c r="AG1509" s="235"/>
      <c r="AH1509" s="235"/>
      <c r="AI1509" s="235"/>
      <c r="AJ1509" s="235"/>
      <c r="AK1509" s="235"/>
      <c r="AL1509" s="235"/>
      <c r="AM1509" s="235"/>
      <c r="AN1509" s="235"/>
      <c r="AO1509" s="235"/>
      <c r="AP1509" s="235"/>
    </row>
    <row r="1510" spans="1:42" s="232" customFormat="1" ht="22.5" outlineLevel="1">
      <c r="A1510" s="400" t="s">
        <v>2590</v>
      </c>
      <c r="B1510" s="138" t="s">
        <v>2578</v>
      </c>
      <c r="C1510" s="236" t="s">
        <v>2579</v>
      </c>
      <c r="D1510" s="141" t="s">
        <v>142</v>
      </c>
      <c r="E1510" s="231">
        <v>5</v>
      </c>
      <c r="F1510" s="231"/>
      <c r="G1510" s="415">
        <f t="shared" si="17"/>
        <v>0</v>
      </c>
      <c r="H1510" s="401" t="s">
        <v>1233</v>
      </c>
      <c r="I1510" s="408"/>
      <c r="J1510" s="235"/>
      <c r="K1510" s="235"/>
      <c r="L1510" s="235"/>
      <c r="M1510" s="235"/>
      <c r="N1510" s="235"/>
      <c r="O1510" s="235"/>
      <c r="P1510" s="235"/>
      <c r="Q1510" s="235"/>
      <c r="R1510" s="235"/>
      <c r="S1510" s="235"/>
      <c r="T1510" s="235"/>
      <c r="U1510" s="235"/>
      <c r="V1510" s="235"/>
      <c r="W1510" s="235"/>
      <c r="X1510" s="235"/>
      <c r="Y1510" s="235"/>
      <c r="Z1510" s="235"/>
      <c r="AA1510" s="235"/>
      <c r="AB1510" s="235"/>
      <c r="AC1510" s="235"/>
      <c r="AD1510" s="235"/>
      <c r="AE1510" s="235"/>
      <c r="AF1510" s="235"/>
      <c r="AG1510" s="235"/>
      <c r="AH1510" s="235"/>
      <c r="AI1510" s="235"/>
      <c r="AJ1510" s="235"/>
      <c r="AK1510" s="235"/>
      <c r="AL1510" s="235"/>
      <c r="AM1510" s="235"/>
      <c r="AN1510" s="235"/>
      <c r="AO1510" s="235"/>
      <c r="AP1510" s="235"/>
    </row>
    <row r="1511" spans="1:42" s="232" customFormat="1" outlineLevel="1">
      <c r="A1511" s="404">
        <v>0</v>
      </c>
      <c r="B1511" s="402" t="s">
        <v>1980</v>
      </c>
      <c r="C1511" s="403" t="s">
        <v>1902</v>
      </c>
      <c r="D1511" s="405"/>
      <c r="E1511" s="406"/>
      <c r="F1511" s="406"/>
      <c r="G1511" s="406"/>
      <c r="H1511" s="407"/>
      <c r="I1511" s="408"/>
      <c r="J1511" s="235"/>
      <c r="K1511" s="235"/>
      <c r="L1511" s="235"/>
      <c r="M1511" s="235"/>
      <c r="N1511" s="235"/>
      <c r="O1511" s="235"/>
      <c r="P1511" s="235"/>
      <c r="Q1511" s="235"/>
      <c r="R1511" s="235"/>
      <c r="S1511" s="235"/>
      <c r="T1511" s="235"/>
      <c r="U1511" s="235"/>
      <c r="V1511" s="235"/>
      <c r="W1511" s="235"/>
      <c r="X1511" s="235"/>
      <c r="Y1511" s="235"/>
      <c r="Z1511" s="235"/>
      <c r="AA1511" s="235"/>
      <c r="AB1511" s="235"/>
      <c r="AC1511" s="235"/>
      <c r="AD1511" s="235"/>
      <c r="AE1511" s="235"/>
      <c r="AF1511" s="235"/>
      <c r="AG1511" s="235"/>
      <c r="AH1511" s="235"/>
      <c r="AI1511" s="235"/>
      <c r="AJ1511" s="235"/>
      <c r="AK1511" s="235"/>
      <c r="AL1511" s="235"/>
      <c r="AM1511" s="235"/>
      <c r="AN1511" s="235"/>
      <c r="AO1511" s="235"/>
      <c r="AP1511" s="235"/>
    </row>
    <row r="1512" spans="1:42" s="232" customFormat="1" ht="22.5" outlineLevel="1">
      <c r="A1512" s="400">
        <v>504</v>
      </c>
      <c r="B1512" s="138" t="s">
        <v>1981</v>
      </c>
      <c r="C1512" s="236" t="s">
        <v>1982</v>
      </c>
      <c r="D1512" s="141" t="s">
        <v>247</v>
      </c>
      <c r="E1512" s="231">
        <v>220</v>
      </c>
      <c r="F1512" s="231"/>
      <c r="G1512" s="231">
        <f t="shared" ref="G1512:G1513" si="18">ROUND(E1512*F1512,2)</f>
        <v>0</v>
      </c>
      <c r="H1512" s="401" t="s">
        <v>1269</v>
      </c>
      <c r="I1512" s="235"/>
      <c r="J1512" s="235"/>
      <c r="K1512" s="235"/>
      <c r="L1512" s="235"/>
      <c r="M1512" s="235"/>
      <c r="N1512" s="235"/>
      <c r="O1512" s="235"/>
      <c r="P1512" s="235"/>
      <c r="Q1512" s="235"/>
      <c r="R1512" s="235"/>
      <c r="S1512" s="235"/>
      <c r="T1512" s="235"/>
      <c r="U1512" s="235"/>
      <c r="V1512" s="235"/>
      <c r="W1512" s="235"/>
      <c r="X1512" s="235"/>
      <c r="Y1512" s="235"/>
      <c r="Z1512" s="235"/>
      <c r="AA1512" s="235"/>
      <c r="AB1512" s="235"/>
      <c r="AC1512" s="235"/>
      <c r="AD1512" s="235"/>
      <c r="AE1512" s="235"/>
      <c r="AF1512" s="235"/>
      <c r="AG1512" s="235"/>
      <c r="AH1512" s="235"/>
      <c r="AI1512" s="235"/>
      <c r="AJ1512" s="235"/>
      <c r="AK1512" s="235"/>
      <c r="AL1512" s="235"/>
      <c r="AM1512" s="235"/>
      <c r="AN1512" s="235"/>
      <c r="AO1512" s="235"/>
      <c r="AP1512" s="235"/>
    </row>
    <row r="1513" spans="1:42" s="232" customFormat="1" ht="22.5" outlineLevel="1">
      <c r="A1513" s="400">
        <v>505</v>
      </c>
      <c r="B1513" s="138" t="s">
        <v>1983</v>
      </c>
      <c r="C1513" s="236" t="s">
        <v>1984</v>
      </c>
      <c r="D1513" s="141" t="s">
        <v>247</v>
      </c>
      <c r="E1513" s="231">
        <v>220</v>
      </c>
      <c r="F1513" s="231"/>
      <c r="G1513" s="231">
        <f t="shared" si="18"/>
        <v>0</v>
      </c>
      <c r="H1513" s="401" t="s">
        <v>1269</v>
      </c>
      <c r="I1513" s="235"/>
      <c r="J1513" s="235"/>
      <c r="K1513" s="235"/>
      <c r="L1513" s="235"/>
      <c r="M1513" s="235"/>
      <c r="N1513" s="235"/>
      <c r="O1513" s="235"/>
      <c r="P1513" s="235"/>
      <c r="Q1513" s="235"/>
      <c r="R1513" s="235"/>
      <c r="S1513" s="235"/>
      <c r="T1513" s="235"/>
      <c r="U1513" s="235"/>
      <c r="V1513" s="235"/>
      <c r="W1513" s="235"/>
      <c r="X1513" s="235"/>
      <c r="Y1513" s="235"/>
      <c r="Z1513" s="235"/>
      <c r="AA1513" s="235"/>
      <c r="AB1513" s="235"/>
      <c r="AC1513" s="235"/>
      <c r="AD1513" s="235"/>
      <c r="AE1513" s="235"/>
      <c r="AF1513" s="235"/>
      <c r="AG1513" s="235"/>
      <c r="AH1513" s="235"/>
      <c r="AI1513" s="235"/>
      <c r="AJ1513" s="235"/>
      <c r="AK1513" s="235"/>
      <c r="AL1513" s="235"/>
      <c r="AM1513" s="235"/>
      <c r="AN1513" s="235"/>
      <c r="AO1513" s="235"/>
      <c r="AP1513" s="235"/>
    </row>
    <row r="1514" spans="1:42" s="232" customFormat="1" outlineLevel="1">
      <c r="A1514" s="404">
        <v>0</v>
      </c>
      <c r="B1514" s="402" t="s">
        <v>1985</v>
      </c>
      <c r="C1514" s="403" t="s">
        <v>1902</v>
      </c>
      <c r="D1514" s="405"/>
      <c r="E1514" s="406"/>
      <c r="F1514" s="406"/>
      <c r="G1514" s="406"/>
      <c r="H1514" s="407"/>
      <c r="I1514" s="235"/>
      <c r="J1514" s="235"/>
      <c r="K1514" s="235"/>
      <c r="L1514" s="235"/>
      <c r="M1514" s="235"/>
      <c r="N1514" s="235"/>
      <c r="O1514" s="235"/>
      <c r="P1514" s="235"/>
      <c r="Q1514" s="235"/>
      <c r="R1514" s="235"/>
      <c r="S1514" s="235"/>
      <c r="T1514" s="235"/>
      <c r="U1514" s="235"/>
      <c r="V1514" s="235"/>
      <c r="W1514" s="235"/>
      <c r="X1514" s="235"/>
      <c r="Y1514" s="235"/>
      <c r="Z1514" s="235"/>
      <c r="AA1514" s="235"/>
      <c r="AB1514" s="235"/>
      <c r="AC1514" s="235"/>
      <c r="AD1514" s="235"/>
      <c r="AE1514" s="235"/>
      <c r="AF1514" s="235"/>
      <c r="AG1514" s="235"/>
      <c r="AH1514" s="235"/>
      <c r="AI1514" s="235"/>
      <c r="AJ1514" s="235"/>
      <c r="AK1514" s="235"/>
      <c r="AL1514" s="235"/>
      <c r="AM1514" s="235"/>
      <c r="AN1514" s="235"/>
      <c r="AO1514" s="235"/>
      <c r="AP1514" s="235"/>
    </row>
    <row r="1515" spans="1:42" s="232" customFormat="1" ht="22.5" outlineLevel="1">
      <c r="A1515" s="400">
        <v>506</v>
      </c>
      <c r="B1515" s="138" t="s">
        <v>1986</v>
      </c>
      <c r="C1515" s="236" t="s">
        <v>1987</v>
      </c>
      <c r="D1515" s="141" t="s">
        <v>142</v>
      </c>
      <c r="E1515" s="231">
        <v>1</v>
      </c>
      <c r="F1515" s="231"/>
      <c r="G1515" s="231">
        <f t="shared" ref="G1515:G1519" si="19">ROUND(E1515*F1515,2)</f>
        <v>0</v>
      </c>
      <c r="H1515" s="401" t="s">
        <v>1233</v>
      </c>
      <c r="I1515" s="235"/>
      <c r="J1515" s="235"/>
      <c r="K1515" s="235"/>
      <c r="L1515" s="235"/>
      <c r="M1515" s="235"/>
      <c r="N1515" s="235"/>
      <c r="O1515" s="235"/>
      <c r="P1515" s="235"/>
      <c r="Q1515" s="235"/>
      <c r="R1515" s="235"/>
      <c r="S1515" s="235"/>
      <c r="T1515" s="235"/>
      <c r="U1515" s="235"/>
      <c r="V1515" s="235"/>
      <c r="W1515" s="235"/>
      <c r="X1515" s="235"/>
      <c r="Y1515" s="235"/>
      <c r="Z1515" s="235"/>
      <c r="AA1515" s="235"/>
      <c r="AB1515" s="235"/>
      <c r="AC1515" s="235"/>
      <c r="AD1515" s="235"/>
      <c r="AE1515" s="235"/>
      <c r="AF1515" s="235"/>
      <c r="AG1515" s="235"/>
      <c r="AH1515" s="235"/>
      <c r="AI1515" s="235"/>
      <c r="AJ1515" s="235"/>
      <c r="AK1515" s="235"/>
      <c r="AL1515" s="235"/>
      <c r="AM1515" s="235"/>
      <c r="AN1515" s="235"/>
      <c r="AO1515" s="235"/>
      <c r="AP1515" s="235"/>
    </row>
    <row r="1516" spans="1:42" s="232" customFormat="1" ht="22.5" outlineLevel="1">
      <c r="A1516" s="400">
        <v>507</v>
      </c>
      <c r="B1516" s="138" t="s">
        <v>1988</v>
      </c>
      <c r="C1516" s="236" t="s">
        <v>1989</v>
      </c>
      <c r="D1516" s="141" t="s">
        <v>142</v>
      </c>
      <c r="E1516" s="231">
        <v>1</v>
      </c>
      <c r="F1516" s="231"/>
      <c r="G1516" s="231">
        <f t="shared" si="19"/>
        <v>0</v>
      </c>
      <c r="H1516" s="401" t="s">
        <v>1233</v>
      </c>
      <c r="I1516" s="235"/>
      <c r="J1516" s="235"/>
      <c r="K1516" s="235"/>
      <c r="L1516" s="235"/>
      <c r="M1516" s="235"/>
      <c r="N1516" s="235"/>
      <c r="O1516" s="235"/>
      <c r="P1516" s="235"/>
      <c r="Q1516" s="235"/>
      <c r="R1516" s="235"/>
      <c r="S1516" s="235"/>
      <c r="T1516" s="235"/>
      <c r="U1516" s="235"/>
      <c r="V1516" s="235"/>
      <c r="W1516" s="235"/>
      <c r="X1516" s="235"/>
      <c r="Y1516" s="235"/>
      <c r="Z1516" s="235"/>
      <c r="AA1516" s="235"/>
      <c r="AB1516" s="235"/>
      <c r="AC1516" s="235"/>
      <c r="AD1516" s="235"/>
      <c r="AE1516" s="235"/>
      <c r="AF1516" s="235"/>
      <c r="AG1516" s="235"/>
      <c r="AH1516" s="235"/>
      <c r="AI1516" s="235"/>
      <c r="AJ1516" s="235"/>
      <c r="AK1516" s="235"/>
      <c r="AL1516" s="235"/>
      <c r="AM1516" s="235"/>
      <c r="AN1516" s="235"/>
      <c r="AO1516" s="235"/>
      <c r="AP1516" s="235"/>
    </row>
    <row r="1517" spans="1:42" s="232" customFormat="1" outlineLevel="1">
      <c r="A1517" s="400">
        <v>508</v>
      </c>
      <c r="B1517" s="138" t="s">
        <v>1990</v>
      </c>
      <c r="C1517" s="236" t="s">
        <v>1991</v>
      </c>
      <c r="D1517" s="141" t="s">
        <v>142</v>
      </c>
      <c r="E1517" s="231">
        <v>1</v>
      </c>
      <c r="F1517" s="231"/>
      <c r="G1517" s="231">
        <f t="shared" si="19"/>
        <v>0</v>
      </c>
      <c r="H1517" s="401" t="s">
        <v>1269</v>
      </c>
      <c r="I1517" s="235"/>
      <c r="J1517" s="235"/>
      <c r="K1517" s="235"/>
      <c r="L1517" s="235"/>
      <c r="M1517" s="235"/>
      <c r="N1517" s="235"/>
      <c r="O1517" s="235"/>
      <c r="P1517" s="235"/>
      <c r="Q1517" s="235"/>
      <c r="R1517" s="235"/>
      <c r="S1517" s="235"/>
      <c r="T1517" s="235"/>
      <c r="U1517" s="235"/>
      <c r="V1517" s="235"/>
      <c r="W1517" s="235"/>
      <c r="X1517" s="235"/>
      <c r="Y1517" s="235"/>
      <c r="Z1517" s="235"/>
      <c r="AA1517" s="235"/>
      <c r="AB1517" s="235"/>
      <c r="AC1517" s="235"/>
      <c r="AD1517" s="235"/>
      <c r="AE1517" s="235"/>
      <c r="AF1517" s="235"/>
      <c r="AG1517" s="235"/>
      <c r="AH1517" s="235"/>
      <c r="AI1517" s="235"/>
      <c r="AJ1517" s="235"/>
      <c r="AK1517" s="235"/>
      <c r="AL1517" s="235"/>
      <c r="AM1517" s="235"/>
      <c r="AN1517" s="235"/>
      <c r="AO1517" s="235"/>
      <c r="AP1517" s="235"/>
    </row>
    <row r="1518" spans="1:42" s="232" customFormat="1" outlineLevel="1">
      <c r="A1518" s="400">
        <v>509</v>
      </c>
      <c r="B1518" s="138" t="s">
        <v>1992</v>
      </c>
      <c r="C1518" s="236" t="s">
        <v>1993</v>
      </c>
      <c r="D1518" s="141" t="s">
        <v>142</v>
      </c>
      <c r="E1518" s="231">
        <v>2</v>
      </c>
      <c r="F1518" s="231"/>
      <c r="G1518" s="231">
        <f t="shared" si="19"/>
        <v>0</v>
      </c>
      <c r="H1518" s="401" t="s">
        <v>1233</v>
      </c>
      <c r="I1518" s="235"/>
      <c r="J1518" s="235"/>
      <c r="K1518" s="235"/>
      <c r="L1518" s="235"/>
      <c r="M1518" s="235"/>
      <c r="N1518" s="235"/>
      <c r="O1518" s="235"/>
      <c r="P1518" s="235"/>
      <c r="Q1518" s="235"/>
      <c r="R1518" s="235"/>
      <c r="S1518" s="235"/>
      <c r="T1518" s="235"/>
      <c r="U1518" s="235"/>
      <c r="V1518" s="235"/>
      <c r="W1518" s="235"/>
      <c r="X1518" s="235"/>
      <c r="Y1518" s="235"/>
      <c r="Z1518" s="235"/>
      <c r="AA1518" s="235"/>
      <c r="AB1518" s="235"/>
      <c r="AC1518" s="235"/>
      <c r="AD1518" s="235"/>
      <c r="AE1518" s="235"/>
      <c r="AF1518" s="235"/>
      <c r="AG1518" s="235"/>
      <c r="AH1518" s="235"/>
      <c r="AI1518" s="235"/>
      <c r="AJ1518" s="235"/>
      <c r="AK1518" s="235"/>
      <c r="AL1518" s="235"/>
      <c r="AM1518" s="235"/>
      <c r="AN1518" s="235"/>
      <c r="AO1518" s="235"/>
      <c r="AP1518" s="235"/>
    </row>
    <row r="1519" spans="1:42" s="232" customFormat="1" outlineLevel="1">
      <c r="A1519" s="400">
        <v>510</v>
      </c>
      <c r="B1519" s="138" t="s">
        <v>1992</v>
      </c>
      <c r="C1519" s="236" t="s">
        <v>1994</v>
      </c>
      <c r="D1519" s="141" t="s">
        <v>142</v>
      </c>
      <c r="E1519" s="231">
        <v>2</v>
      </c>
      <c r="F1519" s="231"/>
      <c r="G1519" s="231">
        <f t="shared" si="19"/>
        <v>0</v>
      </c>
      <c r="H1519" s="401" t="s">
        <v>1233</v>
      </c>
      <c r="I1519" s="235"/>
      <c r="J1519" s="235"/>
      <c r="K1519" s="235"/>
      <c r="L1519" s="235"/>
      <c r="M1519" s="235"/>
      <c r="N1519" s="235"/>
      <c r="O1519" s="235"/>
      <c r="P1519" s="235"/>
      <c r="Q1519" s="235"/>
      <c r="R1519" s="235"/>
      <c r="S1519" s="235"/>
      <c r="T1519" s="235"/>
      <c r="U1519" s="235"/>
      <c r="V1519" s="235"/>
      <c r="W1519" s="235"/>
      <c r="X1519" s="235"/>
      <c r="Y1519" s="235"/>
      <c r="Z1519" s="235"/>
      <c r="AA1519" s="235"/>
      <c r="AB1519" s="235"/>
      <c r="AC1519" s="235"/>
      <c r="AD1519" s="235"/>
      <c r="AE1519" s="235"/>
      <c r="AF1519" s="235"/>
      <c r="AG1519" s="235"/>
      <c r="AH1519" s="235"/>
      <c r="AI1519" s="235"/>
      <c r="AJ1519" s="235"/>
      <c r="AK1519" s="235"/>
      <c r="AL1519" s="235"/>
      <c r="AM1519" s="235"/>
      <c r="AN1519" s="235"/>
      <c r="AO1519" s="235"/>
      <c r="AP1519" s="235"/>
    </row>
    <row r="1520" spans="1:42" s="232" customFormat="1" outlineLevel="1">
      <c r="A1520" s="404">
        <v>0</v>
      </c>
      <c r="B1520" s="402" t="s">
        <v>1995</v>
      </c>
      <c r="C1520" s="403" t="s">
        <v>1996</v>
      </c>
      <c r="D1520" s="405"/>
      <c r="E1520" s="406"/>
      <c r="F1520" s="406"/>
      <c r="G1520" s="406"/>
      <c r="H1520" s="407"/>
      <c r="I1520" s="235"/>
      <c r="J1520" s="235"/>
      <c r="K1520" s="235"/>
      <c r="L1520" s="235"/>
      <c r="M1520" s="235"/>
      <c r="N1520" s="235"/>
      <c r="O1520" s="235"/>
      <c r="P1520" s="235"/>
      <c r="Q1520" s="235"/>
      <c r="R1520" s="235"/>
      <c r="S1520" s="235"/>
      <c r="T1520" s="235"/>
      <c r="U1520" s="235"/>
      <c r="V1520" s="235"/>
      <c r="W1520" s="235"/>
      <c r="X1520" s="235"/>
      <c r="Y1520" s="235"/>
      <c r="Z1520" s="235"/>
      <c r="AA1520" s="235"/>
      <c r="AB1520" s="235"/>
      <c r="AC1520" s="235"/>
      <c r="AD1520" s="235"/>
      <c r="AE1520" s="235"/>
      <c r="AF1520" s="235"/>
      <c r="AG1520" s="235"/>
      <c r="AH1520" s="235"/>
      <c r="AI1520" s="235"/>
      <c r="AJ1520" s="235"/>
      <c r="AK1520" s="235"/>
      <c r="AL1520" s="235"/>
      <c r="AM1520" s="235"/>
      <c r="AN1520" s="235"/>
      <c r="AO1520" s="235"/>
      <c r="AP1520" s="235"/>
    </row>
    <row r="1521" spans="1:42" s="232" customFormat="1" ht="22.5" outlineLevel="1">
      <c r="A1521" s="400">
        <v>511</v>
      </c>
      <c r="B1521" s="138" t="s">
        <v>1997</v>
      </c>
      <c r="C1521" s="236" t="s">
        <v>1998</v>
      </c>
      <c r="D1521" s="141" t="s">
        <v>247</v>
      </c>
      <c r="E1521" s="231">
        <v>180</v>
      </c>
      <c r="F1521" s="231"/>
      <c r="G1521" s="231">
        <f t="shared" ref="G1521:G1523" si="20">ROUND(E1521*F1521,2)</f>
        <v>0</v>
      </c>
      <c r="H1521" s="401" t="s">
        <v>1269</v>
      </c>
      <c r="I1521" s="235"/>
      <c r="J1521" s="235"/>
      <c r="K1521" s="235"/>
      <c r="L1521" s="235"/>
      <c r="M1521" s="235"/>
      <c r="N1521" s="235"/>
      <c r="O1521" s="235"/>
      <c r="P1521" s="235"/>
      <c r="Q1521" s="235"/>
      <c r="R1521" s="235"/>
      <c r="S1521" s="235"/>
      <c r="T1521" s="235"/>
      <c r="U1521" s="235"/>
      <c r="V1521" s="235"/>
      <c r="W1521" s="235"/>
      <c r="X1521" s="235"/>
      <c r="Y1521" s="235"/>
      <c r="Z1521" s="235"/>
      <c r="AA1521" s="235"/>
      <c r="AB1521" s="235"/>
      <c r="AC1521" s="235"/>
      <c r="AD1521" s="235"/>
      <c r="AE1521" s="235"/>
      <c r="AF1521" s="235"/>
      <c r="AG1521" s="235"/>
      <c r="AH1521" s="235"/>
      <c r="AI1521" s="235"/>
      <c r="AJ1521" s="235"/>
      <c r="AK1521" s="235"/>
      <c r="AL1521" s="235"/>
      <c r="AM1521" s="235"/>
      <c r="AN1521" s="235"/>
      <c r="AO1521" s="235"/>
      <c r="AP1521" s="235"/>
    </row>
    <row r="1522" spans="1:42" s="232" customFormat="1" outlineLevel="1">
      <c r="A1522" s="400">
        <v>512</v>
      </c>
      <c r="B1522" s="138" t="s">
        <v>1999</v>
      </c>
      <c r="C1522" s="236" t="s">
        <v>2000</v>
      </c>
      <c r="D1522" s="141" t="s">
        <v>247</v>
      </c>
      <c r="E1522" s="231">
        <v>180</v>
      </c>
      <c r="F1522" s="231"/>
      <c r="G1522" s="231">
        <f t="shared" si="20"/>
        <v>0</v>
      </c>
      <c r="H1522" s="401" t="s">
        <v>1269</v>
      </c>
      <c r="I1522" s="235"/>
      <c r="J1522" s="235"/>
      <c r="K1522" s="235"/>
      <c r="L1522" s="235"/>
      <c r="M1522" s="235"/>
      <c r="N1522" s="235"/>
      <c r="O1522" s="235"/>
      <c r="P1522" s="235"/>
      <c r="Q1522" s="235"/>
      <c r="R1522" s="235"/>
      <c r="S1522" s="235"/>
      <c r="T1522" s="235"/>
      <c r="U1522" s="235"/>
      <c r="V1522" s="235"/>
      <c r="W1522" s="235"/>
      <c r="X1522" s="235"/>
      <c r="Y1522" s="235"/>
      <c r="Z1522" s="235"/>
      <c r="AA1522" s="235"/>
      <c r="AB1522" s="235"/>
      <c r="AC1522" s="235"/>
      <c r="AD1522" s="235"/>
      <c r="AE1522" s="235"/>
      <c r="AF1522" s="235"/>
      <c r="AG1522" s="235"/>
      <c r="AH1522" s="235"/>
      <c r="AI1522" s="235"/>
      <c r="AJ1522" s="235"/>
      <c r="AK1522" s="235"/>
      <c r="AL1522" s="235"/>
      <c r="AM1522" s="235"/>
      <c r="AN1522" s="235"/>
      <c r="AO1522" s="235"/>
      <c r="AP1522" s="235"/>
    </row>
    <row r="1523" spans="1:42" s="232" customFormat="1" outlineLevel="1">
      <c r="A1523" s="400">
        <v>513</v>
      </c>
      <c r="B1523" s="138" t="s">
        <v>2001</v>
      </c>
      <c r="C1523" s="236" t="s">
        <v>2002</v>
      </c>
      <c r="D1523" s="141" t="s">
        <v>142</v>
      </c>
      <c r="E1523" s="231">
        <v>2</v>
      </c>
      <c r="F1523" s="231"/>
      <c r="G1523" s="231">
        <f t="shared" si="20"/>
        <v>0</v>
      </c>
      <c r="H1523" s="401" t="s">
        <v>1269</v>
      </c>
      <c r="I1523" s="235"/>
      <c r="J1523" s="235"/>
      <c r="K1523" s="235"/>
      <c r="L1523" s="235"/>
      <c r="M1523" s="235"/>
      <c r="N1523" s="235"/>
      <c r="O1523" s="235"/>
      <c r="P1523" s="235"/>
      <c r="Q1523" s="235"/>
      <c r="R1523" s="235"/>
      <c r="S1523" s="235"/>
      <c r="T1523" s="235"/>
      <c r="U1523" s="235"/>
      <c r="V1523" s="235"/>
      <c r="W1523" s="235"/>
      <c r="X1523" s="235"/>
      <c r="Y1523" s="235"/>
      <c r="Z1523" s="235"/>
      <c r="AA1523" s="235"/>
      <c r="AB1523" s="235"/>
      <c r="AC1523" s="235"/>
      <c r="AD1523" s="235"/>
      <c r="AE1523" s="235"/>
      <c r="AF1523" s="235"/>
      <c r="AG1523" s="235"/>
      <c r="AH1523" s="235"/>
      <c r="AI1523" s="235"/>
      <c r="AJ1523" s="235"/>
      <c r="AK1523" s="235"/>
      <c r="AL1523" s="235"/>
      <c r="AM1523" s="235"/>
      <c r="AN1523" s="235"/>
      <c r="AO1523" s="235"/>
      <c r="AP1523" s="235"/>
    </row>
    <row r="1524" spans="1:42" s="232" customFormat="1" outlineLevel="1">
      <c r="A1524" s="404">
        <v>0</v>
      </c>
      <c r="B1524" s="402" t="s">
        <v>2003</v>
      </c>
      <c r="C1524" s="403" t="s">
        <v>2004</v>
      </c>
      <c r="D1524" s="405"/>
      <c r="E1524" s="406"/>
      <c r="F1524" s="406"/>
      <c r="G1524" s="406"/>
      <c r="H1524" s="407"/>
      <c r="I1524" s="235"/>
      <c r="J1524" s="235"/>
      <c r="K1524" s="235"/>
      <c r="L1524" s="235"/>
      <c r="M1524" s="235"/>
      <c r="N1524" s="235"/>
      <c r="O1524" s="235"/>
      <c r="P1524" s="235"/>
      <c r="Q1524" s="235"/>
      <c r="R1524" s="235"/>
      <c r="S1524" s="235"/>
      <c r="T1524" s="235"/>
      <c r="U1524" s="235"/>
      <c r="V1524" s="235"/>
      <c r="W1524" s="235"/>
      <c r="X1524" s="235"/>
      <c r="Y1524" s="235"/>
      <c r="Z1524" s="235"/>
      <c r="AA1524" s="235"/>
      <c r="AB1524" s="235"/>
      <c r="AC1524" s="235"/>
      <c r="AD1524" s="235"/>
      <c r="AE1524" s="235"/>
      <c r="AF1524" s="235"/>
      <c r="AG1524" s="235"/>
      <c r="AH1524" s="235"/>
      <c r="AI1524" s="235"/>
      <c r="AJ1524" s="235"/>
      <c r="AK1524" s="235"/>
      <c r="AL1524" s="235"/>
      <c r="AM1524" s="235"/>
      <c r="AN1524" s="235"/>
      <c r="AO1524" s="235"/>
      <c r="AP1524" s="235"/>
    </row>
    <row r="1525" spans="1:42" s="232" customFormat="1" ht="22.5" outlineLevel="1">
      <c r="A1525" s="400">
        <v>514</v>
      </c>
      <c r="B1525" s="138" t="s">
        <v>2005</v>
      </c>
      <c r="C1525" s="236" t="s">
        <v>2006</v>
      </c>
      <c r="D1525" s="141" t="s">
        <v>142</v>
      </c>
      <c r="E1525" s="231">
        <v>70</v>
      </c>
      <c r="F1525" s="231"/>
      <c r="G1525" s="231">
        <f t="shared" ref="G1525:G1534" si="21">ROUND(E1525*F1525,2)</f>
        <v>0</v>
      </c>
      <c r="H1525" s="401" t="s">
        <v>1269</v>
      </c>
      <c r="I1525" s="235"/>
      <c r="J1525" s="235"/>
      <c r="K1525" s="235"/>
      <c r="L1525" s="235"/>
      <c r="M1525" s="235"/>
      <c r="N1525" s="235"/>
      <c r="O1525" s="235"/>
      <c r="P1525" s="235"/>
      <c r="Q1525" s="235"/>
      <c r="R1525" s="235"/>
      <c r="S1525" s="235"/>
      <c r="T1525" s="235"/>
      <c r="U1525" s="235"/>
      <c r="V1525" s="235"/>
      <c r="W1525" s="235"/>
      <c r="X1525" s="235"/>
      <c r="Y1525" s="235"/>
      <c r="Z1525" s="235"/>
      <c r="AA1525" s="235"/>
      <c r="AB1525" s="235"/>
      <c r="AC1525" s="235"/>
      <c r="AD1525" s="235"/>
      <c r="AE1525" s="235"/>
      <c r="AF1525" s="235"/>
      <c r="AG1525" s="235"/>
      <c r="AH1525" s="235"/>
      <c r="AI1525" s="235"/>
      <c r="AJ1525" s="235"/>
      <c r="AK1525" s="235"/>
      <c r="AL1525" s="235"/>
      <c r="AM1525" s="235"/>
      <c r="AN1525" s="235"/>
      <c r="AO1525" s="235"/>
      <c r="AP1525" s="235"/>
    </row>
    <row r="1526" spans="1:42" s="232" customFormat="1" outlineLevel="1">
      <c r="A1526" s="400">
        <v>515</v>
      </c>
      <c r="B1526" s="138" t="s">
        <v>2007</v>
      </c>
      <c r="C1526" s="236" t="s">
        <v>2008</v>
      </c>
      <c r="D1526" s="141" t="s">
        <v>142</v>
      </c>
      <c r="E1526" s="231">
        <v>70</v>
      </c>
      <c r="F1526" s="231"/>
      <c r="G1526" s="231">
        <f t="shared" si="21"/>
        <v>0</v>
      </c>
      <c r="H1526" s="401" t="s">
        <v>1233</v>
      </c>
      <c r="I1526" s="235"/>
      <c r="J1526" s="235"/>
      <c r="K1526" s="235"/>
      <c r="L1526" s="235"/>
      <c r="M1526" s="235"/>
      <c r="N1526" s="235"/>
      <c r="O1526" s="235"/>
      <c r="P1526" s="235"/>
      <c r="Q1526" s="235"/>
      <c r="R1526" s="235"/>
      <c r="S1526" s="235"/>
      <c r="T1526" s="235"/>
      <c r="U1526" s="235"/>
      <c r="V1526" s="235"/>
      <c r="W1526" s="235"/>
      <c r="X1526" s="235"/>
      <c r="Y1526" s="235"/>
      <c r="Z1526" s="235"/>
      <c r="AA1526" s="235"/>
      <c r="AB1526" s="235"/>
      <c r="AC1526" s="235"/>
      <c r="AD1526" s="235"/>
      <c r="AE1526" s="235"/>
      <c r="AF1526" s="235"/>
      <c r="AG1526" s="235"/>
      <c r="AH1526" s="235"/>
      <c r="AI1526" s="235"/>
      <c r="AJ1526" s="235"/>
      <c r="AK1526" s="235"/>
      <c r="AL1526" s="235"/>
      <c r="AM1526" s="235"/>
      <c r="AN1526" s="235"/>
      <c r="AO1526" s="235"/>
      <c r="AP1526" s="235"/>
    </row>
    <row r="1527" spans="1:42" s="232" customFormat="1" ht="22.5" outlineLevel="1">
      <c r="A1527" s="400">
        <v>516</v>
      </c>
      <c r="B1527" s="138" t="s">
        <v>2009</v>
      </c>
      <c r="C1527" s="236" t="s">
        <v>2010</v>
      </c>
      <c r="D1527" s="141" t="s">
        <v>142</v>
      </c>
      <c r="E1527" s="231">
        <v>70</v>
      </c>
      <c r="F1527" s="231"/>
      <c r="G1527" s="231">
        <f t="shared" si="21"/>
        <v>0</v>
      </c>
      <c r="H1527" s="401" t="s">
        <v>1269</v>
      </c>
      <c r="I1527" s="235"/>
      <c r="J1527" s="235"/>
      <c r="K1527" s="235"/>
      <c r="L1527" s="235"/>
      <c r="M1527" s="235"/>
      <c r="N1527" s="235"/>
      <c r="O1527" s="235"/>
      <c r="P1527" s="235"/>
      <c r="Q1527" s="235"/>
      <c r="R1527" s="235"/>
      <c r="S1527" s="235"/>
      <c r="T1527" s="235"/>
      <c r="U1527" s="235"/>
      <c r="V1527" s="235"/>
      <c r="W1527" s="235"/>
      <c r="X1527" s="235"/>
      <c r="Y1527" s="235"/>
      <c r="Z1527" s="235"/>
      <c r="AA1527" s="235"/>
      <c r="AB1527" s="235"/>
      <c r="AC1527" s="235"/>
      <c r="AD1527" s="235"/>
      <c r="AE1527" s="235"/>
      <c r="AF1527" s="235"/>
      <c r="AG1527" s="235"/>
      <c r="AH1527" s="235"/>
      <c r="AI1527" s="235"/>
      <c r="AJ1527" s="235"/>
      <c r="AK1527" s="235"/>
      <c r="AL1527" s="235"/>
      <c r="AM1527" s="235"/>
      <c r="AN1527" s="235"/>
      <c r="AO1527" s="235"/>
      <c r="AP1527" s="235"/>
    </row>
    <row r="1528" spans="1:42" s="232" customFormat="1" outlineLevel="1">
      <c r="A1528" s="400">
        <v>517</v>
      </c>
      <c r="B1528" s="138" t="s">
        <v>2011</v>
      </c>
      <c r="C1528" s="236" t="s">
        <v>2012</v>
      </c>
      <c r="D1528" s="141" t="s">
        <v>142</v>
      </c>
      <c r="E1528" s="231">
        <v>70</v>
      </c>
      <c r="F1528" s="231"/>
      <c r="G1528" s="231">
        <f t="shared" si="21"/>
        <v>0</v>
      </c>
      <c r="H1528" s="401" t="s">
        <v>1269</v>
      </c>
      <c r="I1528" s="235"/>
      <c r="J1528" s="235"/>
      <c r="K1528" s="235"/>
      <c r="L1528" s="235"/>
      <c r="M1528" s="235"/>
      <c r="N1528" s="235"/>
      <c r="O1528" s="235"/>
      <c r="P1528" s="235"/>
      <c r="Q1528" s="235"/>
      <c r="R1528" s="235"/>
      <c r="S1528" s="235"/>
      <c r="T1528" s="235"/>
      <c r="U1528" s="235"/>
      <c r="V1528" s="235"/>
      <c r="W1528" s="235"/>
      <c r="X1528" s="235"/>
      <c r="Y1528" s="235"/>
      <c r="Z1528" s="235"/>
      <c r="AA1528" s="235"/>
      <c r="AB1528" s="235"/>
      <c r="AC1528" s="235"/>
      <c r="AD1528" s="235"/>
      <c r="AE1528" s="235"/>
      <c r="AF1528" s="235"/>
      <c r="AG1528" s="235"/>
      <c r="AH1528" s="235"/>
      <c r="AI1528" s="235"/>
      <c r="AJ1528" s="235"/>
      <c r="AK1528" s="235"/>
      <c r="AL1528" s="235"/>
      <c r="AM1528" s="235"/>
      <c r="AN1528" s="235"/>
      <c r="AO1528" s="235"/>
      <c r="AP1528" s="235"/>
    </row>
    <row r="1529" spans="1:42" s="232" customFormat="1" outlineLevel="1">
      <c r="A1529" s="400">
        <v>518</v>
      </c>
      <c r="B1529" s="138" t="s">
        <v>2013</v>
      </c>
      <c r="C1529" s="236" t="s">
        <v>2014</v>
      </c>
      <c r="D1529" s="141" t="s">
        <v>142</v>
      </c>
      <c r="E1529" s="231">
        <v>50</v>
      </c>
      <c r="F1529" s="231"/>
      <c r="G1529" s="231">
        <f t="shared" si="21"/>
        <v>0</v>
      </c>
      <c r="H1529" s="401" t="s">
        <v>1269</v>
      </c>
      <c r="I1529" s="235"/>
      <c r="J1529" s="235"/>
      <c r="K1529" s="235"/>
      <c r="L1529" s="235"/>
      <c r="M1529" s="235"/>
      <c r="N1529" s="235"/>
      <c r="O1529" s="235"/>
      <c r="P1529" s="235"/>
      <c r="Q1529" s="235"/>
      <c r="R1529" s="235"/>
      <c r="S1529" s="235"/>
      <c r="T1529" s="235"/>
      <c r="U1529" s="235"/>
      <c r="V1529" s="235"/>
      <c r="W1529" s="235"/>
      <c r="X1529" s="235"/>
      <c r="Y1529" s="235"/>
      <c r="Z1529" s="235"/>
      <c r="AA1529" s="235"/>
      <c r="AB1529" s="235"/>
      <c r="AC1529" s="235"/>
      <c r="AD1529" s="235"/>
      <c r="AE1529" s="235"/>
      <c r="AF1529" s="235"/>
      <c r="AG1529" s="235"/>
      <c r="AH1529" s="235"/>
      <c r="AI1529" s="235"/>
      <c r="AJ1529" s="235"/>
      <c r="AK1529" s="235"/>
      <c r="AL1529" s="235"/>
      <c r="AM1529" s="235"/>
      <c r="AN1529" s="235"/>
      <c r="AO1529" s="235"/>
      <c r="AP1529" s="235"/>
    </row>
    <row r="1530" spans="1:42" s="232" customFormat="1" ht="22.5" outlineLevel="1">
      <c r="A1530" s="400">
        <v>519</v>
      </c>
      <c r="B1530" s="138" t="s">
        <v>2015</v>
      </c>
      <c r="C1530" s="236" t="s">
        <v>2016</v>
      </c>
      <c r="D1530" s="141" t="s">
        <v>142</v>
      </c>
      <c r="E1530" s="231">
        <v>6</v>
      </c>
      <c r="F1530" s="231"/>
      <c r="G1530" s="231">
        <f t="shared" si="21"/>
        <v>0</v>
      </c>
      <c r="H1530" s="401" t="s">
        <v>1233</v>
      </c>
      <c r="I1530" s="235"/>
      <c r="J1530" s="235"/>
      <c r="K1530" s="235"/>
      <c r="L1530" s="235"/>
      <c r="M1530" s="235"/>
      <c r="N1530" s="235"/>
      <c r="O1530" s="235"/>
      <c r="P1530" s="235"/>
      <c r="Q1530" s="235"/>
      <c r="R1530" s="235"/>
      <c r="S1530" s="235"/>
      <c r="T1530" s="235"/>
      <c r="U1530" s="235"/>
      <c r="V1530" s="235"/>
      <c r="W1530" s="235"/>
      <c r="X1530" s="235"/>
      <c r="Y1530" s="235"/>
      <c r="Z1530" s="235"/>
      <c r="AA1530" s="235"/>
      <c r="AB1530" s="235"/>
      <c r="AC1530" s="235"/>
      <c r="AD1530" s="235"/>
      <c r="AE1530" s="235"/>
      <c r="AF1530" s="235"/>
      <c r="AG1530" s="235"/>
      <c r="AH1530" s="235"/>
      <c r="AI1530" s="235"/>
      <c r="AJ1530" s="235"/>
      <c r="AK1530" s="235"/>
      <c r="AL1530" s="235"/>
      <c r="AM1530" s="235"/>
      <c r="AN1530" s="235"/>
      <c r="AO1530" s="235"/>
      <c r="AP1530" s="235"/>
    </row>
    <row r="1531" spans="1:42" s="232" customFormat="1" outlineLevel="1">
      <c r="A1531" s="400">
        <v>520</v>
      </c>
      <c r="B1531" s="138" t="s">
        <v>2017</v>
      </c>
      <c r="C1531" s="236" t="s">
        <v>2018</v>
      </c>
      <c r="D1531" s="141" t="s">
        <v>142</v>
      </c>
      <c r="E1531" s="231">
        <v>18</v>
      </c>
      <c r="F1531" s="231"/>
      <c r="G1531" s="231">
        <f t="shared" si="21"/>
        <v>0</v>
      </c>
      <c r="H1531" s="401" t="s">
        <v>1269</v>
      </c>
      <c r="I1531" s="235"/>
      <c r="J1531" s="235"/>
      <c r="K1531" s="235"/>
      <c r="L1531" s="235"/>
      <c r="M1531" s="235"/>
      <c r="N1531" s="235"/>
      <c r="O1531" s="235"/>
      <c r="P1531" s="235"/>
      <c r="Q1531" s="235"/>
      <c r="R1531" s="235"/>
      <c r="S1531" s="235"/>
      <c r="T1531" s="235"/>
      <c r="U1531" s="235"/>
      <c r="V1531" s="235"/>
      <c r="W1531" s="235"/>
      <c r="X1531" s="235"/>
      <c r="Y1531" s="235"/>
      <c r="Z1531" s="235"/>
      <c r="AA1531" s="235"/>
      <c r="AB1531" s="235"/>
      <c r="AC1531" s="235"/>
      <c r="AD1531" s="235"/>
      <c r="AE1531" s="235"/>
      <c r="AF1531" s="235"/>
      <c r="AG1531" s="235"/>
      <c r="AH1531" s="235"/>
      <c r="AI1531" s="235"/>
      <c r="AJ1531" s="235"/>
      <c r="AK1531" s="235"/>
      <c r="AL1531" s="235"/>
      <c r="AM1531" s="235"/>
      <c r="AN1531" s="235"/>
      <c r="AO1531" s="235"/>
      <c r="AP1531" s="235"/>
    </row>
    <row r="1532" spans="1:42" s="232" customFormat="1" ht="22.5" outlineLevel="1">
      <c r="A1532" s="400">
        <v>521</v>
      </c>
      <c r="B1532" s="138" t="s">
        <v>2019</v>
      </c>
      <c r="C1532" s="236" t="s">
        <v>2020</v>
      </c>
      <c r="D1532" s="141" t="s">
        <v>142</v>
      </c>
      <c r="E1532" s="231">
        <v>6</v>
      </c>
      <c r="F1532" s="231"/>
      <c r="G1532" s="231">
        <f t="shared" si="21"/>
        <v>0</v>
      </c>
      <c r="H1532" s="401" t="s">
        <v>1269</v>
      </c>
      <c r="I1532" s="235"/>
      <c r="J1532" s="235"/>
      <c r="K1532" s="235"/>
      <c r="L1532" s="235"/>
      <c r="M1532" s="235"/>
      <c r="N1532" s="235"/>
      <c r="O1532" s="235"/>
      <c r="P1532" s="235"/>
      <c r="Q1532" s="235"/>
      <c r="R1532" s="235"/>
      <c r="S1532" s="235"/>
      <c r="T1532" s="235"/>
      <c r="U1532" s="235"/>
      <c r="V1532" s="235"/>
      <c r="W1532" s="235"/>
      <c r="X1532" s="235"/>
      <c r="Y1532" s="235"/>
      <c r="Z1532" s="235"/>
      <c r="AA1532" s="235"/>
      <c r="AB1532" s="235"/>
      <c r="AC1532" s="235"/>
      <c r="AD1532" s="235"/>
      <c r="AE1532" s="235"/>
      <c r="AF1532" s="235"/>
      <c r="AG1532" s="235"/>
      <c r="AH1532" s="235"/>
      <c r="AI1532" s="235"/>
      <c r="AJ1532" s="235"/>
      <c r="AK1532" s="235"/>
      <c r="AL1532" s="235"/>
      <c r="AM1532" s="235"/>
      <c r="AN1532" s="235"/>
      <c r="AO1532" s="235"/>
      <c r="AP1532" s="235"/>
    </row>
    <row r="1533" spans="1:42" s="232" customFormat="1" outlineLevel="1">
      <c r="A1533" s="400">
        <v>522</v>
      </c>
      <c r="B1533" s="138" t="s">
        <v>2021</v>
      </c>
      <c r="C1533" s="236" t="s">
        <v>2022</v>
      </c>
      <c r="D1533" s="141" t="s">
        <v>142</v>
      </c>
      <c r="E1533" s="231">
        <v>20</v>
      </c>
      <c r="F1533" s="231"/>
      <c r="G1533" s="231">
        <f t="shared" si="21"/>
        <v>0</v>
      </c>
      <c r="H1533" s="401" t="s">
        <v>1233</v>
      </c>
      <c r="I1533" s="235"/>
      <c r="J1533" s="235"/>
      <c r="K1533" s="235"/>
      <c r="L1533" s="235"/>
      <c r="M1533" s="235"/>
      <c r="N1533" s="235"/>
      <c r="O1533" s="235"/>
      <c r="P1533" s="235"/>
      <c r="Q1533" s="235"/>
      <c r="R1533" s="235"/>
      <c r="S1533" s="235"/>
      <c r="T1533" s="235"/>
      <c r="U1533" s="235"/>
      <c r="V1533" s="235"/>
      <c r="W1533" s="235"/>
      <c r="X1533" s="235"/>
      <c r="Y1533" s="235"/>
      <c r="Z1533" s="235"/>
      <c r="AA1533" s="235"/>
      <c r="AB1533" s="235"/>
      <c r="AC1533" s="235"/>
      <c r="AD1533" s="235"/>
      <c r="AE1533" s="235"/>
      <c r="AF1533" s="235"/>
      <c r="AG1533" s="235"/>
      <c r="AH1533" s="235"/>
      <c r="AI1533" s="235"/>
      <c r="AJ1533" s="235"/>
      <c r="AK1533" s="235"/>
      <c r="AL1533" s="235"/>
      <c r="AM1533" s="235"/>
      <c r="AN1533" s="235"/>
      <c r="AO1533" s="235"/>
      <c r="AP1533" s="235"/>
    </row>
    <row r="1534" spans="1:42" s="232" customFormat="1" outlineLevel="1">
      <c r="A1534" s="400">
        <v>523</v>
      </c>
      <c r="B1534" s="138" t="s">
        <v>2023</v>
      </c>
      <c r="C1534" s="236" t="s">
        <v>2024</v>
      </c>
      <c r="D1534" s="141" t="s">
        <v>142</v>
      </c>
      <c r="E1534" s="231">
        <v>35</v>
      </c>
      <c r="F1534" s="231"/>
      <c r="G1534" s="231">
        <f t="shared" si="21"/>
        <v>0</v>
      </c>
      <c r="H1534" s="401" t="s">
        <v>1233</v>
      </c>
      <c r="I1534" s="235"/>
      <c r="J1534" s="235"/>
      <c r="K1534" s="235"/>
      <c r="L1534" s="235"/>
      <c r="M1534" s="235"/>
      <c r="N1534" s="235"/>
      <c r="O1534" s="235"/>
      <c r="P1534" s="235"/>
      <c r="Q1534" s="235"/>
      <c r="R1534" s="235"/>
      <c r="S1534" s="235"/>
      <c r="T1534" s="235"/>
      <c r="U1534" s="235"/>
      <c r="V1534" s="235"/>
      <c r="W1534" s="235"/>
      <c r="X1534" s="235"/>
      <c r="Y1534" s="235"/>
      <c r="Z1534" s="235"/>
      <c r="AA1534" s="235"/>
      <c r="AB1534" s="235"/>
      <c r="AC1534" s="235"/>
      <c r="AD1534" s="235"/>
      <c r="AE1534" s="235"/>
      <c r="AF1534" s="235"/>
      <c r="AG1534" s="235"/>
      <c r="AH1534" s="235"/>
      <c r="AI1534" s="235"/>
      <c r="AJ1534" s="235"/>
      <c r="AK1534" s="235"/>
      <c r="AL1534" s="235"/>
      <c r="AM1534" s="235"/>
      <c r="AN1534" s="235"/>
      <c r="AO1534" s="235"/>
      <c r="AP1534" s="235"/>
    </row>
    <row r="1535" spans="1:42" s="232" customFormat="1" outlineLevel="1">
      <c r="A1535" s="404">
        <v>0</v>
      </c>
      <c r="B1535" s="402" t="s">
        <v>2025</v>
      </c>
      <c r="C1535" s="403" t="s">
        <v>2026</v>
      </c>
      <c r="D1535" s="405"/>
      <c r="E1535" s="406"/>
      <c r="F1535" s="406"/>
      <c r="G1535" s="406"/>
      <c r="H1535" s="407"/>
      <c r="I1535" s="235"/>
      <c r="J1535" s="235"/>
      <c r="K1535" s="235"/>
      <c r="L1535" s="235"/>
      <c r="M1535" s="235"/>
      <c r="N1535" s="235"/>
      <c r="O1535" s="235"/>
      <c r="P1535" s="235"/>
      <c r="Q1535" s="235"/>
      <c r="R1535" s="235"/>
      <c r="S1535" s="235"/>
      <c r="T1535" s="235"/>
      <c r="U1535" s="235"/>
      <c r="V1535" s="235"/>
      <c r="W1535" s="235"/>
      <c r="X1535" s="235"/>
      <c r="Y1535" s="235"/>
      <c r="Z1535" s="235"/>
      <c r="AA1535" s="235"/>
      <c r="AB1535" s="235"/>
      <c r="AC1535" s="235"/>
      <c r="AD1535" s="235"/>
      <c r="AE1535" s="235"/>
      <c r="AF1535" s="235"/>
      <c r="AG1535" s="235"/>
      <c r="AH1535" s="235"/>
      <c r="AI1535" s="235"/>
      <c r="AJ1535" s="235"/>
      <c r="AK1535" s="235"/>
      <c r="AL1535" s="235"/>
      <c r="AM1535" s="235"/>
      <c r="AN1535" s="235"/>
      <c r="AO1535" s="235"/>
      <c r="AP1535" s="235"/>
    </row>
    <row r="1536" spans="1:42" s="232" customFormat="1" ht="33.75" outlineLevel="1">
      <c r="A1536" s="400">
        <v>524</v>
      </c>
      <c r="B1536" s="138" t="s">
        <v>2027</v>
      </c>
      <c r="C1536" s="236" t="s">
        <v>2527</v>
      </c>
      <c r="D1536" s="141" t="s">
        <v>247</v>
      </c>
      <c r="E1536" s="231">
        <v>1700</v>
      </c>
      <c r="F1536" s="231"/>
      <c r="G1536" s="231">
        <f t="shared" ref="G1536:G1546" si="22">ROUND(E1536*F1536,2)</f>
        <v>0</v>
      </c>
      <c r="H1536" s="401" t="s">
        <v>1269</v>
      </c>
      <c r="I1536" s="235"/>
      <c r="J1536" s="235"/>
      <c r="K1536" s="235"/>
      <c r="L1536" s="235"/>
      <c r="M1536" s="235"/>
      <c r="N1536" s="235"/>
      <c r="O1536" s="235"/>
      <c r="P1536" s="235"/>
      <c r="Q1536" s="235"/>
      <c r="R1536" s="235"/>
      <c r="S1536" s="235"/>
      <c r="T1536" s="235"/>
      <c r="U1536" s="235"/>
      <c r="V1536" s="235"/>
      <c r="W1536" s="235"/>
      <c r="X1536" s="235"/>
      <c r="Y1536" s="235"/>
      <c r="Z1536" s="235"/>
      <c r="AA1536" s="235"/>
      <c r="AB1536" s="235"/>
      <c r="AC1536" s="235"/>
      <c r="AD1536" s="235"/>
      <c r="AE1536" s="235"/>
      <c r="AF1536" s="235"/>
      <c r="AG1536" s="235"/>
      <c r="AH1536" s="235"/>
      <c r="AI1536" s="235"/>
      <c r="AJ1536" s="235"/>
      <c r="AK1536" s="235"/>
      <c r="AL1536" s="235"/>
      <c r="AM1536" s="235"/>
      <c r="AN1536" s="235"/>
      <c r="AO1536" s="235"/>
      <c r="AP1536" s="235"/>
    </row>
    <row r="1537" spans="1:42" s="232" customFormat="1" ht="33.75" outlineLevel="1">
      <c r="A1537" s="400">
        <v>525</v>
      </c>
      <c r="B1537" s="138" t="s">
        <v>2028</v>
      </c>
      <c r="C1537" s="236" t="s">
        <v>2528</v>
      </c>
      <c r="D1537" s="141" t="s">
        <v>247</v>
      </c>
      <c r="E1537" s="231">
        <v>1700</v>
      </c>
      <c r="F1537" s="231"/>
      <c r="G1537" s="231">
        <f t="shared" si="22"/>
        <v>0</v>
      </c>
      <c r="H1537" s="401" t="s">
        <v>1269</v>
      </c>
      <c r="I1537" s="235"/>
      <c r="J1537" s="235"/>
      <c r="K1537" s="235"/>
      <c r="L1537" s="235"/>
      <c r="M1537" s="235"/>
      <c r="N1537" s="235"/>
      <c r="O1537" s="235"/>
      <c r="P1537" s="235"/>
      <c r="Q1537" s="235"/>
      <c r="R1537" s="235"/>
      <c r="S1537" s="235"/>
      <c r="T1537" s="235"/>
      <c r="U1537" s="235"/>
      <c r="V1537" s="235"/>
      <c r="W1537" s="235"/>
      <c r="X1537" s="235"/>
      <c r="Y1537" s="235"/>
      <c r="Z1537" s="235"/>
      <c r="AA1537" s="235"/>
      <c r="AB1537" s="235"/>
      <c r="AC1537" s="235"/>
      <c r="AD1537" s="235"/>
      <c r="AE1537" s="235"/>
      <c r="AF1537" s="235"/>
      <c r="AG1537" s="235"/>
      <c r="AH1537" s="235"/>
      <c r="AI1537" s="235"/>
      <c r="AJ1537" s="235"/>
      <c r="AK1537" s="235"/>
      <c r="AL1537" s="235"/>
      <c r="AM1537" s="235"/>
      <c r="AN1537" s="235"/>
      <c r="AO1537" s="235"/>
      <c r="AP1537" s="235"/>
    </row>
    <row r="1538" spans="1:42" s="232" customFormat="1" ht="33.75" outlineLevel="1">
      <c r="A1538" s="400">
        <v>526</v>
      </c>
      <c r="B1538" s="138" t="s">
        <v>2029</v>
      </c>
      <c r="C1538" s="236" t="s">
        <v>2529</v>
      </c>
      <c r="D1538" s="141" t="s">
        <v>247</v>
      </c>
      <c r="E1538" s="231">
        <v>650</v>
      </c>
      <c r="F1538" s="231"/>
      <c r="G1538" s="231">
        <f t="shared" si="22"/>
        <v>0</v>
      </c>
      <c r="H1538" s="401" t="s">
        <v>1269</v>
      </c>
      <c r="I1538" s="235"/>
      <c r="J1538" s="235"/>
      <c r="K1538" s="235"/>
      <c r="L1538" s="235"/>
      <c r="M1538" s="235"/>
      <c r="N1538" s="235"/>
      <c r="O1538" s="235"/>
      <c r="P1538" s="235"/>
      <c r="Q1538" s="235"/>
      <c r="R1538" s="235"/>
      <c r="S1538" s="235"/>
      <c r="T1538" s="235"/>
      <c r="U1538" s="235"/>
      <c r="V1538" s="235"/>
      <c r="W1538" s="235"/>
      <c r="X1538" s="235"/>
      <c r="Y1538" s="235"/>
      <c r="Z1538" s="235"/>
      <c r="AA1538" s="235"/>
      <c r="AB1538" s="235"/>
      <c r="AC1538" s="235"/>
      <c r="AD1538" s="235"/>
      <c r="AE1538" s="235"/>
      <c r="AF1538" s="235"/>
      <c r="AG1538" s="235"/>
      <c r="AH1538" s="235"/>
      <c r="AI1538" s="235"/>
      <c r="AJ1538" s="235"/>
      <c r="AK1538" s="235"/>
      <c r="AL1538" s="235"/>
      <c r="AM1538" s="235"/>
      <c r="AN1538" s="235"/>
      <c r="AO1538" s="235"/>
      <c r="AP1538" s="235"/>
    </row>
    <row r="1539" spans="1:42" s="232" customFormat="1" ht="33.75" outlineLevel="1">
      <c r="A1539" s="400">
        <v>527</v>
      </c>
      <c r="B1539" s="138" t="s">
        <v>2030</v>
      </c>
      <c r="C1539" s="236" t="s">
        <v>2530</v>
      </c>
      <c r="D1539" s="141" t="s">
        <v>247</v>
      </c>
      <c r="E1539" s="231">
        <v>650</v>
      </c>
      <c r="F1539" s="231"/>
      <c r="G1539" s="231">
        <f t="shared" si="22"/>
        <v>0</v>
      </c>
      <c r="H1539" s="401" t="s">
        <v>1269</v>
      </c>
      <c r="I1539" s="235"/>
      <c r="J1539" s="235"/>
      <c r="K1539" s="235"/>
      <c r="L1539" s="235"/>
      <c r="M1539" s="235"/>
      <c r="N1539" s="235"/>
      <c r="O1539" s="235"/>
      <c r="P1539" s="235"/>
      <c r="Q1539" s="235"/>
      <c r="R1539" s="235"/>
      <c r="S1539" s="235"/>
      <c r="T1539" s="235"/>
      <c r="U1539" s="235"/>
      <c r="V1539" s="235"/>
      <c r="W1539" s="235"/>
      <c r="X1539" s="235"/>
      <c r="Y1539" s="235"/>
      <c r="Z1539" s="235"/>
      <c r="AA1539" s="235"/>
      <c r="AB1539" s="235"/>
      <c r="AC1539" s="235"/>
      <c r="AD1539" s="235"/>
      <c r="AE1539" s="235"/>
      <c r="AF1539" s="235"/>
      <c r="AG1539" s="235"/>
      <c r="AH1539" s="235"/>
      <c r="AI1539" s="235"/>
      <c r="AJ1539" s="235"/>
      <c r="AK1539" s="235"/>
      <c r="AL1539" s="235"/>
      <c r="AM1539" s="235"/>
      <c r="AN1539" s="235"/>
      <c r="AO1539" s="235"/>
      <c r="AP1539" s="235"/>
    </row>
    <row r="1540" spans="1:42" s="232" customFormat="1" ht="45" outlineLevel="1">
      <c r="A1540" s="400">
        <v>528</v>
      </c>
      <c r="B1540" s="138" t="s">
        <v>2005</v>
      </c>
      <c r="C1540" s="236" t="s">
        <v>2531</v>
      </c>
      <c r="D1540" s="141" t="s">
        <v>142</v>
      </c>
      <c r="E1540" s="231">
        <v>136</v>
      </c>
      <c r="F1540" s="231"/>
      <c r="G1540" s="231">
        <f t="shared" si="22"/>
        <v>0</v>
      </c>
      <c r="H1540" s="401" t="s">
        <v>1269</v>
      </c>
      <c r="I1540" s="235"/>
      <c r="J1540" s="235"/>
      <c r="K1540" s="235"/>
      <c r="L1540" s="235"/>
      <c r="M1540" s="235"/>
      <c r="N1540" s="235"/>
      <c r="O1540" s="235"/>
      <c r="P1540" s="235"/>
      <c r="Q1540" s="235"/>
      <c r="R1540" s="235"/>
      <c r="S1540" s="235"/>
      <c r="T1540" s="235"/>
      <c r="U1540" s="235"/>
      <c r="V1540" s="235"/>
      <c r="W1540" s="235"/>
      <c r="X1540" s="235"/>
      <c r="Y1540" s="235"/>
      <c r="Z1540" s="235"/>
      <c r="AA1540" s="235"/>
      <c r="AB1540" s="235"/>
      <c r="AC1540" s="235"/>
      <c r="AD1540" s="235"/>
      <c r="AE1540" s="235"/>
      <c r="AF1540" s="235"/>
      <c r="AG1540" s="235"/>
      <c r="AH1540" s="235"/>
      <c r="AI1540" s="235"/>
      <c r="AJ1540" s="235"/>
      <c r="AK1540" s="235"/>
      <c r="AL1540" s="235"/>
      <c r="AM1540" s="235"/>
      <c r="AN1540" s="235"/>
      <c r="AO1540" s="235"/>
      <c r="AP1540" s="235"/>
    </row>
    <row r="1541" spans="1:42" s="232" customFormat="1" ht="22.5" outlineLevel="1">
      <c r="A1541" s="400">
        <v>529</v>
      </c>
      <c r="B1541" s="138" t="s">
        <v>2007</v>
      </c>
      <c r="C1541" s="236" t="s">
        <v>2532</v>
      </c>
      <c r="D1541" s="141" t="s">
        <v>142</v>
      </c>
      <c r="E1541" s="231">
        <v>136</v>
      </c>
      <c r="F1541" s="231"/>
      <c r="G1541" s="231">
        <f t="shared" si="22"/>
        <v>0</v>
      </c>
      <c r="H1541" s="401" t="s">
        <v>1233</v>
      </c>
      <c r="I1541" s="235"/>
      <c r="J1541" s="235"/>
      <c r="K1541" s="235"/>
      <c r="L1541" s="235"/>
      <c r="M1541" s="235"/>
      <c r="N1541" s="235"/>
      <c r="O1541" s="235"/>
      <c r="P1541" s="235"/>
      <c r="Q1541" s="235"/>
      <c r="R1541" s="235"/>
      <c r="S1541" s="235"/>
      <c r="T1541" s="235"/>
      <c r="U1541" s="235"/>
      <c r="V1541" s="235"/>
      <c r="W1541" s="235"/>
      <c r="X1541" s="235"/>
      <c r="Y1541" s="235"/>
      <c r="Z1541" s="235"/>
      <c r="AA1541" s="235"/>
      <c r="AB1541" s="235"/>
      <c r="AC1541" s="235"/>
      <c r="AD1541" s="235"/>
      <c r="AE1541" s="235"/>
      <c r="AF1541" s="235"/>
      <c r="AG1541" s="235"/>
      <c r="AH1541" s="235"/>
      <c r="AI1541" s="235"/>
      <c r="AJ1541" s="235"/>
      <c r="AK1541" s="235"/>
      <c r="AL1541" s="235"/>
      <c r="AM1541" s="235"/>
      <c r="AN1541" s="235"/>
      <c r="AO1541" s="235"/>
      <c r="AP1541" s="235"/>
    </row>
    <row r="1542" spans="1:42" s="232" customFormat="1" ht="33.75" outlineLevel="1">
      <c r="A1542" s="400">
        <v>530</v>
      </c>
      <c r="B1542" s="138" t="s">
        <v>2031</v>
      </c>
      <c r="C1542" s="236" t="s">
        <v>2533</v>
      </c>
      <c r="D1542" s="141" t="s">
        <v>142</v>
      </c>
      <c r="E1542" s="231">
        <v>107</v>
      </c>
      <c r="F1542" s="231"/>
      <c r="G1542" s="231">
        <f t="shared" si="22"/>
        <v>0</v>
      </c>
      <c r="H1542" s="401" t="s">
        <v>1269</v>
      </c>
      <c r="I1542" s="235"/>
      <c r="J1542" s="235"/>
      <c r="K1542" s="235"/>
      <c r="L1542" s="235"/>
      <c r="M1542" s="235"/>
      <c r="N1542" s="235"/>
      <c r="O1542" s="235"/>
      <c r="P1542" s="235"/>
      <c r="Q1542" s="235"/>
      <c r="R1542" s="235"/>
      <c r="S1542" s="235"/>
      <c r="T1542" s="235"/>
      <c r="U1542" s="235"/>
      <c r="V1542" s="235"/>
      <c r="W1542" s="235"/>
      <c r="X1542" s="235"/>
      <c r="Y1542" s="235"/>
      <c r="Z1542" s="235"/>
      <c r="AA1542" s="235"/>
      <c r="AB1542" s="235"/>
      <c r="AC1542" s="235"/>
      <c r="AD1542" s="235"/>
      <c r="AE1542" s="235"/>
      <c r="AF1542" s="235"/>
      <c r="AG1542" s="235"/>
      <c r="AH1542" s="235"/>
      <c r="AI1542" s="235"/>
      <c r="AJ1542" s="235"/>
      <c r="AK1542" s="235"/>
      <c r="AL1542" s="235"/>
      <c r="AM1542" s="235"/>
      <c r="AN1542" s="235"/>
      <c r="AO1542" s="235"/>
      <c r="AP1542" s="235"/>
    </row>
    <row r="1543" spans="1:42" s="232" customFormat="1" ht="22.5" outlineLevel="1">
      <c r="A1543" s="400">
        <v>531</v>
      </c>
      <c r="B1543" s="138" t="s">
        <v>2033</v>
      </c>
      <c r="C1543" s="236" t="s">
        <v>2536</v>
      </c>
      <c r="D1543" s="141" t="s">
        <v>142</v>
      </c>
      <c r="E1543" s="231">
        <v>104</v>
      </c>
      <c r="F1543" s="231"/>
      <c r="G1543" s="231">
        <f t="shared" si="22"/>
        <v>0</v>
      </c>
      <c r="H1543" s="401" t="s">
        <v>1233</v>
      </c>
      <c r="I1543" s="235"/>
      <c r="J1543" s="235"/>
      <c r="K1543" s="235"/>
      <c r="L1543" s="235"/>
      <c r="M1543" s="235"/>
      <c r="N1543" s="235"/>
      <c r="O1543" s="235"/>
      <c r="P1543" s="235"/>
      <c r="Q1543" s="235"/>
      <c r="R1543" s="235"/>
      <c r="S1543" s="235"/>
      <c r="T1543" s="235"/>
      <c r="U1543" s="235"/>
      <c r="V1543" s="235"/>
      <c r="W1543" s="235"/>
      <c r="X1543" s="235"/>
      <c r="Y1543" s="235"/>
      <c r="Z1543" s="235"/>
      <c r="AA1543" s="235"/>
      <c r="AB1543" s="235"/>
      <c r="AC1543" s="235"/>
      <c r="AD1543" s="235"/>
      <c r="AE1543" s="235"/>
      <c r="AF1543" s="235"/>
      <c r="AG1543" s="235"/>
      <c r="AH1543" s="235"/>
      <c r="AI1543" s="235"/>
      <c r="AJ1543" s="235"/>
      <c r="AK1543" s="235"/>
      <c r="AL1543" s="235"/>
      <c r="AM1543" s="235"/>
      <c r="AN1543" s="235"/>
      <c r="AO1543" s="235"/>
      <c r="AP1543" s="235"/>
    </row>
    <row r="1544" spans="1:42" s="232" customFormat="1" ht="22.5" outlineLevel="1">
      <c r="A1544" s="400">
        <v>532</v>
      </c>
      <c r="B1544" s="138" t="s">
        <v>2534</v>
      </c>
      <c r="C1544" s="236" t="s">
        <v>2536</v>
      </c>
      <c r="D1544" s="141" t="s">
        <v>142</v>
      </c>
      <c r="E1544" s="231">
        <v>3</v>
      </c>
      <c r="F1544" s="231"/>
      <c r="G1544" s="231">
        <f t="shared" ref="G1544" si="23">ROUND(E1544*F1544,2)</f>
        <v>0</v>
      </c>
      <c r="H1544" s="401" t="s">
        <v>1233</v>
      </c>
      <c r="I1544" s="235"/>
      <c r="J1544" s="235"/>
      <c r="K1544" s="235"/>
      <c r="L1544" s="235"/>
      <c r="M1544" s="235"/>
      <c r="N1544" s="235"/>
      <c r="O1544" s="235"/>
      <c r="P1544" s="235"/>
      <c r="Q1544" s="235"/>
      <c r="R1544" s="235"/>
      <c r="S1544" s="235"/>
      <c r="T1544" s="235"/>
      <c r="U1544" s="235"/>
      <c r="V1544" s="235"/>
      <c r="W1544" s="235"/>
      <c r="X1544" s="235"/>
      <c r="Y1544" s="235"/>
      <c r="Z1544" s="235"/>
      <c r="AA1544" s="235"/>
      <c r="AB1544" s="235"/>
      <c r="AC1544" s="235"/>
      <c r="AD1544" s="235"/>
      <c r="AE1544" s="235"/>
      <c r="AF1544" s="235"/>
      <c r="AG1544" s="235"/>
      <c r="AH1544" s="235"/>
      <c r="AI1544" s="235"/>
      <c r="AJ1544" s="235"/>
      <c r="AK1544" s="235"/>
      <c r="AL1544" s="235"/>
      <c r="AM1544" s="235"/>
      <c r="AN1544" s="235"/>
      <c r="AO1544" s="235"/>
      <c r="AP1544" s="235"/>
    </row>
    <row r="1545" spans="1:42" s="232" customFormat="1" ht="33.75" outlineLevel="1">
      <c r="A1545" s="400">
        <v>533</v>
      </c>
      <c r="B1545" s="138" t="s">
        <v>2035</v>
      </c>
      <c r="C1545" s="236" t="s">
        <v>2535</v>
      </c>
      <c r="D1545" s="141" t="s">
        <v>142</v>
      </c>
      <c r="E1545" s="231">
        <v>23</v>
      </c>
      <c r="F1545" s="231"/>
      <c r="G1545" s="231">
        <f t="shared" si="22"/>
        <v>0</v>
      </c>
      <c r="H1545" s="401" t="s">
        <v>1269</v>
      </c>
      <c r="I1545" s="235"/>
      <c r="J1545" s="235"/>
      <c r="K1545" s="235"/>
      <c r="L1545" s="235"/>
      <c r="M1545" s="235"/>
      <c r="N1545" s="235"/>
      <c r="O1545" s="235"/>
      <c r="P1545" s="235"/>
      <c r="Q1545" s="235"/>
      <c r="R1545" s="235"/>
      <c r="S1545" s="235"/>
      <c r="T1545" s="235"/>
      <c r="U1545" s="235"/>
      <c r="V1545" s="235"/>
      <c r="W1545" s="235"/>
      <c r="X1545" s="235"/>
      <c r="Y1545" s="235"/>
      <c r="Z1545" s="235"/>
      <c r="AA1545" s="235"/>
      <c r="AB1545" s="235"/>
      <c r="AC1545" s="235"/>
      <c r="AD1545" s="235"/>
      <c r="AE1545" s="235"/>
      <c r="AF1545" s="235"/>
      <c r="AG1545" s="235"/>
      <c r="AH1545" s="235"/>
      <c r="AI1545" s="235"/>
      <c r="AJ1545" s="235"/>
      <c r="AK1545" s="235"/>
      <c r="AL1545" s="235"/>
      <c r="AM1545" s="235"/>
      <c r="AN1545" s="235"/>
      <c r="AO1545" s="235"/>
      <c r="AP1545" s="235"/>
    </row>
    <row r="1546" spans="1:42" s="232" customFormat="1" ht="22.5" outlineLevel="1">
      <c r="A1546" s="400">
        <v>534</v>
      </c>
      <c r="B1546" s="138" t="s">
        <v>2036</v>
      </c>
      <c r="C1546" s="236" t="s">
        <v>2536</v>
      </c>
      <c r="D1546" s="141" t="s">
        <v>142</v>
      </c>
      <c r="E1546" s="231">
        <v>23</v>
      </c>
      <c r="F1546" s="231"/>
      <c r="G1546" s="231">
        <f t="shared" si="22"/>
        <v>0</v>
      </c>
      <c r="H1546" s="401" t="s">
        <v>1269</v>
      </c>
      <c r="I1546" s="235"/>
      <c r="J1546" s="235"/>
      <c r="K1546" s="235"/>
      <c r="L1546" s="235"/>
      <c r="M1546" s="235"/>
      <c r="N1546" s="235"/>
      <c r="O1546" s="235"/>
      <c r="P1546" s="235"/>
      <c r="Q1546" s="235"/>
      <c r="R1546" s="235"/>
      <c r="S1546" s="235"/>
      <c r="T1546" s="235"/>
      <c r="U1546" s="235"/>
      <c r="V1546" s="235"/>
      <c r="W1546" s="235"/>
      <c r="X1546" s="235"/>
      <c r="Y1546" s="235"/>
      <c r="Z1546" s="235"/>
      <c r="AA1546" s="235"/>
      <c r="AB1546" s="235"/>
      <c r="AC1546" s="235"/>
      <c r="AD1546" s="235"/>
      <c r="AE1546" s="235"/>
      <c r="AF1546" s="235"/>
      <c r="AG1546" s="235"/>
      <c r="AH1546" s="235"/>
      <c r="AI1546" s="235"/>
      <c r="AJ1546" s="235"/>
      <c r="AK1546" s="235"/>
      <c r="AL1546" s="235"/>
      <c r="AM1546" s="235"/>
      <c r="AN1546" s="235"/>
      <c r="AO1546" s="235"/>
      <c r="AP1546" s="235"/>
    </row>
    <row r="1547" spans="1:42" s="232" customFormat="1" outlineLevel="1">
      <c r="A1547" s="404">
        <v>0</v>
      </c>
      <c r="B1547" s="402" t="s">
        <v>2037</v>
      </c>
      <c r="C1547" s="403" t="s">
        <v>2038</v>
      </c>
      <c r="D1547" s="405"/>
      <c r="E1547" s="406"/>
      <c r="F1547" s="406"/>
      <c r="G1547" s="406"/>
      <c r="H1547" s="407"/>
      <c r="I1547" s="235"/>
      <c r="J1547" s="235"/>
      <c r="K1547" s="235"/>
      <c r="L1547" s="235"/>
      <c r="M1547" s="235"/>
      <c r="N1547" s="235"/>
      <c r="O1547" s="235"/>
      <c r="P1547" s="235"/>
      <c r="Q1547" s="235"/>
      <c r="R1547" s="235"/>
      <c r="S1547" s="235"/>
      <c r="T1547" s="235"/>
      <c r="U1547" s="235"/>
      <c r="V1547" s="235"/>
      <c r="W1547" s="235"/>
      <c r="X1547" s="235"/>
      <c r="Y1547" s="235"/>
      <c r="Z1547" s="235"/>
      <c r="AA1547" s="235"/>
      <c r="AB1547" s="235"/>
      <c r="AC1547" s="235"/>
      <c r="AD1547" s="235"/>
      <c r="AE1547" s="235"/>
      <c r="AF1547" s="235"/>
      <c r="AG1547" s="235"/>
      <c r="AH1547" s="235"/>
      <c r="AI1547" s="235"/>
      <c r="AJ1547" s="235"/>
      <c r="AK1547" s="235"/>
      <c r="AL1547" s="235"/>
      <c r="AM1547" s="235"/>
      <c r="AN1547" s="235"/>
      <c r="AO1547" s="235"/>
      <c r="AP1547" s="235"/>
    </row>
    <row r="1548" spans="1:42" s="232" customFormat="1" ht="22.5" outlineLevel="1">
      <c r="A1548" s="400">
        <v>535</v>
      </c>
      <c r="B1548" s="138" t="s">
        <v>2039</v>
      </c>
      <c r="C1548" s="236" t="s">
        <v>2040</v>
      </c>
      <c r="D1548" s="141" t="s">
        <v>247</v>
      </c>
      <c r="E1548" s="231">
        <v>320</v>
      </c>
      <c r="F1548" s="231"/>
      <c r="G1548" s="231">
        <f t="shared" ref="G1548:G1569" si="24">ROUND(E1548*F1548,2)</f>
        <v>0</v>
      </c>
      <c r="H1548" s="401" t="s">
        <v>1269</v>
      </c>
      <c r="I1548" s="235"/>
      <c r="J1548" s="235"/>
      <c r="K1548" s="235"/>
      <c r="L1548" s="235"/>
      <c r="M1548" s="235"/>
      <c r="N1548" s="235"/>
      <c r="O1548" s="235"/>
      <c r="P1548" s="235"/>
      <c r="Q1548" s="235"/>
      <c r="R1548" s="235"/>
      <c r="S1548" s="235"/>
      <c r="T1548" s="235"/>
      <c r="U1548" s="235"/>
      <c r="V1548" s="235"/>
      <c r="W1548" s="235"/>
      <c r="X1548" s="235"/>
      <c r="Y1548" s="235"/>
      <c r="Z1548" s="235"/>
      <c r="AA1548" s="235"/>
      <c r="AB1548" s="235"/>
      <c r="AC1548" s="235"/>
      <c r="AD1548" s="235"/>
      <c r="AE1548" s="235"/>
      <c r="AF1548" s="235"/>
      <c r="AG1548" s="235"/>
      <c r="AH1548" s="235"/>
      <c r="AI1548" s="235"/>
      <c r="AJ1548" s="235"/>
      <c r="AK1548" s="235"/>
      <c r="AL1548" s="235"/>
      <c r="AM1548" s="235"/>
      <c r="AN1548" s="235"/>
      <c r="AO1548" s="235"/>
      <c r="AP1548" s="235"/>
    </row>
    <row r="1549" spans="1:42" s="232" customFormat="1" outlineLevel="1">
      <c r="A1549" s="400">
        <v>536</v>
      </c>
      <c r="B1549" s="138" t="s">
        <v>2041</v>
      </c>
      <c r="C1549" s="236" t="s">
        <v>2042</v>
      </c>
      <c r="D1549" s="141" t="s">
        <v>247</v>
      </c>
      <c r="E1549" s="231">
        <v>320</v>
      </c>
      <c r="F1549" s="231"/>
      <c r="G1549" s="231">
        <f t="shared" si="24"/>
        <v>0</v>
      </c>
      <c r="H1549" s="401" t="s">
        <v>1269</v>
      </c>
      <c r="I1549" s="235"/>
      <c r="J1549" s="235"/>
      <c r="K1549" s="235"/>
      <c r="L1549" s="235"/>
      <c r="M1549" s="235"/>
      <c r="N1549" s="235"/>
      <c r="O1549" s="235"/>
      <c r="P1549" s="235"/>
      <c r="Q1549" s="235"/>
      <c r="R1549" s="235"/>
      <c r="S1549" s="235"/>
      <c r="T1549" s="235"/>
      <c r="U1549" s="235"/>
      <c r="V1549" s="235"/>
      <c r="W1549" s="235"/>
      <c r="X1549" s="235"/>
      <c r="Y1549" s="235"/>
      <c r="Z1549" s="235"/>
      <c r="AA1549" s="235"/>
      <c r="AB1549" s="235"/>
      <c r="AC1549" s="235"/>
      <c r="AD1549" s="235"/>
      <c r="AE1549" s="235"/>
      <c r="AF1549" s="235"/>
      <c r="AG1549" s="235"/>
      <c r="AH1549" s="235"/>
      <c r="AI1549" s="235"/>
      <c r="AJ1549" s="235"/>
      <c r="AK1549" s="235"/>
      <c r="AL1549" s="235"/>
      <c r="AM1549" s="235"/>
      <c r="AN1549" s="235"/>
      <c r="AO1549" s="235"/>
      <c r="AP1549" s="235"/>
    </row>
    <row r="1550" spans="1:42" s="232" customFormat="1" ht="22.5" outlineLevel="1">
      <c r="A1550" s="400">
        <v>537</v>
      </c>
      <c r="B1550" s="138" t="s">
        <v>2043</v>
      </c>
      <c r="C1550" s="236" t="s">
        <v>2044</v>
      </c>
      <c r="D1550" s="141" t="s">
        <v>247</v>
      </c>
      <c r="E1550" s="231">
        <v>380</v>
      </c>
      <c r="F1550" s="231"/>
      <c r="G1550" s="231">
        <f t="shared" si="24"/>
        <v>0</v>
      </c>
      <c r="H1550" s="401" t="s">
        <v>1233</v>
      </c>
      <c r="I1550" s="235"/>
      <c r="J1550" s="235"/>
      <c r="K1550" s="235"/>
      <c r="L1550" s="235"/>
      <c r="M1550" s="235"/>
      <c r="N1550" s="235"/>
      <c r="O1550" s="235"/>
      <c r="P1550" s="235"/>
      <c r="Q1550" s="235"/>
      <c r="R1550" s="235"/>
      <c r="S1550" s="235"/>
      <c r="T1550" s="235"/>
      <c r="U1550" s="235"/>
      <c r="V1550" s="235"/>
      <c r="W1550" s="235"/>
      <c r="X1550" s="235"/>
      <c r="Y1550" s="235"/>
      <c r="Z1550" s="235"/>
      <c r="AA1550" s="235"/>
      <c r="AB1550" s="235"/>
      <c r="AC1550" s="235"/>
      <c r="AD1550" s="235"/>
      <c r="AE1550" s="235"/>
      <c r="AF1550" s="235"/>
      <c r="AG1550" s="235"/>
      <c r="AH1550" s="235"/>
      <c r="AI1550" s="235"/>
      <c r="AJ1550" s="235"/>
      <c r="AK1550" s="235"/>
      <c r="AL1550" s="235"/>
      <c r="AM1550" s="235"/>
      <c r="AN1550" s="235"/>
      <c r="AO1550" s="235"/>
      <c r="AP1550" s="235"/>
    </row>
    <row r="1551" spans="1:42" s="232" customFormat="1" outlineLevel="1">
      <c r="A1551" s="400">
        <v>538</v>
      </c>
      <c r="B1551" s="138" t="s">
        <v>2045</v>
      </c>
      <c r="C1551" s="236" t="s">
        <v>2046</v>
      </c>
      <c r="D1551" s="141" t="s">
        <v>247</v>
      </c>
      <c r="E1551" s="231">
        <v>380</v>
      </c>
      <c r="F1551" s="231"/>
      <c r="G1551" s="231">
        <f t="shared" si="24"/>
        <v>0</v>
      </c>
      <c r="H1551" s="401" t="s">
        <v>1269</v>
      </c>
      <c r="I1551" s="235"/>
      <c r="J1551" s="235"/>
      <c r="K1551" s="235"/>
      <c r="L1551" s="235"/>
      <c r="M1551" s="235"/>
      <c r="N1551" s="235"/>
      <c r="O1551" s="235"/>
      <c r="P1551" s="235"/>
      <c r="Q1551" s="235"/>
      <c r="R1551" s="235"/>
      <c r="S1551" s="235"/>
      <c r="T1551" s="235"/>
      <c r="U1551" s="235"/>
      <c r="V1551" s="235"/>
      <c r="W1551" s="235"/>
      <c r="X1551" s="235"/>
      <c r="Y1551" s="235"/>
      <c r="Z1551" s="235"/>
      <c r="AA1551" s="235"/>
      <c r="AB1551" s="235"/>
      <c r="AC1551" s="235"/>
      <c r="AD1551" s="235"/>
      <c r="AE1551" s="235"/>
      <c r="AF1551" s="235"/>
      <c r="AG1551" s="235"/>
      <c r="AH1551" s="235"/>
      <c r="AI1551" s="235"/>
      <c r="AJ1551" s="235"/>
      <c r="AK1551" s="235"/>
      <c r="AL1551" s="235"/>
      <c r="AM1551" s="235"/>
      <c r="AN1551" s="235"/>
      <c r="AO1551" s="235"/>
      <c r="AP1551" s="235"/>
    </row>
    <row r="1552" spans="1:42" s="232" customFormat="1" outlineLevel="1">
      <c r="A1552" s="400">
        <v>539</v>
      </c>
      <c r="B1552" s="138" t="s">
        <v>2047</v>
      </c>
      <c r="C1552" s="236" t="s">
        <v>2048</v>
      </c>
      <c r="D1552" s="141" t="s">
        <v>142</v>
      </c>
      <c r="E1552" s="231">
        <v>80</v>
      </c>
      <c r="F1552" s="231"/>
      <c r="G1552" s="231">
        <f t="shared" si="24"/>
        <v>0</v>
      </c>
      <c r="H1552" s="401" t="s">
        <v>1269</v>
      </c>
      <c r="I1552" s="235"/>
      <c r="J1552" s="235"/>
      <c r="K1552" s="235"/>
      <c r="L1552" s="235"/>
      <c r="M1552" s="235"/>
      <c r="N1552" s="235"/>
      <c r="O1552" s="235"/>
      <c r="P1552" s="235"/>
      <c r="Q1552" s="235"/>
      <c r="R1552" s="235"/>
      <c r="S1552" s="235"/>
      <c r="T1552" s="235"/>
      <c r="U1552" s="235"/>
      <c r="V1552" s="235"/>
      <c r="W1552" s="235"/>
      <c r="X1552" s="235"/>
      <c r="Y1552" s="235"/>
      <c r="Z1552" s="235"/>
      <c r="AA1552" s="235"/>
      <c r="AB1552" s="235"/>
      <c r="AC1552" s="235"/>
      <c r="AD1552" s="235"/>
      <c r="AE1552" s="235"/>
      <c r="AF1552" s="235"/>
      <c r="AG1552" s="235"/>
      <c r="AH1552" s="235"/>
      <c r="AI1552" s="235"/>
      <c r="AJ1552" s="235"/>
      <c r="AK1552" s="235"/>
      <c r="AL1552" s="235"/>
      <c r="AM1552" s="235"/>
      <c r="AN1552" s="235"/>
      <c r="AO1552" s="235"/>
      <c r="AP1552" s="235"/>
    </row>
    <row r="1553" spans="1:42" s="232" customFormat="1" outlineLevel="1">
      <c r="A1553" s="400">
        <v>540</v>
      </c>
      <c r="B1553" s="138" t="s">
        <v>2049</v>
      </c>
      <c r="C1553" s="236" t="s">
        <v>2050</v>
      </c>
      <c r="D1553" s="141" t="s">
        <v>142</v>
      </c>
      <c r="E1553" s="231">
        <v>320</v>
      </c>
      <c r="F1553" s="231"/>
      <c r="G1553" s="231">
        <f t="shared" si="24"/>
        <v>0</v>
      </c>
      <c r="H1553" s="401" t="s">
        <v>1269</v>
      </c>
      <c r="I1553" s="235"/>
      <c r="J1553" s="235"/>
      <c r="K1553" s="235"/>
      <c r="L1553" s="235"/>
      <c r="M1553" s="235"/>
      <c r="N1553" s="235"/>
      <c r="O1553" s="235"/>
      <c r="P1553" s="235"/>
      <c r="Q1553" s="235"/>
      <c r="R1553" s="235"/>
      <c r="S1553" s="235"/>
      <c r="T1553" s="235"/>
      <c r="U1553" s="235"/>
      <c r="V1553" s="235"/>
      <c r="W1553" s="235"/>
      <c r="X1553" s="235"/>
      <c r="Y1553" s="235"/>
      <c r="Z1553" s="235"/>
      <c r="AA1553" s="235"/>
      <c r="AB1553" s="235"/>
      <c r="AC1553" s="235"/>
      <c r="AD1553" s="235"/>
      <c r="AE1553" s="235"/>
      <c r="AF1553" s="235"/>
      <c r="AG1553" s="235"/>
      <c r="AH1553" s="235"/>
      <c r="AI1553" s="235"/>
      <c r="AJ1553" s="235"/>
      <c r="AK1553" s="235"/>
      <c r="AL1553" s="235"/>
      <c r="AM1553" s="235"/>
      <c r="AN1553" s="235"/>
      <c r="AO1553" s="235"/>
      <c r="AP1553" s="235"/>
    </row>
    <row r="1554" spans="1:42" s="232" customFormat="1" outlineLevel="1">
      <c r="A1554" s="400">
        <v>541</v>
      </c>
      <c r="B1554" s="138" t="s">
        <v>2051</v>
      </c>
      <c r="C1554" s="236" t="s">
        <v>2052</v>
      </c>
      <c r="D1554" s="141" t="s">
        <v>142</v>
      </c>
      <c r="E1554" s="231">
        <v>18</v>
      </c>
      <c r="F1554" s="231"/>
      <c r="G1554" s="231">
        <f t="shared" si="24"/>
        <v>0</v>
      </c>
      <c r="H1554" s="401" t="s">
        <v>1269</v>
      </c>
      <c r="I1554" s="235"/>
      <c r="J1554" s="235"/>
      <c r="K1554" s="235"/>
      <c r="L1554" s="235"/>
      <c r="M1554" s="235"/>
      <c r="N1554" s="235"/>
      <c r="O1554" s="235"/>
      <c r="P1554" s="235"/>
      <c r="Q1554" s="235"/>
      <c r="R1554" s="235"/>
      <c r="S1554" s="235"/>
      <c r="T1554" s="235"/>
      <c r="U1554" s="235"/>
      <c r="V1554" s="235"/>
      <c r="W1554" s="235"/>
      <c r="X1554" s="235"/>
      <c r="Y1554" s="235"/>
      <c r="Z1554" s="235"/>
      <c r="AA1554" s="235"/>
      <c r="AB1554" s="235"/>
      <c r="AC1554" s="235"/>
      <c r="AD1554" s="235"/>
      <c r="AE1554" s="235"/>
      <c r="AF1554" s="235"/>
      <c r="AG1554" s="235"/>
      <c r="AH1554" s="235"/>
      <c r="AI1554" s="235"/>
      <c r="AJ1554" s="235"/>
      <c r="AK1554" s="235"/>
      <c r="AL1554" s="235"/>
      <c r="AM1554" s="235"/>
      <c r="AN1554" s="235"/>
      <c r="AO1554" s="235"/>
      <c r="AP1554" s="235"/>
    </row>
    <row r="1555" spans="1:42" s="232" customFormat="1" outlineLevel="1">
      <c r="A1555" s="400">
        <v>542</v>
      </c>
      <c r="B1555" s="138" t="s">
        <v>2053</v>
      </c>
      <c r="C1555" s="236" t="s">
        <v>2054</v>
      </c>
      <c r="D1555" s="141" t="s">
        <v>142</v>
      </c>
      <c r="E1555" s="231">
        <v>18</v>
      </c>
      <c r="F1555" s="231"/>
      <c r="G1555" s="231">
        <f t="shared" si="24"/>
        <v>0</v>
      </c>
      <c r="H1555" s="401" t="s">
        <v>1269</v>
      </c>
      <c r="I1555" s="235"/>
      <c r="J1555" s="235"/>
      <c r="K1555" s="235"/>
      <c r="L1555" s="235"/>
      <c r="M1555" s="235"/>
      <c r="N1555" s="235"/>
      <c r="O1555" s="235"/>
      <c r="P1555" s="235"/>
      <c r="Q1555" s="235"/>
      <c r="R1555" s="235"/>
      <c r="S1555" s="235"/>
      <c r="T1555" s="235"/>
      <c r="U1555" s="235"/>
      <c r="V1555" s="235"/>
      <c r="W1555" s="235"/>
      <c r="X1555" s="235"/>
      <c r="Y1555" s="235"/>
      <c r="Z1555" s="235"/>
      <c r="AA1555" s="235"/>
      <c r="AB1555" s="235"/>
      <c r="AC1555" s="235"/>
      <c r="AD1555" s="235"/>
      <c r="AE1555" s="235"/>
      <c r="AF1555" s="235"/>
      <c r="AG1555" s="235"/>
      <c r="AH1555" s="235"/>
      <c r="AI1555" s="235"/>
      <c r="AJ1555" s="235"/>
      <c r="AK1555" s="235"/>
      <c r="AL1555" s="235"/>
      <c r="AM1555" s="235"/>
      <c r="AN1555" s="235"/>
      <c r="AO1555" s="235"/>
      <c r="AP1555" s="235"/>
    </row>
    <row r="1556" spans="1:42" s="232" customFormat="1" ht="22.5" outlineLevel="1">
      <c r="A1556" s="400">
        <v>543</v>
      </c>
      <c r="B1556" s="138" t="s">
        <v>2055</v>
      </c>
      <c r="C1556" s="236" t="s">
        <v>2056</v>
      </c>
      <c r="D1556" s="141" t="s">
        <v>142</v>
      </c>
      <c r="E1556" s="231">
        <v>201</v>
      </c>
      <c r="F1556" s="231"/>
      <c r="G1556" s="231">
        <f t="shared" si="24"/>
        <v>0</v>
      </c>
      <c r="H1556" s="401" t="s">
        <v>1269</v>
      </c>
      <c r="I1556" s="235"/>
      <c r="J1556" s="235"/>
      <c r="K1556" s="235"/>
      <c r="L1556" s="235"/>
      <c r="M1556" s="235"/>
      <c r="N1556" s="235"/>
      <c r="O1556" s="235"/>
      <c r="P1556" s="235"/>
      <c r="Q1556" s="235"/>
      <c r="R1556" s="235"/>
      <c r="S1556" s="235"/>
      <c r="T1556" s="235"/>
      <c r="U1556" s="235"/>
      <c r="V1556" s="235"/>
      <c r="W1556" s="235"/>
      <c r="X1556" s="235"/>
      <c r="Y1556" s="235"/>
      <c r="Z1556" s="235"/>
      <c r="AA1556" s="235"/>
      <c r="AB1556" s="235"/>
      <c r="AC1556" s="235"/>
      <c r="AD1556" s="235"/>
      <c r="AE1556" s="235"/>
      <c r="AF1556" s="235"/>
      <c r="AG1556" s="235"/>
      <c r="AH1556" s="235"/>
      <c r="AI1556" s="235"/>
      <c r="AJ1556" s="235"/>
      <c r="AK1556" s="235"/>
      <c r="AL1556" s="235"/>
      <c r="AM1556" s="235"/>
      <c r="AN1556" s="235"/>
      <c r="AO1556" s="235"/>
      <c r="AP1556" s="235"/>
    </row>
    <row r="1557" spans="1:42" s="232" customFormat="1" outlineLevel="1">
      <c r="A1557" s="400">
        <v>544</v>
      </c>
      <c r="B1557" s="138" t="s">
        <v>2057</v>
      </c>
      <c r="C1557" s="236" t="s">
        <v>2058</v>
      </c>
      <c r="D1557" s="141" t="s">
        <v>142</v>
      </c>
      <c r="E1557" s="231">
        <v>16</v>
      </c>
      <c r="F1557" s="231"/>
      <c r="G1557" s="231">
        <f t="shared" si="24"/>
        <v>0</v>
      </c>
      <c r="H1557" s="401" t="s">
        <v>1269</v>
      </c>
      <c r="I1557" s="235"/>
      <c r="J1557" s="235"/>
      <c r="K1557" s="235"/>
      <c r="L1557" s="235"/>
      <c r="M1557" s="235"/>
      <c r="N1557" s="235"/>
      <c r="O1557" s="235"/>
      <c r="P1557" s="235"/>
      <c r="Q1557" s="235"/>
      <c r="R1557" s="235"/>
      <c r="S1557" s="235"/>
      <c r="T1557" s="235"/>
      <c r="U1557" s="235"/>
      <c r="V1557" s="235"/>
      <c r="W1557" s="235"/>
      <c r="X1557" s="235"/>
      <c r="Y1557" s="235"/>
      <c r="Z1557" s="235"/>
      <c r="AA1557" s="235"/>
      <c r="AB1557" s="235"/>
      <c r="AC1557" s="235"/>
      <c r="AD1557" s="235"/>
      <c r="AE1557" s="235"/>
      <c r="AF1557" s="235"/>
      <c r="AG1557" s="235"/>
      <c r="AH1557" s="235"/>
      <c r="AI1557" s="235"/>
      <c r="AJ1557" s="235"/>
      <c r="AK1557" s="235"/>
      <c r="AL1557" s="235"/>
      <c r="AM1557" s="235"/>
      <c r="AN1557" s="235"/>
      <c r="AO1557" s="235"/>
      <c r="AP1557" s="235"/>
    </row>
    <row r="1558" spans="1:42" s="232" customFormat="1" outlineLevel="1">
      <c r="A1558" s="400">
        <v>545</v>
      </c>
      <c r="B1558" s="138" t="s">
        <v>2059</v>
      </c>
      <c r="C1558" s="236" t="s">
        <v>2060</v>
      </c>
      <c r="D1558" s="141" t="s">
        <v>142</v>
      </c>
      <c r="E1558" s="231">
        <v>180</v>
      </c>
      <c r="F1558" s="231"/>
      <c r="G1558" s="231">
        <f t="shared" si="24"/>
        <v>0</v>
      </c>
      <c r="H1558" s="401" t="s">
        <v>1269</v>
      </c>
      <c r="I1558" s="235"/>
      <c r="J1558" s="235"/>
      <c r="K1558" s="235"/>
      <c r="L1558" s="235"/>
      <c r="M1558" s="235"/>
      <c r="N1558" s="235"/>
      <c r="O1558" s="235"/>
      <c r="P1558" s="235"/>
      <c r="Q1558" s="235"/>
      <c r="R1558" s="235"/>
      <c r="S1558" s="235"/>
      <c r="T1558" s="235"/>
      <c r="U1558" s="235"/>
      <c r="V1558" s="235"/>
      <c r="W1558" s="235"/>
      <c r="X1558" s="235"/>
      <c r="Y1558" s="235"/>
      <c r="Z1558" s="235"/>
      <c r="AA1558" s="235"/>
      <c r="AB1558" s="235"/>
      <c r="AC1558" s="235"/>
      <c r="AD1558" s="235"/>
      <c r="AE1558" s="235"/>
      <c r="AF1558" s="235"/>
      <c r="AG1558" s="235"/>
      <c r="AH1558" s="235"/>
      <c r="AI1558" s="235"/>
      <c r="AJ1558" s="235"/>
      <c r="AK1558" s="235"/>
      <c r="AL1558" s="235"/>
      <c r="AM1558" s="235"/>
      <c r="AN1558" s="235"/>
      <c r="AO1558" s="235"/>
      <c r="AP1558" s="235"/>
    </row>
    <row r="1559" spans="1:42" s="232" customFormat="1" outlineLevel="1">
      <c r="A1559" s="400">
        <v>546</v>
      </c>
      <c r="B1559" s="138" t="s">
        <v>2061</v>
      </c>
      <c r="C1559" s="236" t="s">
        <v>2062</v>
      </c>
      <c r="D1559" s="141" t="s">
        <v>142</v>
      </c>
      <c r="E1559" s="231">
        <v>5</v>
      </c>
      <c r="F1559" s="231"/>
      <c r="G1559" s="231">
        <f t="shared" si="24"/>
        <v>0</v>
      </c>
      <c r="H1559" s="401" t="s">
        <v>1269</v>
      </c>
      <c r="I1559" s="235"/>
      <c r="J1559" s="235"/>
      <c r="K1559" s="235"/>
      <c r="L1559" s="235"/>
      <c r="M1559" s="235"/>
      <c r="N1559" s="235"/>
      <c r="O1559" s="235"/>
      <c r="P1559" s="235"/>
      <c r="Q1559" s="235"/>
      <c r="R1559" s="235"/>
      <c r="S1559" s="235"/>
      <c r="T1559" s="235"/>
      <c r="U1559" s="235"/>
      <c r="V1559" s="235"/>
      <c r="W1559" s="235"/>
      <c r="X1559" s="235"/>
      <c r="Y1559" s="235"/>
      <c r="Z1559" s="235"/>
      <c r="AA1559" s="235"/>
      <c r="AB1559" s="235"/>
      <c r="AC1559" s="235"/>
      <c r="AD1559" s="235"/>
      <c r="AE1559" s="235"/>
      <c r="AF1559" s="235"/>
      <c r="AG1559" s="235"/>
      <c r="AH1559" s="235"/>
      <c r="AI1559" s="235"/>
      <c r="AJ1559" s="235"/>
      <c r="AK1559" s="235"/>
      <c r="AL1559" s="235"/>
      <c r="AM1559" s="235"/>
      <c r="AN1559" s="235"/>
      <c r="AO1559" s="235"/>
      <c r="AP1559" s="235"/>
    </row>
    <row r="1560" spans="1:42" s="232" customFormat="1" outlineLevel="1">
      <c r="A1560" s="400">
        <v>547</v>
      </c>
      <c r="B1560" s="138" t="s">
        <v>2063</v>
      </c>
      <c r="C1560" s="236" t="s">
        <v>1959</v>
      </c>
      <c r="D1560" s="141" t="s">
        <v>247</v>
      </c>
      <c r="E1560" s="231">
        <v>380</v>
      </c>
      <c r="F1560" s="231"/>
      <c r="G1560" s="231">
        <f t="shared" si="24"/>
        <v>0</v>
      </c>
      <c r="H1560" s="401" t="s">
        <v>1269</v>
      </c>
      <c r="I1560" s="235"/>
      <c r="J1560" s="235"/>
      <c r="K1560" s="235"/>
      <c r="L1560" s="235"/>
      <c r="M1560" s="235"/>
      <c r="N1560" s="235"/>
      <c r="O1560" s="235"/>
      <c r="P1560" s="235"/>
      <c r="Q1560" s="235"/>
      <c r="R1560" s="235"/>
      <c r="S1560" s="235"/>
      <c r="T1560" s="235"/>
      <c r="U1560" s="235"/>
      <c r="V1560" s="235"/>
      <c r="W1560" s="235"/>
      <c r="X1560" s="235"/>
      <c r="Y1560" s="235"/>
      <c r="Z1560" s="235"/>
      <c r="AA1560" s="235"/>
      <c r="AB1560" s="235"/>
      <c r="AC1560" s="235"/>
      <c r="AD1560" s="235"/>
      <c r="AE1560" s="235"/>
      <c r="AF1560" s="235"/>
      <c r="AG1560" s="235"/>
      <c r="AH1560" s="235"/>
      <c r="AI1560" s="235"/>
      <c r="AJ1560" s="235"/>
      <c r="AK1560" s="235"/>
      <c r="AL1560" s="235"/>
      <c r="AM1560" s="235"/>
      <c r="AN1560" s="235"/>
      <c r="AO1560" s="235"/>
      <c r="AP1560" s="235"/>
    </row>
    <row r="1561" spans="1:42" s="232" customFormat="1" outlineLevel="1">
      <c r="A1561" s="400">
        <v>548</v>
      </c>
      <c r="B1561" s="138" t="s">
        <v>2064</v>
      </c>
      <c r="C1561" s="236" t="s">
        <v>1961</v>
      </c>
      <c r="D1561" s="141" t="s">
        <v>247</v>
      </c>
      <c r="E1561" s="231">
        <v>380</v>
      </c>
      <c r="F1561" s="231"/>
      <c r="G1561" s="231">
        <f t="shared" si="24"/>
        <v>0</v>
      </c>
      <c r="H1561" s="401" t="s">
        <v>1269</v>
      </c>
      <c r="I1561" s="235"/>
      <c r="J1561" s="235"/>
      <c r="K1561" s="235"/>
      <c r="L1561" s="235"/>
      <c r="M1561" s="235"/>
      <c r="N1561" s="235"/>
      <c r="O1561" s="235"/>
      <c r="P1561" s="235"/>
      <c r="Q1561" s="235"/>
      <c r="R1561" s="235"/>
      <c r="S1561" s="235"/>
      <c r="T1561" s="235"/>
      <c r="U1561" s="235"/>
      <c r="V1561" s="235"/>
      <c r="W1561" s="235"/>
      <c r="X1561" s="235"/>
      <c r="Y1561" s="235"/>
      <c r="Z1561" s="235"/>
      <c r="AA1561" s="235"/>
      <c r="AB1561" s="235"/>
      <c r="AC1561" s="235"/>
      <c r="AD1561" s="235"/>
      <c r="AE1561" s="235"/>
      <c r="AF1561" s="235"/>
      <c r="AG1561" s="235"/>
      <c r="AH1561" s="235"/>
      <c r="AI1561" s="235"/>
      <c r="AJ1561" s="235"/>
      <c r="AK1561" s="235"/>
      <c r="AL1561" s="235"/>
      <c r="AM1561" s="235"/>
      <c r="AN1561" s="235"/>
      <c r="AO1561" s="235"/>
      <c r="AP1561" s="235"/>
    </row>
    <row r="1562" spans="1:42" s="232" customFormat="1" outlineLevel="1">
      <c r="A1562" s="400">
        <v>549</v>
      </c>
      <c r="B1562" s="138" t="s">
        <v>2065</v>
      </c>
      <c r="C1562" s="236" t="s">
        <v>2066</v>
      </c>
      <c r="D1562" s="141" t="s">
        <v>247</v>
      </c>
      <c r="E1562" s="231">
        <v>200</v>
      </c>
      <c r="F1562" s="231"/>
      <c r="G1562" s="231">
        <f t="shared" si="24"/>
        <v>0</v>
      </c>
      <c r="H1562" s="401" t="s">
        <v>1269</v>
      </c>
      <c r="I1562" s="235"/>
      <c r="J1562" s="235"/>
      <c r="K1562" s="235"/>
      <c r="L1562" s="235"/>
      <c r="M1562" s="235"/>
      <c r="N1562" s="235"/>
      <c r="O1562" s="235"/>
      <c r="P1562" s="235"/>
      <c r="Q1562" s="235"/>
      <c r="R1562" s="235"/>
      <c r="S1562" s="235"/>
      <c r="T1562" s="235"/>
      <c r="U1562" s="235"/>
      <c r="V1562" s="235"/>
      <c r="W1562" s="235"/>
      <c r="X1562" s="235"/>
      <c r="Y1562" s="235"/>
      <c r="Z1562" s="235"/>
      <c r="AA1562" s="235"/>
      <c r="AB1562" s="235"/>
      <c r="AC1562" s="235"/>
      <c r="AD1562" s="235"/>
      <c r="AE1562" s="235"/>
      <c r="AF1562" s="235"/>
      <c r="AG1562" s="235"/>
      <c r="AH1562" s="235"/>
      <c r="AI1562" s="235"/>
      <c r="AJ1562" s="235"/>
      <c r="AK1562" s="235"/>
      <c r="AL1562" s="235"/>
      <c r="AM1562" s="235"/>
      <c r="AN1562" s="235"/>
      <c r="AO1562" s="235"/>
      <c r="AP1562" s="235"/>
    </row>
    <row r="1563" spans="1:42" s="232" customFormat="1" outlineLevel="1">
      <c r="A1563" s="400">
        <v>550</v>
      </c>
      <c r="B1563" s="138" t="s">
        <v>1964</v>
      </c>
      <c r="C1563" s="236" t="s">
        <v>1965</v>
      </c>
      <c r="D1563" s="141" t="s">
        <v>247</v>
      </c>
      <c r="E1563" s="231">
        <v>200</v>
      </c>
      <c r="F1563" s="231"/>
      <c r="G1563" s="231">
        <f t="shared" si="24"/>
        <v>0</v>
      </c>
      <c r="H1563" s="401" t="s">
        <v>1269</v>
      </c>
      <c r="I1563" s="235"/>
      <c r="J1563" s="235"/>
      <c r="K1563" s="235"/>
      <c r="L1563" s="235"/>
      <c r="M1563" s="235"/>
      <c r="N1563" s="235"/>
      <c r="O1563" s="235"/>
      <c r="P1563" s="235"/>
      <c r="Q1563" s="235"/>
      <c r="R1563" s="235"/>
      <c r="S1563" s="235"/>
      <c r="T1563" s="235"/>
      <c r="U1563" s="235"/>
      <c r="V1563" s="235"/>
      <c r="W1563" s="235"/>
      <c r="X1563" s="235"/>
      <c r="Y1563" s="235"/>
      <c r="Z1563" s="235"/>
      <c r="AA1563" s="235"/>
      <c r="AB1563" s="235"/>
      <c r="AC1563" s="235"/>
      <c r="AD1563" s="235"/>
      <c r="AE1563" s="235"/>
      <c r="AF1563" s="235"/>
      <c r="AG1563" s="235"/>
      <c r="AH1563" s="235"/>
      <c r="AI1563" s="235"/>
      <c r="AJ1563" s="235"/>
      <c r="AK1563" s="235"/>
      <c r="AL1563" s="235"/>
      <c r="AM1563" s="235"/>
      <c r="AN1563" s="235"/>
      <c r="AO1563" s="235"/>
      <c r="AP1563" s="235"/>
    </row>
    <row r="1564" spans="1:42" s="232" customFormat="1" ht="22.5" outlineLevel="1">
      <c r="A1564" s="400">
        <v>551</v>
      </c>
      <c r="B1564" s="138" t="s">
        <v>2067</v>
      </c>
      <c r="C1564" s="236" t="s">
        <v>2068</v>
      </c>
      <c r="D1564" s="141" t="s">
        <v>247</v>
      </c>
      <c r="E1564" s="231">
        <v>50</v>
      </c>
      <c r="F1564" s="231"/>
      <c r="G1564" s="231">
        <f t="shared" si="24"/>
        <v>0</v>
      </c>
      <c r="H1564" s="401" t="s">
        <v>1269</v>
      </c>
      <c r="I1564" s="235"/>
      <c r="J1564" s="235"/>
      <c r="K1564" s="235"/>
      <c r="L1564" s="235"/>
      <c r="M1564" s="235"/>
      <c r="N1564" s="235"/>
      <c r="O1564" s="235"/>
      <c r="P1564" s="235"/>
      <c r="Q1564" s="235"/>
      <c r="R1564" s="235"/>
      <c r="S1564" s="235"/>
      <c r="T1564" s="235"/>
      <c r="U1564" s="235"/>
      <c r="V1564" s="235"/>
      <c r="W1564" s="235"/>
      <c r="X1564" s="235"/>
      <c r="Y1564" s="235"/>
      <c r="Z1564" s="235"/>
      <c r="AA1564" s="235"/>
      <c r="AB1564" s="235"/>
      <c r="AC1564" s="235"/>
      <c r="AD1564" s="235"/>
      <c r="AE1564" s="235"/>
      <c r="AF1564" s="235"/>
      <c r="AG1564" s="235"/>
      <c r="AH1564" s="235"/>
      <c r="AI1564" s="235"/>
      <c r="AJ1564" s="235"/>
      <c r="AK1564" s="235"/>
      <c r="AL1564" s="235"/>
      <c r="AM1564" s="235"/>
      <c r="AN1564" s="235"/>
      <c r="AO1564" s="235"/>
      <c r="AP1564" s="235"/>
    </row>
    <row r="1565" spans="1:42" s="232" customFormat="1" outlineLevel="1">
      <c r="A1565" s="400">
        <v>552</v>
      </c>
      <c r="B1565" s="138" t="s">
        <v>2069</v>
      </c>
      <c r="C1565" s="236" t="s">
        <v>2070</v>
      </c>
      <c r="D1565" s="141" t="s">
        <v>247</v>
      </c>
      <c r="E1565" s="231">
        <v>50</v>
      </c>
      <c r="F1565" s="231"/>
      <c r="G1565" s="231">
        <f t="shared" si="24"/>
        <v>0</v>
      </c>
      <c r="H1565" s="401" t="s">
        <v>1269</v>
      </c>
      <c r="I1565" s="235"/>
      <c r="J1565" s="235"/>
      <c r="K1565" s="235"/>
      <c r="L1565" s="235"/>
      <c r="M1565" s="235"/>
      <c r="N1565" s="235"/>
      <c r="O1565" s="235"/>
      <c r="P1565" s="235"/>
      <c r="Q1565" s="235"/>
      <c r="R1565" s="235"/>
      <c r="S1565" s="235"/>
      <c r="T1565" s="235"/>
      <c r="U1565" s="235"/>
      <c r="V1565" s="235"/>
      <c r="W1565" s="235"/>
      <c r="X1565" s="235"/>
      <c r="Y1565" s="235"/>
      <c r="Z1565" s="235"/>
      <c r="AA1565" s="235"/>
      <c r="AB1565" s="235"/>
      <c r="AC1565" s="235"/>
      <c r="AD1565" s="235"/>
      <c r="AE1565" s="235"/>
      <c r="AF1565" s="235"/>
      <c r="AG1565" s="235"/>
      <c r="AH1565" s="235"/>
      <c r="AI1565" s="235"/>
      <c r="AJ1565" s="235"/>
      <c r="AK1565" s="235"/>
      <c r="AL1565" s="235"/>
      <c r="AM1565" s="235"/>
      <c r="AN1565" s="235"/>
      <c r="AO1565" s="235"/>
      <c r="AP1565" s="235"/>
    </row>
    <row r="1566" spans="1:42" s="232" customFormat="1" ht="22.5" outlineLevel="1">
      <c r="A1566" s="400">
        <v>553</v>
      </c>
      <c r="B1566" s="138" t="s">
        <v>2071</v>
      </c>
      <c r="C1566" s="236" t="s">
        <v>2072</v>
      </c>
      <c r="D1566" s="141" t="s">
        <v>247</v>
      </c>
      <c r="E1566" s="231">
        <v>50</v>
      </c>
      <c r="F1566" s="231"/>
      <c r="G1566" s="231">
        <f t="shared" si="24"/>
        <v>0</v>
      </c>
      <c r="H1566" s="401" t="s">
        <v>1269</v>
      </c>
      <c r="I1566" s="235"/>
      <c r="J1566" s="235"/>
      <c r="K1566" s="235"/>
      <c r="L1566" s="235"/>
      <c r="M1566" s="235"/>
      <c r="N1566" s="235"/>
      <c r="O1566" s="235"/>
      <c r="P1566" s="235"/>
      <c r="Q1566" s="235"/>
      <c r="R1566" s="235"/>
      <c r="S1566" s="235"/>
      <c r="T1566" s="235"/>
      <c r="U1566" s="235"/>
      <c r="V1566" s="235"/>
      <c r="W1566" s="235"/>
      <c r="X1566" s="235"/>
      <c r="Y1566" s="235"/>
      <c r="Z1566" s="235"/>
      <c r="AA1566" s="235"/>
      <c r="AB1566" s="235"/>
      <c r="AC1566" s="235"/>
      <c r="AD1566" s="235"/>
      <c r="AE1566" s="235"/>
      <c r="AF1566" s="235"/>
      <c r="AG1566" s="235"/>
      <c r="AH1566" s="235"/>
      <c r="AI1566" s="235"/>
      <c r="AJ1566" s="235"/>
      <c r="AK1566" s="235"/>
      <c r="AL1566" s="235"/>
      <c r="AM1566" s="235"/>
      <c r="AN1566" s="235"/>
      <c r="AO1566" s="235"/>
      <c r="AP1566" s="235"/>
    </row>
    <row r="1567" spans="1:42" s="232" customFormat="1" outlineLevel="1">
      <c r="A1567" s="400">
        <v>554</v>
      </c>
      <c r="B1567" s="138" t="s">
        <v>2073</v>
      </c>
      <c r="C1567" s="236" t="s">
        <v>2074</v>
      </c>
      <c r="D1567" s="141" t="s">
        <v>247</v>
      </c>
      <c r="E1567" s="231">
        <v>50</v>
      </c>
      <c r="F1567" s="231"/>
      <c r="G1567" s="231">
        <f t="shared" si="24"/>
        <v>0</v>
      </c>
      <c r="H1567" s="401" t="s">
        <v>1269</v>
      </c>
      <c r="I1567" s="235"/>
      <c r="J1567" s="235"/>
      <c r="K1567" s="235"/>
      <c r="L1567" s="235"/>
      <c r="M1567" s="235"/>
      <c r="N1567" s="235"/>
      <c r="O1567" s="235"/>
      <c r="P1567" s="235"/>
      <c r="Q1567" s="235"/>
      <c r="R1567" s="235"/>
      <c r="S1567" s="235"/>
      <c r="T1567" s="235"/>
      <c r="U1567" s="235"/>
      <c r="V1567" s="235"/>
      <c r="W1567" s="235"/>
      <c r="X1567" s="235"/>
      <c r="Y1567" s="235"/>
      <c r="Z1567" s="235"/>
      <c r="AA1567" s="235"/>
      <c r="AB1567" s="235"/>
      <c r="AC1567" s="235"/>
      <c r="AD1567" s="235"/>
      <c r="AE1567" s="235"/>
      <c r="AF1567" s="235"/>
      <c r="AG1567" s="235"/>
      <c r="AH1567" s="235"/>
      <c r="AI1567" s="235"/>
      <c r="AJ1567" s="235"/>
      <c r="AK1567" s="235"/>
      <c r="AL1567" s="235"/>
      <c r="AM1567" s="235"/>
      <c r="AN1567" s="235"/>
      <c r="AO1567" s="235"/>
      <c r="AP1567" s="235"/>
    </row>
    <row r="1568" spans="1:42" s="232" customFormat="1" outlineLevel="1">
      <c r="A1568" s="400">
        <v>555</v>
      </c>
      <c r="B1568" s="138" t="s">
        <v>2075</v>
      </c>
      <c r="C1568" s="236" t="s">
        <v>2076</v>
      </c>
      <c r="D1568" s="141" t="s">
        <v>142</v>
      </c>
      <c r="E1568" s="231">
        <v>5</v>
      </c>
      <c r="F1568" s="231"/>
      <c r="G1568" s="231">
        <f t="shared" si="24"/>
        <v>0</v>
      </c>
      <c r="H1568" s="401" t="s">
        <v>1233</v>
      </c>
      <c r="I1568" s="235"/>
      <c r="J1568" s="235"/>
      <c r="K1568" s="235"/>
      <c r="L1568" s="235"/>
      <c r="M1568" s="235"/>
      <c r="N1568" s="235"/>
      <c r="O1568" s="235"/>
      <c r="P1568" s="235"/>
      <c r="Q1568" s="235"/>
      <c r="R1568" s="235"/>
      <c r="S1568" s="235"/>
      <c r="T1568" s="235"/>
      <c r="U1568" s="235"/>
      <c r="V1568" s="235"/>
      <c r="W1568" s="235"/>
      <c r="X1568" s="235"/>
      <c r="Y1568" s="235"/>
      <c r="Z1568" s="235"/>
      <c r="AA1568" s="235"/>
      <c r="AB1568" s="235"/>
      <c r="AC1568" s="235"/>
      <c r="AD1568" s="235"/>
      <c r="AE1568" s="235"/>
      <c r="AF1568" s="235"/>
      <c r="AG1568" s="235"/>
      <c r="AH1568" s="235"/>
      <c r="AI1568" s="235"/>
      <c r="AJ1568" s="235"/>
      <c r="AK1568" s="235"/>
      <c r="AL1568" s="235"/>
      <c r="AM1568" s="235"/>
      <c r="AN1568" s="235"/>
      <c r="AO1568" s="235"/>
      <c r="AP1568" s="235"/>
    </row>
    <row r="1569" spans="1:42" s="232" customFormat="1" outlineLevel="1">
      <c r="A1569" s="400">
        <v>556</v>
      </c>
      <c r="B1569" s="138" t="s">
        <v>2077</v>
      </c>
      <c r="C1569" s="236" t="s">
        <v>2078</v>
      </c>
      <c r="D1569" s="141" t="s">
        <v>142</v>
      </c>
      <c r="E1569" s="231">
        <v>5</v>
      </c>
      <c r="F1569" s="231"/>
      <c r="G1569" s="231">
        <f t="shared" si="24"/>
        <v>0</v>
      </c>
      <c r="H1569" s="401" t="s">
        <v>1233</v>
      </c>
      <c r="I1569" s="235"/>
      <c r="J1569" s="235"/>
      <c r="K1569" s="235"/>
      <c r="L1569" s="235"/>
      <c r="M1569" s="235"/>
      <c r="N1569" s="235"/>
      <c r="O1569" s="235"/>
      <c r="P1569" s="235"/>
      <c r="Q1569" s="235"/>
      <c r="R1569" s="235"/>
      <c r="S1569" s="235"/>
      <c r="T1569" s="235"/>
      <c r="U1569" s="235"/>
      <c r="V1569" s="235"/>
      <c r="W1569" s="235"/>
      <c r="X1569" s="235"/>
      <c r="Y1569" s="235"/>
      <c r="Z1569" s="235"/>
      <c r="AA1569" s="235"/>
      <c r="AB1569" s="235"/>
      <c r="AC1569" s="235"/>
      <c r="AD1569" s="235"/>
      <c r="AE1569" s="235"/>
      <c r="AF1569" s="235"/>
      <c r="AG1569" s="235"/>
      <c r="AH1569" s="235"/>
      <c r="AI1569" s="235"/>
      <c r="AJ1569" s="235"/>
      <c r="AK1569" s="235"/>
      <c r="AL1569" s="235"/>
      <c r="AM1569" s="235"/>
      <c r="AN1569" s="235"/>
      <c r="AO1569" s="235"/>
      <c r="AP1569" s="235"/>
    </row>
    <row r="1570" spans="1:42" s="232" customFormat="1" outlineLevel="1">
      <c r="A1570" s="404">
        <v>0</v>
      </c>
      <c r="B1570" s="402" t="s">
        <v>2079</v>
      </c>
      <c r="C1570" s="403" t="s">
        <v>2080</v>
      </c>
      <c r="D1570" s="405"/>
      <c r="E1570" s="406"/>
      <c r="F1570" s="406"/>
      <c r="G1570" s="406"/>
      <c r="H1570" s="407"/>
      <c r="I1570" s="235"/>
      <c r="J1570" s="235"/>
      <c r="K1570" s="235"/>
      <c r="L1570" s="235"/>
      <c r="M1570" s="235"/>
      <c r="N1570" s="235"/>
      <c r="O1570" s="235"/>
      <c r="P1570" s="235"/>
      <c r="Q1570" s="235"/>
      <c r="R1570" s="235"/>
      <c r="S1570" s="235"/>
      <c r="T1570" s="235"/>
      <c r="U1570" s="235"/>
      <c r="V1570" s="235"/>
      <c r="W1570" s="235"/>
      <c r="X1570" s="235"/>
      <c r="Y1570" s="235"/>
      <c r="Z1570" s="235"/>
      <c r="AA1570" s="235"/>
      <c r="AB1570" s="235"/>
      <c r="AC1570" s="235"/>
      <c r="AD1570" s="235"/>
      <c r="AE1570" s="235"/>
      <c r="AF1570" s="235"/>
      <c r="AG1570" s="235"/>
      <c r="AH1570" s="235"/>
      <c r="AI1570" s="235"/>
      <c r="AJ1570" s="235"/>
      <c r="AK1570" s="235"/>
      <c r="AL1570" s="235"/>
      <c r="AM1570" s="235"/>
      <c r="AN1570" s="235"/>
      <c r="AO1570" s="235"/>
      <c r="AP1570" s="235"/>
    </row>
    <row r="1571" spans="1:42" s="232" customFormat="1" outlineLevel="1">
      <c r="A1571" s="400">
        <v>557</v>
      </c>
      <c r="B1571" s="138" t="s">
        <v>2081</v>
      </c>
      <c r="C1571" s="236" t="s">
        <v>2082</v>
      </c>
      <c r="D1571" s="141" t="s">
        <v>142</v>
      </c>
      <c r="E1571" s="231">
        <v>1</v>
      </c>
      <c r="F1571" s="231"/>
      <c r="G1571" s="231">
        <f t="shared" ref="G1571:G1580" si="25">ROUND(E1571*F1571,2)</f>
        <v>0</v>
      </c>
      <c r="H1571" s="401" t="s">
        <v>1233</v>
      </c>
      <c r="I1571" s="235"/>
      <c r="J1571" s="235"/>
      <c r="K1571" s="235"/>
      <c r="L1571" s="235"/>
      <c r="M1571" s="235"/>
      <c r="N1571" s="235"/>
      <c r="O1571" s="235"/>
      <c r="P1571" s="235"/>
      <c r="Q1571" s="235"/>
      <c r="R1571" s="235"/>
      <c r="S1571" s="235"/>
      <c r="T1571" s="235"/>
      <c r="U1571" s="235"/>
      <c r="V1571" s="235"/>
      <c r="W1571" s="235"/>
      <c r="X1571" s="235"/>
      <c r="Y1571" s="235"/>
      <c r="Z1571" s="235"/>
      <c r="AA1571" s="235"/>
      <c r="AB1571" s="235"/>
      <c r="AC1571" s="235"/>
      <c r="AD1571" s="235"/>
      <c r="AE1571" s="235"/>
      <c r="AF1571" s="235"/>
      <c r="AG1571" s="235"/>
      <c r="AH1571" s="235"/>
      <c r="AI1571" s="235"/>
      <c r="AJ1571" s="235"/>
      <c r="AK1571" s="235"/>
      <c r="AL1571" s="235"/>
      <c r="AM1571" s="235"/>
      <c r="AN1571" s="235"/>
      <c r="AO1571" s="235"/>
      <c r="AP1571" s="235"/>
    </row>
    <row r="1572" spans="1:42" s="232" customFormat="1" ht="22.5" outlineLevel="1">
      <c r="A1572" s="400">
        <v>558</v>
      </c>
      <c r="B1572" s="138" t="s">
        <v>2083</v>
      </c>
      <c r="C1572" s="236" t="s">
        <v>2084</v>
      </c>
      <c r="D1572" s="141" t="s">
        <v>142</v>
      </c>
      <c r="E1572" s="231">
        <v>1</v>
      </c>
      <c r="F1572" s="231"/>
      <c r="G1572" s="231">
        <f t="shared" si="25"/>
        <v>0</v>
      </c>
      <c r="H1572" s="401" t="s">
        <v>1269</v>
      </c>
      <c r="I1572" s="235"/>
      <c r="J1572" s="235"/>
      <c r="K1572" s="235"/>
      <c r="L1572" s="235"/>
      <c r="M1572" s="235"/>
      <c r="N1572" s="235"/>
      <c r="O1572" s="235"/>
      <c r="P1572" s="235"/>
      <c r="Q1572" s="235"/>
      <c r="R1572" s="235"/>
      <c r="S1572" s="235"/>
      <c r="T1572" s="235"/>
      <c r="U1572" s="235"/>
      <c r="V1572" s="235"/>
      <c r="W1572" s="235"/>
      <c r="X1572" s="235"/>
      <c r="Y1572" s="235"/>
      <c r="Z1572" s="235"/>
      <c r="AA1572" s="235"/>
      <c r="AB1572" s="235"/>
      <c r="AC1572" s="235"/>
      <c r="AD1572" s="235"/>
      <c r="AE1572" s="235"/>
      <c r="AF1572" s="235"/>
      <c r="AG1572" s="235"/>
      <c r="AH1572" s="235"/>
      <c r="AI1572" s="235"/>
      <c r="AJ1572" s="235"/>
      <c r="AK1572" s="235"/>
      <c r="AL1572" s="235"/>
      <c r="AM1572" s="235"/>
      <c r="AN1572" s="235"/>
      <c r="AO1572" s="235"/>
      <c r="AP1572" s="235"/>
    </row>
    <row r="1573" spans="1:42" s="232" customFormat="1" ht="22.5" outlineLevel="1">
      <c r="A1573" s="400">
        <v>559</v>
      </c>
      <c r="B1573" s="138" t="s">
        <v>2085</v>
      </c>
      <c r="C1573" s="236" t="s">
        <v>2086</v>
      </c>
      <c r="D1573" s="141" t="s">
        <v>142</v>
      </c>
      <c r="E1573" s="231">
        <v>1</v>
      </c>
      <c r="F1573" s="231"/>
      <c r="G1573" s="231">
        <f t="shared" si="25"/>
        <v>0</v>
      </c>
      <c r="H1573" s="401" t="s">
        <v>1269</v>
      </c>
      <c r="I1573" s="235"/>
      <c r="J1573" s="235"/>
      <c r="K1573" s="235"/>
      <c r="L1573" s="235"/>
      <c r="M1573" s="235"/>
      <c r="N1573" s="235"/>
      <c r="O1573" s="235"/>
      <c r="P1573" s="235"/>
      <c r="Q1573" s="235"/>
      <c r="R1573" s="235"/>
      <c r="S1573" s="235"/>
      <c r="T1573" s="235"/>
      <c r="U1573" s="235"/>
      <c r="V1573" s="235"/>
      <c r="W1573" s="235"/>
      <c r="X1573" s="235"/>
      <c r="Y1573" s="235"/>
      <c r="Z1573" s="235"/>
      <c r="AA1573" s="235"/>
      <c r="AB1573" s="235"/>
      <c r="AC1573" s="235"/>
      <c r="AD1573" s="235"/>
      <c r="AE1573" s="235"/>
      <c r="AF1573" s="235"/>
      <c r="AG1573" s="235"/>
      <c r="AH1573" s="235"/>
      <c r="AI1573" s="235"/>
      <c r="AJ1573" s="235"/>
      <c r="AK1573" s="235"/>
      <c r="AL1573" s="235"/>
      <c r="AM1573" s="235"/>
      <c r="AN1573" s="235"/>
      <c r="AO1573" s="235"/>
      <c r="AP1573" s="235"/>
    </row>
    <row r="1574" spans="1:42" s="232" customFormat="1" outlineLevel="1">
      <c r="A1574" s="400">
        <v>560</v>
      </c>
      <c r="B1574" s="138" t="s">
        <v>2087</v>
      </c>
      <c r="C1574" s="236" t="s">
        <v>2088</v>
      </c>
      <c r="D1574" s="141" t="s">
        <v>142</v>
      </c>
      <c r="E1574" s="231">
        <v>1</v>
      </c>
      <c r="F1574" s="231"/>
      <c r="G1574" s="231">
        <f t="shared" si="25"/>
        <v>0</v>
      </c>
      <c r="H1574" s="401" t="s">
        <v>1269</v>
      </c>
      <c r="I1574" s="235"/>
      <c r="J1574" s="235"/>
      <c r="K1574" s="235"/>
      <c r="L1574" s="235"/>
      <c r="M1574" s="235"/>
      <c r="N1574" s="235"/>
      <c r="O1574" s="235"/>
      <c r="P1574" s="235"/>
      <c r="Q1574" s="235"/>
      <c r="R1574" s="235"/>
      <c r="S1574" s="235"/>
      <c r="T1574" s="235"/>
      <c r="U1574" s="235"/>
      <c r="V1574" s="235"/>
      <c r="W1574" s="235"/>
      <c r="X1574" s="235"/>
      <c r="Y1574" s="235"/>
      <c r="Z1574" s="235"/>
      <c r="AA1574" s="235"/>
      <c r="AB1574" s="235"/>
      <c r="AC1574" s="235"/>
      <c r="AD1574" s="235"/>
      <c r="AE1574" s="235"/>
      <c r="AF1574" s="235"/>
      <c r="AG1574" s="235"/>
      <c r="AH1574" s="235"/>
      <c r="AI1574" s="235"/>
      <c r="AJ1574" s="235"/>
      <c r="AK1574" s="235"/>
      <c r="AL1574" s="235"/>
      <c r="AM1574" s="235"/>
      <c r="AN1574" s="235"/>
      <c r="AO1574" s="235"/>
      <c r="AP1574" s="235"/>
    </row>
    <row r="1575" spans="1:42" s="232" customFormat="1" outlineLevel="1">
      <c r="A1575" s="400">
        <v>561</v>
      </c>
      <c r="B1575" s="138" t="s">
        <v>2089</v>
      </c>
      <c r="C1575" s="236" t="s">
        <v>2090</v>
      </c>
      <c r="D1575" s="141" t="s">
        <v>142</v>
      </c>
      <c r="E1575" s="231">
        <v>1</v>
      </c>
      <c r="F1575" s="231"/>
      <c r="G1575" s="231">
        <f t="shared" si="25"/>
        <v>0</v>
      </c>
      <c r="H1575" s="401" t="s">
        <v>1233</v>
      </c>
      <c r="I1575" s="235"/>
      <c r="J1575" s="235"/>
      <c r="K1575" s="235"/>
      <c r="L1575" s="235"/>
      <c r="M1575" s="235"/>
      <c r="N1575" s="235"/>
      <c r="O1575" s="235"/>
      <c r="P1575" s="235"/>
      <c r="Q1575" s="235"/>
      <c r="R1575" s="235"/>
      <c r="S1575" s="235"/>
      <c r="T1575" s="235"/>
      <c r="U1575" s="235"/>
      <c r="V1575" s="235"/>
      <c r="W1575" s="235"/>
      <c r="X1575" s="235"/>
      <c r="Y1575" s="235"/>
      <c r="Z1575" s="235"/>
      <c r="AA1575" s="235"/>
      <c r="AB1575" s="235"/>
      <c r="AC1575" s="235"/>
      <c r="AD1575" s="235"/>
      <c r="AE1575" s="235"/>
      <c r="AF1575" s="235"/>
      <c r="AG1575" s="235"/>
      <c r="AH1575" s="235"/>
      <c r="AI1575" s="235"/>
      <c r="AJ1575" s="235"/>
      <c r="AK1575" s="235"/>
      <c r="AL1575" s="235"/>
      <c r="AM1575" s="235"/>
      <c r="AN1575" s="235"/>
      <c r="AO1575" s="235"/>
      <c r="AP1575" s="235"/>
    </row>
    <row r="1576" spans="1:42" s="232" customFormat="1" outlineLevel="1">
      <c r="A1576" s="404">
        <v>0</v>
      </c>
      <c r="B1576" s="402" t="s">
        <v>2091</v>
      </c>
      <c r="C1576" s="403" t="s">
        <v>2092</v>
      </c>
      <c r="D1576" s="405"/>
      <c r="E1576" s="406"/>
      <c r="F1576" s="406"/>
      <c r="G1576" s="406">
        <f t="shared" si="25"/>
        <v>0</v>
      </c>
      <c r="H1576" s="407"/>
      <c r="I1576" s="235"/>
      <c r="J1576" s="235"/>
      <c r="K1576" s="235"/>
      <c r="L1576" s="235"/>
      <c r="M1576" s="235"/>
      <c r="N1576" s="235"/>
      <c r="O1576" s="235"/>
      <c r="P1576" s="235"/>
      <c r="Q1576" s="235"/>
      <c r="R1576" s="235"/>
      <c r="S1576" s="235"/>
      <c r="T1576" s="235"/>
      <c r="U1576" s="235"/>
      <c r="V1576" s="235"/>
      <c r="W1576" s="235"/>
      <c r="X1576" s="235"/>
      <c r="Y1576" s="235"/>
      <c r="Z1576" s="235"/>
      <c r="AA1576" s="235"/>
      <c r="AB1576" s="235"/>
      <c r="AC1576" s="235"/>
      <c r="AD1576" s="235"/>
      <c r="AE1576" s="235"/>
      <c r="AF1576" s="235"/>
      <c r="AG1576" s="235"/>
      <c r="AH1576" s="235"/>
      <c r="AI1576" s="235"/>
      <c r="AJ1576" s="235"/>
      <c r="AK1576" s="235"/>
      <c r="AL1576" s="235"/>
      <c r="AM1576" s="235"/>
      <c r="AN1576" s="235"/>
      <c r="AO1576" s="235"/>
      <c r="AP1576" s="235"/>
    </row>
    <row r="1577" spans="1:42" s="232" customFormat="1" outlineLevel="1">
      <c r="A1577" s="400">
        <v>562</v>
      </c>
      <c r="B1577" s="138" t="s">
        <v>2093</v>
      </c>
      <c r="C1577" s="236" t="s">
        <v>2094</v>
      </c>
      <c r="D1577" s="141" t="s">
        <v>668</v>
      </c>
      <c r="E1577" s="231">
        <v>80</v>
      </c>
      <c r="F1577" s="231"/>
      <c r="G1577" s="231">
        <f t="shared" si="25"/>
        <v>0</v>
      </c>
      <c r="H1577" s="401" t="s">
        <v>1233</v>
      </c>
      <c r="I1577" s="235"/>
      <c r="J1577" s="235"/>
      <c r="K1577" s="235"/>
      <c r="L1577" s="235"/>
      <c r="M1577" s="235"/>
      <c r="N1577" s="235"/>
      <c r="O1577" s="235"/>
      <c r="P1577" s="235"/>
      <c r="Q1577" s="235"/>
      <c r="R1577" s="235"/>
      <c r="S1577" s="235"/>
      <c r="T1577" s="235"/>
      <c r="U1577" s="235"/>
      <c r="V1577" s="235"/>
      <c r="W1577" s="235"/>
      <c r="X1577" s="235"/>
      <c r="Y1577" s="235"/>
      <c r="Z1577" s="235"/>
      <c r="AA1577" s="235"/>
      <c r="AB1577" s="235"/>
      <c r="AC1577" s="235"/>
      <c r="AD1577" s="235"/>
      <c r="AE1577" s="235"/>
      <c r="AF1577" s="235"/>
      <c r="AG1577" s="235"/>
      <c r="AH1577" s="235"/>
      <c r="AI1577" s="235"/>
      <c r="AJ1577" s="235"/>
      <c r="AK1577" s="235"/>
      <c r="AL1577" s="235"/>
      <c r="AM1577" s="235"/>
      <c r="AN1577" s="235"/>
      <c r="AO1577" s="235"/>
      <c r="AP1577" s="235"/>
    </row>
    <row r="1578" spans="1:42" s="232" customFormat="1" outlineLevel="1">
      <c r="A1578" s="400">
        <v>563</v>
      </c>
      <c r="B1578" s="138" t="s">
        <v>2095</v>
      </c>
      <c r="C1578" s="236" t="s">
        <v>2096</v>
      </c>
      <c r="D1578" s="141" t="s">
        <v>668</v>
      </c>
      <c r="E1578" s="231">
        <v>120</v>
      </c>
      <c r="F1578" s="231"/>
      <c r="G1578" s="231">
        <f t="shared" si="25"/>
        <v>0</v>
      </c>
      <c r="H1578" s="401" t="s">
        <v>1233</v>
      </c>
      <c r="I1578" s="235"/>
      <c r="J1578" s="235"/>
      <c r="K1578" s="235"/>
      <c r="L1578" s="235"/>
      <c r="M1578" s="235"/>
      <c r="N1578" s="235"/>
      <c r="O1578" s="235"/>
      <c r="P1578" s="235"/>
      <c r="Q1578" s="235"/>
      <c r="R1578" s="235"/>
      <c r="S1578" s="235"/>
      <c r="T1578" s="235"/>
      <c r="U1578" s="235"/>
      <c r="V1578" s="235"/>
      <c r="W1578" s="235"/>
      <c r="X1578" s="235"/>
      <c r="Y1578" s="235"/>
      <c r="Z1578" s="235"/>
      <c r="AA1578" s="235"/>
      <c r="AB1578" s="235"/>
      <c r="AC1578" s="235"/>
      <c r="AD1578" s="235"/>
      <c r="AE1578" s="235"/>
      <c r="AF1578" s="235"/>
      <c r="AG1578" s="235"/>
      <c r="AH1578" s="235"/>
      <c r="AI1578" s="235"/>
      <c r="AJ1578" s="235"/>
      <c r="AK1578" s="235"/>
      <c r="AL1578" s="235"/>
      <c r="AM1578" s="235"/>
      <c r="AN1578" s="235"/>
      <c r="AO1578" s="235"/>
      <c r="AP1578" s="235"/>
    </row>
    <row r="1579" spans="1:42" s="232" customFormat="1" outlineLevel="1">
      <c r="A1579" s="400">
        <v>564</v>
      </c>
      <c r="B1579" s="138" t="s">
        <v>2097</v>
      </c>
      <c r="C1579" s="236" t="s">
        <v>2098</v>
      </c>
      <c r="D1579" s="141" t="s">
        <v>668</v>
      </c>
      <c r="E1579" s="231">
        <v>60</v>
      </c>
      <c r="F1579" s="231"/>
      <c r="G1579" s="231">
        <f t="shared" si="25"/>
        <v>0</v>
      </c>
      <c r="H1579" s="401" t="s">
        <v>1233</v>
      </c>
      <c r="I1579" s="235"/>
      <c r="J1579" s="235"/>
      <c r="K1579" s="235"/>
      <c r="L1579" s="235"/>
      <c r="M1579" s="235"/>
      <c r="N1579" s="235"/>
      <c r="O1579" s="235"/>
      <c r="P1579" s="235"/>
      <c r="Q1579" s="235"/>
      <c r="R1579" s="235"/>
      <c r="S1579" s="235"/>
      <c r="T1579" s="235"/>
      <c r="U1579" s="235"/>
      <c r="V1579" s="235"/>
      <c r="W1579" s="235"/>
      <c r="X1579" s="235"/>
      <c r="Y1579" s="235"/>
      <c r="Z1579" s="235"/>
      <c r="AA1579" s="235"/>
      <c r="AB1579" s="235"/>
      <c r="AC1579" s="235"/>
      <c r="AD1579" s="235"/>
      <c r="AE1579" s="235"/>
      <c r="AF1579" s="235"/>
      <c r="AG1579" s="235"/>
      <c r="AH1579" s="235"/>
      <c r="AI1579" s="235"/>
      <c r="AJ1579" s="235"/>
      <c r="AK1579" s="235"/>
      <c r="AL1579" s="235"/>
      <c r="AM1579" s="235"/>
      <c r="AN1579" s="235"/>
      <c r="AO1579" s="235"/>
      <c r="AP1579" s="235"/>
    </row>
    <row r="1580" spans="1:42" s="232" customFormat="1" outlineLevel="1">
      <c r="A1580" s="400">
        <v>565</v>
      </c>
      <c r="B1580" s="138" t="s">
        <v>2099</v>
      </c>
      <c r="C1580" s="236" t="s">
        <v>2100</v>
      </c>
      <c r="D1580" s="141" t="s">
        <v>668</v>
      </c>
      <c r="E1580" s="231">
        <v>40</v>
      </c>
      <c r="F1580" s="231"/>
      <c r="G1580" s="231">
        <f t="shared" si="25"/>
        <v>0</v>
      </c>
      <c r="H1580" s="401" t="s">
        <v>1233</v>
      </c>
      <c r="I1580" s="235"/>
      <c r="J1580" s="235"/>
      <c r="K1580" s="235"/>
      <c r="L1580" s="235"/>
      <c r="M1580" s="235"/>
      <c r="N1580" s="235"/>
      <c r="O1580" s="235"/>
      <c r="P1580" s="235"/>
      <c r="Q1580" s="235"/>
      <c r="R1580" s="235"/>
      <c r="S1580" s="235"/>
      <c r="T1580" s="235"/>
      <c r="U1580" s="235"/>
      <c r="V1580" s="235"/>
      <c r="W1580" s="235"/>
      <c r="X1580" s="235"/>
      <c r="Y1580" s="235"/>
      <c r="Z1580" s="235"/>
      <c r="AA1580" s="235"/>
      <c r="AB1580" s="235"/>
      <c r="AC1580" s="235"/>
      <c r="AD1580" s="235"/>
      <c r="AE1580" s="235"/>
      <c r="AF1580" s="235"/>
      <c r="AG1580" s="235"/>
      <c r="AH1580" s="235"/>
      <c r="AI1580" s="235"/>
      <c r="AJ1580" s="235"/>
      <c r="AK1580" s="235"/>
      <c r="AL1580" s="235"/>
      <c r="AM1580" s="235"/>
      <c r="AN1580" s="235"/>
      <c r="AO1580" s="235"/>
      <c r="AP1580" s="235"/>
    </row>
    <row r="1581" spans="1:42" s="232" customFormat="1" outlineLevel="1">
      <c r="A1581" s="404">
        <v>0</v>
      </c>
      <c r="B1581" s="402" t="s">
        <v>2101</v>
      </c>
      <c r="C1581" s="403" t="s">
        <v>2102</v>
      </c>
      <c r="D1581" s="405"/>
      <c r="E1581" s="406"/>
      <c r="F1581" s="406"/>
      <c r="G1581" s="406"/>
      <c r="H1581" s="407"/>
      <c r="I1581" s="235"/>
      <c r="J1581" s="235"/>
      <c r="K1581" s="235"/>
      <c r="L1581" s="235"/>
      <c r="M1581" s="235"/>
      <c r="N1581" s="235"/>
      <c r="O1581" s="235"/>
      <c r="P1581" s="235"/>
      <c r="Q1581" s="235"/>
      <c r="R1581" s="235"/>
      <c r="S1581" s="235"/>
      <c r="T1581" s="235"/>
      <c r="U1581" s="235"/>
      <c r="V1581" s="235"/>
      <c r="W1581" s="235"/>
      <c r="X1581" s="235"/>
      <c r="Y1581" s="235"/>
      <c r="Z1581" s="235"/>
      <c r="AA1581" s="235"/>
      <c r="AB1581" s="235"/>
      <c r="AC1581" s="235"/>
      <c r="AD1581" s="235"/>
      <c r="AE1581" s="235"/>
      <c r="AF1581" s="235"/>
      <c r="AG1581" s="235"/>
      <c r="AH1581" s="235"/>
      <c r="AI1581" s="235"/>
      <c r="AJ1581" s="235"/>
      <c r="AK1581" s="235"/>
      <c r="AL1581" s="235"/>
      <c r="AM1581" s="235"/>
      <c r="AN1581" s="235"/>
      <c r="AO1581" s="235"/>
      <c r="AP1581" s="235"/>
    </row>
    <row r="1582" spans="1:42" s="232" customFormat="1" ht="22.5" outlineLevel="1">
      <c r="A1582" s="400">
        <v>566</v>
      </c>
      <c r="B1582" s="138" t="s">
        <v>2103</v>
      </c>
      <c r="C1582" s="236" t="s">
        <v>2104</v>
      </c>
      <c r="D1582" s="141" t="s">
        <v>142</v>
      </c>
      <c r="E1582" s="231">
        <v>1</v>
      </c>
      <c r="F1582" s="231"/>
      <c r="G1582" s="231">
        <f>ROUND(E1582*F1582,2)</f>
        <v>0</v>
      </c>
      <c r="H1582" s="401" t="s">
        <v>1233</v>
      </c>
      <c r="I1582" s="235"/>
      <c r="J1582" s="235"/>
      <c r="K1582" s="235"/>
      <c r="L1582" s="235"/>
      <c r="M1582" s="235"/>
      <c r="N1582" s="235"/>
      <c r="O1582" s="235"/>
      <c r="P1582" s="235"/>
      <c r="Q1582" s="235"/>
      <c r="R1582" s="235"/>
      <c r="S1582" s="235"/>
      <c r="T1582" s="235"/>
      <c r="U1582" s="235"/>
      <c r="V1582" s="235"/>
      <c r="W1582" s="235"/>
      <c r="X1582" s="235"/>
      <c r="Y1582" s="235"/>
      <c r="Z1582" s="235"/>
      <c r="AA1582" s="235"/>
      <c r="AB1582" s="235"/>
      <c r="AC1582" s="235"/>
      <c r="AD1582" s="235"/>
      <c r="AE1582" s="235"/>
      <c r="AF1582" s="235"/>
      <c r="AG1582" s="235"/>
      <c r="AH1582" s="235"/>
      <c r="AI1582" s="235"/>
      <c r="AJ1582" s="235"/>
      <c r="AK1582" s="235"/>
      <c r="AL1582" s="235"/>
      <c r="AM1582" s="235"/>
      <c r="AN1582" s="235"/>
      <c r="AO1582" s="235"/>
      <c r="AP1582" s="235"/>
    </row>
    <row r="1583" spans="1:42" s="232" customFormat="1" outlineLevel="1">
      <c r="A1583" s="404">
        <v>0</v>
      </c>
      <c r="B1583" s="402" t="s">
        <v>1898</v>
      </c>
      <c r="C1583" s="403" t="s">
        <v>1899</v>
      </c>
      <c r="D1583" s="405"/>
      <c r="E1583" s="406"/>
      <c r="F1583" s="406"/>
      <c r="G1583" s="406"/>
      <c r="H1583" s="407"/>
      <c r="I1583" s="235"/>
      <c r="J1583" s="235"/>
      <c r="K1583" s="235"/>
      <c r="L1583" s="235"/>
      <c r="M1583" s="235"/>
      <c r="N1583" s="235"/>
      <c r="O1583" s="235"/>
      <c r="P1583" s="235"/>
      <c r="Q1583" s="235"/>
      <c r="R1583" s="235"/>
      <c r="S1583" s="235"/>
      <c r="T1583" s="235"/>
      <c r="U1583" s="235"/>
      <c r="V1583" s="235"/>
      <c r="W1583" s="235"/>
      <c r="X1583" s="235"/>
      <c r="Y1583" s="235"/>
      <c r="Z1583" s="235"/>
      <c r="AA1583" s="235"/>
      <c r="AB1583" s="235"/>
      <c r="AC1583" s="235"/>
      <c r="AD1583" s="235"/>
      <c r="AE1583" s="235"/>
      <c r="AF1583" s="235"/>
      <c r="AG1583" s="235"/>
      <c r="AH1583" s="235"/>
      <c r="AI1583" s="235"/>
      <c r="AJ1583" s="235"/>
      <c r="AK1583" s="235"/>
      <c r="AL1583" s="235"/>
      <c r="AM1583" s="235"/>
      <c r="AN1583" s="235"/>
      <c r="AO1583" s="235"/>
      <c r="AP1583" s="235"/>
    </row>
    <row r="1584" spans="1:42" s="232" customFormat="1" outlineLevel="1">
      <c r="A1584" s="400">
        <v>567</v>
      </c>
      <c r="B1584" s="138" t="s">
        <v>2105</v>
      </c>
      <c r="C1584" s="236" t="s">
        <v>2106</v>
      </c>
      <c r="D1584" s="141" t="s">
        <v>142</v>
      </c>
      <c r="E1584" s="231">
        <v>1</v>
      </c>
      <c r="F1584" s="231"/>
      <c r="G1584" s="231">
        <f t="shared" ref="G1584:G1585" si="26">ROUND(E1584*F1584,2)</f>
        <v>0</v>
      </c>
      <c r="H1584" s="401" t="s">
        <v>1233</v>
      </c>
      <c r="I1584" s="235"/>
      <c r="J1584" s="235"/>
      <c r="K1584" s="235"/>
      <c r="L1584" s="235"/>
      <c r="M1584" s="235"/>
      <c r="N1584" s="235"/>
      <c r="O1584" s="235"/>
      <c r="P1584" s="235"/>
      <c r="Q1584" s="235"/>
      <c r="R1584" s="235"/>
      <c r="S1584" s="235"/>
      <c r="T1584" s="235"/>
      <c r="U1584" s="235"/>
      <c r="V1584" s="235"/>
      <c r="W1584" s="235"/>
      <c r="X1584" s="235"/>
      <c r="Y1584" s="235"/>
      <c r="Z1584" s="235"/>
      <c r="AA1584" s="235"/>
      <c r="AB1584" s="235"/>
      <c r="AC1584" s="235"/>
      <c r="AD1584" s="235"/>
      <c r="AE1584" s="235"/>
      <c r="AF1584" s="235"/>
      <c r="AG1584" s="235"/>
      <c r="AH1584" s="235"/>
      <c r="AI1584" s="235"/>
      <c r="AJ1584" s="235"/>
      <c r="AK1584" s="235"/>
      <c r="AL1584" s="235"/>
      <c r="AM1584" s="235"/>
      <c r="AN1584" s="235"/>
      <c r="AO1584" s="235"/>
      <c r="AP1584" s="235"/>
    </row>
    <row r="1585" spans="1:42" s="232" customFormat="1" outlineLevel="1">
      <c r="A1585" s="400">
        <v>568</v>
      </c>
      <c r="B1585" s="138" t="s">
        <v>2107</v>
      </c>
      <c r="C1585" s="236" t="s">
        <v>2108</v>
      </c>
      <c r="D1585" s="141" t="s">
        <v>668</v>
      </c>
      <c r="E1585" s="231">
        <v>20</v>
      </c>
      <c r="F1585" s="231"/>
      <c r="G1585" s="231">
        <f t="shared" si="26"/>
        <v>0</v>
      </c>
      <c r="H1585" s="401" t="s">
        <v>1233</v>
      </c>
      <c r="I1585" s="235"/>
      <c r="J1585" s="235"/>
      <c r="K1585" s="235"/>
      <c r="L1585" s="235"/>
      <c r="M1585" s="235"/>
      <c r="N1585" s="235"/>
      <c r="O1585" s="235"/>
      <c r="P1585" s="235"/>
      <c r="Q1585" s="235"/>
      <c r="R1585" s="235"/>
      <c r="S1585" s="235"/>
      <c r="T1585" s="235"/>
      <c r="U1585" s="235"/>
      <c r="V1585" s="235"/>
      <c r="W1585" s="235"/>
      <c r="X1585" s="235"/>
      <c r="Y1585" s="235"/>
      <c r="Z1585" s="235"/>
      <c r="AA1585" s="235"/>
      <c r="AB1585" s="235"/>
      <c r="AC1585" s="235"/>
      <c r="AD1585" s="235"/>
      <c r="AE1585" s="235"/>
      <c r="AF1585" s="235"/>
      <c r="AG1585" s="235"/>
      <c r="AH1585" s="235"/>
      <c r="AI1585" s="235"/>
      <c r="AJ1585" s="235"/>
      <c r="AK1585" s="235"/>
      <c r="AL1585" s="235"/>
      <c r="AM1585" s="235"/>
      <c r="AN1585" s="235"/>
      <c r="AO1585" s="235"/>
      <c r="AP1585" s="235"/>
    </row>
    <row r="1586" spans="1:42" s="232" customFormat="1" outlineLevel="1">
      <c r="A1586" s="396" t="s">
        <v>126</v>
      </c>
      <c r="B1586" s="371" t="s">
        <v>2109</v>
      </c>
      <c r="C1586" s="364" t="s">
        <v>2110</v>
      </c>
      <c r="D1586" s="365"/>
      <c r="E1586" s="366"/>
      <c r="F1586" s="366"/>
      <c r="G1586" s="366">
        <f>SUM(G1587:G1755)</f>
        <v>0</v>
      </c>
      <c r="H1586" s="339"/>
      <c r="I1586" s="235"/>
      <c r="J1586" s="235"/>
      <c r="K1586" s="235"/>
      <c r="L1586" s="235"/>
      <c r="M1586" s="235"/>
      <c r="N1586" s="235"/>
      <c r="O1586" s="235"/>
      <c r="P1586" s="235"/>
      <c r="Q1586" s="235"/>
      <c r="R1586" s="235"/>
      <c r="S1586" s="235"/>
      <c r="T1586" s="235"/>
      <c r="U1586" s="235"/>
      <c r="V1586" s="235"/>
      <c r="W1586" s="235"/>
      <c r="X1586" s="235"/>
      <c r="Y1586" s="235"/>
      <c r="Z1586" s="235"/>
      <c r="AA1586" s="235"/>
      <c r="AB1586" s="235"/>
      <c r="AC1586" s="235"/>
      <c r="AD1586" s="235"/>
      <c r="AE1586" s="235"/>
      <c r="AF1586" s="235"/>
      <c r="AG1586" s="235"/>
      <c r="AH1586" s="235"/>
      <c r="AI1586" s="235"/>
      <c r="AJ1586" s="235"/>
      <c r="AK1586" s="235"/>
      <c r="AL1586" s="235"/>
      <c r="AM1586" s="235"/>
      <c r="AN1586" s="235"/>
      <c r="AO1586" s="235"/>
      <c r="AP1586" s="235"/>
    </row>
    <row r="1587" spans="1:42" s="232" customFormat="1" outlineLevel="1">
      <c r="A1587" s="404"/>
      <c r="B1587" s="402" t="s">
        <v>1593</v>
      </c>
      <c r="C1587" s="403" t="s">
        <v>2161</v>
      </c>
      <c r="D1587" s="405"/>
      <c r="E1587" s="406"/>
      <c r="F1587" s="406"/>
      <c r="G1587" s="406"/>
      <c r="H1587" s="407"/>
      <c r="I1587" s="235"/>
      <c r="J1587" s="235"/>
      <c r="K1587" s="235"/>
      <c r="L1587" s="235"/>
      <c r="M1587" s="235"/>
      <c r="N1587" s="235"/>
      <c r="O1587" s="235"/>
      <c r="P1587" s="235"/>
      <c r="Q1587" s="235"/>
      <c r="R1587" s="235"/>
      <c r="S1587" s="235"/>
      <c r="T1587" s="235"/>
      <c r="U1587" s="235"/>
      <c r="V1587" s="235"/>
      <c r="W1587" s="235"/>
      <c r="X1587" s="235"/>
      <c r="Y1587" s="235"/>
      <c r="Z1587" s="235"/>
      <c r="AA1587" s="235"/>
      <c r="AB1587" s="235"/>
      <c r="AC1587" s="235"/>
      <c r="AD1587" s="235"/>
      <c r="AE1587" s="235"/>
      <c r="AF1587" s="235"/>
      <c r="AG1587" s="235"/>
      <c r="AH1587" s="235"/>
      <c r="AI1587" s="235"/>
      <c r="AJ1587" s="235"/>
      <c r="AK1587" s="235"/>
      <c r="AL1587" s="235"/>
      <c r="AM1587" s="235"/>
      <c r="AN1587" s="235"/>
      <c r="AO1587" s="235"/>
      <c r="AP1587" s="235"/>
    </row>
    <row r="1588" spans="1:42" s="232" customFormat="1" outlineLevel="1">
      <c r="A1588" s="400">
        <v>569</v>
      </c>
      <c r="B1588" s="138" t="s">
        <v>2162</v>
      </c>
      <c r="C1588" s="236" t="s">
        <v>2163</v>
      </c>
      <c r="D1588" s="141" t="s">
        <v>668</v>
      </c>
      <c r="E1588" s="231">
        <v>12</v>
      </c>
      <c r="F1588" s="231"/>
      <c r="G1588" s="231">
        <f t="shared" ref="G1588:G1589" si="27">ROUND(E1588*F1588,2)</f>
        <v>0</v>
      </c>
      <c r="H1588" s="401" t="s">
        <v>1269</v>
      </c>
      <c r="I1588" s="235"/>
      <c r="J1588" s="235"/>
      <c r="K1588" s="235"/>
      <c r="L1588" s="235"/>
      <c r="M1588" s="235"/>
      <c r="N1588" s="235"/>
      <c r="O1588" s="235"/>
      <c r="P1588" s="235"/>
      <c r="Q1588" s="235"/>
      <c r="R1588" s="235"/>
      <c r="S1588" s="235"/>
      <c r="T1588" s="235"/>
      <c r="U1588" s="235"/>
      <c r="V1588" s="235"/>
      <c r="W1588" s="235"/>
      <c r="X1588" s="235"/>
      <c r="Y1588" s="235"/>
      <c r="Z1588" s="235"/>
      <c r="AA1588" s="235"/>
      <c r="AB1588" s="235"/>
      <c r="AC1588" s="235"/>
      <c r="AD1588" s="235"/>
      <c r="AE1588" s="235"/>
      <c r="AF1588" s="235"/>
      <c r="AG1588" s="235"/>
      <c r="AH1588" s="235"/>
      <c r="AI1588" s="235"/>
      <c r="AJ1588" s="235"/>
      <c r="AK1588" s="235"/>
      <c r="AL1588" s="235"/>
      <c r="AM1588" s="235"/>
      <c r="AN1588" s="235"/>
      <c r="AO1588" s="235"/>
      <c r="AP1588" s="235"/>
    </row>
    <row r="1589" spans="1:42" s="232" customFormat="1" outlineLevel="1">
      <c r="A1589" s="400">
        <v>570</v>
      </c>
      <c r="B1589" s="138" t="s">
        <v>2164</v>
      </c>
      <c r="C1589" s="236" t="s">
        <v>2165</v>
      </c>
      <c r="D1589" s="141" t="s">
        <v>668</v>
      </c>
      <c r="E1589" s="231">
        <v>12</v>
      </c>
      <c r="F1589" s="231"/>
      <c r="G1589" s="231">
        <f t="shared" si="27"/>
        <v>0</v>
      </c>
      <c r="H1589" s="401" t="s">
        <v>1269</v>
      </c>
      <c r="I1589" s="235"/>
      <c r="J1589" s="235"/>
      <c r="K1589" s="235"/>
      <c r="L1589" s="235"/>
      <c r="M1589" s="235"/>
      <c r="N1589" s="235"/>
      <c r="O1589" s="235"/>
      <c r="P1589" s="235"/>
      <c r="Q1589" s="235"/>
      <c r="R1589" s="235"/>
      <c r="S1589" s="235"/>
      <c r="T1589" s="235"/>
      <c r="U1589" s="235"/>
      <c r="V1589" s="235"/>
      <c r="W1589" s="235"/>
      <c r="X1589" s="235"/>
      <c r="Y1589" s="235"/>
      <c r="Z1589" s="235"/>
      <c r="AA1589" s="235"/>
      <c r="AB1589" s="235"/>
      <c r="AC1589" s="235"/>
      <c r="AD1589" s="235"/>
      <c r="AE1589" s="235"/>
      <c r="AF1589" s="235"/>
      <c r="AG1589" s="235"/>
      <c r="AH1589" s="235"/>
      <c r="AI1589" s="235"/>
      <c r="AJ1589" s="235"/>
      <c r="AK1589" s="235"/>
      <c r="AL1589" s="235"/>
      <c r="AM1589" s="235"/>
      <c r="AN1589" s="235"/>
      <c r="AO1589" s="235"/>
      <c r="AP1589" s="235"/>
    </row>
    <row r="1590" spans="1:42" s="232" customFormat="1" outlineLevel="1">
      <c r="A1590" s="400">
        <v>0</v>
      </c>
      <c r="B1590" s="138"/>
      <c r="C1590" s="236" t="s">
        <v>2166</v>
      </c>
      <c r="D1590" s="141"/>
      <c r="E1590" s="231"/>
      <c r="F1590" s="231"/>
      <c r="G1590" s="231"/>
      <c r="H1590" s="401"/>
      <c r="I1590" s="235"/>
      <c r="J1590" s="235"/>
      <c r="K1590" s="235"/>
      <c r="L1590" s="235"/>
      <c r="M1590" s="235"/>
      <c r="N1590" s="235"/>
      <c r="O1590" s="235"/>
      <c r="P1590" s="235"/>
      <c r="Q1590" s="235"/>
      <c r="R1590" s="235"/>
      <c r="S1590" s="235"/>
      <c r="T1590" s="235"/>
      <c r="U1590" s="235"/>
      <c r="V1590" s="235"/>
      <c r="W1590" s="235"/>
      <c r="X1590" s="235"/>
      <c r="Y1590" s="235"/>
      <c r="Z1590" s="235"/>
      <c r="AA1590" s="235"/>
      <c r="AB1590" s="235"/>
      <c r="AC1590" s="235"/>
      <c r="AD1590" s="235"/>
      <c r="AE1590" s="235"/>
      <c r="AF1590" s="235"/>
      <c r="AG1590" s="235"/>
      <c r="AH1590" s="235"/>
      <c r="AI1590" s="235"/>
      <c r="AJ1590" s="235"/>
      <c r="AK1590" s="235"/>
      <c r="AL1590" s="235"/>
      <c r="AM1590" s="235"/>
      <c r="AN1590" s="235"/>
      <c r="AO1590" s="235"/>
      <c r="AP1590" s="235"/>
    </row>
    <row r="1591" spans="1:42" s="232" customFormat="1" outlineLevel="1">
      <c r="A1591" s="400">
        <v>571</v>
      </c>
      <c r="B1591" s="138" t="s">
        <v>2167</v>
      </c>
      <c r="C1591" s="236" t="s">
        <v>2168</v>
      </c>
      <c r="D1591" s="141" t="s">
        <v>668</v>
      </c>
      <c r="E1591" s="231">
        <v>16</v>
      </c>
      <c r="F1591" s="231"/>
      <c r="G1591" s="231">
        <f t="shared" ref="G1591" si="28">ROUND(E1591*F1591,2)</f>
        <v>0</v>
      </c>
      <c r="H1591" s="401" t="s">
        <v>1269</v>
      </c>
      <c r="I1591" s="235"/>
      <c r="J1591" s="235"/>
      <c r="K1591" s="235"/>
      <c r="L1591" s="235"/>
      <c r="M1591" s="235"/>
      <c r="N1591" s="235"/>
      <c r="O1591" s="235"/>
      <c r="P1591" s="235"/>
      <c r="Q1591" s="235"/>
      <c r="R1591" s="235"/>
      <c r="S1591" s="235"/>
      <c r="T1591" s="235"/>
      <c r="U1591" s="235"/>
      <c r="V1591" s="235"/>
      <c r="W1591" s="235"/>
      <c r="X1591" s="235"/>
      <c r="Y1591" s="235"/>
      <c r="Z1591" s="235"/>
      <c r="AA1591" s="235"/>
      <c r="AB1591" s="235"/>
      <c r="AC1591" s="235"/>
      <c r="AD1591" s="235"/>
      <c r="AE1591" s="235"/>
      <c r="AF1591" s="235"/>
      <c r="AG1591" s="235"/>
      <c r="AH1591" s="235"/>
      <c r="AI1591" s="235"/>
      <c r="AJ1591" s="235"/>
      <c r="AK1591" s="235"/>
      <c r="AL1591" s="235"/>
      <c r="AM1591" s="235"/>
      <c r="AN1591" s="235"/>
      <c r="AO1591" s="235"/>
      <c r="AP1591" s="235"/>
    </row>
    <row r="1592" spans="1:42" s="232" customFormat="1" outlineLevel="1">
      <c r="A1592" s="400">
        <v>0</v>
      </c>
      <c r="B1592" s="138"/>
      <c r="C1592" s="236" t="s">
        <v>2169</v>
      </c>
      <c r="D1592" s="141"/>
      <c r="E1592" s="231"/>
      <c r="F1592" s="231"/>
      <c r="G1592" s="231"/>
      <c r="H1592" s="401"/>
      <c r="I1592" s="235"/>
      <c r="J1592" s="235"/>
      <c r="K1592" s="235"/>
      <c r="L1592" s="235"/>
      <c r="M1592" s="235"/>
      <c r="N1592" s="235"/>
      <c r="O1592" s="235"/>
      <c r="P1592" s="235"/>
      <c r="Q1592" s="235"/>
      <c r="R1592" s="235"/>
      <c r="S1592" s="235"/>
      <c r="T1592" s="235"/>
      <c r="U1592" s="235"/>
      <c r="V1592" s="235"/>
      <c r="W1592" s="235"/>
      <c r="X1592" s="235"/>
      <c r="Y1592" s="235"/>
      <c r="Z1592" s="235"/>
      <c r="AA1592" s="235"/>
      <c r="AB1592" s="235"/>
      <c r="AC1592" s="235"/>
      <c r="AD1592" s="235"/>
      <c r="AE1592" s="235"/>
      <c r="AF1592" s="235"/>
      <c r="AG1592" s="235"/>
      <c r="AH1592" s="235"/>
      <c r="AI1592" s="235"/>
      <c r="AJ1592" s="235"/>
      <c r="AK1592" s="235"/>
      <c r="AL1592" s="235"/>
      <c r="AM1592" s="235"/>
      <c r="AN1592" s="235"/>
      <c r="AO1592" s="235"/>
      <c r="AP1592" s="235"/>
    </row>
    <row r="1593" spans="1:42" s="232" customFormat="1" outlineLevel="1">
      <c r="A1593" s="404">
        <v>0</v>
      </c>
      <c r="B1593" s="402" t="s">
        <v>1901</v>
      </c>
      <c r="C1593" s="403" t="s">
        <v>1902</v>
      </c>
      <c r="D1593" s="405"/>
      <c r="E1593" s="406"/>
      <c r="F1593" s="406"/>
      <c r="G1593" s="406"/>
      <c r="H1593" s="407"/>
      <c r="I1593" s="235"/>
      <c r="J1593" s="235"/>
      <c r="K1593" s="235"/>
      <c r="L1593" s="235"/>
      <c r="M1593" s="235"/>
      <c r="N1593" s="235"/>
      <c r="O1593" s="235"/>
      <c r="P1593" s="235"/>
      <c r="Q1593" s="235"/>
      <c r="R1593" s="235"/>
      <c r="S1593" s="235"/>
      <c r="T1593" s="235"/>
      <c r="U1593" s="235"/>
      <c r="V1593" s="235"/>
      <c r="W1593" s="235"/>
      <c r="X1593" s="235"/>
      <c r="Y1593" s="235"/>
      <c r="Z1593" s="235"/>
      <c r="AA1593" s="235"/>
      <c r="AB1593" s="235"/>
      <c r="AC1593" s="235"/>
      <c r="AD1593" s="235"/>
      <c r="AE1593" s="235"/>
      <c r="AF1593" s="235"/>
      <c r="AG1593" s="235"/>
      <c r="AH1593" s="235"/>
      <c r="AI1593" s="235"/>
      <c r="AJ1593" s="235"/>
      <c r="AK1593" s="235"/>
      <c r="AL1593" s="235"/>
      <c r="AM1593" s="235"/>
      <c r="AN1593" s="235"/>
      <c r="AO1593" s="235"/>
      <c r="AP1593" s="235"/>
    </row>
    <row r="1594" spans="1:42" s="232" customFormat="1" outlineLevel="1">
      <c r="A1594" s="400">
        <v>572</v>
      </c>
      <c r="B1594" s="138" t="s">
        <v>2170</v>
      </c>
      <c r="C1594" s="236" t="s">
        <v>2171</v>
      </c>
      <c r="D1594" s="141" t="s">
        <v>130</v>
      </c>
      <c r="E1594" s="231">
        <v>0.95</v>
      </c>
      <c r="F1594" s="231"/>
      <c r="G1594" s="231">
        <f t="shared" ref="G1594" si="29">ROUND(E1594*F1594,2)</f>
        <v>0</v>
      </c>
      <c r="H1594" s="401" t="s">
        <v>1269</v>
      </c>
      <c r="I1594" s="235"/>
      <c r="J1594" s="235"/>
      <c r="K1594" s="235"/>
      <c r="L1594" s="235"/>
      <c r="M1594" s="235"/>
      <c r="N1594" s="235"/>
      <c r="O1594" s="235"/>
      <c r="P1594" s="235"/>
      <c r="Q1594" s="235"/>
      <c r="R1594" s="235"/>
      <c r="S1594" s="235"/>
      <c r="T1594" s="235"/>
      <c r="U1594" s="235"/>
      <c r="V1594" s="235"/>
      <c r="W1594" s="235"/>
      <c r="X1594" s="235"/>
      <c r="Y1594" s="235"/>
      <c r="Z1594" s="235"/>
      <c r="AA1594" s="235"/>
      <c r="AB1594" s="235"/>
      <c r="AC1594" s="235"/>
      <c r="AD1594" s="235"/>
      <c r="AE1594" s="235"/>
      <c r="AF1594" s="235"/>
      <c r="AG1594" s="235"/>
      <c r="AH1594" s="235"/>
      <c r="AI1594" s="235"/>
      <c r="AJ1594" s="235"/>
      <c r="AK1594" s="235"/>
      <c r="AL1594" s="235"/>
      <c r="AM1594" s="235"/>
      <c r="AN1594" s="235"/>
      <c r="AO1594" s="235"/>
      <c r="AP1594" s="235"/>
    </row>
    <row r="1595" spans="1:42" s="232" customFormat="1" outlineLevel="1">
      <c r="A1595" s="400">
        <v>0</v>
      </c>
      <c r="B1595" s="138"/>
      <c r="C1595" s="236" t="s">
        <v>2172</v>
      </c>
      <c r="D1595" s="141"/>
      <c r="E1595" s="231"/>
      <c r="F1595" s="231"/>
      <c r="G1595" s="231"/>
      <c r="H1595" s="401"/>
      <c r="I1595" s="235"/>
      <c r="J1595" s="235"/>
      <c r="K1595" s="235"/>
      <c r="L1595" s="235"/>
      <c r="M1595" s="235"/>
      <c r="N1595" s="235"/>
      <c r="O1595" s="235"/>
      <c r="P1595" s="235"/>
      <c r="Q1595" s="235"/>
      <c r="R1595" s="235"/>
      <c r="S1595" s="235"/>
      <c r="T1595" s="235"/>
      <c r="U1595" s="235"/>
      <c r="V1595" s="235"/>
      <c r="W1595" s="235"/>
      <c r="X1595" s="235"/>
      <c r="Y1595" s="235"/>
      <c r="Z1595" s="235"/>
      <c r="AA1595" s="235"/>
      <c r="AB1595" s="235"/>
      <c r="AC1595" s="235"/>
      <c r="AD1595" s="235"/>
      <c r="AE1595" s="235"/>
      <c r="AF1595" s="235"/>
      <c r="AG1595" s="235"/>
      <c r="AH1595" s="235"/>
      <c r="AI1595" s="235"/>
      <c r="AJ1595" s="235"/>
      <c r="AK1595" s="235"/>
      <c r="AL1595" s="235"/>
      <c r="AM1595" s="235"/>
      <c r="AN1595" s="235"/>
      <c r="AO1595" s="235"/>
      <c r="AP1595" s="235"/>
    </row>
    <row r="1596" spans="1:42" s="232" customFormat="1" outlineLevel="1">
      <c r="A1596" s="404">
        <v>0</v>
      </c>
      <c r="B1596" s="402" t="s">
        <v>2109</v>
      </c>
      <c r="C1596" s="403" t="s">
        <v>2173</v>
      </c>
      <c r="D1596" s="405"/>
      <c r="E1596" s="406"/>
      <c r="F1596" s="406"/>
      <c r="G1596" s="406"/>
      <c r="H1596" s="407"/>
      <c r="I1596" s="235"/>
      <c r="J1596" s="235"/>
      <c r="K1596" s="235"/>
      <c r="L1596" s="235"/>
      <c r="M1596" s="235"/>
      <c r="N1596" s="235"/>
      <c r="O1596" s="235"/>
      <c r="P1596" s="235"/>
      <c r="Q1596" s="235"/>
      <c r="R1596" s="235"/>
      <c r="S1596" s="235"/>
      <c r="T1596" s="235"/>
      <c r="U1596" s="235"/>
      <c r="V1596" s="235"/>
      <c r="W1596" s="235"/>
      <c r="X1596" s="235"/>
      <c r="Y1596" s="235"/>
      <c r="Z1596" s="235"/>
      <c r="AA1596" s="235"/>
      <c r="AB1596" s="235"/>
      <c r="AC1596" s="235"/>
      <c r="AD1596" s="235"/>
      <c r="AE1596" s="235"/>
      <c r="AF1596" s="235"/>
      <c r="AG1596" s="235"/>
      <c r="AH1596" s="235"/>
      <c r="AI1596" s="235"/>
      <c r="AJ1596" s="235"/>
      <c r="AK1596" s="235"/>
      <c r="AL1596" s="235"/>
      <c r="AM1596" s="235"/>
      <c r="AN1596" s="235"/>
      <c r="AO1596" s="235"/>
      <c r="AP1596" s="235"/>
    </row>
    <row r="1597" spans="1:42" s="232" customFormat="1" outlineLevel="1">
      <c r="A1597" s="400">
        <v>573</v>
      </c>
      <c r="B1597" s="138" t="s">
        <v>2111</v>
      </c>
      <c r="C1597" s="236" t="s">
        <v>2112</v>
      </c>
      <c r="D1597" s="141" t="s">
        <v>142</v>
      </c>
      <c r="E1597" s="231">
        <v>20</v>
      </c>
      <c r="F1597" s="231"/>
      <c r="G1597" s="231">
        <f t="shared" ref="G1597" si="30">ROUND(E1597*F1597,2)</f>
        <v>0</v>
      </c>
      <c r="H1597" s="401" t="s">
        <v>1269</v>
      </c>
      <c r="I1597" s="235"/>
      <c r="J1597" s="235"/>
      <c r="K1597" s="235"/>
      <c r="L1597" s="235"/>
      <c r="M1597" s="235"/>
      <c r="N1597" s="235"/>
      <c r="O1597" s="235"/>
      <c r="P1597" s="235"/>
      <c r="Q1597" s="235"/>
      <c r="R1597" s="235"/>
      <c r="S1597" s="235"/>
      <c r="T1597" s="235"/>
      <c r="U1597" s="235"/>
      <c r="V1597" s="235"/>
      <c r="W1597" s="235"/>
      <c r="X1597" s="235"/>
      <c r="Y1597" s="235"/>
      <c r="Z1597" s="235"/>
      <c r="AA1597" s="235"/>
      <c r="AB1597" s="235"/>
      <c r="AC1597" s="235"/>
      <c r="AD1597" s="235"/>
      <c r="AE1597" s="235"/>
      <c r="AF1597" s="235"/>
      <c r="AG1597" s="235"/>
      <c r="AH1597" s="235"/>
      <c r="AI1597" s="235"/>
      <c r="AJ1597" s="235"/>
      <c r="AK1597" s="235"/>
      <c r="AL1597" s="235"/>
      <c r="AM1597" s="235"/>
      <c r="AN1597" s="235"/>
      <c r="AO1597" s="235"/>
      <c r="AP1597" s="235"/>
    </row>
    <row r="1598" spans="1:42" s="232" customFormat="1" outlineLevel="1">
      <c r="A1598" s="400">
        <v>0</v>
      </c>
      <c r="B1598" s="138"/>
      <c r="C1598" s="236" t="s">
        <v>2113</v>
      </c>
      <c r="D1598" s="141"/>
      <c r="E1598" s="231"/>
      <c r="F1598" s="231"/>
      <c r="G1598" s="231"/>
      <c r="H1598" s="401"/>
      <c r="I1598" s="235"/>
      <c r="J1598" s="235"/>
      <c r="K1598" s="235"/>
      <c r="L1598" s="235"/>
      <c r="M1598" s="235"/>
      <c r="N1598" s="235"/>
      <c r="O1598" s="235"/>
      <c r="P1598" s="235"/>
      <c r="Q1598" s="235"/>
      <c r="R1598" s="235"/>
      <c r="S1598" s="235"/>
      <c r="T1598" s="235"/>
      <c r="U1598" s="235"/>
      <c r="V1598" s="235"/>
      <c r="W1598" s="235"/>
      <c r="X1598" s="235"/>
      <c r="Y1598" s="235"/>
      <c r="Z1598" s="235"/>
      <c r="AA1598" s="235"/>
      <c r="AB1598" s="235"/>
      <c r="AC1598" s="235"/>
      <c r="AD1598" s="235"/>
      <c r="AE1598" s="235"/>
      <c r="AF1598" s="235"/>
      <c r="AG1598" s="235"/>
      <c r="AH1598" s="235"/>
      <c r="AI1598" s="235"/>
      <c r="AJ1598" s="235"/>
      <c r="AK1598" s="235"/>
      <c r="AL1598" s="235"/>
      <c r="AM1598" s="235"/>
      <c r="AN1598" s="235"/>
      <c r="AO1598" s="235"/>
      <c r="AP1598" s="235"/>
    </row>
    <row r="1599" spans="1:42" s="232" customFormat="1" outlineLevel="1">
      <c r="A1599" s="400">
        <v>574</v>
      </c>
      <c r="B1599" s="138" t="s">
        <v>2114</v>
      </c>
      <c r="C1599" s="236" t="s">
        <v>2115</v>
      </c>
      <c r="D1599" s="141" t="s">
        <v>142</v>
      </c>
      <c r="E1599" s="231">
        <v>20</v>
      </c>
      <c r="F1599" s="231"/>
      <c r="G1599" s="231">
        <f t="shared" ref="G1599" si="31">ROUND(E1599*F1599,2)</f>
        <v>0</v>
      </c>
      <c r="H1599" s="401" t="s">
        <v>1269</v>
      </c>
      <c r="I1599" s="235"/>
      <c r="J1599" s="235"/>
      <c r="K1599" s="235"/>
      <c r="L1599" s="235"/>
      <c r="M1599" s="235"/>
      <c r="N1599" s="235"/>
      <c r="O1599" s="235"/>
      <c r="P1599" s="235"/>
      <c r="Q1599" s="235"/>
      <c r="R1599" s="235"/>
      <c r="S1599" s="235"/>
      <c r="T1599" s="235"/>
      <c r="U1599" s="235"/>
      <c r="V1599" s="235"/>
      <c r="W1599" s="235"/>
      <c r="X1599" s="235"/>
      <c r="Y1599" s="235"/>
      <c r="Z1599" s="235"/>
      <c r="AA1599" s="235"/>
      <c r="AB1599" s="235"/>
      <c r="AC1599" s="235"/>
      <c r="AD1599" s="235"/>
      <c r="AE1599" s="235"/>
      <c r="AF1599" s="235"/>
      <c r="AG1599" s="235"/>
      <c r="AH1599" s="235"/>
      <c r="AI1599" s="235"/>
      <c r="AJ1599" s="235"/>
      <c r="AK1599" s="235"/>
      <c r="AL1599" s="235"/>
      <c r="AM1599" s="235"/>
      <c r="AN1599" s="235"/>
      <c r="AO1599" s="235"/>
      <c r="AP1599" s="235"/>
    </row>
    <row r="1600" spans="1:42" s="232" customFormat="1" outlineLevel="1">
      <c r="A1600" s="400">
        <v>0</v>
      </c>
      <c r="B1600" s="138"/>
      <c r="C1600" s="236" t="s">
        <v>2116</v>
      </c>
      <c r="D1600" s="141"/>
      <c r="E1600" s="231"/>
      <c r="F1600" s="231"/>
      <c r="G1600" s="231"/>
      <c r="H1600" s="401"/>
      <c r="I1600" s="235"/>
      <c r="J1600" s="235"/>
      <c r="K1600" s="235"/>
      <c r="L1600" s="235"/>
      <c r="M1600" s="235"/>
      <c r="N1600" s="235"/>
      <c r="O1600" s="235"/>
      <c r="P1600" s="235"/>
      <c r="Q1600" s="235"/>
      <c r="R1600" s="235"/>
      <c r="S1600" s="235"/>
      <c r="T1600" s="235"/>
      <c r="U1600" s="235"/>
      <c r="V1600" s="235"/>
      <c r="W1600" s="235"/>
      <c r="X1600" s="235"/>
      <c r="Y1600" s="235"/>
      <c r="Z1600" s="235"/>
      <c r="AA1600" s="235"/>
      <c r="AB1600" s="235"/>
      <c r="AC1600" s="235"/>
      <c r="AD1600" s="235"/>
      <c r="AE1600" s="235"/>
      <c r="AF1600" s="235"/>
      <c r="AG1600" s="235"/>
      <c r="AH1600" s="235"/>
      <c r="AI1600" s="235"/>
      <c r="AJ1600" s="235"/>
      <c r="AK1600" s="235"/>
      <c r="AL1600" s="235"/>
      <c r="AM1600" s="235"/>
      <c r="AN1600" s="235"/>
      <c r="AO1600" s="235"/>
      <c r="AP1600" s="235"/>
    </row>
    <row r="1601" spans="1:42" s="232" customFormat="1" outlineLevel="1">
      <c r="A1601" s="400">
        <v>575</v>
      </c>
      <c r="B1601" s="138" t="s">
        <v>2174</v>
      </c>
      <c r="C1601" s="236" t="s">
        <v>2175</v>
      </c>
      <c r="D1601" s="141" t="s">
        <v>142</v>
      </c>
      <c r="E1601" s="231">
        <v>5</v>
      </c>
      <c r="F1601" s="231"/>
      <c r="G1601" s="231">
        <f t="shared" ref="G1601:G1602" si="32">ROUND(E1601*F1601,2)</f>
        <v>0</v>
      </c>
      <c r="H1601" s="401" t="s">
        <v>1269</v>
      </c>
      <c r="I1601" s="235"/>
      <c r="J1601" s="235"/>
      <c r="K1601" s="235"/>
      <c r="L1601" s="235"/>
      <c r="M1601" s="235"/>
      <c r="N1601" s="235"/>
      <c r="O1601" s="235"/>
      <c r="P1601" s="235"/>
      <c r="Q1601" s="235"/>
      <c r="R1601" s="235"/>
      <c r="S1601" s="235"/>
      <c r="T1601" s="235"/>
      <c r="U1601" s="235"/>
      <c r="V1601" s="235"/>
      <c r="W1601" s="235"/>
      <c r="X1601" s="235"/>
      <c r="Y1601" s="235"/>
      <c r="Z1601" s="235"/>
      <c r="AA1601" s="235"/>
      <c r="AB1601" s="235"/>
      <c r="AC1601" s="235"/>
      <c r="AD1601" s="235"/>
      <c r="AE1601" s="235"/>
      <c r="AF1601" s="235"/>
      <c r="AG1601" s="235"/>
      <c r="AH1601" s="235"/>
      <c r="AI1601" s="235"/>
      <c r="AJ1601" s="235"/>
      <c r="AK1601" s="235"/>
      <c r="AL1601" s="235"/>
      <c r="AM1601" s="235"/>
      <c r="AN1601" s="235"/>
      <c r="AO1601" s="235"/>
      <c r="AP1601" s="235"/>
    </row>
    <row r="1602" spans="1:42" s="232" customFormat="1" outlineLevel="1">
      <c r="A1602" s="400">
        <v>576</v>
      </c>
      <c r="B1602" s="138" t="s">
        <v>2176</v>
      </c>
      <c r="C1602" s="236" t="s">
        <v>2177</v>
      </c>
      <c r="D1602" s="141" t="s">
        <v>247</v>
      </c>
      <c r="E1602" s="231">
        <v>50</v>
      </c>
      <c r="F1602" s="231"/>
      <c r="G1602" s="231">
        <f t="shared" si="32"/>
        <v>0</v>
      </c>
      <c r="H1602" s="401" t="s">
        <v>1269</v>
      </c>
      <c r="I1602" s="235"/>
      <c r="J1602" s="235"/>
      <c r="K1602" s="235"/>
      <c r="L1602" s="235"/>
      <c r="M1602" s="235"/>
      <c r="N1602" s="235"/>
      <c r="O1602" s="235"/>
      <c r="P1602" s="235"/>
      <c r="Q1602" s="235"/>
      <c r="R1602" s="235"/>
      <c r="S1602" s="235"/>
      <c r="T1602" s="235"/>
      <c r="U1602" s="235"/>
      <c r="V1602" s="235"/>
      <c r="W1602" s="235"/>
      <c r="X1602" s="235"/>
      <c r="Y1602" s="235"/>
      <c r="Z1602" s="235"/>
      <c r="AA1602" s="235"/>
      <c r="AB1602" s="235"/>
      <c r="AC1602" s="235"/>
      <c r="AD1602" s="235"/>
      <c r="AE1602" s="235"/>
      <c r="AF1602" s="235"/>
      <c r="AG1602" s="235"/>
      <c r="AH1602" s="235"/>
      <c r="AI1602" s="235"/>
      <c r="AJ1602" s="235"/>
      <c r="AK1602" s="235"/>
      <c r="AL1602" s="235"/>
      <c r="AM1602" s="235"/>
      <c r="AN1602" s="235"/>
      <c r="AO1602" s="235"/>
      <c r="AP1602" s="235"/>
    </row>
    <row r="1603" spans="1:42" s="232" customFormat="1" outlineLevel="1">
      <c r="A1603" s="400">
        <v>0</v>
      </c>
      <c r="B1603" s="138"/>
      <c r="C1603" s="236" t="s">
        <v>2113</v>
      </c>
      <c r="D1603" s="141"/>
      <c r="E1603" s="231"/>
      <c r="F1603" s="231"/>
      <c r="G1603" s="231"/>
      <c r="H1603" s="401"/>
      <c r="I1603" s="235"/>
      <c r="J1603" s="235"/>
      <c r="K1603" s="235"/>
      <c r="L1603" s="235"/>
      <c r="M1603" s="235"/>
      <c r="N1603" s="235"/>
      <c r="O1603" s="235"/>
      <c r="P1603" s="235"/>
      <c r="Q1603" s="235"/>
      <c r="R1603" s="235"/>
      <c r="S1603" s="235"/>
      <c r="T1603" s="235"/>
      <c r="U1603" s="235"/>
      <c r="V1603" s="235"/>
      <c r="W1603" s="235"/>
      <c r="X1603" s="235"/>
      <c r="Y1603" s="235"/>
      <c r="Z1603" s="235"/>
      <c r="AA1603" s="235"/>
      <c r="AB1603" s="235"/>
      <c r="AC1603" s="235"/>
      <c r="AD1603" s="235"/>
      <c r="AE1603" s="235"/>
      <c r="AF1603" s="235"/>
      <c r="AG1603" s="235"/>
      <c r="AH1603" s="235"/>
      <c r="AI1603" s="235"/>
      <c r="AJ1603" s="235"/>
      <c r="AK1603" s="235"/>
      <c r="AL1603" s="235"/>
      <c r="AM1603" s="235"/>
      <c r="AN1603" s="235"/>
      <c r="AO1603" s="235"/>
      <c r="AP1603" s="235"/>
    </row>
    <row r="1604" spans="1:42" s="232" customFormat="1" outlineLevel="1">
      <c r="A1604" s="400">
        <v>0</v>
      </c>
      <c r="B1604" s="138"/>
      <c r="C1604" s="236" t="s">
        <v>2178</v>
      </c>
      <c r="D1604" s="141"/>
      <c r="E1604" s="231"/>
      <c r="F1604" s="231"/>
      <c r="G1604" s="231"/>
      <c r="H1604" s="401"/>
      <c r="I1604" s="235"/>
      <c r="J1604" s="235"/>
      <c r="K1604" s="235"/>
      <c r="L1604" s="235"/>
      <c r="M1604" s="235"/>
      <c r="N1604" s="235"/>
      <c r="O1604" s="235"/>
      <c r="P1604" s="235"/>
      <c r="Q1604" s="235"/>
      <c r="R1604" s="235"/>
      <c r="S1604" s="235"/>
      <c r="T1604" s="235"/>
      <c r="U1604" s="235"/>
      <c r="V1604" s="235"/>
      <c r="W1604" s="235"/>
      <c r="X1604" s="235"/>
      <c r="Y1604" s="235"/>
      <c r="Z1604" s="235"/>
      <c r="AA1604" s="235"/>
      <c r="AB1604" s="235"/>
      <c r="AC1604" s="235"/>
      <c r="AD1604" s="235"/>
      <c r="AE1604" s="235"/>
      <c r="AF1604" s="235"/>
      <c r="AG1604" s="235"/>
      <c r="AH1604" s="235"/>
      <c r="AI1604" s="235"/>
      <c r="AJ1604" s="235"/>
      <c r="AK1604" s="235"/>
      <c r="AL1604" s="235"/>
      <c r="AM1604" s="235"/>
      <c r="AN1604" s="235"/>
      <c r="AO1604" s="235"/>
      <c r="AP1604" s="235"/>
    </row>
    <row r="1605" spans="1:42" s="232" customFormat="1" outlineLevel="1">
      <c r="A1605" s="400">
        <v>577</v>
      </c>
      <c r="B1605" s="138" t="s">
        <v>2179</v>
      </c>
      <c r="C1605" s="236" t="s">
        <v>2180</v>
      </c>
      <c r="D1605" s="141" t="s">
        <v>247</v>
      </c>
      <c r="E1605" s="231">
        <v>50</v>
      </c>
      <c r="F1605" s="231"/>
      <c r="G1605" s="231">
        <f t="shared" ref="G1605" si="33">ROUND(E1605*F1605,2)</f>
        <v>0</v>
      </c>
      <c r="H1605" s="401" t="s">
        <v>1269</v>
      </c>
      <c r="I1605" s="235"/>
      <c r="J1605" s="235"/>
      <c r="K1605" s="235"/>
      <c r="L1605" s="235"/>
      <c r="M1605" s="235"/>
      <c r="N1605" s="235"/>
      <c r="O1605" s="235"/>
      <c r="P1605" s="235"/>
      <c r="Q1605" s="235"/>
      <c r="R1605" s="235"/>
      <c r="S1605" s="235"/>
      <c r="T1605" s="235"/>
      <c r="U1605" s="235"/>
      <c r="V1605" s="235"/>
      <c r="W1605" s="235"/>
      <c r="X1605" s="235"/>
      <c r="Y1605" s="235"/>
      <c r="Z1605" s="235"/>
      <c r="AA1605" s="235"/>
      <c r="AB1605" s="235"/>
      <c r="AC1605" s="235"/>
      <c r="AD1605" s="235"/>
      <c r="AE1605" s="235"/>
      <c r="AF1605" s="235"/>
      <c r="AG1605" s="235"/>
      <c r="AH1605" s="235"/>
      <c r="AI1605" s="235"/>
      <c r="AJ1605" s="235"/>
      <c r="AK1605" s="235"/>
      <c r="AL1605" s="235"/>
      <c r="AM1605" s="235"/>
      <c r="AN1605" s="235"/>
      <c r="AO1605" s="235"/>
      <c r="AP1605" s="235"/>
    </row>
    <row r="1606" spans="1:42" s="232" customFormat="1" outlineLevel="1">
      <c r="A1606" s="400">
        <v>0</v>
      </c>
      <c r="B1606" s="138"/>
      <c r="C1606" s="236" t="s">
        <v>2116</v>
      </c>
      <c r="D1606" s="141"/>
      <c r="E1606" s="231"/>
      <c r="F1606" s="231"/>
      <c r="G1606" s="231"/>
      <c r="H1606" s="401"/>
      <c r="I1606" s="235"/>
      <c r="J1606" s="235"/>
      <c r="K1606" s="235"/>
      <c r="L1606" s="235"/>
      <c r="M1606" s="235"/>
      <c r="N1606" s="235"/>
      <c r="O1606" s="235"/>
      <c r="P1606" s="235"/>
      <c r="Q1606" s="235"/>
      <c r="R1606" s="235"/>
      <c r="S1606" s="235"/>
      <c r="T1606" s="235"/>
      <c r="U1606" s="235"/>
      <c r="V1606" s="235"/>
      <c r="W1606" s="235"/>
      <c r="X1606" s="235"/>
      <c r="Y1606" s="235"/>
      <c r="Z1606" s="235"/>
      <c r="AA1606" s="235"/>
      <c r="AB1606" s="235"/>
      <c r="AC1606" s="235"/>
      <c r="AD1606" s="235"/>
      <c r="AE1606" s="235"/>
      <c r="AF1606" s="235"/>
      <c r="AG1606" s="235"/>
      <c r="AH1606" s="235"/>
      <c r="AI1606" s="235"/>
      <c r="AJ1606" s="235"/>
      <c r="AK1606" s="235"/>
      <c r="AL1606" s="235"/>
      <c r="AM1606" s="235"/>
      <c r="AN1606" s="235"/>
      <c r="AO1606" s="235"/>
      <c r="AP1606" s="235"/>
    </row>
    <row r="1607" spans="1:42" s="232" customFormat="1" outlineLevel="1">
      <c r="A1607" s="400">
        <v>578</v>
      </c>
      <c r="B1607" s="138" t="s">
        <v>2117</v>
      </c>
      <c r="C1607" s="236" t="s">
        <v>2118</v>
      </c>
      <c r="D1607" s="141" t="s">
        <v>247</v>
      </c>
      <c r="E1607" s="231">
        <v>180</v>
      </c>
      <c r="F1607" s="231"/>
      <c r="G1607" s="231">
        <f t="shared" ref="G1607" si="34">ROUND(E1607*F1607,2)</f>
        <v>0</v>
      </c>
      <c r="H1607" s="401" t="s">
        <v>1269</v>
      </c>
      <c r="I1607" s="235"/>
      <c r="J1607" s="235"/>
      <c r="K1607" s="235"/>
      <c r="L1607" s="235"/>
      <c r="M1607" s="235"/>
      <c r="N1607" s="235"/>
      <c r="O1607" s="235"/>
      <c r="P1607" s="235"/>
      <c r="Q1607" s="235"/>
      <c r="R1607" s="235"/>
      <c r="S1607" s="235"/>
      <c r="T1607" s="235"/>
      <c r="U1607" s="235"/>
      <c r="V1607" s="235"/>
      <c r="W1607" s="235"/>
      <c r="X1607" s="235"/>
      <c r="Y1607" s="235"/>
      <c r="Z1607" s="235"/>
      <c r="AA1607" s="235"/>
      <c r="AB1607" s="235"/>
      <c r="AC1607" s="235"/>
      <c r="AD1607" s="235"/>
      <c r="AE1607" s="235"/>
      <c r="AF1607" s="235"/>
      <c r="AG1607" s="235"/>
      <c r="AH1607" s="235"/>
      <c r="AI1607" s="235"/>
      <c r="AJ1607" s="235"/>
      <c r="AK1607" s="235"/>
      <c r="AL1607" s="235"/>
      <c r="AM1607" s="235"/>
      <c r="AN1607" s="235"/>
      <c r="AO1607" s="235"/>
      <c r="AP1607" s="235"/>
    </row>
    <row r="1608" spans="1:42" s="232" customFormat="1" outlineLevel="1">
      <c r="A1608" s="400">
        <v>0</v>
      </c>
      <c r="B1608" s="138"/>
      <c r="C1608" s="236" t="s">
        <v>2113</v>
      </c>
      <c r="D1608" s="141"/>
      <c r="E1608" s="231"/>
      <c r="F1608" s="231"/>
      <c r="G1608" s="231"/>
      <c r="H1608" s="401"/>
      <c r="I1608" s="235"/>
      <c r="J1608" s="235"/>
      <c r="K1608" s="235"/>
      <c r="L1608" s="235"/>
      <c r="M1608" s="235"/>
      <c r="N1608" s="235"/>
      <c r="O1608" s="235"/>
      <c r="P1608" s="235"/>
      <c r="Q1608" s="235"/>
      <c r="R1608" s="235"/>
      <c r="S1608" s="235"/>
      <c r="T1608" s="235"/>
      <c r="U1608" s="235"/>
      <c r="V1608" s="235"/>
      <c r="W1608" s="235"/>
      <c r="X1608" s="235"/>
      <c r="Y1608" s="235"/>
      <c r="Z1608" s="235"/>
      <c r="AA1608" s="235"/>
      <c r="AB1608" s="235"/>
      <c r="AC1608" s="235"/>
      <c r="AD1608" s="235"/>
      <c r="AE1608" s="235"/>
      <c r="AF1608" s="235"/>
      <c r="AG1608" s="235"/>
      <c r="AH1608" s="235"/>
      <c r="AI1608" s="235"/>
      <c r="AJ1608" s="235"/>
      <c r="AK1608" s="235"/>
      <c r="AL1608" s="235"/>
      <c r="AM1608" s="235"/>
      <c r="AN1608" s="235"/>
      <c r="AO1608" s="235"/>
      <c r="AP1608" s="235"/>
    </row>
    <row r="1609" spans="1:42" s="232" customFormat="1" outlineLevel="1">
      <c r="A1609" s="400">
        <v>0</v>
      </c>
      <c r="B1609" s="138"/>
      <c r="C1609" s="236" t="s">
        <v>2119</v>
      </c>
      <c r="D1609" s="141"/>
      <c r="E1609" s="231"/>
      <c r="F1609" s="231"/>
      <c r="G1609" s="231"/>
      <c r="H1609" s="401"/>
      <c r="I1609" s="235"/>
      <c r="J1609" s="235"/>
      <c r="K1609" s="235"/>
      <c r="L1609" s="235"/>
      <c r="M1609" s="235"/>
      <c r="N1609" s="235"/>
      <c r="O1609" s="235"/>
      <c r="P1609" s="235"/>
      <c r="Q1609" s="235"/>
      <c r="R1609" s="235"/>
      <c r="S1609" s="235"/>
      <c r="T1609" s="235"/>
      <c r="U1609" s="235"/>
      <c r="V1609" s="235"/>
      <c r="W1609" s="235"/>
      <c r="X1609" s="235"/>
      <c r="Y1609" s="235"/>
      <c r="Z1609" s="235"/>
      <c r="AA1609" s="235"/>
      <c r="AB1609" s="235"/>
      <c r="AC1609" s="235"/>
      <c r="AD1609" s="235"/>
      <c r="AE1609" s="235"/>
      <c r="AF1609" s="235"/>
      <c r="AG1609" s="235"/>
      <c r="AH1609" s="235"/>
      <c r="AI1609" s="235"/>
      <c r="AJ1609" s="235"/>
      <c r="AK1609" s="235"/>
      <c r="AL1609" s="235"/>
      <c r="AM1609" s="235"/>
      <c r="AN1609" s="235"/>
      <c r="AO1609" s="235"/>
      <c r="AP1609" s="235"/>
    </row>
    <row r="1610" spans="1:42" s="232" customFormat="1" outlineLevel="1">
      <c r="A1610" s="400">
        <v>579</v>
      </c>
      <c r="B1610" s="138" t="s">
        <v>2120</v>
      </c>
      <c r="C1610" s="236" t="s">
        <v>2121</v>
      </c>
      <c r="D1610" s="141" t="s">
        <v>247</v>
      </c>
      <c r="E1610" s="231">
        <v>180</v>
      </c>
      <c r="F1610" s="231"/>
      <c r="G1610" s="231">
        <f t="shared" ref="G1610" si="35">ROUND(E1610*F1610,2)</f>
        <v>0</v>
      </c>
      <c r="H1610" s="401" t="s">
        <v>1233</v>
      </c>
      <c r="I1610" s="235"/>
      <c r="J1610" s="235"/>
      <c r="K1610" s="235"/>
      <c r="L1610" s="235"/>
      <c r="M1610" s="235"/>
      <c r="N1610" s="235"/>
      <c r="O1610" s="235"/>
      <c r="P1610" s="235"/>
      <c r="Q1610" s="235"/>
      <c r="R1610" s="235"/>
      <c r="S1610" s="235"/>
      <c r="T1610" s="235"/>
      <c r="U1610" s="235"/>
      <c r="V1610" s="235"/>
      <c r="W1610" s="235"/>
      <c r="X1610" s="235"/>
      <c r="Y1610" s="235"/>
      <c r="Z1610" s="235"/>
      <c r="AA1610" s="235"/>
      <c r="AB1610" s="235"/>
      <c r="AC1610" s="235"/>
      <c r="AD1610" s="235"/>
      <c r="AE1610" s="235"/>
      <c r="AF1610" s="235"/>
      <c r="AG1610" s="235"/>
      <c r="AH1610" s="235"/>
      <c r="AI1610" s="235"/>
      <c r="AJ1610" s="235"/>
      <c r="AK1610" s="235"/>
      <c r="AL1610" s="235"/>
      <c r="AM1610" s="235"/>
      <c r="AN1610" s="235"/>
      <c r="AO1610" s="235"/>
      <c r="AP1610" s="235"/>
    </row>
    <row r="1611" spans="1:42" s="232" customFormat="1" outlineLevel="1">
      <c r="A1611" s="400">
        <v>0</v>
      </c>
      <c r="B1611" s="138"/>
      <c r="C1611" s="236" t="s">
        <v>2116</v>
      </c>
      <c r="D1611" s="141"/>
      <c r="E1611" s="231"/>
      <c r="F1611" s="231"/>
      <c r="G1611" s="231"/>
      <c r="H1611" s="401"/>
      <c r="I1611" s="235"/>
      <c r="J1611" s="235"/>
      <c r="K1611" s="235"/>
      <c r="L1611" s="235"/>
      <c r="M1611" s="235"/>
      <c r="N1611" s="235"/>
      <c r="O1611" s="235"/>
      <c r="P1611" s="235"/>
      <c r="Q1611" s="235"/>
      <c r="R1611" s="235"/>
      <c r="S1611" s="235"/>
      <c r="T1611" s="235"/>
      <c r="U1611" s="235"/>
      <c r="V1611" s="235"/>
      <c r="W1611" s="235"/>
      <c r="X1611" s="235"/>
      <c r="Y1611" s="235"/>
      <c r="Z1611" s="235"/>
      <c r="AA1611" s="235"/>
      <c r="AB1611" s="235"/>
      <c r="AC1611" s="235"/>
      <c r="AD1611" s="235"/>
      <c r="AE1611" s="235"/>
      <c r="AF1611" s="235"/>
      <c r="AG1611" s="235"/>
      <c r="AH1611" s="235"/>
      <c r="AI1611" s="235"/>
      <c r="AJ1611" s="235"/>
      <c r="AK1611" s="235"/>
      <c r="AL1611" s="235"/>
      <c r="AM1611" s="235"/>
      <c r="AN1611" s="235"/>
      <c r="AO1611" s="235"/>
      <c r="AP1611" s="235"/>
    </row>
    <row r="1612" spans="1:42" s="232" customFormat="1" outlineLevel="1">
      <c r="A1612" s="400">
        <v>580</v>
      </c>
      <c r="B1612" s="138" t="s">
        <v>2122</v>
      </c>
      <c r="C1612" s="236" t="s">
        <v>2123</v>
      </c>
      <c r="D1612" s="141" t="s">
        <v>247</v>
      </c>
      <c r="E1612" s="231">
        <v>490</v>
      </c>
      <c r="F1612" s="231"/>
      <c r="G1612" s="231">
        <f t="shared" ref="G1612" si="36">ROUND(E1612*F1612,2)</f>
        <v>0</v>
      </c>
      <c r="H1612" s="401" t="s">
        <v>1269</v>
      </c>
      <c r="I1612" s="235"/>
      <c r="J1612" s="235"/>
      <c r="K1612" s="235"/>
      <c r="L1612" s="235"/>
      <c r="M1612" s="235"/>
      <c r="N1612" s="235"/>
      <c r="O1612" s="235"/>
      <c r="P1612" s="235"/>
      <c r="Q1612" s="235"/>
      <c r="R1612" s="235"/>
      <c r="S1612" s="235"/>
      <c r="T1612" s="235"/>
      <c r="U1612" s="235"/>
      <c r="V1612" s="235"/>
      <c r="W1612" s="235"/>
      <c r="X1612" s="235"/>
      <c r="Y1612" s="235"/>
      <c r="Z1612" s="235"/>
      <c r="AA1612" s="235"/>
      <c r="AB1612" s="235"/>
      <c r="AC1612" s="235"/>
      <c r="AD1612" s="235"/>
      <c r="AE1612" s="235"/>
      <c r="AF1612" s="235"/>
      <c r="AG1612" s="235"/>
      <c r="AH1612" s="235"/>
      <c r="AI1612" s="235"/>
      <c r="AJ1612" s="235"/>
      <c r="AK1612" s="235"/>
      <c r="AL1612" s="235"/>
      <c r="AM1612" s="235"/>
      <c r="AN1612" s="235"/>
      <c r="AO1612" s="235"/>
      <c r="AP1612" s="235"/>
    </row>
    <row r="1613" spans="1:42" s="232" customFormat="1" outlineLevel="1">
      <c r="A1613" s="400">
        <v>0</v>
      </c>
      <c r="B1613" s="138"/>
      <c r="C1613" s="236" t="s">
        <v>2113</v>
      </c>
      <c r="D1613" s="141"/>
      <c r="E1613" s="231"/>
      <c r="F1613" s="231"/>
      <c r="G1613" s="231"/>
      <c r="H1613" s="401"/>
      <c r="I1613" s="235"/>
      <c r="J1613" s="235"/>
      <c r="K1613" s="235"/>
      <c r="L1613" s="235"/>
      <c r="M1613" s="235"/>
      <c r="N1613" s="235"/>
      <c r="O1613" s="235"/>
      <c r="P1613" s="235"/>
      <c r="Q1613" s="235"/>
      <c r="R1613" s="235"/>
      <c r="S1613" s="235"/>
      <c r="T1613" s="235"/>
      <c r="U1613" s="235"/>
      <c r="V1613" s="235"/>
      <c r="W1613" s="235"/>
      <c r="X1613" s="235"/>
      <c r="Y1613" s="235"/>
      <c r="Z1613" s="235"/>
      <c r="AA1613" s="235"/>
      <c r="AB1613" s="235"/>
      <c r="AC1613" s="235"/>
      <c r="AD1613" s="235"/>
      <c r="AE1613" s="235"/>
      <c r="AF1613" s="235"/>
      <c r="AG1613" s="235"/>
      <c r="AH1613" s="235"/>
      <c r="AI1613" s="235"/>
      <c r="AJ1613" s="235"/>
      <c r="AK1613" s="235"/>
      <c r="AL1613" s="235"/>
      <c r="AM1613" s="235"/>
      <c r="AN1613" s="235"/>
      <c r="AO1613" s="235"/>
      <c r="AP1613" s="235"/>
    </row>
    <row r="1614" spans="1:42" s="232" customFormat="1" outlineLevel="1">
      <c r="A1614" s="400">
        <v>0</v>
      </c>
      <c r="B1614" s="138"/>
      <c r="C1614" s="236" t="s">
        <v>2124</v>
      </c>
      <c r="D1614" s="141"/>
      <c r="E1614" s="231"/>
      <c r="F1614" s="231"/>
      <c r="G1614" s="231"/>
      <c r="H1614" s="401"/>
      <c r="I1614" s="235"/>
      <c r="J1614" s="235"/>
      <c r="K1614" s="235"/>
      <c r="L1614" s="235"/>
      <c r="M1614" s="235"/>
      <c r="N1614" s="235"/>
      <c r="O1614" s="235"/>
      <c r="P1614" s="235"/>
      <c r="Q1614" s="235"/>
      <c r="R1614" s="235"/>
      <c r="S1614" s="235"/>
      <c r="T1614" s="235"/>
      <c r="U1614" s="235"/>
      <c r="V1614" s="235"/>
      <c r="W1614" s="235"/>
      <c r="X1614" s="235"/>
      <c r="Y1614" s="235"/>
      <c r="Z1614" s="235"/>
      <c r="AA1614" s="235"/>
      <c r="AB1614" s="235"/>
      <c r="AC1614" s="235"/>
      <c r="AD1614" s="235"/>
      <c r="AE1614" s="235"/>
      <c r="AF1614" s="235"/>
      <c r="AG1614" s="235"/>
      <c r="AH1614" s="235"/>
      <c r="AI1614" s="235"/>
      <c r="AJ1614" s="235"/>
      <c r="AK1614" s="235"/>
      <c r="AL1614" s="235"/>
      <c r="AM1614" s="235"/>
      <c r="AN1614" s="235"/>
      <c r="AO1614" s="235"/>
      <c r="AP1614" s="235"/>
    </row>
    <row r="1615" spans="1:42" s="232" customFormat="1" outlineLevel="1">
      <c r="A1615" s="400">
        <v>581</v>
      </c>
      <c r="B1615" s="138" t="s">
        <v>2125</v>
      </c>
      <c r="C1615" s="236" t="s">
        <v>2123</v>
      </c>
      <c r="D1615" s="141" t="s">
        <v>247</v>
      </c>
      <c r="E1615" s="231">
        <v>490</v>
      </c>
      <c r="F1615" s="231"/>
      <c r="G1615" s="231">
        <f t="shared" ref="G1615" si="37">ROUND(E1615*F1615,2)</f>
        <v>0</v>
      </c>
      <c r="H1615" s="401" t="s">
        <v>1269</v>
      </c>
      <c r="I1615" s="235"/>
      <c r="J1615" s="235"/>
      <c r="K1615" s="235"/>
      <c r="L1615" s="235"/>
      <c r="M1615" s="235"/>
      <c r="N1615" s="235"/>
      <c r="O1615" s="235"/>
      <c r="P1615" s="235"/>
      <c r="Q1615" s="235"/>
      <c r="R1615" s="235"/>
      <c r="S1615" s="235"/>
      <c r="T1615" s="235"/>
      <c r="U1615" s="235"/>
      <c r="V1615" s="235"/>
      <c r="W1615" s="235"/>
      <c r="X1615" s="235"/>
      <c r="Y1615" s="235"/>
      <c r="Z1615" s="235"/>
      <c r="AA1615" s="235"/>
      <c r="AB1615" s="235"/>
      <c r="AC1615" s="235"/>
      <c r="AD1615" s="235"/>
      <c r="AE1615" s="235"/>
      <c r="AF1615" s="235"/>
      <c r="AG1615" s="235"/>
      <c r="AH1615" s="235"/>
      <c r="AI1615" s="235"/>
      <c r="AJ1615" s="235"/>
      <c r="AK1615" s="235"/>
      <c r="AL1615" s="235"/>
      <c r="AM1615" s="235"/>
      <c r="AN1615" s="235"/>
      <c r="AO1615" s="235"/>
      <c r="AP1615" s="235"/>
    </row>
    <row r="1616" spans="1:42" s="232" customFormat="1" outlineLevel="1">
      <c r="A1616" s="400">
        <v>0</v>
      </c>
      <c r="B1616" s="138"/>
      <c r="C1616" s="236" t="s">
        <v>2116</v>
      </c>
      <c r="D1616" s="141"/>
      <c r="E1616" s="231"/>
      <c r="F1616" s="231"/>
      <c r="G1616" s="231"/>
      <c r="H1616" s="401"/>
      <c r="I1616" s="235"/>
      <c r="J1616" s="235"/>
      <c r="K1616" s="235"/>
      <c r="L1616" s="235"/>
      <c r="M1616" s="235"/>
      <c r="N1616" s="235"/>
      <c r="O1616" s="235"/>
      <c r="P1616" s="235"/>
      <c r="Q1616" s="235"/>
      <c r="R1616" s="235"/>
      <c r="S1616" s="235"/>
      <c r="T1616" s="235"/>
      <c r="U1616" s="235"/>
      <c r="V1616" s="235"/>
      <c r="W1616" s="235"/>
      <c r="X1616" s="235"/>
      <c r="Y1616" s="235"/>
      <c r="Z1616" s="235"/>
      <c r="AA1616" s="235"/>
      <c r="AB1616" s="235"/>
      <c r="AC1616" s="235"/>
      <c r="AD1616" s="235"/>
      <c r="AE1616" s="235"/>
      <c r="AF1616" s="235"/>
      <c r="AG1616" s="235"/>
      <c r="AH1616" s="235"/>
      <c r="AI1616" s="235"/>
      <c r="AJ1616" s="235"/>
      <c r="AK1616" s="235"/>
      <c r="AL1616" s="235"/>
      <c r="AM1616" s="235"/>
      <c r="AN1616" s="235"/>
      <c r="AO1616" s="235"/>
      <c r="AP1616" s="235"/>
    </row>
    <row r="1617" spans="1:42" s="232" customFormat="1" outlineLevel="1">
      <c r="A1617" s="400">
        <v>582</v>
      </c>
      <c r="B1617" s="138" t="s">
        <v>2181</v>
      </c>
      <c r="C1617" s="236" t="s">
        <v>2182</v>
      </c>
      <c r="D1617" s="141" t="s">
        <v>247</v>
      </c>
      <c r="E1617" s="231">
        <v>75</v>
      </c>
      <c r="F1617" s="231"/>
      <c r="G1617" s="231">
        <f t="shared" ref="G1617" si="38">ROUND(E1617*F1617,2)</f>
        <v>0</v>
      </c>
      <c r="H1617" s="401" t="s">
        <v>1269</v>
      </c>
      <c r="I1617" s="235"/>
      <c r="J1617" s="235"/>
      <c r="K1617" s="235"/>
      <c r="L1617" s="235"/>
      <c r="M1617" s="235"/>
      <c r="N1617" s="235"/>
      <c r="O1617" s="235"/>
      <c r="P1617" s="235"/>
      <c r="Q1617" s="235"/>
      <c r="R1617" s="235"/>
      <c r="S1617" s="235"/>
      <c r="T1617" s="235"/>
      <c r="U1617" s="235"/>
      <c r="V1617" s="235"/>
      <c r="W1617" s="235"/>
      <c r="X1617" s="235"/>
      <c r="Y1617" s="235"/>
      <c r="Z1617" s="235"/>
      <c r="AA1617" s="235"/>
      <c r="AB1617" s="235"/>
      <c r="AC1617" s="235"/>
      <c r="AD1617" s="235"/>
      <c r="AE1617" s="235"/>
      <c r="AF1617" s="235"/>
      <c r="AG1617" s="235"/>
      <c r="AH1617" s="235"/>
      <c r="AI1617" s="235"/>
      <c r="AJ1617" s="235"/>
      <c r="AK1617" s="235"/>
      <c r="AL1617" s="235"/>
      <c r="AM1617" s="235"/>
      <c r="AN1617" s="235"/>
      <c r="AO1617" s="235"/>
      <c r="AP1617" s="235"/>
    </row>
    <row r="1618" spans="1:42" s="232" customFormat="1" outlineLevel="1">
      <c r="A1618" s="400">
        <v>0</v>
      </c>
      <c r="B1618" s="138"/>
      <c r="C1618" s="236" t="s">
        <v>2145</v>
      </c>
      <c r="D1618" s="141"/>
      <c r="E1618" s="231"/>
      <c r="F1618" s="231"/>
      <c r="G1618" s="231"/>
      <c r="H1618" s="401"/>
      <c r="I1618" s="235"/>
      <c r="J1618" s="235"/>
      <c r="K1618" s="235"/>
      <c r="L1618" s="235"/>
      <c r="M1618" s="235"/>
      <c r="N1618" s="235"/>
      <c r="O1618" s="235"/>
      <c r="P1618" s="235"/>
      <c r="Q1618" s="235"/>
      <c r="R1618" s="235"/>
      <c r="S1618" s="235"/>
      <c r="T1618" s="235"/>
      <c r="U1618" s="235"/>
      <c r="V1618" s="235"/>
      <c r="W1618" s="235"/>
      <c r="X1618" s="235"/>
      <c r="Y1618" s="235"/>
      <c r="Z1618" s="235"/>
      <c r="AA1618" s="235"/>
      <c r="AB1618" s="235"/>
      <c r="AC1618" s="235"/>
      <c r="AD1618" s="235"/>
      <c r="AE1618" s="235"/>
      <c r="AF1618" s="235"/>
      <c r="AG1618" s="235"/>
      <c r="AH1618" s="235"/>
      <c r="AI1618" s="235"/>
      <c r="AJ1618" s="235"/>
      <c r="AK1618" s="235"/>
      <c r="AL1618" s="235"/>
      <c r="AM1618" s="235"/>
      <c r="AN1618" s="235"/>
      <c r="AO1618" s="235"/>
      <c r="AP1618" s="235"/>
    </row>
    <row r="1619" spans="1:42" s="232" customFormat="1" outlineLevel="1">
      <c r="A1619" s="400">
        <v>0</v>
      </c>
      <c r="B1619" s="138"/>
      <c r="C1619" s="236" t="s">
        <v>2183</v>
      </c>
      <c r="D1619" s="141"/>
      <c r="E1619" s="231"/>
      <c r="F1619" s="231"/>
      <c r="G1619" s="231"/>
      <c r="H1619" s="401"/>
      <c r="I1619" s="235"/>
      <c r="J1619" s="235"/>
      <c r="K1619" s="235"/>
      <c r="L1619" s="235"/>
      <c r="M1619" s="235"/>
      <c r="N1619" s="235"/>
      <c r="O1619" s="235"/>
      <c r="P1619" s="235"/>
      <c r="Q1619" s="235"/>
      <c r="R1619" s="235"/>
      <c r="S1619" s="235"/>
      <c r="T1619" s="235"/>
      <c r="U1619" s="235"/>
      <c r="V1619" s="235"/>
      <c r="W1619" s="235"/>
      <c r="X1619" s="235"/>
      <c r="Y1619" s="235"/>
      <c r="Z1619" s="235"/>
      <c r="AA1619" s="235"/>
      <c r="AB1619" s="235"/>
      <c r="AC1619" s="235"/>
      <c r="AD1619" s="235"/>
      <c r="AE1619" s="235"/>
      <c r="AF1619" s="235"/>
      <c r="AG1619" s="235"/>
      <c r="AH1619" s="235"/>
      <c r="AI1619" s="235"/>
      <c r="AJ1619" s="235"/>
      <c r="AK1619" s="235"/>
      <c r="AL1619" s="235"/>
      <c r="AM1619" s="235"/>
      <c r="AN1619" s="235"/>
      <c r="AO1619" s="235"/>
      <c r="AP1619" s="235"/>
    </row>
    <row r="1620" spans="1:42" s="232" customFormat="1" outlineLevel="1">
      <c r="A1620" s="400">
        <v>583</v>
      </c>
      <c r="B1620" s="138" t="s">
        <v>2184</v>
      </c>
      <c r="C1620" s="236" t="s">
        <v>2185</v>
      </c>
      <c r="D1620" s="141" t="s">
        <v>247</v>
      </c>
      <c r="E1620" s="231">
        <v>70</v>
      </c>
      <c r="F1620" s="231"/>
      <c r="G1620" s="231">
        <f t="shared" ref="G1620:G1622" si="39">ROUND(E1620*F1620,2)</f>
        <v>0</v>
      </c>
      <c r="H1620" s="401" t="s">
        <v>1269</v>
      </c>
      <c r="I1620" s="235"/>
      <c r="J1620" s="235"/>
      <c r="K1620" s="235"/>
      <c r="L1620" s="235"/>
      <c r="M1620" s="235"/>
      <c r="N1620" s="235"/>
      <c r="O1620" s="235"/>
      <c r="P1620" s="235"/>
      <c r="Q1620" s="235"/>
      <c r="R1620" s="235"/>
      <c r="S1620" s="235"/>
      <c r="T1620" s="235"/>
      <c r="U1620" s="235"/>
      <c r="V1620" s="235"/>
      <c r="W1620" s="235"/>
      <c r="X1620" s="235"/>
      <c r="Y1620" s="235"/>
      <c r="Z1620" s="235"/>
      <c r="AA1620" s="235"/>
      <c r="AB1620" s="235"/>
      <c r="AC1620" s="235"/>
      <c r="AD1620" s="235"/>
      <c r="AE1620" s="235"/>
      <c r="AF1620" s="235"/>
      <c r="AG1620" s="235"/>
      <c r="AH1620" s="235"/>
      <c r="AI1620" s="235"/>
      <c r="AJ1620" s="235"/>
      <c r="AK1620" s="235"/>
      <c r="AL1620" s="235"/>
      <c r="AM1620" s="235"/>
      <c r="AN1620" s="235"/>
      <c r="AO1620" s="235"/>
      <c r="AP1620" s="235"/>
    </row>
    <row r="1621" spans="1:42" s="232" customFormat="1" outlineLevel="1">
      <c r="A1621" s="400">
        <v>584</v>
      </c>
      <c r="B1621" s="138" t="s">
        <v>2186</v>
      </c>
      <c r="C1621" s="236" t="s">
        <v>2187</v>
      </c>
      <c r="D1621" s="141" t="s">
        <v>247</v>
      </c>
      <c r="E1621" s="231">
        <v>70</v>
      </c>
      <c r="F1621" s="231"/>
      <c r="G1621" s="231">
        <f t="shared" si="39"/>
        <v>0</v>
      </c>
      <c r="H1621" s="401" t="s">
        <v>1269</v>
      </c>
      <c r="I1621" s="235"/>
      <c r="J1621" s="235"/>
      <c r="K1621" s="235"/>
      <c r="L1621" s="235"/>
      <c r="M1621" s="235"/>
      <c r="N1621" s="235"/>
      <c r="O1621" s="235"/>
      <c r="P1621" s="235"/>
      <c r="Q1621" s="235"/>
      <c r="R1621" s="235"/>
      <c r="S1621" s="235"/>
      <c r="T1621" s="235"/>
      <c r="U1621" s="235"/>
      <c r="V1621" s="235"/>
      <c r="W1621" s="235"/>
      <c r="X1621" s="235"/>
      <c r="Y1621" s="235"/>
      <c r="Z1621" s="235"/>
      <c r="AA1621" s="235"/>
      <c r="AB1621" s="235"/>
      <c r="AC1621" s="235"/>
      <c r="AD1621" s="235"/>
      <c r="AE1621" s="235"/>
      <c r="AF1621" s="235"/>
      <c r="AG1621" s="235"/>
      <c r="AH1621" s="235"/>
      <c r="AI1621" s="235"/>
      <c r="AJ1621" s="235"/>
      <c r="AK1621" s="235"/>
      <c r="AL1621" s="235"/>
      <c r="AM1621" s="235"/>
      <c r="AN1621" s="235"/>
      <c r="AO1621" s="235"/>
      <c r="AP1621" s="235"/>
    </row>
    <row r="1622" spans="1:42" s="232" customFormat="1" outlineLevel="1">
      <c r="A1622" s="400">
        <v>585</v>
      </c>
      <c r="B1622" s="138" t="s">
        <v>2188</v>
      </c>
      <c r="C1622" s="236" t="s">
        <v>2189</v>
      </c>
      <c r="D1622" s="141" t="s">
        <v>247</v>
      </c>
      <c r="E1622" s="231">
        <v>85</v>
      </c>
      <c r="F1622" s="231"/>
      <c r="G1622" s="231">
        <f t="shared" si="39"/>
        <v>0</v>
      </c>
      <c r="H1622" s="401" t="s">
        <v>1269</v>
      </c>
      <c r="I1622" s="235"/>
      <c r="J1622" s="235"/>
      <c r="K1622" s="235"/>
      <c r="L1622" s="235"/>
      <c r="M1622" s="235"/>
      <c r="N1622" s="235"/>
      <c r="O1622" s="235"/>
      <c r="P1622" s="235"/>
      <c r="Q1622" s="235"/>
      <c r="R1622" s="235"/>
      <c r="S1622" s="235"/>
      <c r="T1622" s="235"/>
      <c r="U1622" s="235"/>
      <c r="V1622" s="235"/>
      <c r="W1622" s="235"/>
      <c r="X1622" s="235"/>
      <c r="Y1622" s="235"/>
      <c r="Z1622" s="235"/>
      <c r="AA1622" s="235"/>
      <c r="AB1622" s="235"/>
      <c r="AC1622" s="235"/>
      <c r="AD1622" s="235"/>
      <c r="AE1622" s="235"/>
      <c r="AF1622" s="235"/>
      <c r="AG1622" s="235"/>
      <c r="AH1622" s="235"/>
      <c r="AI1622" s="235"/>
      <c r="AJ1622" s="235"/>
      <c r="AK1622" s="235"/>
      <c r="AL1622" s="235"/>
      <c r="AM1622" s="235"/>
      <c r="AN1622" s="235"/>
      <c r="AO1622" s="235"/>
      <c r="AP1622" s="235"/>
    </row>
    <row r="1623" spans="1:42" s="232" customFormat="1" outlineLevel="1">
      <c r="A1623" s="400">
        <v>0</v>
      </c>
      <c r="B1623" s="138"/>
      <c r="C1623" s="236" t="s">
        <v>2190</v>
      </c>
      <c r="D1623" s="141"/>
      <c r="E1623" s="231"/>
      <c r="F1623" s="231"/>
      <c r="G1623" s="231"/>
      <c r="H1623" s="401"/>
      <c r="I1623" s="235"/>
      <c r="J1623" s="235"/>
      <c r="K1623" s="235"/>
      <c r="L1623" s="235"/>
      <c r="M1623" s="235"/>
      <c r="N1623" s="235"/>
      <c r="O1623" s="235"/>
      <c r="P1623" s="235"/>
      <c r="Q1623" s="235"/>
      <c r="R1623" s="235"/>
      <c r="S1623" s="235"/>
      <c r="T1623" s="235"/>
      <c r="U1623" s="235"/>
      <c r="V1623" s="235"/>
      <c r="W1623" s="235"/>
      <c r="X1623" s="235"/>
      <c r="Y1623" s="235"/>
      <c r="Z1623" s="235"/>
      <c r="AA1623" s="235"/>
      <c r="AB1623" s="235"/>
      <c r="AC1623" s="235"/>
      <c r="AD1623" s="235"/>
      <c r="AE1623" s="235"/>
      <c r="AF1623" s="235"/>
      <c r="AG1623" s="235"/>
      <c r="AH1623" s="235"/>
      <c r="AI1623" s="235"/>
      <c r="AJ1623" s="235"/>
      <c r="AK1623" s="235"/>
      <c r="AL1623" s="235"/>
      <c r="AM1623" s="235"/>
      <c r="AN1623" s="235"/>
      <c r="AO1623" s="235"/>
      <c r="AP1623" s="235"/>
    </row>
    <row r="1624" spans="1:42" s="232" customFormat="1" outlineLevel="1">
      <c r="A1624" s="400">
        <v>586</v>
      </c>
      <c r="B1624" s="138" t="s">
        <v>2191</v>
      </c>
      <c r="C1624" s="236" t="s">
        <v>2192</v>
      </c>
      <c r="D1624" s="141" t="s">
        <v>247</v>
      </c>
      <c r="E1624" s="231">
        <v>85</v>
      </c>
      <c r="F1624" s="231"/>
      <c r="G1624" s="231">
        <f t="shared" ref="G1624" si="40">ROUND(E1624*F1624,2)</f>
        <v>0</v>
      </c>
      <c r="H1624" s="401" t="s">
        <v>1269</v>
      </c>
      <c r="I1624" s="235"/>
      <c r="J1624" s="235"/>
      <c r="K1624" s="235"/>
      <c r="L1624" s="235"/>
      <c r="M1624" s="235"/>
      <c r="N1624" s="235"/>
      <c r="O1624" s="235"/>
      <c r="P1624" s="235"/>
      <c r="Q1624" s="235"/>
      <c r="R1624" s="235"/>
      <c r="S1624" s="235"/>
      <c r="T1624" s="235"/>
      <c r="U1624" s="235"/>
      <c r="V1624" s="235"/>
      <c r="W1624" s="235"/>
      <c r="X1624" s="235"/>
      <c r="Y1624" s="235"/>
      <c r="Z1624" s="235"/>
      <c r="AA1624" s="235"/>
      <c r="AB1624" s="235"/>
      <c r="AC1624" s="235"/>
      <c r="AD1624" s="235"/>
      <c r="AE1624" s="235"/>
      <c r="AF1624" s="235"/>
      <c r="AG1624" s="235"/>
      <c r="AH1624" s="235"/>
      <c r="AI1624" s="235"/>
      <c r="AJ1624" s="235"/>
      <c r="AK1624" s="235"/>
      <c r="AL1624" s="235"/>
      <c r="AM1624" s="235"/>
      <c r="AN1624" s="235"/>
      <c r="AO1624" s="235"/>
      <c r="AP1624" s="235"/>
    </row>
    <row r="1625" spans="1:42" s="232" customFormat="1" outlineLevel="1">
      <c r="A1625" s="400">
        <v>0</v>
      </c>
      <c r="B1625" s="138"/>
      <c r="C1625" s="236" t="s">
        <v>2116</v>
      </c>
      <c r="D1625" s="141"/>
      <c r="E1625" s="231"/>
      <c r="F1625" s="231"/>
      <c r="G1625" s="231"/>
      <c r="H1625" s="401"/>
      <c r="I1625" s="235"/>
      <c r="J1625" s="235"/>
      <c r="K1625" s="235"/>
      <c r="L1625" s="235"/>
      <c r="M1625" s="235"/>
      <c r="N1625" s="235"/>
      <c r="O1625" s="235"/>
      <c r="P1625" s="235"/>
      <c r="Q1625" s="235"/>
      <c r="R1625" s="235"/>
      <c r="S1625" s="235"/>
      <c r="T1625" s="235"/>
      <c r="U1625" s="235"/>
      <c r="V1625" s="235"/>
      <c r="W1625" s="235"/>
      <c r="X1625" s="235"/>
      <c r="Y1625" s="235"/>
      <c r="Z1625" s="235"/>
      <c r="AA1625" s="235"/>
      <c r="AB1625" s="235"/>
      <c r="AC1625" s="235"/>
      <c r="AD1625" s="235"/>
      <c r="AE1625" s="235"/>
      <c r="AF1625" s="235"/>
      <c r="AG1625" s="235"/>
      <c r="AH1625" s="235"/>
      <c r="AI1625" s="235"/>
      <c r="AJ1625" s="235"/>
      <c r="AK1625" s="235"/>
      <c r="AL1625" s="235"/>
      <c r="AM1625" s="235"/>
      <c r="AN1625" s="235"/>
      <c r="AO1625" s="235"/>
      <c r="AP1625" s="235"/>
    </row>
    <row r="1626" spans="1:42" s="232" customFormat="1" outlineLevel="1">
      <c r="A1626" s="400">
        <v>587</v>
      </c>
      <c r="B1626" s="138" t="s">
        <v>2126</v>
      </c>
      <c r="C1626" s="236" t="s">
        <v>2556</v>
      </c>
      <c r="D1626" s="141" t="s">
        <v>247</v>
      </c>
      <c r="E1626" s="231">
        <v>290</v>
      </c>
      <c r="F1626" s="231"/>
      <c r="G1626" s="231">
        <f t="shared" ref="G1626" si="41">ROUND(E1626*F1626,2)</f>
        <v>0</v>
      </c>
      <c r="H1626" s="401" t="s">
        <v>1269</v>
      </c>
      <c r="I1626" s="235"/>
      <c r="J1626" s="235"/>
      <c r="K1626" s="235"/>
      <c r="L1626" s="235"/>
      <c r="M1626" s="235"/>
      <c r="N1626" s="235"/>
      <c r="O1626" s="235"/>
      <c r="P1626" s="235"/>
      <c r="Q1626" s="235"/>
      <c r="R1626" s="235"/>
      <c r="S1626" s="235"/>
      <c r="T1626" s="235"/>
      <c r="U1626" s="235"/>
      <c r="V1626" s="235"/>
      <c r="W1626" s="235"/>
      <c r="X1626" s="235"/>
      <c r="Y1626" s="235"/>
      <c r="Z1626" s="235"/>
      <c r="AA1626" s="235"/>
      <c r="AB1626" s="235"/>
      <c r="AC1626" s="235"/>
      <c r="AD1626" s="235"/>
      <c r="AE1626" s="235"/>
      <c r="AF1626" s="235"/>
      <c r="AG1626" s="235"/>
      <c r="AH1626" s="235"/>
      <c r="AI1626" s="235"/>
      <c r="AJ1626" s="235"/>
      <c r="AK1626" s="235"/>
      <c r="AL1626" s="235"/>
      <c r="AM1626" s="235"/>
      <c r="AN1626" s="235"/>
      <c r="AO1626" s="235"/>
      <c r="AP1626" s="235"/>
    </row>
    <row r="1627" spans="1:42" s="232" customFormat="1" outlineLevel="1">
      <c r="A1627" s="400">
        <v>0</v>
      </c>
      <c r="B1627" s="138"/>
      <c r="C1627" s="236" t="s">
        <v>2193</v>
      </c>
      <c r="D1627" s="141"/>
      <c r="E1627" s="231"/>
      <c r="F1627" s="231"/>
      <c r="G1627" s="231"/>
      <c r="H1627" s="401"/>
      <c r="I1627" s="235"/>
      <c r="J1627" s="235"/>
      <c r="K1627" s="235"/>
      <c r="L1627" s="235"/>
      <c r="M1627" s="235"/>
      <c r="N1627" s="235"/>
      <c r="O1627" s="235"/>
      <c r="P1627" s="235"/>
      <c r="Q1627" s="235"/>
      <c r="R1627" s="235"/>
      <c r="S1627" s="235"/>
      <c r="T1627" s="235"/>
      <c r="U1627" s="235"/>
      <c r="V1627" s="235"/>
      <c r="W1627" s="235"/>
      <c r="X1627" s="235"/>
      <c r="Y1627" s="235"/>
      <c r="Z1627" s="235"/>
      <c r="AA1627" s="235"/>
      <c r="AB1627" s="235"/>
      <c r="AC1627" s="235"/>
      <c r="AD1627" s="235"/>
      <c r="AE1627" s="235"/>
      <c r="AF1627" s="235"/>
      <c r="AG1627" s="235"/>
      <c r="AH1627" s="235"/>
      <c r="AI1627" s="235"/>
      <c r="AJ1627" s="235"/>
      <c r="AK1627" s="235"/>
      <c r="AL1627" s="235"/>
      <c r="AM1627" s="235"/>
      <c r="AN1627" s="235"/>
      <c r="AO1627" s="235"/>
      <c r="AP1627" s="235"/>
    </row>
    <row r="1628" spans="1:42" s="232" customFormat="1" outlineLevel="1">
      <c r="A1628" s="400">
        <v>588</v>
      </c>
      <c r="B1628" s="138" t="s">
        <v>2128</v>
      </c>
      <c r="C1628" s="236" t="s">
        <v>2557</v>
      </c>
      <c r="D1628" s="141" t="s">
        <v>247</v>
      </c>
      <c r="E1628" s="231">
        <v>290</v>
      </c>
      <c r="F1628" s="231"/>
      <c r="G1628" s="231">
        <f t="shared" ref="G1628" si="42">ROUND(E1628*F1628,2)</f>
        <v>0</v>
      </c>
      <c r="H1628" s="401" t="s">
        <v>1269</v>
      </c>
      <c r="I1628" s="235"/>
      <c r="J1628" s="235"/>
      <c r="K1628" s="235"/>
      <c r="L1628" s="235"/>
      <c r="M1628" s="235"/>
      <c r="N1628" s="235"/>
      <c r="O1628" s="235"/>
      <c r="P1628" s="235"/>
      <c r="Q1628" s="235"/>
      <c r="R1628" s="235"/>
      <c r="S1628" s="235"/>
      <c r="T1628" s="235"/>
      <c r="U1628" s="235"/>
      <c r="V1628" s="235"/>
      <c r="W1628" s="235"/>
      <c r="X1628" s="235"/>
      <c r="Y1628" s="235"/>
      <c r="Z1628" s="235"/>
      <c r="AA1628" s="235"/>
      <c r="AB1628" s="235"/>
      <c r="AC1628" s="235"/>
      <c r="AD1628" s="235"/>
      <c r="AE1628" s="235"/>
      <c r="AF1628" s="235"/>
      <c r="AG1628" s="235"/>
      <c r="AH1628" s="235"/>
      <c r="AI1628" s="235"/>
      <c r="AJ1628" s="235"/>
      <c r="AK1628" s="235"/>
      <c r="AL1628" s="235"/>
      <c r="AM1628" s="235"/>
      <c r="AN1628" s="235"/>
      <c r="AO1628" s="235"/>
      <c r="AP1628" s="235"/>
    </row>
    <row r="1629" spans="1:42" s="232" customFormat="1" outlineLevel="1">
      <c r="A1629" s="400">
        <v>0</v>
      </c>
      <c r="B1629" s="138"/>
      <c r="C1629" s="236" t="s">
        <v>2194</v>
      </c>
      <c r="D1629" s="141"/>
      <c r="E1629" s="231"/>
      <c r="F1629" s="231"/>
      <c r="G1629" s="231"/>
      <c r="H1629" s="401"/>
      <c r="I1629" s="235"/>
      <c r="J1629" s="235"/>
      <c r="K1629" s="235"/>
      <c r="L1629" s="235"/>
      <c r="M1629" s="235"/>
      <c r="N1629" s="235"/>
      <c r="O1629" s="235"/>
      <c r="P1629" s="235"/>
      <c r="Q1629" s="235"/>
      <c r="R1629" s="235"/>
      <c r="S1629" s="235"/>
      <c r="T1629" s="235"/>
      <c r="U1629" s="235"/>
      <c r="V1629" s="235"/>
      <c r="W1629" s="235"/>
      <c r="X1629" s="235"/>
      <c r="Y1629" s="235"/>
      <c r="Z1629" s="235"/>
      <c r="AA1629" s="235"/>
      <c r="AB1629" s="235"/>
      <c r="AC1629" s="235"/>
      <c r="AD1629" s="235"/>
      <c r="AE1629" s="235"/>
      <c r="AF1629" s="235"/>
      <c r="AG1629" s="235"/>
      <c r="AH1629" s="235"/>
      <c r="AI1629" s="235"/>
      <c r="AJ1629" s="235"/>
      <c r="AK1629" s="235"/>
      <c r="AL1629" s="235"/>
      <c r="AM1629" s="235"/>
      <c r="AN1629" s="235"/>
      <c r="AO1629" s="235"/>
      <c r="AP1629" s="235"/>
    </row>
    <row r="1630" spans="1:42" s="232" customFormat="1" outlineLevel="1">
      <c r="A1630" s="400">
        <v>589</v>
      </c>
      <c r="B1630" s="138" t="s">
        <v>2130</v>
      </c>
      <c r="C1630" s="236" t="s">
        <v>2131</v>
      </c>
      <c r="D1630" s="141" t="s">
        <v>247</v>
      </c>
      <c r="E1630" s="231">
        <v>3980</v>
      </c>
      <c r="F1630" s="231"/>
      <c r="G1630" s="231">
        <f t="shared" ref="G1630" si="43">ROUND(E1630*F1630,2)</f>
        <v>0</v>
      </c>
      <c r="H1630" s="401" t="s">
        <v>1269</v>
      </c>
      <c r="I1630" s="235"/>
      <c r="J1630" s="235"/>
      <c r="K1630" s="235"/>
      <c r="L1630" s="235"/>
      <c r="M1630" s="235"/>
      <c r="N1630" s="235"/>
      <c r="O1630" s="235"/>
      <c r="P1630" s="235"/>
      <c r="Q1630" s="235"/>
      <c r="R1630" s="235"/>
      <c r="S1630" s="235"/>
      <c r="T1630" s="235"/>
      <c r="U1630" s="235"/>
      <c r="V1630" s="235"/>
      <c r="W1630" s="235"/>
      <c r="X1630" s="235"/>
      <c r="Y1630" s="235"/>
      <c r="Z1630" s="235"/>
      <c r="AA1630" s="235"/>
      <c r="AB1630" s="235"/>
      <c r="AC1630" s="235"/>
      <c r="AD1630" s="235"/>
      <c r="AE1630" s="235"/>
      <c r="AF1630" s="235"/>
      <c r="AG1630" s="235"/>
      <c r="AH1630" s="235"/>
      <c r="AI1630" s="235"/>
      <c r="AJ1630" s="235"/>
      <c r="AK1630" s="235"/>
      <c r="AL1630" s="235"/>
      <c r="AM1630" s="235"/>
      <c r="AN1630" s="235"/>
      <c r="AO1630" s="235"/>
      <c r="AP1630" s="235"/>
    </row>
    <row r="1631" spans="1:42" s="232" customFormat="1" outlineLevel="1">
      <c r="A1631" s="400">
        <v>0</v>
      </c>
      <c r="B1631" s="138"/>
      <c r="C1631" s="236" t="s">
        <v>2113</v>
      </c>
      <c r="D1631" s="141"/>
      <c r="E1631" s="231"/>
      <c r="F1631" s="231"/>
      <c r="G1631" s="231"/>
      <c r="H1631" s="401"/>
      <c r="I1631" s="235"/>
      <c r="J1631" s="235"/>
      <c r="K1631" s="235"/>
      <c r="L1631" s="235"/>
      <c r="M1631" s="235"/>
      <c r="N1631" s="235"/>
      <c r="O1631" s="235"/>
      <c r="P1631" s="235"/>
      <c r="Q1631" s="235"/>
      <c r="R1631" s="235"/>
      <c r="S1631" s="235"/>
      <c r="T1631" s="235"/>
      <c r="U1631" s="235"/>
      <c r="V1631" s="235"/>
      <c r="W1631" s="235"/>
      <c r="X1631" s="235"/>
      <c r="Y1631" s="235"/>
      <c r="Z1631" s="235"/>
      <c r="AA1631" s="235"/>
      <c r="AB1631" s="235"/>
      <c r="AC1631" s="235"/>
      <c r="AD1631" s="235"/>
      <c r="AE1631" s="235"/>
      <c r="AF1631" s="235"/>
      <c r="AG1631" s="235"/>
      <c r="AH1631" s="235"/>
      <c r="AI1631" s="235"/>
      <c r="AJ1631" s="235"/>
      <c r="AK1631" s="235"/>
      <c r="AL1631" s="235"/>
      <c r="AM1631" s="235"/>
      <c r="AN1631" s="235"/>
      <c r="AO1631" s="235"/>
      <c r="AP1631" s="235"/>
    </row>
    <row r="1632" spans="1:42" s="232" customFormat="1" outlineLevel="1">
      <c r="A1632" s="400">
        <v>590</v>
      </c>
      <c r="B1632" s="138" t="s">
        <v>2132</v>
      </c>
      <c r="C1632" s="236" t="s">
        <v>2133</v>
      </c>
      <c r="D1632" s="141" t="s">
        <v>247</v>
      </c>
      <c r="E1632" s="231">
        <v>3980</v>
      </c>
      <c r="F1632" s="231"/>
      <c r="G1632" s="231">
        <f t="shared" ref="G1632" si="44">ROUND(E1632*F1632,2)</f>
        <v>0</v>
      </c>
      <c r="H1632" s="401" t="s">
        <v>1269</v>
      </c>
      <c r="I1632" s="235"/>
      <c r="J1632" s="235"/>
      <c r="K1632" s="235"/>
      <c r="L1632" s="235"/>
      <c r="M1632" s="235"/>
      <c r="N1632" s="235"/>
      <c r="O1632" s="235"/>
      <c r="P1632" s="235"/>
      <c r="Q1632" s="235"/>
      <c r="R1632" s="235"/>
      <c r="S1632" s="235"/>
      <c r="T1632" s="235"/>
      <c r="U1632" s="235"/>
      <c r="V1632" s="235"/>
      <c r="W1632" s="235"/>
      <c r="X1632" s="235"/>
      <c r="Y1632" s="235"/>
      <c r="Z1632" s="235"/>
      <c r="AA1632" s="235"/>
      <c r="AB1632" s="235"/>
      <c r="AC1632" s="235"/>
      <c r="AD1632" s="235"/>
      <c r="AE1632" s="235"/>
      <c r="AF1632" s="235"/>
      <c r="AG1632" s="235"/>
      <c r="AH1632" s="235"/>
      <c r="AI1632" s="235"/>
      <c r="AJ1632" s="235"/>
      <c r="AK1632" s="235"/>
      <c r="AL1632" s="235"/>
      <c r="AM1632" s="235"/>
      <c r="AN1632" s="235"/>
      <c r="AO1632" s="235"/>
      <c r="AP1632" s="235"/>
    </row>
    <row r="1633" spans="1:42" s="232" customFormat="1" outlineLevel="1">
      <c r="A1633" s="400">
        <v>0</v>
      </c>
      <c r="B1633" s="138"/>
      <c r="C1633" s="236" t="s">
        <v>2116</v>
      </c>
      <c r="D1633" s="141"/>
      <c r="E1633" s="231"/>
      <c r="F1633" s="231"/>
      <c r="G1633" s="231"/>
      <c r="H1633" s="401"/>
      <c r="I1633" s="235"/>
      <c r="J1633" s="235"/>
      <c r="K1633" s="235"/>
      <c r="L1633" s="235"/>
      <c r="M1633" s="235"/>
      <c r="N1633" s="235"/>
      <c r="O1633" s="235"/>
      <c r="P1633" s="235"/>
      <c r="Q1633" s="235"/>
      <c r="R1633" s="235"/>
      <c r="S1633" s="235"/>
      <c r="T1633" s="235"/>
      <c r="U1633" s="235"/>
      <c r="V1633" s="235"/>
      <c r="W1633" s="235"/>
      <c r="X1633" s="235"/>
      <c r="Y1633" s="235"/>
      <c r="Z1633" s="235"/>
      <c r="AA1633" s="235"/>
      <c r="AB1633" s="235"/>
      <c r="AC1633" s="235"/>
      <c r="AD1633" s="235"/>
      <c r="AE1633" s="235"/>
      <c r="AF1633" s="235"/>
      <c r="AG1633" s="235"/>
      <c r="AH1633" s="235"/>
      <c r="AI1633" s="235"/>
      <c r="AJ1633" s="235"/>
      <c r="AK1633" s="235"/>
      <c r="AL1633" s="235"/>
      <c r="AM1633" s="235"/>
      <c r="AN1633" s="235"/>
      <c r="AO1633" s="235"/>
      <c r="AP1633" s="235"/>
    </row>
    <row r="1634" spans="1:42" s="232" customFormat="1" outlineLevel="1">
      <c r="A1634" s="400">
        <v>591</v>
      </c>
      <c r="B1634" s="138" t="s">
        <v>2195</v>
      </c>
      <c r="C1634" s="236" t="s">
        <v>2196</v>
      </c>
      <c r="D1634" s="141" t="s">
        <v>247</v>
      </c>
      <c r="E1634" s="231">
        <v>80</v>
      </c>
      <c r="F1634" s="231"/>
      <c r="G1634" s="231">
        <f t="shared" ref="G1634" si="45">ROUND(E1634*F1634,2)</f>
        <v>0</v>
      </c>
      <c r="H1634" s="401" t="s">
        <v>1269</v>
      </c>
      <c r="I1634" s="235"/>
      <c r="J1634" s="235"/>
      <c r="K1634" s="235"/>
      <c r="L1634" s="235"/>
      <c r="M1634" s="235"/>
      <c r="N1634" s="235"/>
      <c r="O1634" s="235"/>
      <c r="P1634" s="235"/>
      <c r="Q1634" s="235"/>
      <c r="R1634" s="235"/>
      <c r="S1634" s="235"/>
      <c r="T1634" s="235"/>
      <c r="U1634" s="235"/>
      <c r="V1634" s="235"/>
      <c r="W1634" s="235"/>
      <c r="X1634" s="235"/>
      <c r="Y1634" s="235"/>
      <c r="Z1634" s="235"/>
      <c r="AA1634" s="235"/>
      <c r="AB1634" s="235"/>
      <c r="AC1634" s="235"/>
      <c r="AD1634" s="235"/>
      <c r="AE1634" s="235"/>
      <c r="AF1634" s="235"/>
      <c r="AG1634" s="235"/>
      <c r="AH1634" s="235"/>
      <c r="AI1634" s="235"/>
      <c r="AJ1634" s="235"/>
      <c r="AK1634" s="235"/>
      <c r="AL1634" s="235"/>
      <c r="AM1634" s="235"/>
      <c r="AN1634" s="235"/>
      <c r="AO1634" s="235"/>
      <c r="AP1634" s="235"/>
    </row>
    <row r="1635" spans="1:42" s="232" customFormat="1" outlineLevel="1">
      <c r="A1635" s="400">
        <v>0</v>
      </c>
      <c r="B1635" s="138"/>
      <c r="C1635" s="236" t="s">
        <v>2113</v>
      </c>
      <c r="D1635" s="141"/>
      <c r="E1635" s="231"/>
      <c r="F1635" s="231"/>
      <c r="G1635" s="231"/>
      <c r="H1635" s="401"/>
      <c r="I1635" s="235"/>
      <c r="J1635" s="235"/>
      <c r="K1635" s="235"/>
      <c r="L1635" s="235"/>
      <c r="M1635" s="235"/>
      <c r="N1635" s="235"/>
      <c r="O1635" s="235"/>
      <c r="P1635" s="235"/>
      <c r="Q1635" s="235"/>
      <c r="R1635" s="235"/>
      <c r="S1635" s="235"/>
      <c r="T1635" s="235"/>
      <c r="U1635" s="235"/>
      <c r="V1635" s="235"/>
      <c r="W1635" s="235"/>
      <c r="X1635" s="235"/>
      <c r="Y1635" s="235"/>
      <c r="Z1635" s="235"/>
      <c r="AA1635" s="235"/>
      <c r="AB1635" s="235"/>
      <c r="AC1635" s="235"/>
      <c r="AD1635" s="235"/>
      <c r="AE1635" s="235"/>
      <c r="AF1635" s="235"/>
      <c r="AG1635" s="235"/>
      <c r="AH1635" s="235"/>
      <c r="AI1635" s="235"/>
      <c r="AJ1635" s="235"/>
      <c r="AK1635" s="235"/>
      <c r="AL1635" s="235"/>
      <c r="AM1635" s="235"/>
      <c r="AN1635" s="235"/>
      <c r="AO1635" s="235"/>
      <c r="AP1635" s="235"/>
    </row>
    <row r="1636" spans="1:42" s="232" customFormat="1" outlineLevel="1">
      <c r="A1636" s="400">
        <v>592</v>
      </c>
      <c r="B1636" s="138" t="s">
        <v>2197</v>
      </c>
      <c r="C1636" s="236" t="s">
        <v>2198</v>
      </c>
      <c r="D1636" s="141" t="s">
        <v>247</v>
      </c>
      <c r="E1636" s="231">
        <v>80</v>
      </c>
      <c r="F1636" s="231"/>
      <c r="G1636" s="231">
        <f t="shared" ref="G1636" si="46">ROUND(E1636*F1636,2)</f>
        <v>0</v>
      </c>
      <c r="H1636" s="401" t="s">
        <v>1269</v>
      </c>
      <c r="I1636" s="235"/>
      <c r="J1636" s="235"/>
      <c r="K1636" s="235"/>
      <c r="L1636" s="235"/>
      <c r="M1636" s="235"/>
      <c r="N1636" s="235"/>
      <c r="O1636" s="235"/>
      <c r="P1636" s="235"/>
      <c r="Q1636" s="235"/>
      <c r="R1636" s="235"/>
      <c r="S1636" s="235"/>
      <c r="T1636" s="235"/>
      <c r="U1636" s="235"/>
      <c r="V1636" s="235"/>
      <c r="W1636" s="235"/>
      <c r="X1636" s="235"/>
      <c r="Y1636" s="235"/>
      <c r="Z1636" s="235"/>
      <c r="AA1636" s="235"/>
      <c r="AB1636" s="235"/>
      <c r="AC1636" s="235"/>
      <c r="AD1636" s="235"/>
      <c r="AE1636" s="235"/>
      <c r="AF1636" s="235"/>
      <c r="AG1636" s="235"/>
      <c r="AH1636" s="235"/>
      <c r="AI1636" s="235"/>
      <c r="AJ1636" s="235"/>
      <c r="AK1636" s="235"/>
      <c r="AL1636" s="235"/>
      <c r="AM1636" s="235"/>
      <c r="AN1636" s="235"/>
      <c r="AO1636" s="235"/>
      <c r="AP1636" s="235"/>
    </row>
    <row r="1637" spans="1:42" s="232" customFormat="1" outlineLevel="1">
      <c r="A1637" s="400">
        <v>0</v>
      </c>
      <c r="B1637" s="138"/>
      <c r="C1637" s="236" t="s">
        <v>2116</v>
      </c>
      <c r="D1637" s="141"/>
      <c r="E1637" s="231"/>
      <c r="F1637" s="231"/>
      <c r="G1637" s="231"/>
      <c r="H1637" s="401"/>
      <c r="I1637" s="235"/>
      <c r="J1637" s="235"/>
      <c r="K1637" s="235"/>
      <c r="L1637" s="235"/>
      <c r="M1637" s="235"/>
      <c r="N1637" s="235"/>
      <c r="O1637" s="235"/>
      <c r="P1637" s="235"/>
      <c r="Q1637" s="235"/>
      <c r="R1637" s="235"/>
      <c r="S1637" s="235"/>
      <c r="T1637" s="235"/>
      <c r="U1637" s="235"/>
      <c r="V1637" s="235"/>
      <c r="W1637" s="235"/>
      <c r="X1637" s="235"/>
      <c r="Y1637" s="235"/>
      <c r="Z1637" s="235"/>
      <c r="AA1637" s="235"/>
      <c r="AB1637" s="235"/>
      <c r="AC1637" s="235"/>
      <c r="AD1637" s="235"/>
      <c r="AE1637" s="235"/>
      <c r="AF1637" s="235"/>
      <c r="AG1637" s="235"/>
      <c r="AH1637" s="235"/>
      <c r="AI1637" s="235"/>
      <c r="AJ1637" s="235"/>
      <c r="AK1637" s="235"/>
      <c r="AL1637" s="235"/>
      <c r="AM1637" s="235"/>
      <c r="AN1637" s="235"/>
      <c r="AO1637" s="235"/>
      <c r="AP1637" s="235"/>
    </row>
    <row r="1638" spans="1:42" s="232" customFormat="1" outlineLevel="1">
      <c r="A1638" s="400">
        <v>593</v>
      </c>
      <c r="B1638" s="138" t="s">
        <v>2199</v>
      </c>
      <c r="C1638" s="236" t="s">
        <v>2200</v>
      </c>
      <c r="D1638" s="141" t="s">
        <v>142</v>
      </c>
      <c r="E1638" s="231">
        <v>1</v>
      </c>
      <c r="F1638" s="231"/>
      <c r="G1638" s="231">
        <f t="shared" ref="G1638" si="47">ROUND(E1638*F1638,2)</f>
        <v>0</v>
      </c>
      <c r="H1638" s="401" t="s">
        <v>1269</v>
      </c>
      <c r="I1638" s="235"/>
      <c r="J1638" s="235"/>
      <c r="K1638" s="235"/>
      <c r="L1638" s="235"/>
      <c r="M1638" s="235"/>
      <c r="N1638" s="235"/>
      <c r="O1638" s="235"/>
      <c r="P1638" s="235"/>
      <c r="Q1638" s="235"/>
      <c r="R1638" s="235"/>
      <c r="S1638" s="235"/>
      <c r="T1638" s="235"/>
      <c r="U1638" s="235"/>
      <c r="V1638" s="235"/>
      <c r="W1638" s="235"/>
      <c r="X1638" s="235"/>
      <c r="Y1638" s="235"/>
      <c r="Z1638" s="235"/>
      <c r="AA1638" s="235"/>
      <c r="AB1638" s="235"/>
      <c r="AC1638" s="235"/>
      <c r="AD1638" s="235"/>
      <c r="AE1638" s="235"/>
      <c r="AF1638" s="235"/>
      <c r="AG1638" s="235"/>
      <c r="AH1638" s="235"/>
      <c r="AI1638" s="235"/>
      <c r="AJ1638" s="235"/>
      <c r="AK1638" s="235"/>
      <c r="AL1638" s="235"/>
      <c r="AM1638" s="235"/>
      <c r="AN1638" s="235"/>
      <c r="AO1638" s="235"/>
      <c r="AP1638" s="235"/>
    </row>
    <row r="1639" spans="1:42" s="232" customFormat="1" outlineLevel="1">
      <c r="A1639" s="400">
        <v>0</v>
      </c>
      <c r="B1639" s="138"/>
      <c r="C1639" s="236" t="s">
        <v>2201</v>
      </c>
      <c r="D1639" s="141"/>
      <c r="E1639" s="231"/>
      <c r="F1639" s="231"/>
      <c r="G1639" s="231"/>
      <c r="H1639" s="401"/>
      <c r="I1639" s="235"/>
      <c r="J1639" s="235"/>
      <c r="K1639" s="235"/>
      <c r="L1639" s="235"/>
      <c r="M1639" s="235"/>
      <c r="N1639" s="235"/>
      <c r="O1639" s="235"/>
      <c r="P1639" s="235"/>
      <c r="Q1639" s="235"/>
      <c r="R1639" s="235"/>
      <c r="S1639" s="235"/>
      <c r="T1639" s="235"/>
      <c r="U1639" s="235"/>
      <c r="V1639" s="235"/>
      <c r="W1639" s="235"/>
      <c r="X1639" s="235"/>
      <c r="Y1639" s="235"/>
      <c r="Z1639" s="235"/>
      <c r="AA1639" s="235"/>
      <c r="AB1639" s="235"/>
      <c r="AC1639" s="235"/>
      <c r="AD1639" s="235"/>
      <c r="AE1639" s="235"/>
      <c r="AF1639" s="235"/>
      <c r="AG1639" s="235"/>
      <c r="AH1639" s="235"/>
      <c r="AI1639" s="235"/>
      <c r="AJ1639" s="235"/>
      <c r="AK1639" s="235"/>
      <c r="AL1639" s="235"/>
      <c r="AM1639" s="235"/>
      <c r="AN1639" s="235"/>
      <c r="AO1639" s="235"/>
      <c r="AP1639" s="235"/>
    </row>
    <row r="1640" spans="1:42" s="232" customFormat="1" outlineLevel="1">
      <c r="A1640" s="400">
        <v>0</v>
      </c>
      <c r="B1640" s="138"/>
      <c r="C1640" s="236" t="s">
        <v>2113</v>
      </c>
      <c r="D1640" s="141"/>
      <c r="E1640" s="231"/>
      <c r="F1640" s="231"/>
      <c r="G1640" s="231"/>
      <c r="H1640" s="401"/>
      <c r="I1640" s="235"/>
      <c r="J1640" s="235"/>
      <c r="K1640" s="235"/>
      <c r="L1640" s="235"/>
      <c r="M1640" s="235"/>
      <c r="N1640" s="235"/>
      <c r="O1640" s="235"/>
      <c r="P1640" s="235"/>
      <c r="Q1640" s="235"/>
      <c r="R1640" s="235"/>
      <c r="S1640" s="235"/>
      <c r="T1640" s="235"/>
      <c r="U1640" s="235"/>
      <c r="V1640" s="235"/>
      <c r="W1640" s="235"/>
      <c r="X1640" s="235"/>
      <c r="Y1640" s="235"/>
      <c r="Z1640" s="235"/>
      <c r="AA1640" s="235"/>
      <c r="AB1640" s="235"/>
      <c r="AC1640" s="235"/>
      <c r="AD1640" s="235"/>
      <c r="AE1640" s="235"/>
      <c r="AF1640" s="235"/>
      <c r="AG1640" s="235"/>
      <c r="AH1640" s="235"/>
      <c r="AI1640" s="235"/>
      <c r="AJ1640" s="235"/>
      <c r="AK1640" s="235"/>
      <c r="AL1640" s="235"/>
      <c r="AM1640" s="235"/>
      <c r="AN1640" s="235"/>
      <c r="AO1640" s="235"/>
      <c r="AP1640" s="235"/>
    </row>
    <row r="1641" spans="1:42" s="232" customFormat="1" outlineLevel="1">
      <c r="A1641" s="400">
        <v>594</v>
      </c>
      <c r="B1641" s="138" t="s">
        <v>2136</v>
      </c>
      <c r="C1641" s="236" t="s">
        <v>2202</v>
      </c>
      <c r="D1641" s="141" t="s">
        <v>142</v>
      </c>
      <c r="E1641" s="231">
        <v>1</v>
      </c>
      <c r="F1641" s="231"/>
      <c r="G1641" s="231">
        <f t="shared" ref="G1641" si="48">ROUND(E1641*F1641,2)</f>
        <v>0</v>
      </c>
      <c r="H1641" s="401" t="s">
        <v>1233</v>
      </c>
      <c r="I1641" s="235"/>
      <c r="J1641" s="235"/>
      <c r="K1641" s="235"/>
      <c r="L1641" s="235"/>
      <c r="M1641" s="235"/>
      <c r="N1641" s="235"/>
      <c r="O1641" s="235"/>
      <c r="P1641" s="235"/>
      <c r="Q1641" s="235"/>
      <c r="R1641" s="235"/>
      <c r="S1641" s="235"/>
      <c r="T1641" s="235"/>
      <c r="U1641" s="235"/>
      <c r="V1641" s="235"/>
      <c r="W1641" s="235"/>
      <c r="X1641" s="235"/>
      <c r="Y1641" s="235"/>
      <c r="Z1641" s="235"/>
      <c r="AA1641" s="235"/>
      <c r="AB1641" s="235"/>
      <c r="AC1641" s="235"/>
      <c r="AD1641" s="235"/>
      <c r="AE1641" s="235"/>
      <c r="AF1641" s="235"/>
      <c r="AG1641" s="235"/>
      <c r="AH1641" s="235"/>
      <c r="AI1641" s="235"/>
      <c r="AJ1641" s="235"/>
      <c r="AK1641" s="235"/>
      <c r="AL1641" s="235"/>
      <c r="AM1641" s="235"/>
      <c r="AN1641" s="235"/>
      <c r="AO1641" s="235"/>
      <c r="AP1641" s="235"/>
    </row>
    <row r="1642" spans="1:42" s="232" customFormat="1" outlineLevel="1">
      <c r="A1642" s="400">
        <v>0</v>
      </c>
      <c r="B1642" s="138"/>
      <c r="C1642" s="236" t="s">
        <v>2201</v>
      </c>
      <c r="D1642" s="141"/>
      <c r="E1642" s="231"/>
      <c r="F1642" s="231"/>
      <c r="G1642" s="231"/>
      <c r="H1642" s="401"/>
      <c r="I1642" s="235"/>
      <c r="J1642" s="235"/>
      <c r="K1642" s="235"/>
      <c r="L1642" s="235"/>
      <c r="M1642" s="235"/>
      <c r="N1642" s="235"/>
      <c r="O1642" s="235"/>
      <c r="P1642" s="235"/>
      <c r="Q1642" s="235"/>
      <c r="R1642" s="235"/>
      <c r="S1642" s="235"/>
      <c r="T1642" s="235"/>
      <c r="U1642" s="235"/>
      <c r="V1642" s="235"/>
      <c r="W1642" s="235"/>
      <c r="X1642" s="235"/>
      <c r="Y1642" s="235"/>
      <c r="Z1642" s="235"/>
      <c r="AA1642" s="235"/>
      <c r="AB1642" s="235"/>
      <c r="AC1642" s="235"/>
      <c r="AD1642" s="235"/>
      <c r="AE1642" s="235"/>
      <c r="AF1642" s="235"/>
      <c r="AG1642" s="235"/>
      <c r="AH1642" s="235"/>
      <c r="AI1642" s="235"/>
      <c r="AJ1642" s="235"/>
      <c r="AK1642" s="235"/>
      <c r="AL1642" s="235"/>
      <c r="AM1642" s="235"/>
      <c r="AN1642" s="235"/>
      <c r="AO1642" s="235"/>
      <c r="AP1642" s="235"/>
    </row>
    <row r="1643" spans="1:42" s="232" customFormat="1" outlineLevel="1">
      <c r="A1643" s="400">
        <v>0</v>
      </c>
      <c r="B1643" s="138"/>
      <c r="C1643" s="236" t="s">
        <v>2116</v>
      </c>
      <c r="D1643" s="141"/>
      <c r="E1643" s="231"/>
      <c r="F1643" s="231"/>
      <c r="G1643" s="231"/>
      <c r="H1643" s="401"/>
      <c r="I1643" s="235"/>
      <c r="J1643" s="235"/>
      <c r="K1643" s="235"/>
      <c r="L1643" s="235"/>
      <c r="M1643" s="235"/>
      <c r="N1643" s="235"/>
      <c r="O1643" s="235"/>
      <c r="P1643" s="235"/>
      <c r="Q1643" s="235"/>
      <c r="R1643" s="235"/>
      <c r="S1643" s="235"/>
      <c r="T1643" s="235"/>
      <c r="U1643" s="235"/>
      <c r="V1643" s="235"/>
      <c r="W1643" s="235"/>
      <c r="X1643" s="235"/>
      <c r="Y1643" s="235"/>
      <c r="Z1643" s="235"/>
      <c r="AA1643" s="235"/>
      <c r="AB1643" s="235"/>
      <c r="AC1643" s="235"/>
      <c r="AD1643" s="235"/>
      <c r="AE1643" s="235"/>
      <c r="AF1643" s="235"/>
      <c r="AG1643" s="235"/>
      <c r="AH1643" s="235"/>
      <c r="AI1643" s="235"/>
      <c r="AJ1643" s="235"/>
      <c r="AK1643" s="235"/>
      <c r="AL1643" s="235"/>
      <c r="AM1643" s="235"/>
      <c r="AN1643" s="235"/>
      <c r="AO1643" s="235"/>
      <c r="AP1643" s="235"/>
    </row>
    <row r="1644" spans="1:42" s="232" customFormat="1" outlineLevel="1">
      <c r="A1644" s="400">
        <v>595</v>
      </c>
      <c r="B1644" s="138" t="s">
        <v>2134</v>
      </c>
      <c r="C1644" s="236" t="s">
        <v>2135</v>
      </c>
      <c r="D1644" s="141" t="s">
        <v>142</v>
      </c>
      <c r="E1644" s="231">
        <v>15</v>
      </c>
      <c r="F1644" s="231"/>
      <c r="G1644" s="231">
        <f t="shared" ref="G1644" si="49">ROUND(E1644*F1644,2)</f>
        <v>0</v>
      </c>
      <c r="H1644" s="401" t="s">
        <v>1269</v>
      </c>
      <c r="I1644" s="235"/>
      <c r="J1644" s="235"/>
      <c r="K1644" s="235"/>
      <c r="L1644" s="235"/>
      <c r="M1644" s="235"/>
      <c r="N1644" s="235"/>
      <c r="O1644" s="235"/>
      <c r="P1644" s="235"/>
      <c r="Q1644" s="235"/>
      <c r="R1644" s="235"/>
      <c r="S1644" s="235"/>
      <c r="T1644" s="235"/>
      <c r="U1644" s="235"/>
      <c r="V1644" s="235"/>
      <c r="W1644" s="235"/>
      <c r="X1644" s="235"/>
      <c r="Y1644" s="235"/>
      <c r="Z1644" s="235"/>
      <c r="AA1644" s="235"/>
      <c r="AB1644" s="235"/>
      <c r="AC1644" s="235"/>
      <c r="AD1644" s="235"/>
      <c r="AE1644" s="235"/>
      <c r="AF1644" s="235"/>
      <c r="AG1644" s="235"/>
      <c r="AH1644" s="235"/>
      <c r="AI1644" s="235"/>
      <c r="AJ1644" s="235"/>
      <c r="AK1644" s="235"/>
      <c r="AL1644" s="235"/>
      <c r="AM1644" s="235"/>
      <c r="AN1644" s="235"/>
      <c r="AO1644" s="235"/>
      <c r="AP1644" s="235"/>
    </row>
    <row r="1645" spans="1:42" s="232" customFormat="1" outlineLevel="1">
      <c r="A1645" s="400">
        <v>0</v>
      </c>
      <c r="B1645" s="138"/>
      <c r="C1645" s="236" t="s">
        <v>2113</v>
      </c>
      <c r="D1645" s="141"/>
      <c r="E1645" s="231"/>
      <c r="F1645" s="231"/>
      <c r="G1645" s="231"/>
      <c r="H1645" s="401"/>
      <c r="I1645" s="235"/>
      <c r="J1645" s="235"/>
      <c r="K1645" s="235"/>
      <c r="L1645" s="235"/>
      <c r="M1645" s="235"/>
      <c r="N1645" s="235"/>
      <c r="O1645" s="235"/>
      <c r="P1645" s="235"/>
      <c r="Q1645" s="235"/>
      <c r="R1645" s="235"/>
      <c r="S1645" s="235"/>
      <c r="T1645" s="235"/>
      <c r="U1645" s="235"/>
      <c r="V1645" s="235"/>
      <c r="W1645" s="235"/>
      <c r="X1645" s="235"/>
      <c r="Y1645" s="235"/>
      <c r="Z1645" s="235"/>
      <c r="AA1645" s="235"/>
      <c r="AB1645" s="235"/>
      <c r="AC1645" s="235"/>
      <c r="AD1645" s="235"/>
      <c r="AE1645" s="235"/>
      <c r="AF1645" s="235"/>
      <c r="AG1645" s="235"/>
      <c r="AH1645" s="235"/>
      <c r="AI1645" s="235"/>
      <c r="AJ1645" s="235"/>
      <c r="AK1645" s="235"/>
      <c r="AL1645" s="235"/>
      <c r="AM1645" s="235"/>
      <c r="AN1645" s="235"/>
      <c r="AO1645" s="235"/>
      <c r="AP1645" s="235"/>
    </row>
    <row r="1646" spans="1:42" s="232" customFormat="1" outlineLevel="1">
      <c r="A1646" s="400">
        <v>596</v>
      </c>
      <c r="B1646" s="138" t="s">
        <v>2136</v>
      </c>
      <c r="C1646" s="236" t="s">
        <v>2137</v>
      </c>
      <c r="D1646" s="141" t="s">
        <v>142</v>
      </c>
      <c r="E1646" s="231">
        <v>15</v>
      </c>
      <c r="F1646" s="231"/>
      <c r="G1646" s="231">
        <f t="shared" ref="G1646" si="50">ROUND(E1646*F1646,2)</f>
        <v>0</v>
      </c>
      <c r="H1646" s="401" t="s">
        <v>1233</v>
      </c>
      <c r="I1646" s="235"/>
      <c r="J1646" s="235"/>
      <c r="K1646" s="235"/>
      <c r="L1646" s="235"/>
      <c r="M1646" s="235"/>
      <c r="N1646" s="235"/>
      <c r="O1646" s="235"/>
      <c r="P1646" s="235"/>
      <c r="Q1646" s="235"/>
      <c r="R1646" s="235"/>
      <c r="S1646" s="235"/>
      <c r="T1646" s="235"/>
      <c r="U1646" s="235"/>
      <c r="V1646" s="235"/>
      <c r="W1646" s="235"/>
      <c r="X1646" s="235"/>
      <c r="Y1646" s="235"/>
      <c r="Z1646" s="235"/>
      <c r="AA1646" s="235"/>
      <c r="AB1646" s="235"/>
      <c r="AC1646" s="235"/>
      <c r="AD1646" s="235"/>
      <c r="AE1646" s="235"/>
      <c r="AF1646" s="235"/>
      <c r="AG1646" s="235"/>
      <c r="AH1646" s="235"/>
      <c r="AI1646" s="235"/>
      <c r="AJ1646" s="235"/>
      <c r="AK1646" s="235"/>
      <c r="AL1646" s="235"/>
      <c r="AM1646" s="235"/>
      <c r="AN1646" s="235"/>
      <c r="AO1646" s="235"/>
      <c r="AP1646" s="235"/>
    </row>
    <row r="1647" spans="1:42" s="232" customFormat="1" outlineLevel="1">
      <c r="A1647" s="400">
        <v>0</v>
      </c>
      <c r="B1647" s="138"/>
      <c r="C1647" s="236" t="s">
        <v>2116</v>
      </c>
      <c r="D1647" s="141"/>
      <c r="E1647" s="231"/>
      <c r="F1647" s="231"/>
      <c r="G1647" s="231"/>
      <c r="H1647" s="401"/>
      <c r="I1647" s="235"/>
      <c r="J1647" s="235"/>
      <c r="K1647" s="235"/>
      <c r="L1647" s="235"/>
      <c r="M1647" s="235"/>
      <c r="N1647" s="235"/>
      <c r="O1647" s="235"/>
      <c r="P1647" s="235"/>
      <c r="Q1647" s="235"/>
      <c r="R1647" s="235"/>
      <c r="S1647" s="235"/>
      <c r="T1647" s="235"/>
      <c r="U1647" s="235"/>
      <c r="V1647" s="235"/>
      <c r="W1647" s="235"/>
      <c r="X1647" s="235"/>
      <c r="Y1647" s="235"/>
      <c r="Z1647" s="235"/>
      <c r="AA1647" s="235"/>
      <c r="AB1647" s="235"/>
      <c r="AC1647" s="235"/>
      <c r="AD1647" s="235"/>
      <c r="AE1647" s="235"/>
      <c r="AF1647" s="235"/>
      <c r="AG1647" s="235"/>
      <c r="AH1647" s="235"/>
      <c r="AI1647" s="235"/>
      <c r="AJ1647" s="235"/>
      <c r="AK1647" s="235"/>
      <c r="AL1647" s="235"/>
      <c r="AM1647" s="235"/>
      <c r="AN1647" s="235"/>
      <c r="AO1647" s="235"/>
      <c r="AP1647" s="235"/>
    </row>
    <row r="1648" spans="1:42" s="232" customFormat="1" outlineLevel="1">
      <c r="A1648" s="400">
        <v>597</v>
      </c>
      <c r="B1648" s="138" t="s">
        <v>2203</v>
      </c>
      <c r="C1648" s="236" t="s">
        <v>2204</v>
      </c>
      <c r="D1648" s="141" t="s">
        <v>668</v>
      </c>
      <c r="E1648" s="231">
        <v>12</v>
      </c>
      <c r="F1648" s="231"/>
      <c r="G1648" s="231">
        <f t="shared" ref="G1648:G1649" si="51">ROUND(E1648*F1648,2)</f>
        <v>0</v>
      </c>
      <c r="H1648" s="401" t="s">
        <v>1269</v>
      </c>
      <c r="I1648" s="235"/>
      <c r="J1648" s="235"/>
      <c r="K1648" s="235"/>
      <c r="L1648" s="235"/>
      <c r="M1648" s="235"/>
      <c r="N1648" s="235"/>
      <c r="O1648" s="235"/>
      <c r="P1648" s="235"/>
      <c r="Q1648" s="235"/>
      <c r="R1648" s="235"/>
      <c r="S1648" s="235"/>
      <c r="T1648" s="235"/>
      <c r="U1648" s="235"/>
      <c r="V1648" s="235"/>
      <c r="W1648" s="235"/>
      <c r="X1648" s="235"/>
      <c r="Y1648" s="235"/>
      <c r="Z1648" s="235"/>
      <c r="AA1648" s="235"/>
      <c r="AB1648" s="235"/>
      <c r="AC1648" s="235"/>
      <c r="AD1648" s="235"/>
      <c r="AE1648" s="235"/>
      <c r="AF1648" s="235"/>
      <c r="AG1648" s="235"/>
      <c r="AH1648" s="235"/>
      <c r="AI1648" s="235"/>
      <c r="AJ1648" s="235"/>
      <c r="AK1648" s="235"/>
      <c r="AL1648" s="235"/>
      <c r="AM1648" s="235"/>
      <c r="AN1648" s="235"/>
      <c r="AO1648" s="235"/>
      <c r="AP1648" s="235"/>
    </row>
    <row r="1649" spans="1:42" s="232" customFormat="1" outlineLevel="1">
      <c r="A1649" s="400">
        <v>598</v>
      </c>
      <c r="B1649" s="138" t="s">
        <v>2205</v>
      </c>
      <c r="C1649" s="236" t="s">
        <v>2206</v>
      </c>
      <c r="D1649" s="141" t="s">
        <v>142</v>
      </c>
      <c r="E1649" s="231">
        <v>1</v>
      </c>
      <c r="F1649" s="231"/>
      <c r="G1649" s="231">
        <f t="shared" si="51"/>
        <v>0</v>
      </c>
      <c r="H1649" s="401" t="s">
        <v>1269</v>
      </c>
      <c r="I1649" s="235"/>
      <c r="J1649" s="235"/>
      <c r="K1649" s="235"/>
      <c r="L1649" s="235"/>
      <c r="M1649" s="235"/>
      <c r="N1649" s="235"/>
      <c r="O1649" s="235"/>
      <c r="P1649" s="235"/>
      <c r="Q1649" s="235"/>
      <c r="R1649" s="235"/>
      <c r="S1649" s="235"/>
      <c r="T1649" s="235"/>
      <c r="U1649" s="235"/>
      <c r="V1649" s="235"/>
      <c r="W1649" s="235"/>
      <c r="X1649" s="235"/>
      <c r="Y1649" s="235"/>
      <c r="Z1649" s="235"/>
      <c r="AA1649" s="235"/>
      <c r="AB1649" s="235"/>
      <c r="AC1649" s="235"/>
      <c r="AD1649" s="235"/>
      <c r="AE1649" s="235"/>
      <c r="AF1649" s="235"/>
      <c r="AG1649" s="235"/>
      <c r="AH1649" s="235"/>
      <c r="AI1649" s="235"/>
      <c r="AJ1649" s="235"/>
      <c r="AK1649" s="235"/>
      <c r="AL1649" s="235"/>
      <c r="AM1649" s="235"/>
      <c r="AN1649" s="235"/>
      <c r="AO1649" s="235"/>
      <c r="AP1649" s="235"/>
    </row>
    <row r="1650" spans="1:42" s="232" customFormat="1" outlineLevel="1">
      <c r="A1650" s="400">
        <v>0</v>
      </c>
      <c r="B1650" s="138"/>
      <c r="C1650" s="236" t="s">
        <v>2207</v>
      </c>
      <c r="D1650" s="141"/>
      <c r="E1650" s="231"/>
      <c r="F1650" s="231"/>
      <c r="G1650" s="231"/>
      <c r="H1650" s="401"/>
      <c r="I1650" s="235"/>
      <c r="J1650" s="235"/>
      <c r="K1650" s="235"/>
      <c r="L1650" s="235"/>
      <c r="M1650" s="235"/>
      <c r="N1650" s="235"/>
      <c r="O1650" s="235"/>
      <c r="P1650" s="235"/>
      <c r="Q1650" s="235"/>
      <c r="R1650" s="235"/>
      <c r="S1650" s="235"/>
      <c r="T1650" s="235"/>
      <c r="U1650" s="235"/>
      <c r="V1650" s="235"/>
      <c r="W1650" s="235"/>
      <c r="X1650" s="235"/>
      <c r="Y1650" s="235"/>
      <c r="Z1650" s="235"/>
      <c r="AA1650" s="235"/>
      <c r="AB1650" s="235"/>
      <c r="AC1650" s="235"/>
      <c r="AD1650" s="235"/>
      <c r="AE1650" s="235"/>
      <c r="AF1650" s="235"/>
      <c r="AG1650" s="235"/>
      <c r="AH1650" s="235"/>
      <c r="AI1650" s="235"/>
      <c r="AJ1650" s="235"/>
      <c r="AK1650" s="235"/>
      <c r="AL1650" s="235"/>
      <c r="AM1650" s="235"/>
      <c r="AN1650" s="235"/>
      <c r="AO1650" s="235"/>
      <c r="AP1650" s="235"/>
    </row>
    <row r="1651" spans="1:42" s="232" customFormat="1" outlineLevel="1">
      <c r="A1651" s="400">
        <v>0</v>
      </c>
      <c r="B1651" s="138"/>
      <c r="C1651" s="236" t="s">
        <v>2208</v>
      </c>
      <c r="D1651" s="141"/>
      <c r="E1651" s="231"/>
      <c r="F1651" s="231"/>
      <c r="G1651" s="231"/>
      <c r="H1651" s="401"/>
      <c r="I1651" s="235"/>
      <c r="J1651" s="235"/>
      <c r="K1651" s="235"/>
      <c r="L1651" s="235"/>
      <c r="M1651" s="235"/>
      <c r="N1651" s="235"/>
      <c r="O1651" s="235"/>
      <c r="P1651" s="235"/>
      <c r="Q1651" s="235"/>
      <c r="R1651" s="235"/>
      <c r="S1651" s="235"/>
      <c r="T1651" s="235"/>
      <c r="U1651" s="235"/>
      <c r="V1651" s="235"/>
      <c r="W1651" s="235"/>
      <c r="X1651" s="235"/>
      <c r="Y1651" s="235"/>
      <c r="Z1651" s="235"/>
      <c r="AA1651" s="235"/>
      <c r="AB1651" s="235"/>
      <c r="AC1651" s="235"/>
      <c r="AD1651" s="235"/>
      <c r="AE1651" s="235"/>
      <c r="AF1651" s="235"/>
      <c r="AG1651" s="235"/>
      <c r="AH1651" s="235"/>
      <c r="AI1651" s="235"/>
      <c r="AJ1651" s="235"/>
      <c r="AK1651" s="235"/>
      <c r="AL1651" s="235"/>
      <c r="AM1651" s="235"/>
      <c r="AN1651" s="235"/>
      <c r="AO1651" s="235"/>
      <c r="AP1651" s="235"/>
    </row>
    <row r="1652" spans="1:42" s="232" customFormat="1" ht="22.5" outlineLevel="1">
      <c r="A1652" s="400">
        <v>599</v>
      </c>
      <c r="B1652" s="138" t="s">
        <v>2209</v>
      </c>
      <c r="C1652" s="236" t="s">
        <v>2210</v>
      </c>
      <c r="D1652" s="141" t="s">
        <v>142</v>
      </c>
      <c r="E1652" s="231">
        <v>1</v>
      </c>
      <c r="F1652" s="231"/>
      <c r="G1652" s="231">
        <f t="shared" ref="G1652" si="52">ROUND(E1652*F1652,2)</f>
        <v>0</v>
      </c>
      <c r="H1652" s="401" t="s">
        <v>1233</v>
      </c>
      <c r="I1652" s="235"/>
      <c r="J1652" s="235"/>
      <c r="K1652" s="235"/>
      <c r="L1652" s="235"/>
      <c r="M1652" s="235"/>
      <c r="N1652" s="235"/>
      <c r="O1652" s="235"/>
      <c r="P1652" s="235"/>
      <c r="Q1652" s="235"/>
      <c r="R1652" s="235"/>
      <c r="S1652" s="235"/>
      <c r="T1652" s="235"/>
      <c r="U1652" s="235"/>
      <c r="V1652" s="235"/>
      <c r="W1652" s="235"/>
      <c r="X1652" s="235"/>
      <c r="Y1652" s="235"/>
      <c r="Z1652" s="235"/>
      <c r="AA1652" s="235"/>
      <c r="AB1652" s="235"/>
      <c r="AC1652" s="235"/>
      <c r="AD1652" s="235"/>
      <c r="AE1652" s="235"/>
      <c r="AF1652" s="235"/>
      <c r="AG1652" s="235"/>
      <c r="AH1652" s="235"/>
      <c r="AI1652" s="235"/>
      <c r="AJ1652" s="235"/>
      <c r="AK1652" s="235"/>
      <c r="AL1652" s="235"/>
      <c r="AM1652" s="235"/>
      <c r="AN1652" s="235"/>
      <c r="AO1652" s="235"/>
      <c r="AP1652" s="235"/>
    </row>
    <row r="1653" spans="1:42" s="232" customFormat="1" outlineLevel="1">
      <c r="A1653" s="400">
        <v>0</v>
      </c>
      <c r="B1653" s="138"/>
      <c r="C1653" s="236" t="s">
        <v>2116</v>
      </c>
      <c r="D1653" s="141"/>
      <c r="E1653" s="231"/>
      <c r="F1653" s="231"/>
      <c r="G1653" s="231"/>
      <c r="H1653" s="401"/>
      <c r="I1653" s="235"/>
      <c r="J1653" s="235"/>
      <c r="K1653" s="235"/>
      <c r="L1653" s="235"/>
      <c r="M1653" s="235"/>
      <c r="N1653" s="235"/>
      <c r="O1653" s="235"/>
      <c r="P1653" s="235"/>
      <c r="Q1653" s="235"/>
      <c r="R1653" s="235"/>
      <c r="S1653" s="235"/>
      <c r="T1653" s="235"/>
      <c r="U1653" s="235"/>
      <c r="V1653" s="235"/>
      <c r="W1653" s="235"/>
      <c r="X1653" s="235"/>
      <c r="Y1653" s="235"/>
      <c r="Z1653" s="235"/>
      <c r="AA1653" s="235"/>
      <c r="AB1653" s="235"/>
      <c r="AC1653" s="235"/>
      <c r="AD1653" s="235"/>
      <c r="AE1653" s="235"/>
      <c r="AF1653" s="235"/>
      <c r="AG1653" s="235"/>
      <c r="AH1653" s="235"/>
      <c r="AI1653" s="235"/>
      <c r="AJ1653" s="235"/>
      <c r="AK1653" s="235"/>
      <c r="AL1653" s="235"/>
      <c r="AM1653" s="235"/>
      <c r="AN1653" s="235"/>
      <c r="AO1653" s="235"/>
      <c r="AP1653" s="235"/>
    </row>
    <row r="1654" spans="1:42" s="232" customFormat="1" outlineLevel="1">
      <c r="A1654" s="400">
        <v>600</v>
      </c>
      <c r="B1654" s="138" t="s">
        <v>2211</v>
      </c>
      <c r="C1654" s="236" t="s">
        <v>2212</v>
      </c>
      <c r="D1654" s="141" t="s">
        <v>142</v>
      </c>
      <c r="E1654" s="231">
        <v>1</v>
      </c>
      <c r="F1654" s="231"/>
      <c r="G1654" s="231">
        <f t="shared" ref="G1654" si="53">ROUND(E1654*F1654,2)</f>
        <v>0</v>
      </c>
      <c r="H1654" s="401" t="s">
        <v>1269</v>
      </c>
      <c r="I1654" s="235"/>
      <c r="J1654" s="235"/>
      <c r="K1654" s="235"/>
      <c r="L1654" s="235"/>
      <c r="M1654" s="235"/>
      <c r="N1654" s="235"/>
      <c r="O1654" s="235"/>
      <c r="P1654" s="235"/>
      <c r="Q1654" s="235"/>
      <c r="R1654" s="235"/>
      <c r="S1654" s="235"/>
      <c r="T1654" s="235"/>
      <c r="U1654" s="235"/>
      <c r="V1654" s="235"/>
      <c r="W1654" s="235"/>
      <c r="X1654" s="235"/>
      <c r="Y1654" s="235"/>
      <c r="Z1654" s="235"/>
      <c r="AA1654" s="235"/>
      <c r="AB1654" s="235"/>
      <c r="AC1654" s="235"/>
      <c r="AD1654" s="235"/>
      <c r="AE1654" s="235"/>
      <c r="AF1654" s="235"/>
      <c r="AG1654" s="235"/>
      <c r="AH1654" s="235"/>
      <c r="AI1654" s="235"/>
      <c r="AJ1654" s="235"/>
      <c r="AK1654" s="235"/>
      <c r="AL1654" s="235"/>
      <c r="AM1654" s="235"/>
      <c r="AN1654" s="235"/>
      <c r="AO1654" s="235"/>
      <c r="AP1654" s="235"/>
    </row>
    <row r="1655" spans="1:42" s="232" customFormat="1" outlineLevel="1">
      <c r="A1655" s="400">
        <v>0</v>
      </c>
      <c r="B1655" s="138"/>
      <c r="C1655" s="236" t="s">
        <v>2116</v>
      </c>
      <c r="D1655" s="141"/>
      <c r="E1655" s="231"/>
      <c r="F1655" s="231"/>
      <c r="G1655" s="231"/>
      <c r="H1655" s="401"/>
      <c r="I1655" s="235"/>
      <c r="J1655" s="235"/>
      <c r="K1655" s="235"/>
      <c r="L1655" s="235"/>
      <c r="M1655" s="235"/>
      <c r="N1655" s="235"/>
      <c r="O1655" s="235"/>
      <c r="P1655" s="235"/>
      <c r="Q1655" s="235"/>
      <c r="R1655" s="235"/>
      <c r="S1655" s="235"/>
      <c r="T1655" s="235"/>
      <c r="U1655" s="235"/>
      <c r="V1655" s="235"/>
      <c r="W1655" s="235"/>
      <c r="X1655" s="235"/>
      <c r="Y1655" s="235"/>
      <c r="Z1655" s="235"/>
      <c r="AA1655" s="235"/>
      <c r="AB1655" s="235"/>
      <c r="AC1655" s="235"/>
      <c r="AD1655" s="235"/>
      <c r="AE1655" s="235"/>
      <c r="AF1655" s="235"/>
      <c r="AG1655" s="235"/>
      <c r="AH1655" s="235"/>
      <c r="AI1655" s="235"/>
      <c r="AJ1655" s="235"/>
      <c r="AK1655" s="235"/>
      <c r="AL1655" s="235"/>
      <c r="AM1655" s="235"/>
      <c r="AN1655" s="235"/>
      <c r="AO1655" s="235"/>
      <c r="AP1655" s="235"/>
    </row>
    <row r="1656" spans="1:42" s="232" customFormat="1" outlineLevel="1">
      <c r="A1656" s="400">
        <v>601</v>
      </c>
      <c r="B1656" s="138" t="s">
        <v>2213</v>
      </c>
      <c r="C1656" s="236" t="s">
        <v>2214</v>
      </c>
      <c r="D1656" s="141" t="s">
        <v>142</v>
      </c>
      <c r="E1656" s="231">
        <v>1</v>
      </c>
      <c r="F1656" s="231"/>
      <c r="G1656" s="231">
        <f t="shared" ref="G1656" si="54">ROUND(E1656*F1656,2)</f>
        <v>0</v>
      </c>
      <c r="H1656" s="401" t="s">
        <v>1269</v>
      </c>
      <c r="I1656" s="235"/>
      <c r="J1656" s="235"/>
      <c r="K1656" s="235"/>
      <c r="L1656" s="235"/>
      <c r="M1656" s="235"/>
      <c r="N1656" s="235"/>
      <c r="O1656" s="235"/>
      <c r="P1656" s="235"/>
      <c r="Q1656" s="235"/>
      <c r="R1656" s="235"/>
      <c r="S1656" s="235"/>
      <c r="T1656" s="235"/>
      <c r="U1656" s="235"/>
      <c r="V1656" s="235"/>
      <c r="W1656" s="235"/>
      <c r="X1656" s="235"/>
      <c r="Y1656" s="235"/>
      <c r="Z1656" s="235"/>
      <c r="AA1656" s="235"/>
      <c r="AB1656" s="235"/>
      <c r="AC1656" s="235"/>
      <c r="AD1656" s="235"/>
      <c r="AE1656" s="235"/>
      <c r="AF1656" s="235"/>
      <c r="AG1656" s="235"/>
      <c r="AH1656" s="235"/>
      <c r="AI1656" s="235"/>
      <c r="AJ1656" s="235"/>
      <c r="AK1656" s="235"/>
      <c r="AL1656" s="235"/>
      <c r="AM1656" s="235"/>
      <c r="AN1656" s="235"/>
      <c r="AO1656" s="235"/>
      <c r="AP1656" s="235"/>
    </row>
    <row r="1657" spans="1:42" s="232" customFormat="1" outlineLevel="1">
      <c r="A1657" s="400">
        <v>0</v>
      </c>
      <c r="B1657" s="138"/>
      <c r="C1657" s="236" t="s">
        <v>2116</v>
      </c>
      <c r="D1657" s="141"/>
      <c r="E1657" s="231"/>
      <c r="F1657" s="231"/>
      <c r="G1657" s="231"/>
      <c r="H1657" s="401"/>
      <c r="I1657" s="235"/>
      <c r="J1657" s="235"/>
      <c r="K1657" s="235"/>
      <c r="L1657" s="235"/>
      <c r="M1657" s="235"/>
      <c r="N1657" s="235"/>
      <c r="O1657" s="235"/>
      <c r="P1657" s="235"/>
      <c r="Q1657" s="235"/>
      <c r="R1657" s="235"/>
      <c r="S1657" s="235"/>
      <c r="T1657" s="235"/>
      <c r="U1657" s="235"/>
      <c r="V1657" s="235"/>
      <c r="W1657" s="235"/>
      <c r="X1657" s="235"/>
      <c r="Y1657" s="235"/>
      <c r="Z1657" s="235"/>
      <c r="AA1657" s="235"/>
      <c r="AB1657" s="235"/>
      <c r="AC1657" s="235"/>
      <c r="AD1657" s="235"/>
      <c r="AE1657" s="235"/>
      <c r="AF1657" s="235"/>
      <c r="AG1657" s="235"/>
      <c r="AH1657" s="235"/>
      <c r="AI1657" s="235"/>
      <c r="AJ1657" s="235"/>
      <c r="AK1657" s="235"/>
      <c r="AL1657" s="235"/>
      <c r="AM1657" s="235"/>
      <c r="AN1657" s="235"/>
      <c r="AO1657" s="235"/>
      <c r="AP1657" s="235"/>
    </row>
    <row r="1658" spans="1:42" s="232" customFormat="1" outlineLevel="1">
      <c r="A1658" s="400">
        <v>602</v>
      </c>
      <c r="B1658" s="138" t="s">
        <v>2215</v>
      </c>
      <c r="C1658" s="236" t="s">
        <v>2216</v>
      </c>
      <c r="D1658" s="141" t="s">
        <v>142</v>
      </c>
      <c r="E1658" s="231">
        <v>9</v>
      </c>
      <c r="F1658" s="231"/>
      <c r="G1658" s="231">
        <f t="shared" ref="G1658" si="55">ROUND(E1658*F1658,2)</f>
        <v>0</v>
      </c>
      <c r="H1658" s="401" t="s">
        <v>1233</v>
      </c>
      <c r="I1658" s="235"/>
      <c r="J1658" s="235"/>
      <c r="K1658" s="235"/>
      <c r="L1658" s="235"/>
      <c r="M1658" s="235"/>
      <c r="N1658" s="235"/>
      <c r="O1658" s="235"/>
      <c r="P1658" s="235"/>
      <c r="Q1658" s="235"/>
      <c r="R1658" s="235"/>
      <c r="S1658" s="235"/>
      <c r="T1658" s="235"/>
      <c r="U1658" s="235"/>
      <c r="V1658" s="235"/>
      <c r="W1658" s="235"/>
      <c r="X1658" s="235"/>
      <c r="Y1658" s="235"/>
      <c r="Z1658" s="235"/>
      <c r="AA1658" s="235"/>
      <c r="AB1658" s="235"/>
      <c r="AC1658" s="235"/>
      <c r="AD1658" s="235"/>
      <c r="AE1658" s="235"/>
      <c r="AF1658" s="235"/>
      <c r="AG1658" s="235"/>
      <c r="AH1658" s="235"/>
      <c r="AI1658" s="235"/>
      <c r="AJ1658" s="235"/>
      <c r="AK1658" s="235"/>
      <c r="AL1658" s="235"/>
      <c r="AM1658" s="235"/>
      <c r="AN1658" s="235"/>
      <c r="AO1658" s="235"/>
      <c r="AP1658" s="235"/>
    </row>
    <row r="1659" spans="1:42" s="232" customFormat="1" outlineLevel="1">
      <c r="A1659" s="400">
        <v>0</v>
      </c>
      <c r="B1659" s="138"/>
      <c r="C1659" s="236" t="s">
        <v>2217</v>
      </c>
      <c r="D1659" s="141"/>
      <c r="E1659" s="231"/>
      <c r="F1659" s="231"/>
      <c r="G1659" s="231"/>
      <c r="H1659" s="401"/>
      <c r="I1659" s="235"/>
      <c r="J1659" s="235"/>
      <c r="K1659" s="235"/>
      <c r="L1659" s="235"/>
      <c r="M1659" s="235"/>
      <c r="N1659" s="235"/>
      <c r="O1659" s="235"/>
      <c r="P1659" s="235"/>
      <c r="Q1659" s="235"/>
      <c r="R1659" s="235"/>
      <c r="S1659" s="235"/>
      <c r="T1659" s="235"/>
      <c r="U1659" s="235"/>
      <c r="V1659" s="235"/>
      <c r="W1659" s="235"/>
      <c r="X1659" s="235"/>
      <c r="Y1659" s="235"/>
      <c r="Z1659" s="235"/>
      <c r="AA1659" s="235"/>
      <c r="AB1659" s="235"/>
      <c r="AC1659" s="235"/>
      <c r="AD1659" s="235"/>
      <c r="AE1659" s="235"/>
      <c r="AF1659" s="235"/>
      <c r="AG1659" s="235"/>
      <c r="AH1659" s="235"/>
      <c r="AI1659" s="235"/>
      <c r="AJ1659" s="235"/>
      <c r="AK1659" s="235"/>
      <c r="AL1659" s="235"/>
      <c r="AM1659" s="235"/>
      <c r="AN1659" s="235"/>
      <c r="AO1659" s="235"/>
      <c r="AP1659" s="235"/>
    </row>
    <row r="1660" spans="1:42" s="232" customFormat="1" outlineLevel="1">
      <c r="A1660" s="400">
        <v>0</v>
      </c>
      <c r="B1660" s="138"/>
      <c r="C1660" s="236" t="s">
        <v>2113</v>
      </c>
      <c r="D1660" s="141"/>
      <c r="E1660" s="231"/>
      <c r="F1660" s="231"/>
      <c r="G1660" s="231"/>
      <c r="H1660" s="401"/>
      <c r="I1660" s="235"/>
      <c r="J1660" s="235"/>
      <c r="K1660" s="235"/>
      <c r="L1660" s="235"/>
      <c r="M1660" s="235"/>
      <c r="N1660" s="235"/>
      <c r="O1660" s="235"/>
      <c r="P1660" s="235"/>
      <c r="Q1660" s="235"/>
      <c r="R1660" s="235"/>
      <c r="S1660" s="235"/>
      <c r="T1660" s="235"/>
      <c r="U1660" s="235"/>
      <c r="V1660" s="235"/>
      <c r="W1660" s="235"/>
      <c r="X1660" s="235"/>
      <c r="Y1660" s="235"/>
      <c r="Z1660" s="235"/>
      <c r="AA1660" s="235"/>
      <c r="AB1660" s="235"/>
      <c r="AC1660" s="235"/>
      <c r="AD1660" s="235"/>
      <c r="AE1660" s="235"/>
      <c r="AF1660" s="235"/>
      <c r="AG1660" s="235"/>
      <c r="AH1660" s="235"/>
      <c r="AI1660" s="235"/>
      <c r="AJ1660" s="235"/>
      <c r="AK1660" s="235"/>
      <c r="AL1660" s="235"/>
      <c r="AM1660" s="235"/>
      <c r="AN1660" s="235"/>
      <c r="AO1660" s="235"/>
      <c r="AP1660" s="235"/>
    </row>
    <row r="1661" spans="1:42" s="232" customFormat="1" outlineLevel="1">
      <c r="A1661" s="400">
        <v>603</v>
      </c>
      <c r="B1661" s="138" t="s">
        <v>2142</v>
      </c>
      <c r="C1661" s="236" t="s">
        <v>2218</v>
      </c>
      <c r="D1661" s="141" t="s">
        <v>142</v>
      </c>
      <c r="E1661" s="231">
        <v>9</v>
      </c>
      <c r="F1661" s="231"/>
      <c r="G1661" s="231">
        <f t="shared" ref="G1661" si="56">ROUND(E1661*F1661,2)</f>
        <v>0</v>
      </c>
      <c r="H1661" s="401" t="s">
        <v>1269</v>
      </c>
      <c r="I1661" s="235"/>
      <c r="J1661" s="235"/>
      <c r="K1661" s="235"/>
      <c r="L1661" s="235"/>
      <c r="M1661" s="235"/>
      <c r="N1661" s="235"/>
      <c r="O1661" s="235"/>
      <c r="P1661" s="235"/>
      <c r="Q1661" s="235"/>
      <c r="R1661" s="235"/>
      <c r="S1661" s="235"/>
      <c r="T1661" s="235"/>
      <c r="U1661" s="235"/>
      <c r="V1661" s="235"/>
      <c r="W1661" s="235"/>
      <c r="X1661" s="235"/>
      <c r="Y1661" s="235"/>
      <c r="Z1661" s="235"/>
      <c r="AA1661" s="235"/>
      <c r="AB1661" s="235"/>
      <c r="AC1661" s="235"/>
      <c r="AD1661" s="235"/>
      <c r="AE1661" s="235"/>
      <c r="AF1661" s="235"/>
      <c r="AG1661" s="235"/>
      <c r="AH1661" s="235"/>
      <c r="AI1661" s="235"/>
      <c r="AJ1661" s="235"/>
      <c r="AK1661" s="235"/>
      <c r="AL1661" s="235"/>
      <c r="AM1661" s="235"/>
      <c r="AN1661" s="235"/>
      <c r="AO1661" s="235"/>
      <c r="AP1661" s="235"/>
    </row>
    <row r="1662" spans="1:42" s="232" customFormat="1" outlineLevel="1">
      <c r="A1662" s="400">
        <v>0</v>
      </c>
      <c r="B1662" s="138"/>
      <c r="C1662" s="236" t="s">
        <v>2116</v>
      </c>
      <c r="D1662" s="141"/>
      <c r="E1662" s="231"/>
      <c r="F1662" s="231"/>
      <c r="G1662" s="231"/>
      <c r="H1662" s="401"/>
      <c r="I1662" s="235"/>
      <c r="J1662" s="235"/>
      <c r="K1662" s="235"/>
      <c r="L1662" s="235"/>
      <c r="M1662" s="235"/>
      <c r="N1662" s="235"/>
      <c r="O1662" s="235"/>
      <c r="P1662" s="235"/>
      <c r="Q1662" s="235"/>
      <c r="R1662" s="235"/>
      <c r="S1662" s="235"/>
      <c r="T1662" s="235"/>
      <c r="U1662" s="235"/>
      <c r="V1662" s="235"/>
      <c r="W1662" s="235"/>
      <c r="X1662" s="235"/>
      <c r="Y1662" s="235"/>
      <c r="Z1662" s="235"/>
      <c r="AA1662" s="235"/>
      <c r="AB1662" s="235"/>
      <c r="AC1662" s="235"/>
      <c r="AD1662" s="235"/>
      <c r="AE1662" s="235"/>
      <c r="AF1662" s="235"/>
      <c r="AG1662" s="235"/>
      <c r="AH1662" s="235"/>
      <c r="AI1662" s="235"/>
      <c r="AJ1662" s="235"/>
      <c r="AK1662" s="235"/>
      <c r="AL1662" s="235"/>
      <c r="AM1662" s="235"/>
      <c r="AN1662" s="235"/>
      <c r="AO1662" s="235"/>
      <c r="AP1662" s="235"/>
    </row>
    <row r="1663" spans="1:42" s="232" customFormat="1" ht="22.5" outlineLevel="1">
      <c r="A1663" s="400">
        <v>604</v>
      </c>
      <c r="B1663" s="138" t="s">
        <v>2219</v>
      </c>
      <c r="C1663" s="236" t="s">
        <v>2220</v>
      </c>
      <c r="D1663" s="141" t="s">
        <v>142</v>
      </c>
      <c r="E1663" s="231">
        <v>49</v>
      </c>
      <c r="F1663" s="231"/>
      <c r="G1663" s="231">
        <f t="shared" ref="G1663" si="57">ROUND(E1663*F1663,2)</f>
        <v>0</v>
      </c>
      <c r="H1663" s="401" t="s">
        <v>1233</v>
      </c>
      <c r="I1663" s="235"/>
      <c r="J1663" s="235"/>
      <c r="K1663" s="235"/>
      <c r="L1663" s="235"/>
      <c r="M1663" s="235"/>
      <c r="N1663" s="235"/>
      <c r="O1663" s="235"/>
      <c r="P1663" s="235"/>
      <c r="Q1663" s="235"/>
      <c r="R1663" s="235"/>
      <c r="S1663" s="235"/>
      <c r="T1663" s="235"/>
      <c r="U1663" s="235"/>
      <c r="V1663" s="235"/>
      <c r="W1663" s="235"/>
      <c r="X1663" s="235"/>
      <c r="Y1663" s="235"/>
      <c r="Z1663" s="235"/>
      <c r="AA1663" s="235"/>
      <c r="AB1663" s="235"/>
      <c r="AC1663" s="235"/>
      <c r="AD1663" s="235"/>
      <c r="AE1663" s="235"/>
      <c r="AF1663" s="235"/>
      <c r="AG1663" s="235"/>
      <c r="AH1663" s="235"/>
      <c r="AI1663" s="235"/>
      <c r="AJ1663" s="235"/>
      <c r="AK1663" s="235"/>
      <c r="AL1663" s="235"/>
      <c r="AM1663" s="235"/>
      <c r="AN1663" s="235"/>
      <c r="AO1663" s="235"/>
      <c r="AP1663" s="235"/>
    </row>
    <row r="1664" spans="1:42" s="232" customFormat="1" outlineLevel="1">
      <c r="A1664" s="400">
        <v>0</v>
      </c>
      <c r="B1664" s="138"/>
      <c r="C1664" s="236" t="s">
        <v>2113</v>
      </c>
      <c r="D1664" s="141"/>
      <c r="E1664" s="231"/>
      <c r="F1664" s="231"/>
      <c r="G1664" s="231"/>
      <c r="H1664" s="401"/>
      <c r="I1664" s="235"/>
      <c r="J1664" s="235"/>
      <c r="K1664" s="235"/>
      <c r="L1664" s="235"/>
      <c r="M1664" s="235"/>
      <c r="N1664" s="235"/>
      <c r="O1664" s="235"/>
      <c r="P1664" s="235"/>
      <c r="Q1664" s="235"/>
      <c r="R1664" s="235"/>
      <c r="S1664" s="235"/>
      <c r="T1664" s="235"/>
      <c r="U1664" s="235"/>
      <c r="V1664" s="235"/>
      <c r="W1664" s="235"/>
      <c r="X1664" s="235"/>
      <c r="Y1664" s="235"/>
      <c r="Z1664" s="235"/>
      <c r="AA1664" s="235"/>
      <c r="AB1664" s="235"/>
      <c r="AC1664" s="235"/>
      <c r="AD1664" s="235"/>
      <c r="AE1664" s="235"/>
      <c r="AF1664" s="235"/>
      <c r="AG1664" s="235"/>
      <c r="AH1664" s="235"/>
      <c r="AI1664" s="235"/>
      <c r="AJ1664" s="235"/>
      <c r="AK1664" s="235"/>
      <c r="AL1664" s="235"/>
      <c r="AM1664" s="235"/>
      <c r="AN1664" s="235"/>
      <c r="AO1664" s="235"/>
      <c r="AP1664" s="235"/>
    </row>
    <row r="1665" spans="1:42" s="232" customFormat="1" ht="22.5" outlineLevel="1">
      <c r="A1665" s="400">
        <v>605</v>
      </c>
      <c r="B1665" s="138" t="s">
        <v>2221</v>
      </c>
      <c r="C1665" s="236" t="s">
        <v>2222</v>
      </c>
      <c r="D1665" s="141" t="s">
        <v>142</v>
      </c>
      <c r="E1665" s="231">
        <v>49</v>
      </c>
      <c r="F1665" s="231"/>
      <c r="G1665" s="231">
        <f t="shared" ref="G1665" si="58">ROUND(E1665*F1665,2)</f>
        <v>0</v>
      </c>
      <c r="H1665" s="401" t="s">
        <v>1269</v>
      </c>
      <c r="I1665" s="235"/>
      <c r="J1665" s="235"/>
      <c r="K1665" s="235"/>
      <c r="L1665" s="235"/>
      <c r="M1665" s="235"/>
      <c r="N1665" s="235"/>
      <c r="O1665" s="235"/>
      <c r="P1665" s="235"/>
      <c r="Q1665" s="235"/>
      <c r="R1665" s="235"/>
      <c r="S1665" s="235"/>
      <c r="T1665" s="235"/>
      <c r="U1665" s="235"/>
      <c r="V1665" s="235"/>
      <c r="W1665" s="235"/>
      <c r="X1665" s="235"/>
      <c r="Y1665" s="235"/>
      <c r="Z1665" s="235"/>
      <c r="AA1665" s="235"/>
      <c r="AB1665" s="235"/>
      <c r="AC1665" s="235"/>
      <c r="AD1665" s="235"/>
      <c r="AE1665" s="235"/>
      <c r="AF1665" s="235"/>
      <c r="AG1665" s="235"/>
      <c r="AH1665" s="235"/>
      <c r="AI1665" s="235"/>
      <c r="AJ1665" s="235"/>
      <c r="AK1665" s="235"/>
      <c r="AL1665" s="235"/>
      <c r="AM1665" s="235"/>
      <c r="AN1665" s="235"/>
      <c r="AO1665" s="235"/>
      <c r="AP1665" s="235"/>
    </row>
    <row r="1666" spans="1:42" s="232" customFormat="1" outlineLevel="1">
      <c r="A1666" s="400">
        <v>0</v>
      </c>
      <c r="B1666" s="138"/>
      <c r="C1666" s="236" t="s">
        <v>2116</v>
      </c>
      <c r="D1666" s="141"/>
      <c r="E1666" s="231"/>
      <c r="F1666" s="231"/>
      <c r="G1666" s="231"/>
      <c r="H1666" s="401"/>
      <c r="I1666" s="235"/>
      <c r="J1666" s="235"/>
      <c r="K1666" s="235"/>
      <c r="L1666" s="235"/>
      <c r="M1666" s="235"/>
      <c r="N1666" s="235"/>
      <c r="O1666" s="235"/>
      <c r="P1666" s="235"/>
      <c r="Q1666" s="235"/>
      <c r="R1666" s="235"/>
      <c r="S1666" s="235"/>
      <c r="T1666" s="235"/>
      <c r="U1666" s="235"/>
      <c r="V1666" s="235"/>
      <c r="W1666" s="235"/>
      <c r="X1666" s="235"/>
      <c r="Y1666" s="235"/>
      <c r="Z1666" s="235"/>
      <c r="AA1666" s="235"/>
      <c r="AB1666" s="235"/>
      <c r="AC1666" s="235"/>
      <c r="AD1666" s="235"/>
      <c r="AE1666" s="235"/>
      <c r="AF1666" s="235"/>
      <c r="AG1666" s="235"/>
      <c r="AH1666" s="235"/>
      <c r="AI1666" s="235"/>
      <c r="AJ1666" s="235"/>
      <c r="AK1666" s="235"/>
      <c r="AL1666" s="235"/>
      <c r="AM1666" s="235"/>
      <c r="AN1666" s="235"/>
      <c r="AO1666" s="235"/>
      <c r="AP1666" s="235"/>
    </row>
    <row r="1667" spans="1:42" s="232" customFormat="1" ht="22.5" outlineLevel="1">
      <c r="A1667" s="400">
        <v>606</v>
      </c>
      <c r="B1667" s="138" t="s">
        <v>2138</v>
      </c>
      <c r="C1667" s="236" t="s">
        <v>2139</v>
      </c>
      <c r="D1667" s="141" t="s">
        <v>142</v>
      </c>
      <c r="E1667" s="231">
        <v>15</v>
      </c>
      <c r="F1667" s="231"/>
      <c r="G1667" s="231">
        <f t="shared" ref="G1667" si="59">ROUND(E1667*F1667,2)</f>
        <v>0</v>
      </c>
      <c r="H1667" s="401" t="s">
        <v>1269</v>
      </c>
      <c r="I1667" s="235"/>
      <c r="J1667" s="235"/>
      <c r="K1667" s="235"/>
      <c r="L1667" s="235"/>
      <c r="M1667" s="235"/>
      <c r="N1667" s="235"/>
      <c r="O1667" s="235"/>
      <c r="P1667" s="235"/>
      <c r="Q1667" s="235"/>
      <c r="R1667" s="235"/>
      <c r="S1667" s="235"/>
      <c r="T1667" s="235"/>
      <c r="U1667" s="235"/>
      <c r="V1667" s="235"/>
      <c r="W1667" s="235"/>
      <c r="X1667" s="235"/>
      <c r="Y1667" s="235"/>
      <c r="Z1667" s="235"/>
      <c r="AA1667" s="235"/>
      <c r="AB1667" s="235"/>
      <c r="AC1667" s="235"/>
      <c r="AD1667" s="235"/>
      <c r="AE1667" s="235"/>
      <c r="AF1667" s="235"/>
      <c r="AG1667" s="235"/>
      <c r="AH1667" s="235"/>
      <c r="AI1667" s="235"/>
      <c r="AJ1667" s="235"/>
      <c r="AK1667" s="235"/>
      <c r="AL1667" s="235"/>
      <c r="AM1667" s="235"/>
      <c r="AN1667" s="235"/>
      <c r="AO1667" s="235"/>
      <c r="AP1667" s="235"/>
    </row>
    <row r="1668" spans="1:42" s="232" customFormat="1" outlineLevel="1">
      <c r="A1668" s="400">
        <v>0</v>
      </c>
      <c r="B1668" s="138"/>
      <c r="C1668" s="236" t="s">
        <v>2113</v>
      </c>
      <c r="D1668" s="141"/>
      <c r="E1668" s="231"/>
      <c r="F1668" s="231"/>
      <c r="G1668" s="231"/>
      <c r="H1668" s="401"/>
      <c r="I1668" s="235"/>
      <c r="J1668" s="235"/>
      <c r="K1668" s="235"/>
      <c r="L1668" s="235"/>
      <c r="M1668" s="235"/>
      <c r="N1668" s="235"/>
      <c r="O1668" s="235"/>
      <c r="P1668" s="235"/>
      <c r="Q1668" s="235"/>
      <c r="R1668" s="235"/>
      <c r="S1668" s="235"/>
      <c r="T1668" s="235"/>
      <c r="U1668" s="235"/>
      <c r="V1668" s="235"/>
      <c r="W1668" s="235"/>
      <c r="X1668" s="235"/>
      <c r="Y1668" s="235"/>
      <c r="Z1668" s="235"/>
      <c r="AA1668" s="235"/>
      <c r="AB1668" s="235"/>
      <c r="AC1668" s="235"/>
      <c r="AD1668" s="235"/>
      <c r="AE1668" s="235"/>
      <c r="AF1668" s="235"/>
      <c r="AG1668" s="235"/>
      <c r="AH1668" s="235"/>
      <c r="AI1668" s="235"/>
      <c r="AJ1668" s="235"/>
      <c r="AK1668" s="235"/>
      <c r="AL1668" s="235"/>
      <c r="AM1668" s="235"/>
      <c r="AN1668" s="235"/>
      <c r="AO1668" s="235"/>
      <c r="AP1668" s="235"/>
    </row>
    <row r="1669" spans="1:42" s="232" customFormat="1" ht="22.5" outlineLevel="1">
      <c r="A1669" s="400">
        <v>607</v>
      </c>
      <c r="B1669" s="138" t="s">
        <v>2140</v>
      </c>
      <c r="C1669" s="236" t="s">
        <v>2141</v>
      </c>
      <c r="D1669" s="141" t="s">
        <v>142</v>
      </c>
      <c r="E1669" s="231">
        <v>15</v>
      </c>
      <c r="F1669" s="231"/>
      <c r="G1669" s="231">
        <f t="shared" ref="G1669" si="60">ROUND(E1669*F1669,2)</f>
        <v>0</v>
      </c>
      <c r="H1669" s="401" t="s">
        <v>1269</v>
      </c>
      <c r="I1669" s="235"/>
      <c r="J1669" s="235"/>
      <c r="K1669" s="235"/>
      <c r="L1669" s="235"/>
      <c r="M1669" s="235"/>
      <c r="N1669" s="235"/>
      <c r="O1669" s="235"/>
      <c r="P1669" s="235"/>
      <c r="Q1669" s="235"/>
      <c r="R1669" s="235"/>
      <c r="S1669" s="235"/>
      <c r="T1669" s="235"/>
      <c r="U1669" s="235"/>
      <c r="V1669" s="235"/>
      <c r="W1669" s="235"/>
      <c r="X1669" s="235"/>
      <c r="Y1669" s="235"/>
      <c r="Z1669" s="235"/>
      <c r="AA1669" s="235"/>
      <c r="AB1669" s="235"/>
      <c r="AC1669" s="235"/>
      <c r="AD1669" s="235"/>
      <c r="AE1669" s="235"/>
      <c r="AF1669" s="235"/>
      <c r="AG1669" s="235"/>
      <c r="AH1669" s="235"/>
      <c r="AI1669" s="235"/>
      <c r="AJ1669" s="235"/>
      <c r="AK1669" s="235"/>
      <c r="AL1669" s="235"/>
      <c r="AM1669" s="235"/>
      <c r="AN1669" s="235"/>
      <c r="AO1669" s="235"/>
      <c r="AP1669" s="235"/>
    </row>
    <row r="1670" spans="1:42" s="232" customFormat="1" outlineLevel="1">
      <c r="A1670" s="400">
        <v>0</v>
      </c>
      <c r="B1670" s="138"/>
      <c r="C1670" s="236" t="s">
        <v>2116</v>
      </c>
      <c r="D1670" s="141"/>
      <c r="E1670" s="231"/>
      <c r="F1670" s="231"/>
      <c r="G1670" s="231"/>
      <c r="H1670" s="401"/>
      <c r="I1670" s="235"/>
      <c r="J1670" s="235"/>
      <c r="K1670" s="235"/>
      <c r="L1670" s="235"/>
      <c r="M1670" s="235"/>
      <c r="N1670" s="235"/>
      <c r="O1670" s="235"/>
      <c r="P1670" s="235"/>
      <c r="Q1670" s="235"/>
      <c r="R1670" s="235"/>
      <c r="S1670" s="235"/>
      <c r="T1670" s="235"/>
      <c r="U1670" s="235"/>
      <c r="V1670" s="235"/>
      <c r="W1670" s="235"/>
      <c r="X1670" s="235"/>
      <c r="Y1670" s="235"/>
      <c r="Z1670" s="235"/>
      <c r="AA1670" s="235"/>
      <c r="AB1670" s="235"/>
      <c r="AC1670" s="235"/>
      <c r="AD1670" s="235"/>
      <c r="AE1670" s="235"/>
      <c r="AF1670" s="235"/>
      <c r="AG1670" s="235"/>
      <c r="AH1670" s="235"/>
      <c r="AI1670" s="235"/>
      <c r="AJ1670" s="235"/>
      <c r="AK1670" s="235"/>
      <c r="AL1670" s="235"/>
      <c r="AM1670" s="235"/>
      <c r="AN1670" s="235"/>
      <c r="AO1670" s="235"/>
      <c r="AP1670" s="235"/>
    </row>
    <row r="1671" spans="1:42" s="232" customFormat="1" outlineLevel="1">
      <c r="A1671" s="400">
        <v>608</v>
      </c>
      <c r="B1671" s="138" t="s">
        <v>2142</v>
      </c>
      <c r="C1671" s="236" t="s">
        <v>2143</v>
      </c>
      <c r="D1671" s="141" t="s">
        <v>142</v>
      </c>
      <c r="E1671" s="231">
        <v>176</v>
      </c>
      <c r="F1671" s="231"/>
      <c r="G1671" s="231">
        <f t="shared" ref="G1671" si="61">ROUND(E1671*F1671,2)</f>
        <v>0</v>
      </c>
      <c r="H1671" s="401" t="s">
        <v>1269</v>
      </c>
      <c r="I1671" s="235"/>
      <c r="J1671" s="235"/>
      <c r="K1671" s="235"/>
      <c r="L1671" s="235"/>
      <c r="M1671" s="235"/>
      <c r="N1671" s="235"/>
      <c r="O1671" s="235"/>
      <c r="P1671" s="235"/>
      <c r="Q1671" s="235"/>
      <c r="R1671" s="235"/>
      <c r="S1671" s="235"/>
      <c r="T1671" s="235"/>
      <c r="U1671" s="235"/>
      <c r="V1671" s="235"/>
      <c r="W1671" s="235"/>
      <c r="X1671" s="235"/>
      <c r="Y1671" s="235"/>
      <c r="Z1671" s="235"/>
      <c r="AA1671" s="235"/>
      <c r="AB1671" s="235"/>
      <c r="AC1671" s="235"/>
      <c r="AD1671" s="235"/>
      <c r="AE1671" s="235"/>
      <c r="AF1671" s="235"/>
      <c r="AG1671" s="235"/>
      <c r="AH1671" s="235"/>
      <c r="AI1671" s="235"/>
      <c r="AJ1671" s="235"/>
      <c r="AK1671" s="235"/>
      <c r="AL1671" s="235"/>
      <c r="AM1671" s="235"/>
      <c r="AN1671" s="235"/>
      <c r="AO1671" s="235"/>
      <c r="AP1671" s="235"/>
    </row>
    <row r="1672" spans="1:42" s="232" customFormat="1" outlineLevel="1">
      <c r="A1672" s="400">
        <v>0</v>
      </c>
      <c r="B1672" s="138"/>
      <c r="C1672" s="236" t="s">
        <v>2223</v>
      </c>
      <c r="D1672" s="141"/>
      <c r="E1672" s="231"/>
      <c r="F1672" s="231"/>
      <c r="G1672" s="231"/>
      <c r="H1672" s="401"/>
      <c r="I1672" s="235"/>
      <c r="J1672" s="235"/>
      <c r="K1672" s="235"/>
      <c r="L1672" s="235"/>
      <c r="M1672" s="235"/>
      <c r="N1672" s="235"/>
      <c r="O1672" s="235"/>
      <c r="P1672" s="235"/>
      <c r="Q1672" s="235"/>
      <c r="R1672" s="235"/>
      <c r="S1672" s="235"/>
      <c r="T1672" s="235"/>
      <c r="U1672" s="235"/>
      <c r="V1672" s="235"/>
      <c r="W1672" s="235"/>
      <c r="X1672" s="235"/>
      <c r="Y1672" s="235"/>
      <c r="Z1672" s="235"/>
      <c r="AA1672" s="235"/>
      <c r="AB1672" s="235"/>
      <c r="AC1672" s="235"/>
      <c r="AD1672" s="235"/>
      <c r="AE1672" s="235"/>
      <c r="AF1672" s="235"/>
      <c r="AG1672" s="235"/>
      <c r="AH1672" s="235"/>
      <c r="AI1672" s="235"/>
      <c r="AJ1672" s="235"/>
      <c r="AK1672" s="235"/>
      <c r="AL1672" s="235"/>
      <c r="AM1672" s="235"/>
      <c r="AN1672" s="235"/>
      <c r="AO1672" s="235"/>
      <c r="AP1672" s="235"/>
    </row>
    <row r="1673" spans="1:42" s="232" customFormat="1" outlineLevel="1">
      <c r="A1673" s="400">
        <v>0</v>
      </c>
      <c r="B1673" s="138"/>
      <c r="C1673" s="236" t="s">
        <v>2224</v>
      </c>
      <c r="D1673" s="141"/>
      <c r="E1673" s="231"/>
      <c r="F1673" s="231"/>
      <c r="G1673" s="231"/>
      <c r="H1673" s="401"/>
      <c r="I1673" s="235"/>
      <c r="J1673" s="235"/>
      <c r="K1673" s="235"/>
      <c r="L1673" s="235"/>
      <c r="M1673" s="235"/>
      <c r="N1673" s="235"/>
      <c r="O1673" s="235"/>
      <c r="P1673" s="235"/>
      <c r="Q1673" s="235"/>
      <c r="R1673" s="235"/>
      <c r="S1673" s="235"/>
      <c r="T1673" s="235"/>
      <c r="U1673" s="235"/>
      <c r="V1673" s="235"/>
      <c r="W1673" s="235"/>
      <c r="X1673" s="235"/>
      <c r="Y1673" s="235"/>
      <c r="Z1673" s="235"/>
      <c r="AA1673" s="235"/>
      <c r="AB1673" s="235"/>
      <c r="AC1673" s="235"/>
      <c r="AD1673" s="235"/>
      <c r="AE1673" s="235"/>
      <c r="AF1673" s="235"/>
      <c r="AG1673" s="235"/>
      <c r="AH1673" s="235"/>
      <c r="AI1673" s="235"/>
      <c r="AJ1673" s="235"/>
      <c r="AK1673" s="235"/>
      <c r="AL1673" s="235"/>
      <c r="AM1673" s="235"/>
      <c r="AN1673" s="235"/>
      <c r="AO1673" s="235"/>
      <c r="AP1673" s="235"/>
    </row>
    <row r="1674" spans="1:42" s="232" customFormat="1" outlineLevel="1">
      <c r="A1674" s="400">
        <v>0</v>
      </c>
      <c r="B1674" s="138"/>
      <c r="C1674" s="236" t="s">
        <v>2144</v>
      </c>
      <c r="D1674" s="141"/>
      <c r="E1674" s="231"/>
      <c r="F1674" s="231"/>
      <c r="G1674" s="231"/>
      <c r="H1674" s="401"/>
      <c r="I1674" s="235"/>
      <c r="J1674" s="235"/>
      <c r="K1674" s="235"/>
      <c r="L1674" s="235"/>
      <c r="M1674" s="235"/>
      <c r="N1674" s="235"/>
      <c r="O1674" s="235"/>
      <c r="P1674" s="235"/>
      <c r="Q1674" s="235"/>
      <c r="R1674" s="235"/>
      <c r="S1674" s="235"/>
      <c r="T1674" s="235"/>
      <c r="U1674" s="235"/>
      <c r="V1674" s="235"/>
      <c r="W1674" s="235"/>
      <c r="X1674" s="235"/>
      <c r="Y1674" s="235"/>
      <c r="Z1674" s="235"/>
      <c r="AA1674" s="235"/>
      <c r="AB1674" s="235"/>
      <c r="AC1674" s="235"/>
      <c r="AD1674" s="235"/>
      <c r="AE1674" s="235"/>
      <c r="AF1674" s="235"/>
      <c r="AG1674" s="235"/>
      <c r="AH1674" s="235"/>
      <c r="AI1674" s="235"/>
      <c r="AJ1674" s="235"/>
      <c r="AK1674" s="235"/>
      <c r="AL1674" s="235"/>
      <c r="AM1674" s="235"/>
      <c r="AN1674" s="235"/>
      <c r="AO1674" s="235"/>
      <c r="AP1674" s="235"/>
    </row>
    <row r="1675" spans="1:42" s="232" customFormat="1" outlineLevel="1">
      <c r="A1675" s="400">
        <v>0</v>
      </c>
      <c r="B1675" s="138"/>
      <c r="C1675" s="236" t="s">
        <v>2145</v>
      </c>
      <c r="D1675" s="141"/>
      <c r="E1675" s="231"/>
      <c r="F1675" s="231"/>
      <c r="G1675" s="231"/>
      <c r="H1675" s="401"/>
      <c r="I1675" s="235"/>
      <c r="J1675" s="235"/>
      <c r="K1675" s="235"/>
      <c r="L1675" s="235"/>
      <c r="M1675" s="235"/>
      <c r="N1675" s="235"/>
      <c r="O1675" s="235"/>
      <c r="P1675" s="235"/>
      <c r="Q1675" s="235"/>
      <c r="R1675" s="235"/>
      <c r="S1675" s="235"/>
      <c r="T1675" s="235"/>
      <c r="U1675" s="235"/>
      <c r="V1675" s="235"/>
      <c r="W1675" s="235"/>
      <c r="X1675" s="235"/>
      <c r="Y1675" s="235"/>
      <c r="Z1675" s="235"/>
      <c r="AA1675" s="235"/>
      <c r="AB1675" s="235"/>
      <c r="AC1675" s="235"/>
      <c r="AD1675" s="235"/>
      <c r="AE1675" s="235"/>
      <c r="AF1675" s="235"/>
      <c r="AG1675" s="235"/>
      <c r="AH1675" s="235"/>
      <c r="AI1675" s="235"/>
      <c r="AJ1675" s="235"/>
      <c r="AK1675" s="235"/>
      <c r="AL1675" s="235"/>
      <c r="AM1675" s="235"/>
      <c r="AN1675" s="235"/>
      <c r="AO1675" s="235"/>
      <c r="AP1675" s="235"/>
    </row>
    <row r="1676" spans="1:42" s="232" customFormat="1" outlineLevel="1">
      <c r="A1676" s="400">
        <v>609</v>
      </c>
      <c r="B1676" s="138" t="s">
        <v>2225</v>
      </c>
      <c r="C1676" s="236" t="s">
        <v>2226</v>
      </c>
      <c r="D1676" s="141" t="s">
        <v>142</v>
      </c>
      <c r="E1676" s="231">
        <v>3</v>
      </c>
      <c r="F1676" s="231"/>
      <c r="G1676" s="231">
        <f t="shared" ref="G1676" si="62">ROUND(E1676*F1676,2)</f>
        <v>0</v>
      </c>
      <c r="H1676" s="401" t="s">
        <v>1233</v>
      </c>
      <c r="I1676" s="235"/>
      <c r="J1676" s="235"/>
      <c r="K1676" s="235"/>
      <c r="L1676" s="235"/>
      <c r="M1676" s="235"/>
      <c r="N1676" s="235"/>
      <c r="O1676" s="235"/>
      <c r="P1676" s="235"/>
      <c r="Q1676" s="235"/>
      <c r="R1676" s="235"/>
      <c r="S1676" s="235"/>
      <c r="T1676" s="235"/>
      <c r="U1676" s="235"/>
      <c r="V1676" s="235"/>
      <c r="W1676" s="235"/>
      <c r="X1676" s="235"/>
      <c r="Y1676" s="235"/>
      <c r="Z1676" s="235"/>
      <c r="AA1676" s="235"/>
      <c r="AB1676" s="235"/>
      <c r="AC1676" s="235"/>
      <c r="AD1676" s="235"/>
      <c r="AE1676" s="235"/>
      <c r="AF1676" s="235"/>
      <c r="AG1676" s="235"/>
      <c r="AH1676" s="235"/>
      <c r="AI1676" s="235"/>
      <c r="AJ1676" s="235"/>
      <c r="AK1676" s="235"/>
      <c r="AL1676" s="235"/>
      <c r="AM1676" s="235"/>
      <c r="AN1676" s="235"/>
      <c r="AO1676" s="235"/>
      <c r="AP1676" s="235"/>
    </row>
    <row r="1677" spans="1:42" s="232" customFormat="1" outlineLevel="1">
      <c r="A1677" s="400">
        <v>0</v>
      </c>
      <c r="B1677" s="138"/>
      <c r="C1677" s="236" t="s">
        <v>2113</v>
      </c>
      <c r="D1677" s="141"/>
      <c r="E1677" s="231"/>
      <c r="F1677" s="231"/>
      <c r="G1677" s="231"/>
      <c r="H1677" s="401"/>
      <c r="I1677" s="235"/>
      <c r="J1677" s="235"/>
      <c r="K1677" s="235"/>
      <c r="L1677" s="235"/>
      <c r="M1677" s="235"/>
      <c r="N1677" s="235"/>
      <c r="O1677" s="235"/>
      <c r="P1677" s="235"/>
      <c r="Q1677" s="235"/>
      <c r="R1677" s="235"/>
      <c r="S1677" s="235"/>
      <c r="T1677" s="235"/>
      <c r="U1677" s="235"/>
      <c r="V1677" s="235"/>
      <c r="W1677" s="235"/>
      <c r="X1677" s="235"/>
      <c r="Y1677" s="235"/>
      <c r="Z1677" s="235"/>
      <c r="AA1677" s="235"/>
      <c r="AB1677" s="235"/>
      <c r="AC1677" s="235"/>
      <c r="AD1677" s="235"/>
      <c r="AE1677" s="235"/>
      <c r="AF1677" s="235"/>
      <c r="AG1677" s="235"/>
      <c r="AH1677" s="235"/>
      <c r="AI1677" s="235"/>
      <c r="AJ1677" s="235"/>
      <c r="AK1677" s="235"/>
      <c r="AL1677" s="235"/>
      <c r="AM1677" s="235"/>
      <c r="AN1677" s="235"/>
      <c r="AO1677" s="235"/>
      <c r="AP1677" s="235"/>
    </row>
    <row r="1678" spans="1:42" s="232" customFormat="1" outlineLevel="1">
      <c r="A1678" s="400">
        <v>610</v>
      </c>
      <c r="B1678" s="138" t="s">
        <v>2227</v>
      </c>
      <c r="C1678" s="236" t="s">
        <v>2228</v>
      </c>
      <c r="D1678" s="141" t="s">
        <v>142</v>
      </c>
      <c r="E1678" s="231">
        <v>3</v>
      </c>
      <c r="F1678" s="231"/>
      <c r="G1678" s="231">
        <f t="shared" ref="G1678" si="63">ROUND(E1678*F1678,2)</f>
        <v>0</v>
      </c>
      <c r="H1678" s="401" t="s">
        <v>1269</v>
      </c>
      <c r="I1678" s="235"/>
      <c r="J1678" s="235"/>
      <c r="K1678" s="235"/>
      <c r="L1678" s="235"/>
      <c r="M1678" s="235"/>
      <c r="N1678" s="235"/>
      <c r="O1678" s="235"/>
      <c r="P1678" s="235"/>
      <c r="Q1678" s="235"/>
      <c r="R1678" s="235"/>
      <c r="S1678" s="235"/>
      <c r="T1678" s="235"/>
      <c r="U1678" s="235"/>
      <c r="V1678" s="235"/>
      <c r="W1678" s="235"/>
      <c r="X1678" s="235"/>
      <c r="Y1678" s="235"/>
      <c r="Z1678" s="235"/>
      <c r="AA1678" s="235"/>
      <c r="AB1678" s="235"/>
      <c r="AC1678" s="235"/>
      <c r="AD1678" s="235"/>
      <c r="AE1678" s="235"/>
      <c r="AF1678" s="235"/>
      <c r="AG1678" s="235"/>
      <c r="AH1678" s="235"/>
      <c r="AI1678" s="235"/>
      <c r="AJ1678" s="235"/>
      <c r="AK1678" s="235"/>
      <c r="AL1678" s="235"/>
      <c r="AM1678" s="235"/>
      <c r="AN1678" s="235"/>
      <c r="AO1678" s="235"/>
      <c r="AP1678" s="235"/>
    </row>
    <row r="1679" spans="1:42" s="232" customFormat="1" outlineLevel="1">
      <c r="A1679" s="400">
        <v>0</v>
      </c>
      <c r="B1679" s="138"/>
      <c r="C1679" s="236" t="s">
        <v>2116</v>
      </c>
      <c r="D1679" s="141"/>
      <c r="E1679" s="231"/>
      <c r="F1679" s="231"/>
      <c r="G1679" s="231"/>
      <c r="H1679" s="401"/>
      <c r="I1679" s="235"/>
      <c r="J1679" s="235"/>
      <c r="K1679" s="235"/>
      <c r="L1679" s="235"/>
      <c r="M1679" s="235"/>
      <c r="N1679" s="235"/>
      <c r="O1679" s="235"/>
      <c r="P1679" s="235"/>
      <c r="Q1679" s="235"/>
      <c r="R1679" s="235"/>
      <c r="S1679" s="235"/>
      <c r="T1679" s="235"/>
      <c r="U1679" s="235"/>
      <c r="V1679" s="235"/>
      <c r="W1679" s="235"/>
      <c r="X1679" s="235"/>
      <c r="Y1679" s="235"/>
      <c r="Z1679" s="235"/>
      <c r="AA1679" s="235"/>
      <c r="AB1679" s="235"/>
      <c r="AC1679" s="235"/>
      <c r="AD1679" s="235"/>
      <c r="AE1679" s="235"/>
      <c r="AF1679" s="235"/>
      <c r="AG1679" s="235"/>
      <c r="AH1679" s="235"/>
      <c r="AI1679" s="235"/>
      <c r="AJ1679" s="235"/>
      <c r="AK1679" s="235"/>
      <c r="AL1679" s="235"/>
      <c r="AM1679" s="235"/>
      <c r="AN1679" s="235"/>
      <c r="AO1679" s="235"/>
      <c r="AP1679" s="235"/>
    </row>
    <row r="1680" spans="1:42" s="232" customFormat="1" outlineLevel="1">
      <c r="A1680" s="400">
        <v>611</v>
      </c>
      <c r="B1680" s="138" t="s">
        <v>2229</v>
      </c>
      <c r="C1680" s="236" t="s">
        <v>2230</v>
      </c>
      <c r="D1680" s="141" t="s">
        <v>142</v>
      </c>
      <c r="E1680" s="231">
        <v>6</v>
      </c>
      <c r="F1680" s="231"/>
      <c r="G1680" s="231">
        <f t="shared" ref="G1680" si="64">ROUND(E1680*F1680,2)</f>
        <v>0</v>
      </c>
      <c r="H1680" s="401" t="s">
        <v>1269</v>
      </c>
      <c r="I1680" s="235"/>
      <c r="J1680" s="235"/>
      <c r="K1680" s="235"/>
      <c r="L1680" s="235"/>
      <c r="M1680" s="235"/>
      <c r="N1680" s="235"/>
      <c r="O1680" s="235"/>
      <c r="P1680" s="235"/>
      <c r="Q1680" s="235"/>
      <c r="R1680" s="235"/>
      <c r="S1680" s="235"/>
      <c r="T1680" s="235"/>
      <c r="U1680" s="235"/>
      <c r="V1680" s="235"/>
      <c r="W1680" s="235"/>
      <c r="X1680" s="235"/>
      <c r="Y1680" s="235"/>
      <c r="Z1680" s="235"/>
      <c r="AA1680" s="235"/>
      <c r="AB1680" s="235"/>
      <c r="AC1680" s="235"/>
      <c r="AD1680" s="235"/>
      <c r="AE1680" s="235"/>
      <c r="AF1680" s="235"/>
      <c r="AG1680" s="235"/>
      <c r="AH1680" s="235"/>
      <c r="AI1680" s="235"/>
      <c r="AJ1680" s="235"/>
      <c r="AK1680" s="235"/>
      <c r="AL1680" s="235"/>
      <c r="AM1680" s="235"/>
      <c r="AN1680" s="235"/>
      <c r="AO1680" s="235"/>
      <c r="AP1680" s="235"/>
    </row>
    <row r="1681" spans="1:42" s="232" customFormat="1" outlineLevel="1">
      <c r="A1681" s="400">
        <v>0</v>
      </c>
      <c r="B1681" s="138"/>
      <c r="C1681" s="236" t="s">
        <v>2113</v>
      </c>
      <c r="D1681" s="141"/>
      <c r="E1681" s="231"/>
      <c r="F1681" s="231"/>
      <c r="G1681" s="231"/>
      <c r="H1681" s="401"/>
      <c r="I1681" s="235"/>
      <c r="J1681" s="235"/>
      <c r="K1681" s="235"/>
      <c r="L1681" s="235"/>
      <c r="M1681" s="235"/>
      <c r="N1681" s="235"/>
      <c r="O1681" s="235"/>
      <c r="P1681" s="235"/>
      <c r="Q1681" s="235"/>
      <c r="R1681" s="235"/>
      <c r="S1681" s="235"/>
      <c r="T1681" s="235"/>
      <c r="U1681" s="235"/>
      <c r="V1681" s="235"/>
      <c r="W1681" s="235"/>
      <c r="X1681" s="235"/>
      <c r="Y1681" s="235"/>
      <c r="Z1681" s="235"/>
      <c r="AA1681" s="235"/>
      <c r="AB1681" s="235"/>
      <c r="AC1681" s="235"/>
      <c r="AD1681" s="235"/>
      <c r="AE1681" s="235"/>
      <c r="AF1681" s="235"/>
      <c r="AG1681" s="235"/>
      <c r="AH1681" s="235"/>
      <c r="AI1681" s="235"/>
      <c r="AJ1681" s="235"/>
      <c r="AK1681" s="235"/>
      <c r="AL1681" s="235"/>
      <c r="AM1681" s="235"/>
      <c r="AN1681" s="235"/>
      <c r="AO1681" s="235"/>
      <c r="AP1681" s="235"/>
    </row>
    <row r="1682" spans="1:42" s="232" customFormat="1" outlineLevel="1">
      <c r="A1682" s="400">
        <v>612</v>
      </c>
      <c r="B1682" s="138" t="s">
        <v>2231</v>
      </c>
      <c r="C1682" s="236" t="s">
        <v>2232</v>
      </c>
      <c r="D1682" s="141" t="s">
        <v>142</v>
      </c>
      <c r="E1682" s="231">
        <v>6</v>
      </c>
      <c r="F1682" s="231"/>
      <c r="G1682" s="231">
        <f t="shared" ref="G1682" si="65">ROUND(E1682*F1682,2)</f>
        <v>0</v>
      </c>
      <c r="H1682" s="401" t="s">
        <v>1269</v>
      </c>
      <c r="I1682" s="235"/>
      <c r="J1682" s="235"/>
      <c r="K1682" s="235"/>
      <c r="L1682" s="235"/>
      <c r="M1682" s="235"/>
      <c r="N1682" s="235"/>
      <c r="O1682" s="235"/>
      <c r="P1682" s="235"/>
      <c r="Q1682" s="235"/>
      <c r="R1682" s="235"/>
      <c r="S1682" s="235"/>
      <c r="T1682" s="235"/>
      <c r="U1682" s="235"/>
      <c r="V1682" s="235"/>
      <c r="W1682" s="235"/>
      <c r="X1682" s="235"/>
      <c r="Y1682" s="235"/>
      <c r="Z1682" s="235"/>
      <c r="AA1682" s="235"/>
      <c r="AB1682" s="235"/>
      <c r="AC1682" s="235"/>
      <c r="AD1682" s="235"/>
      <c r="AE1682" s="235"/>
      <c r="AF1682" s="235"/>
      <c r="AG1682" s="235"/>
      <c r="AH1682" s="235"/>
      <c r="AI1682" s="235"/>
      <c r="AJ1682" s="235"/>
      <c r="AK1682" s="235"/>
      <c r="AL1682" s="235"/>
      <c r="AM1682" s="235"/>
      <c r="AN1682" s="235"/>
      <c r="AO1682" s="235"/>
      <c r="AP1682" s="235"/>
    </row>
    <row r="1683" spans="1:42" s="232" customFormat="1" outlineLevel="1">
      <c r="A1683" s="400">
        <v>0</v>
      </c>
      <c r="B1683" s="138"/>
      <c r="C1683" s="236" t="s">
        <v>2116</v>
      </c>
      <c r="D1683" s="141"/>
      <c r="E1683" s="231"/>
      <c r="F1683" s="231"/>
      <c r="G1683" s="231"/>
      <c r="H1683" s="401"/>
      <c r="I1683" s="235"/>
      <c r="J1683" s="235"/>
      <c r="K1683" s="235"/>
      <c r="L1683" s="235"/>
      <c r="M1683" s="235"/>
      <c r="N1683" s="235"/>
      <c r="O1683" s="235"/>
      <c r="P1683" s="235"/>
      <c r="Q1683" s="235"/>
      <c r="R1683" s="235"/>
      <c r="S1683" s="235"/>
      <c r="T1683" s="235"/>
      <c r="U1683" s="235"/>
      <c r="V1683" s="235"/>
      <c r="W1683" s="235"/>
      <c r="X1683" s="235"/>
      <c r="Y1683" s="235"/>
      <c r="Z1683" s="235"/>
      <c r="AA1683" s="235"/>
      <c r="AB1683" s="235"/>
      <c r="AC1683" s="235"/>
      <c r="AD1683" s="235"/>
      <c r="AE1683" s="235"/>
      <c r="AF1683" s="235"/>
      <c r="AG1683" s="235"/>
      <c r="AH1683" s="235"/>
      <c r="AI1683" s="235"/>
      <c r="AJ1683" s="235"/>
      <c r="AK1683" s="235"/>
      <c r="AL1683" s="235"/>
      <c r="AM1683" s="235"/>
      <c r="AN1683" s="235"/>
      <c r="AO1683" s="235"/>
      <c r="AP1683" s="235"/>
    </row>
    <row r="1684" spans="1:42" s="232" customFormat="1" outlineLevel="1">
      <c r="A1684" s="400">
        <v>613</v>
      </c>
      <c r="B1684" s="138" t="s">
        <v>2233</v>
      </c>
      <c r="C1684" s="236" t="s">
        <v>2234</v>
      </c>
      <c r="D1684" s="141" t="s">
        <v>142</v>
      </c>
      <c r="E1684" s="231">
        <v>49</v>
      </c>
      <c r="F1684" s="231"/>
      <c r="G1684" s="231">
        <f t="shared" ref="G1684" si="66">ROUND(E1684*F1684,2)</f>
        <v>0</v>
      </c>
      <c r="H1684" s="401" t="s">
        <v>1269</v>
      </c>
      <c r="I1684" s="235"/>
      <c r="J1684" s="235"/>
      <c r="K1684" s="235"/>
      <c r="L1684" s="235"/>
      <c r="M1684" s="235"/>
      <c r="N1684" s="235"/>
      <c r="O1684" s="235"/>
      <c r="P1684" s="235"/>
      <c r="Q1684" s="235"/>
      <c r="R1684" s="235"/>
      <c r="S1684" s="235"/>
      <c r="T1684" s="235"/>
      <c r="U1684" s="235"/>
      <c r="V1684" s="235"/>
      <c r="W1684" s="235"/>
      <c r="X1684" s="235"/>
      <c r="Y1684" s="235"/>
      <c r="Z1684" s="235"/>
      <c r="AA1684" s="235"/>
      <c r="AB1684" s="235"/>
      <c r="AC1684" s="235"/>
      <c r="AD1684" s="235"/>
      <c r="AE1684" s="235"/>
      <c r="AF1684" s="235"/>
      <c r="AG1684" s="235"/>
      <c r="AH1684" s="235"/>
      <c r="AI1684" s="235"/>
      <c r="AJ1684" s="235"/>
      <c r="AK1684" s="235"/>
      <c r="AL1684" s="235"/>
      <c r="AM1684" s="235"/>
      <c r="AN1684" s="235"/>
      <c r="AO1684" s="235"/>
      <c r="AP1684" s="235"/>
    </row>
    <row r="1685" spans="1:42" s="232" customFormat="1" outlineLevel="1">
      <c r="A1685" s="400">
        <v>0</v>
      </c>
      <c r="B1685" s="138"/>
      <c r="C1685" s="236" t="s">
        <v>2145</v>
      </c>
      <c r="D1685" s="141"/>
      <c r="E1685" s="231"/>
      <c r="F1685" s="231"/>
      <c r="G1685" s="231"/>
      <c r="H1685" s="401"/>
      <c r="I1685" s="235"/>
      <c r="J1685" s="235"/>
      <c r="K1685" s="235"/>
      <c r="L1685" s="235"/>
      <c r="M1685" s="235"/>
      <c r="N1685" s="235"/>
      <c r="O1685" s="235"/>
      <c r="P1685" s="235"/>
      <c r="Q1685" s="235"/>
      <c r="R1685" s="235"/>
      <c r="S1685" s="235"/>
      <c r="T1685" s="235"/>
      <c r="U1685" s="235"/>
      <c r="V1685" s="235"/>
      <c r="W1685" s="235"/>
      <c r="X1685" s="235"/>
      <c r="Y1685" s="235"/>
      <c r="Z1685" s="235"/>
      <c r="AA1685" s="235"/>
      <c r="AB1685" s="235"/>
      <c r="AC1685" s="235"/>
      <c r="AD1685" s="235"/>
      <c r="AE1685" s="235"/>
      <c r="AF1685" s="235"/>
      <c r="AG1685" s="235"/>
      <c r="AH1685" s="235"/>
      <c r="AI1685" s="235"/>
      <c r="AJ1685" s="235"/>
      <c r="AK1685" s="235"/>
      <c r="AL1685" s="235"/>
      <c r="AM1685" s="235"/>
      <c r="AN1685" s="235"/>
      <c r="AO1685" s="235"/>
      <c r="AP1685" s="235"/>
    </row>
    <row r="1686" spans="1:42" s="232" customFormat="1" outlineLevel="1">
      <c r="A1686" s="400">
        <v>614</v>
      </c>
      <c r="B1686" s="138" t="s">
        <v>2235</v>
      </c>
      <c r="C1686" s="236" t="s">
        <v>2236</v>
      </c>
      <c r="D1686" s="141" t="s">
        <v>142</v>
      </c>
      <c r="E1686" s="231">
        <v>2</v>
      </c>
      <c r="F1686" s="231"/>
      <c r="G1686" s="231">
        <f t="shared" ref="G1686:G1687" si="67">ROUND(E1686*F1686,2)</f>
        <v>0</v>
      </c>
      <c r="H1686" s="401" t="s">
        <v>1269</v>
      </c>
      <c r="I1686" s="235"/>
      <c r="J1686" s="235"/>
      <c r="K1686" s="235"/>
      <c r="L1686" s="235"/>
      <c r="M1686" s="235"/>
      <c r="N1686" s="235"/>
      <c r="O1686" s="235"/>
      <c r="P1686" s="235"/>
      <c r="Q1686" s="235"/>
      <c r="R1686" s="235"/>
      <c r="S1686" s="235"/>
      <c r="T1686" s="235"/>
      <c r="U1686" s="235"/>
      <c r="V1686" s="235"/>
      <c r="W1686" s="235"/>
      <c r="X1686" s="235"/>
      <c r="Y1686" s="235"/>
      <c r="Z1686" s="235"/>
      <c r="AA1686" s="235"/>
      <c r="AB1686" s="235"/>
      <c r="AC1686" s="235"/>
      <c r="AD1686" s="235"/>
      <c r="AE1686" s="235"/>
      <c r="AF1686" s="235"/>
      <c r="AG1686" s="235"/>
      <c r="AH1686" s="235"/>
      <c r="AI1686" s="235"/>
      <c r="AJ1686" s="235"/>
      <c r="AK1686" s="235"/>
      <c r="AL1686" s="235"/>
      <c r="AM1686" s="235"/>
      <c r="AN1686" s="235"/>
      <c r="AO1686" s="235"/>
      <c r="AP1686" s="235"/>
    </row>
    <row r="1687" spans="1:42" s="232" customFormat="1" outlineLevel="1">
      <c r="A1687" s="400">
        <v>615</v>
      </c>
      <c r="B1687" s="138" t="s">
        <v>2237</v>
      </c>
      <c r="C1687" s="236" t="s">
        <v>2238</v>
      </c>
      <c r="D1687" s="141" t="s">
        <v>142</v>
      </c>
      <c r="E1687" s="231">
        <v>2</v>
      </c>
      <c r="F1687" s="231"/>
      <c r="G1687" s="231">
        <f t="shared" si="67"/>
        <v>0</v>
      </c>
      <c r="H1687" s="401" t="s">
        <v>1269</v>
      </c>
      <c r="I1687" s="235"/>
      <c r="J1687" s="235"/>
      <c r="K1687" s="235"/>
      <c r="L1687" s="235"/>
      <c r="M1687" s="235"/>
      <c r="N1687" s="235"/>
      <c r="O1687" s="235"/>
      <c r="P1687" s="235"/>
      <c r="Q1687" s="235"/>
      <c r="R1687" s="235"/>
      <c r="S1687" s="235"/>
      <c r="T1687" s="235"/>
      <c r="U1687" s="235"/>
      <c r="V1687" s="235"/>
      <c r="W1687" s="235"/>
      <c r="X1687" s="235"/>
      <c r="Y1687" s="235"/>
      <c r="Z1687" s="235"/>
      <c r="AA1687" s="235"/>
      <c r="AB1687" s="235"/>
      <c r="AC1687" s="235"/>
      <c r="AD1687" s="235"/>
      <c r="AE1687" s="235"/>
      <c r="AF1687" s="235"/>
      <c r="AG1687" s="235"/>
      <c r="AH1687" s="235"/>
      <c r="AI1687" s="235"/>
      <c r="AJ1687" s="235"/>
      <c r="AK1687" s="235"/>
      <c r="AL1687" s="235"/>
      <c r="AM1687" s="235"/>
      <c r="AN1687" s="235"/>
      <c r="AO1687" s="235"/>
      <c r="AP1687" s="235"/>
    </row>
    <row r="1688" spans="1:42" s="232" customFormat="1" outlineLevel="1">
      <c r="A1688" s="400">
        <v>0</v>
      </c>
      <c r="B1688" s="138"/>
      <c r="C1688" s="236" t="s">
        <v>2113</v>
      </c>
      <c r="D1688" s="141"/>
      <c r="E1688" s="231"/>
      <c r="F1688" s="231"/>
      <c r="G1688" s="231"/>
      <c r="H1688" s="401"/>
      <c r="I1688" s="235"/>
      <c r="J1688" s="235"/>
      <c r="K1688" s="235"/>
      <c r="L1688" s="235"/>
      <c r="M1688" s="235"/>
      <c r="N1688" s="235"/>
      <c r="O1688" s="235"/>
      <c r="P1688" s="235"/>
      <c r="Q1688" s="235"/>
      <c r="R1688" s="235"/>
      <c r="S1688" s="235"/>
      <c r="T1688" s="235"/>
      <c r="U1688" s="235"/>
      <c r="V1688" s="235"/>
      <c r="W1688" s="235"/>
      <c r="X1688" s="235"/>
      <c r="Y1688" s="235"/>
      <c r="Z1688" s="235"/>
      <c r="AA1688" s="235"/>
      <c r="AB1688" s="235"/>
      <c r="AC1688" s="235"/>
      <c r="AD1688" s="235"/>
      <c r="AE1688" s="235"/>
      <c r="AF1688" s="235"/>
      <c r="AG1688" s="235"/>
      <c r="AH1688" s="235"/>
      <c r="AI1688" s="235"/>
      <c r="AJ1688" s="235"/>
      <c r="AK1688" s="235"/>
      <c r="AL1688" s="235"/>
      <c r="AM1688" s="235"/>
      <c r="AN1688" s="235"/>
      <c r="AO1688" s="235"/>
      <c r="AP1688" s="235"/>
    </row>
    <row r="1689" spans="1:42" s="232" customFormat="1" outlineLevel="1">
      <c r="A1689" s="400">
        <v>616</v>
      </c>
      <c r="B1689" s="138" t="s">
        <v>2239</v>
      </c>
      <c r="C1689" s="236" t="s">
        <v>2240</v>
      </c>
      <c r="D1689" s="141" t="s">
        <v>142</v>
      </c>
      <c r="E1689" s="231">
        <v>2</v>
      </c>
      <c r="F1689" s="231"/>
      <c r="G1689" s="231">
        <f t="shared" ref="G1689" si="68">ROUND(E1689*F1689,2)</f>
        <v>0</v>
      </c>
      <c r="H1689" s="401" t="s">
        <v>1269</v>
      </c>
      <c r="I1689" s="235"/>
      <c r="J1689" s="235"/>
      <c r="K1689" s="235"/>
      <c r="L1689" s="235"/>
      <c r="M1689" s="235"/>
      <c r="N1689" s="235"/>
      <c r="O1689" s="235"/>
      <c r="P1689" s="235"/>
      <c r="Q1689" s="235"/>
      <c r="R1689" s="235"/>
      <c r="S1689" s="235"/>
      <c r="T1689" s="235"/>
      <c r="U1689" s="235"/>
      <c r="V1689" s="235"/>
      <c r="W1689" s="235"/>
      <c r="X1689" s="235"/>
      <c r="Y1689" s="235"/>
      <c r="Z1689" s="235"/>
      <c r="AA1689" s="235"/>
      <c r="AB1689" s="235"/>
      <c r="AC1689" s="235"/>
      <c r="AD1689" s="235"/>
      <c r="AE1689" s="235"/>
      <c r="AF1689" s="235"/>
      <c r="AG1689" s="235"/>
      <c r="AH1689" s="235"/>
      <c r="AI1689" s="235"/>
      <c r="AJ1689" s="235"/>
      <c r="AK1689" s="235"/>
      <c r="AL1689" s="235"/>
      <c r="AM1689" s="235"/>
      <c r="AN1689" s="235"/>
      <c r="AO1689" s="235"/>
      <c r="AP1689" s="235"/>
    </row>
    <row r="1690" spans="1:42" s="232" customFormat="1" ht="22.5" outlineLevel="1">
      <c r="A1690" s="400">
        <v>0</v>
      </c>
      <c r="B1690" s="138"/>
      <c r="C1690" s="236" t="s">
        <v>2241</v>
      </c>
      <c r="D1690" s="141"/>
      <c r="E1690" s="231"/>
      <c r="F1690" s="231"/>
      <c r="G1690" s="231"/>
      <c r="H1690" s="401"/>
      <c r="I1690" s="235"/>
      <c r="J1690" s="235"/>
      <c r="K1690" s="235"/>
      <c r="L1690" s="235"/>
      <c r="M1690" s="235"/>
      <c r="N1690" s="235"/>
      <c r="O1690" s="235"/>
      <c r="P1690" s="235"/>
      <c r="Q1690" s="235"/>
      <c r="R1690" s="235"/>
      <c r="S1690" s="235"/>
      <c r="T1690" s="235"/>
      <c r="U1690" s="235"/>
      <c r="V1690" s="235"/>
      <c r="W1690" s="235"/>
      <c r="X1690" s="235"/>
      <c r="Y1690" s="235"/>
      <c r="Z1690" s="235"/>
      <c r="AA1690" s="235"/>
      <c r="AB1690" s="235"/>
      <c r="AC1690" s="235"/>
      <c r="AD1690" s="235"/>
      <c r="AE1690" s="235"/>
      <c r="AF1690" s="235"/>
      <c r="AG1690" s="235"/>
      <c r="AH1690" s="235"/>
      <c r="AI1690" s="235"/>
      <c r="AJ1690" s="235"/>
      <c r="AK1690" s="235"/>
      <c r="AL1690" s="235"/>
      <c r="AM1690" s="235"/>
      <c r="AN1690" s="235"/>
      <c r="AO1690" s="235"/>
      <c r="AP1690" s="235"/>
    </row>
    <row r="1691" spans="1:42" s="232" customFormat="1" outlineLevel="1">
      <c r="A1691" s="400">
        <v>0</v>
      </c>
      <c r="B1691" s="138"/>
      <c r="C1691" s="236" t="s">
        <v>2242</v>
      </c>
      <c r="D1691" s="141"/>
      <c r="E1691" s="231"/>
      <c r="F1691" s="231"/>
      <c r="G1691" s="231"/>
      <c r="H1691" s="401"/>
      <c r="I1691" s="235"/>
      <c r="J1691" s="235"/>
      <c r="K1691" s="235"/>
      <c r="L1691" s="235"/>
      <c r="M1691" s="235"/>
      <c r="N1691" s="235"/>
      <c r="O1691" s="235"/>
      <c r="P1691" s="235"/>
      <c r="Q1691" s="235"/>
      <c r="R1691" s="235"/>
      <c r="S1691" s="235"/>
      <c r="T1691" s="235"/>
      <c r="U1691" s="235"/>
      <c r="V1691" s="235"/>
      <c r="W1691" s="235"/>
      <c r="X1691" s="235"/>
      <c r="Y1691" s="235"/>
      <c r="Z1691" s="235"/>
      <c r="AA1691" s="235"/>
      <c r="AB1691" s="235"/>
      <c r="AC1691" s="235"/>
      <c r="AD1691" s="235"/>
      <c r="AE1691" s="235"/>
      <c r="AF1691" s="235"/>
      <c r="AG1691" s="235"/>
      <c r="AH1691" s="235"/>
      <c r="AI1691" s="235"/>
      <c r="AJ1691" s="235"/>
      <c r="AK1691" s="235"/>
      <c r="AL1691" s="235"/>
      <c r="AM1691" s="235"/>
      <c r="AN1691" s="235"/>
      <c r="AO1691" s="235"/>
      <c r="AP1691" s="235"/>
    </row>
    <row r="1692" spans="1:42" s="232" customFormat="1" outlineLevel="1">
      <c r="A1692" s="400">
        <v>0</v>
      </c>
      <c r="B1692" s="138"/>
      <c r="C1692" s="236" t="s">
        <v>2116</v>
      </c>
      <c r="D1692" s="141"/>
      <c r="E1692" s="231"/>
      <c r="F1692" s="231"/>
      <c r="G1692" s="231"/>
      <c r="H1692" s="401"/>
      <c r="I1692" s="235"/>
      <c r="J1692" s="235"/>
      <c r="K1692" s="235"/>
      <c r="L1692" s="235"/>
      <c r="M1692" s="235"/>
      <c r="N1692" s="235"/>
      <c r="O1692" s="235"/>
      <c r="P1692" s="235"/>
      <c r="Q1692" s="235"/>
      <c r="R1692" s="235"/>
      <c r="S1692" s="235"/>
      <c r="T1692" s="235"/>
      <c r="U1692" s="235"/>
      <c r="V1692" s="235"/>
      <c r="W1692" s="235"/>
      <c r="X1692" s="235"/>
      <c r="Y1692" s="235"/>
      <c r="Z1692" s="235"/>
      <c r="AA1692" s="235"/>
      <c r="AB1692" s="235"/>
      <c r="AC1692" s="235"/>
      <c r="AD1692" s="235"/>
      <c r="AE1692" s="235"/>
      <c r="AF1692" s="235"/>
      <c r="AG1692" s="235"/>
      <c r="AH1692" s="235"/>
      <c r="AI1692" s="235"/>
      <c r="AJ1692" s="235"/>
      <c r="AK1692" s="235"/>
      <c r="AL1692" s="235"/>
      <c r="AM1692" s="235"/>
      <c r="AN1692" s="235"/>
      <c r="AO1692" s="235"/>
      <c r="AP1692" s="235"/>
    </row>
    <row r="1693" spans="1:42" s="232" customFormat="1" outlineLevel="1">
      <c r="A1693" s="400">
        <v>617</v>
      </c>
      <c r="B1693" s="138" t="s">
        <v>2243</v>
      </c>
      <c r="C1693" s="236" t="s">
        <v>2244</v>
      </c>
      <c r="D1693" s="141" t="s">
        <v>142</v>
      </c>
      <c r="E1693" s="231">
        <v>2</v>
      </c>
      <c r="F1693" s="231"/>
      <c r="G1693" s="231">
        <f t="shared" ref="G1693:G1702" si="69">ROUND(E1693*F1693,2)</f>
        <v>0</v>
      </c>
      <c r="H1693" s="401" t="s">
        <v>1269</v>
      </c>
      <c r="I1693" s="235"/>
      <c r="J1693" s="235"/>
      <c r="K1693" s="235"/>
      <c r="L1693" s="235"/>
      <c r="M1693" s="235"/>
      <c r="N1693" s="235"/>
      <c r="O1693" s="235"/>
      <c r="P1693" s="235"/>
      <c r="Q1693" s="235"/>
      <c r="R1693" s="235"/>
      <c r="S1693" s="235"/>
      <c r="T1693" s="235"/>
      <c r="U1693" s="235"/>
      <c r="V1693" s="235"/>
      <c r="W1693" s="235"/>
      <c r="X1693" s="235"/>
      <c r="Y1693" s="235"/>
      <c r="Z1693" s="235"/>
      <c r="AA1693" s="235"/>
      <c r="AB1693" s="235"/>
      <c r="AC1693" s="235"/>
      <c r="AD1693" s="235"/>
      <c r="AE1693" s="235"/>
      <c r="AF1693" s="235"/>
      <c r="AG1693" s="235"/>
      <c r="AH1693" s="235"/>
      <c r="AI1693" s="235"/>
      <c r="AJ1693" s="235"/>
      <c r="AK1693" s="235"/>
      <c r="AL1693" s="235"/>
      <c r="AM1693" s="235"/>
      <c r="AN1693" s="235"/>
      <c r="AO1693" s="235"/>
      <c r="AP1693" s="235"/>
    </row>
    <row r="1694" spans="1:42" s="232" customFormat="1" outlineLevel="1">
      <c r="A1694" s="400">
        <v>618</v>
      </c>
      <c r="B1694" s="138" t="s">
        <v>2245</v>
      </c>
      <c r="C1694" s="236" t="s">
        <v>2246</v>
      </c>
      <c r="D1694" s="141" t="s">
        <v>142</v>
      </c>
      <c r="E1694" s="231">
        <v>22</v>
      </c>
      <c r="F1694" s="231"/>
      <c r="G1694" s="231">
        <f t="shared" si="69"/>
        <v>0</v>
      </c>
      <c r="H1694" s="401" t="s">
        <v>1269</v>
      </c>
      <c r="I1694" s="235"/>
      <c r="J1694" s="235"/>
      <c r="K1694" s="235"/>
      <c r="L1694" s="235"/>
      <c r="M1694" s="235"/>
      <c r="N1694" s="235"/>
      <c r="O1694" s="235"/>
      <c r="P1694" s="235"/>
      <c r="Q1694" s="235"/>
      <c r="R1694" s="235"/>
      <c r="S1694" s="235"/>
      <c r="T1694" s="235"/>
      <c r="U1694" s="235"/>
      <c r="V1694" s="235"/>
      <c r="W1694" s="235"/>
      <c r="X1694" s="235"/>
      <c r="Y1694" s="235"/>
      <c r="Z1694" s="235"/>
      <c r="AA1694" s="235"/>
      <c r="AB1694" s="235"/>
      <c r="AC1694" s="235"/>
      <c r="AD1694" s="235"/>
      <c r="AE1694" s="235"/>
      <c r="AF1694" s="235"/>
      <c r="AG1694" s="235"/>
      <c r="AH1694" s="235"/>
      <c r="AI1694" s="235"/>
      <c r="AJ1694" s="235"/>
      <c r="AK1694" s="235"/>
      <c r="AL1694" s="235"/>
      <c r="AM1694" s="235"/>
      <c r="AN1694" s="235"/>
      <c r="AO1694" s="235"/>
      <c r="AP1694" s="235"/>
    </row>
    <row r="1695" spans="1:42" s="232" customFormat="1" outlineLevel="1">
      <c r="A1695" s="400">
        <v>619</v>
      </c>
      <c r="B1695" s="138" t="s">
        <v>2247</v>
      </c>
      <c r="C1695" s="236" t="s">
        <v>2248</v>
      </c>
      <c r="D1695" s="141" t="s">
        <v>142</v>
      </c>
      <c r="E1695" s="231">
        <v>12</v>
      </c>
      <c r="F1695" s="231"/>
      <c r="G1695" s="231">
        <f t="shared" si="69"/>
        <v>0</v>
      </c>
      <c r="H1695" s="401" t="s">
        <v>1269</v>
      </c>
      <c r="I1695" s="235"/>
      <c r="J1695" s="235"/>
      <c r="K1695" s="235"/>
      <c r="L1695" s="235"/>
      <c r="M1695" s="235"/>
      <c r="N1695" s="235"/>
      <c r="O1695" s="235"/>
      <c r="P1695" s="235"/>
      <c r="Q1695" s="235"/>
      <c r="R1695" s="235"/>
      <c r="S1695" s="235"/>
      <c r="T1695" s="235"/>
      <c r="U1695" s="235"/>
      <c r="V1695" s="235"/>
      <c r="W1695" s="235"/>
      <c r="X1695" s="235"/>
      <c r="Y1695" s="235"/>
      <c r="Z1695" s="235"/>
      <c r="AA1695" s="235"/>
      <c r="AB1695" s="235"/>
      <c r="AC1695" s="235"/>
      <c r="AD1695" s="235"/>
      <c r="AE1695" s="235"/>
      <c r="AF1695" s="235"/>
      <c r="AG1695" s="235"/>
      <c r="AH1695" s="235"/>
      <c r="AI1695" s="235"/>
      <c r="AJ1695" s="235"/>
      <c r="AK1695" s="235"/>
      <c r="AL1695" s="235"/>
      <c r="AM1695" s="235"/>
      <c r="AN1695" s="235"/>
      <c r="AO1695" s="235"/>
      <c r="AP1695" s="235"/>
    </row>
    <row r="1696" spans="1:42" s="232" customFormat="1" outlineLevel="1">
      <c r="A1696" s="400">
        <v>620</v>
      </c>
      <c r="B1696" s="138" t="s">
        <v>2249</v>
      </c>
      <c r="C1696" s="236" t="s">
        <v>2250</v>
      </c>
      <c r="D1696" s="141" t="s">
        <v>142</v>
      </c>
      <c r="E1696" s="231">
        <v>12</v>
      </c>
      <c r="F1696" s="231"/>
      <c r="G1696" s="231">
        <f t="shared" si="69"/>
        <v>0</v>
      </c>
      <c r="H1696" s="401" t="s">
        <v>1269</v>
      </c>
      <c r="I1696" s="235"/>
      <c r="J1696" s="235"/>
      <c r="K1696" s="235"/>
      <c r="L1696" s="235"/>
      <c r="M1696" s="235"/>
      <c r="N1696" s="235"/>
      <c r="O1696" s="235"/>
      <c r="P1696" s="235"/>
      <c r="Q1696" s="235"/>
      <c r="R1696" s="235"/>
      <c r="S1696" s="235"/>
      <c r="T1696" s="235"/>
      <c r="U1696" s="235"/>
      <c r="V1696" s="235"/>
      <c r="W1696" s="235"/>
      <c r="X1696" s="235"/>
      <c r="Y1696" s="235"/>
      <c r="Z1696" s="235"/>
      <c r="AA1696" s="235"/>
      <c r="AB1696" s="235"/>
      <c r="AC1696" s="235"/>
      <c r="AD1696" s="235"/>
      <c r="AE1696" s="235"/>
      <c r="AF1696" s="235"/>
      <c r="AG1696" s="235"/>
      <c r="AH1696" s="235"/>
      <c r="AI1696" s="235"/>
      <c r="AJ1696" s="235"/>
      <c r="AK1696" s="235"/>
      <c r="AL1696" s="235"/>
      <c r="AM1696" s="235"/>
      <c r="AN1696" s="235"/>
      <c r="AO1696" s="235"/>
      <c r="AP1696" s="235"/>
    </row>
    <row r="1697" spans="1:42" s="232" customFormat="1" outlineLevel="1">
      <c r="A1697" s="400">
        <v>621</v>
      </c>
      <c r="B1697" s="138" t="s">
        <v>2251</v>
      </c>
      <c r="C1697" s="236" t="s">
        <v>2252</v>
      </c>
      <c r="D1697" s="141" t="s">
        <v>668</v>
      </c>
      <c r="E1697" s="231">
        <v>12</v>
      </c>
      <c r="F1697" s="231"/>
      <c r="G1697" s="231">
        <f t="shared" si="69"/>
        <v>0</v>
      </c>
      <c r="H1697" s="401" t="s">
        <v>1269</v>
      </c>
      <c r="I1697" s="235"/>
      <c r="J1697" s="235"/>
      <c r="K1697" s="235"/>
      <c r="L1697" s="235"/>
      <c r="M1697" s="235"/>
      <c r="N1697" s="235"/>
      <c r="O1697" s="235"/>
      <c r="P1697" s="235"/>
      <c r="Q1697" s="235"/>
      <c r="R1697" s="235"/>
      <c r="S1697" s="235"/>
      <c r="T1697" s="235"/>
      <c r="U1697" s="235"/>
      <c r="V1697" s="235"/>
      <c r="W1697" s="235"/>
      <c r="X1697" s="235"/>
      <c r="Y1697" s="235"/>
      <c r="Z1697" s="235"/>
      <c r="AA1697" s="235"/>
      <c r="AB1697" s="235"/>
      <c r="AC1697" s="235"/>
      <c r="AD1697" s="235"/>
      <c r="AE1697" s="235"/>
      <c r="AF1697" s="235"/>
      <c r="AG1697" s="235"/>
      <c r="AH1697" s="235"/>
      <c r="AI1697" s="235"/>
      <c r="AJ1697" s="235"/>
      <c r="AK1697" s="235"/>
      <c r="AL1697" s="235"/>
      <c r="AM1697" s="235"/>
      <c r="AN1697" s="235"/>
      <c r="AO1697" s="235"/>
      <c r="AP1697" s="235"/>
    </row>
    <row r="1698" spans="1:42" s="232" customFormat="1" outlineLevel="1">
      <c r="A1698" s="400">
        <v>622</v>
      </c>
      <c r="B1698" s="138" t="s">
        <v>2146</v>
      </c>
      <c r="C1698" s="236" t="s">
        <v>2147</v>
      </c>
      <c r="D1698" s="141" t="s">
        <v>142</v>
      </c>
      <c r="E1698" s="231">
        <v>88</v>
      </c>
      <c r="F1698" s="231"/>
      <c r="G1698" s="231">
        <f t="shared" si="69"/>
        <v>0</v>
      </c>
      <c r="H1698" s="401" t="s">
        <v>1269</v>
      </c>
      <c r="I1698" s="235"/>
      <c r="J1698" s="235"/>
      <c r="K1698" s="235"/>
      <c r="L1698" s="235"/>
      <c r="M1698" s="235"/>
      <c r="N1698" s="235"/>
      <c r="O1698" s="235"/>
      <c r="P1698" s="235"/>
      <c r="Q1698" s="235"/>
      <c r="R1698" s="235"/>
      <c r="S1698" s="235"/>
      <c r="T1698" s="235"/>
      <c r="U1698" s="235"/>
      <c r="V1698" s="235"/>
      <c r="W1698" s="235"/>
      <c r="X1698" s="235"/>
      <c r="Y1698" s="235"/>
      <c r="Z1698" s="235"/>
      <c r="AA1698" s="235"/>
      <c r="AB1698" s="235"/>
      <c r="AC1698" s="235"/>
      <c r="AD1698" s="235"/>
      <c r="AE1698" s="235"/>
      <c r="AF1698" s="235"/>
      <c r="AG1698" s="235"/>
      <c r="AH1698" s="235"/>
      <c r="AI1698" s="235"/>
      <c r="AJ1698" s="235"/>
      <c r="AK1698" s="235"/>
      <c r="AL1698" s="235"/>
      <c r="AM1698" s="235"/>
      <c r="AN1698" s="235"/>
      <c r="AO1698" s="235"/>
      <c r="AP1698" s="235"/>
    </row>
    <row r="1699" spans="1:42" s="232" customFormat="1" outlineLevel="1">
      <c r="A1699" s="400">
        <v>623</v>
      </c>
      <c r="B1699" s="138" t="s">
        <v>2148</v>
      </c>
      <c r="C1699" s="236" t="s">
        <v>2149</v>
      </c>
      <c r="D1699" s="141" t="s">
        <v>142</v>
      </c>
      <c r="E1699" s="231">
        <v>88</v>
      </c>
      <c r="F1699" s="231"/>
      <c r="G1699" s="231">
        <f t="shared" si="69"/>
        <v>0</v>
      </c>
      <c r="H1699" s="401" t="s">
        <v>1269</v>
      </c>
      <c r="I1699" s="235"/>
      <c r="J1699" s="235"/>
      <c r="K1699" s="235"/>
      <c r="L1699" s="235"/>
      <c r="M1699" s="235"/>
      <c r="N1699" s="235"/>
      <c r="O1699" s="235"/>
      <c r="P1699" s="235"/>
      <c r="Q1699" s="235"/>
      <c r="R1699" s="235"/>
      <c r="S1699" s="235"/>
      <c r="T1699" s="235"/>
      <c r="U1699" s="235"/>
      <c r="V1699" s="235"/>
      <c r="W1699" s="235"/>
      <c r="X1699" s="235"/>
      <c r="Y1699" s="235"/>
      <c r="Z1699" s="235"/>
      <c r="AA1699" s="235"/>
      <c r="AB1699" s="235"/>
      <c r="AC1699" s="235"/>
      <c r="AD1699" s="235"/>
      <c r="AE1699" s="235"/>
      <c r="AF1699" s="235"/>
      <c r="AG1699" s="235"/>
      <c r="AH1699" s="235"/>
      <c r="AI1699" s="235"/>
      <c r="AJ1699" s="235"/>
      <c r="AK1699" s="235"/>
      <c r="AL1699" s="235"/>
      <c r="AM1699" s="235"/>
      <c r="AN1699" s="235"/>
      <c r="AO1699" s="235"/>
      <c r="AP1699" s="235"/>
    </row>
    <row r="1700" spans="1:42" s="232" customFormat="1" outlineLevel="1">
      <c r="A1700" s="400">
        <v>624</v>
      </c>
      <c r="B1700" s="138" t="s">
        <v>2150</v>
      </c>
      <c r="C1700" s="236" t="s">
        <v>2151</v>
      </c>
      <c r="D1700" s="141" t="s">
        <v>142</v>
      </c>
      <c r="E1700" s="231">
        <v>88</v>
      </c>
      <c r="F1700" s="231"/>
      <c r="G1700" s="231">
        <f t="shared" si="69"/>
        <v>0</v>
      </c>
      <c r="H1700" s="401" t="s">
        <v>1269</v>
      </c>
      <c r="I1700" s="235"/>
      <c r="J1700" s="235"/>
      <c r="K1700" s="235"/>
      <c r="L1700" s="235"/>
      <c r="M1700" s="235"/>
      <c r="N1700" s="235"/>
      <c r="O1700" s="235"/>
      <c r="P1700" s="235"/>
      <c r="Q1700" s="235"/>
      <c r="R1700" s="235"/>
      <c r="S1700" s="235"/>
      <c r="T1700" s="235"/>
      <c r="U1700" s="235"/>
      <c r="V1700" s="235"/>
      <c r="W1700" s="235"/>
      <c r="X1700" s="235"/>
      <c r="Y1700" s="235"/>
      <c r="Z1700" s="235"/>
      <c r="AA1700" s="235"/>
      <c r="AB1700" s="235"/>
      <c r="AC1700" s="235"/>
      <c r="AD1700" s="235"/>
      <c r="AE1700" s="235"/>
      <c r="AF1700" s="235"/>
      <c r="AG1700" s="235"/>
      <c r="AH1700" s="235"/>
      <c r="AI1700" s="235"/>
      <c r="AJ1700" s="235"/>
      <c r="AK1700" s="235"/>
      <c r="AL1700" s="235"/>
      <c r="AM1700" s="235"/>
      <c r="AN1700" s="235"/>
      <c r="AO1700" s="235"/>
      <c r="AP1700" s="235"/>
    </row>
    <row r="1701" spans="1:42" s="232" customFormat="1" outlineLevel="1">
      <c r="A1701" s="400">
        <v>625</v>
      </c>
      <c r="B1701" s="138" t="s">
        <v>2253</v>
      </c>
      <c r="C1701" s="236" t="s">
        <v>2254</v>
      </c>
      <c r="D1701" s="141" t="s">
        <v>142</v>
      </c>
      <c r="E1701" s="231">
        <v>1</v>
      </c>
      <c r="F1701" s="231"/>
      <c r="G1701" s="231">
        <f t="shared" si="69"/>
        <v>0</v>
      </c>
      <c r="H1701" s="401" t="s">
        <v>1269</v>
      </c>
      <c r="I1701" s="235"/>
      <c r="J1701" s="235"/>
      <c r="K1701" s="235"/>
      <c r="L1701" s="235"/>
      <c r="M1701" s="235"/>
      <c r="N1701" s="235"/>
      <c r="O1701" s="235"/>
      <c r="P1701" s="235"/>
      <c r="Q1701" s="235"/>
      <c r="R1701" s="235"/>
      <c r="S1701" s="235"/>
      <c r="T1701" s="235"/>
      <c r="U1701" s="235"/>
      <c r="V1701" s="235"/>
      <c r="W1701" s="235"/>
      <c r="X1701" s="235"/>
      <c r="Y1701" s="235"/>
      <c r="Z1701" s="235"/>
      <c r="AA1701" s="235"/>
      <c r="AB1701" s="235"/>
      <c r="AC1701" s="235"/>
      <c r="AD1701" s="235"/>
      <c r="AE1701" s="235"/>
      <c r="AF1701" s="235"/>
      <c r="AG1701" s="235"/>
      <c r="AH1701" s="235"/>
      <c r="AI1701" s="235"/>
      <c r="AJ1701" s="235"/>
      <c r="AK1701" s="235"/>
      <c r="AL1701" s="235"/>
      <c r="AM1701" s="235"/>
      <c r="AN1701" s="235"/>
      <c r="AO1701" s="235"/>
      <c r="AP1701" s="235"/>
    </row>
    <row r="1702" spans="1:42" s="232" customFormat="1" outlineLevel="1">
      <c r="A1702" s="400">
        <v>626</v>
      </c>
      <c r="B1702" s="138" t="s">
        <v>2152</v>
      </c>
      <c r="C1702" s="236" t="s">
        <v>2153</v>
      </c>
      <c r="D1702" s="141" t="s">
        <v>142</v>
      </c>
      <c r="E1702" s="231">
        <v>3</v>
      </c>
      <c r="F1702" s="231"/>
      <c r="G1702" s="231">
        <f t="shared" si="69"/>
        <v>0</v>
      </c>
      <c r="H1702" s="401" t="s">
        <v>1269</v>
      </c>
      <c r="I1702" s="235"/>
      <c r="J1702" s="235"/>
      <c r="K1702" s="235"/>
      <c r="L1702" s="235"/>
      <c r="M1702" s="235"/>
      <c r="N1702" s="235"/>
      <c r="O1702" s="235"/>
      <c r="P1702" s="235"/>
      <c r="Q1702" s="235"/>
      <c r="R1702" s="235"/>
      <c r="S1702" s="235"/>
      <c r="T1702" s="235"/>
      <c r="U1702" s="235"/>
      <c r="V1702" s="235"/>
      <c r="W1702" s="235"/>
      <c r="X1702" s="235"/>
      <c r="Y1702" s="235"/>
      <c r="Z1702" s="235"/>
      <c r="AA1702" s="235"/>
      <c r="AB1702" s="235"/>
      <c r="AC1702" s="235"/>
      <c r="AD1702" s="235"/>
      <c r="AE1702" s="235"/>
      <c r="AF1702" s="235"/>
      <c r="AG1702" s="235"/>
      <c r="AH1702" s="235"/>
      <c r="AI1702" s="235"/>
      <c r="AJ1702" s="235"/>
      <c r="AK1702" s="235"/>
      <c r="AL1702" s="235"/>
      <c r="AM1702" s="235"/>
      <c r="AN1702" s="235"/>
      <c r="AO1702" s="235"/>
      <c r="AP1702" s="235"/>
    </row>
    <row r="1703" spans="1:42" s="232" customFormat="1" outlineLevel="1">
      <c r="A1703" s="400">
        <v>0</v>
      </c>
      <c r="B1703" s="138"/>
      <c r="C1703" s="236" t="s">
        <v>2113</v>
      </c>
      <c r="D1703" s="141"/>
      <c r="E1703" s="231"/>
      <c r="F1703" s="231"/>
      <c r="G1703" s="231"/>
      <c r="H1703" s="401"/>
      <c r="I1703" s="235"/>
      <c r="J1703" s="235"/>
      <c r="K1703" s="235"/>
      <c r="L1703" s="235"/>
      <c r="M1703" s="235"/>
      <c r="N1703" s="235"/>
      <c r="O1703" s="235"/>
      <c r="P1703" s="235"/>
      <c r="Q1703" s="235"/>
      <c r="R1703" s="235"/>
      <c r="S1703" s="235"/>
      <c r="T1703" s="235"/>
      <c r="U1703" s="235"/>
      <c r="V1703" s="235"/>
      <c r="W1703" s="235"/>
      <c r="X1703" s="235"/>
      <c r="Y1703" s="235"/>
      <c r="Z1703" s="235"/>
      <c r="AA1703" s="235"/>
      <c r="AB1703" s="235"/>
      <c r="AC1703" s="235"/>
      <c r="AD1703" s="235"/>
      <c r="AE1703" s="235"/>
      <c r="AF1703" s="235"/>
      <c r="AG1703" s="235"/>
      <c r="AH1703" s="235"/>
      <c r="AI1703" s="235"/>
      <c r="AJ1703" s="235"/>
      <c r="AK1703" s="235"/>
      <c r="AL1703" s="235"/>
      <c r="AM1703" s="235"/>
      <c r="AN1703" s="235"/>
      <c r="AO1703" s="235"/>
      <c r="AP1703" s="235"/>
    </row>
    <row r="1704" spans="1:42" s="232" customFormat="1" outlineLevel="1">
      <c r="A1704" s="400">
        <v>627</v>
      </c>
      <c r="B1704" s="138" t="s">
        <v>2154</v>
      </c>
      <c r="C1704" s="236" t="s">
        <v>2155</v>
      </c>
      <c r="D1704" s="141" t="s">
        <v>142</v>
      </c>
      <c r="E1704" s="231">
        <v>3</v>
      </c>
      <c r="F1704" s="231"/>
      <c r="G1704" s="231">
        <f t="shared" ref="G1704" si="70">ROUND(E1704*F1704,2)</f>
        <v>0</v>
      </c>
      <c r="H1704" s="401" t="s">
        <v>1233</v>
      </c>
      <c r="I1704" s="235"/>
      <c r="J1704" s="235"/>
      <c r="K1704" s="235"/>
      <c r="L1704" s="235"/>
      <c r="M1704" s="235"/>
      <c r="N1704" s="235"/>
      <c r="O1704" s="235"/>
      <c r="P1704" s="235"/>
      <c r="Q1704" s="235"/>
      <c r="R1704" s="235"/>
      <c r="S1704" s="235"/>
      <c r="T1704" s="235"/>
      <c r="U1704" s="235"/>
      <c r="V1704" s="235"/>
      <c r="W1704" s="235"/>
      <c r="X1704" s="235"/>
      <c r="Y1704" s="235"/>
      <c r="Z1704" s="235"/>
      <c r="AA1704" s="235"/>
      <c r="AB1704" s="235"/>
      <c r="AC1704" s="235"/>
      <c r="AD1704" s="235"/>
      <c r="AE1704" s="235"/>
      <c r="AF1704" s="235"/>
      <c r="AG1704" s="235"/>
      <c r="AH1704" s="235"/>
      <c r="AI1704" s="235"/>
      <c r="AJ1704" s="235"/>
      <c r="AK1704" s="235"/>
      <c r="AL1704" s="235"/>
      <c r="AM1704" s="235"/>
      <c r="AN1704" s="235"/>
      <c r="AO1704" s="235"/>
      <c r="AP1704" s="235"/>
    </row>
    <row r="1705" spans="1:42" s="232" customFormat="1" ht="22.5" outlineLevel="1">
      <c r="A1705" s="400">
        <v>0</v>
      </c>
      <c r="B1705" s="138"/>
      <c r="C1705" s="236" t="s">
        <v>2156</v>
      </c>
      <c r="D1705" s="141"/>
      <c r="E1705" s="231"/>
      <c r="F1705" s="231"/>
      <c r="G1705" s="231"/>
      <c r="H1705" s="401"/>
      <c r="I1705" s="235"/>
      <c r="J1705" s="235"/>
      <c r="K1705" s="235"/>
      <c r="L1705" s="235"/>
      <c r="M1705" s="235"/>
      <c r="N1705" s="235"/>
      <c r="O1705" s="235"/>
      <c r="P1705" s="235"/>
      <c r="Q1705" s="235"/>
      <c r="R1705" s="235"/>
      <c r="S1705" s="235"/>
      <c r="T1705" s="235"/>
      <c r="U1705" s="235"/>
      <c r="V1705" s="235"/>
      <c r="W1705" s="235"/>
      <c r="X1705" s="235"/>
      <c r="Y1705" s="235"/>
      <c r="Z1705" s="235"/>
      <c r="AA1705" s="235"/>
      <c r="AB1705" s="235"/>
      <c r="AC1705" s="235"/>
      <c r="AD1705" s="235"/>
      <c r="AE1705" s="235"/>
      <c r="AF1705" s="235"/>
      <c r="AG1705" s="235"/>
      <c r="AH1705" s="235"/>
      <c r="AI1705" s="235"/>
      <c r="AJ1705" s="235"/>
      <c r="AK1705" s="235"/>
      <c r="AL1705" s="235"/>
      <c r="AM1705" s="235"/>
      <c r="AN1705" s="235"/>
      <c r="AO1705" s="235"/>
      <c r="AP1705" s="235"/>
    </row>
    <row r="1706" spans="1:42" s="232" customFormat="1" outlineLevel="1">
      <c r="A1706" s="400">
        <v>0</v>
      </c>
      <c r="B1706" s="138"/>
      <c r="C1706" s="236" t="s">
        <v>2116</v>
      </c>
      <c r="D1706" s="141"/>
      <c r="E1706" s="231"/>
      <c r="F1706" s="231"/>
      <c r="G1706" s="231"/>
      <c r="H1706" s="401"/>
      <c r="I1706" s="235"/>
      <c r="J1706" s="235"/>
      <c r="K1706" s="235"/>
      <c r="L1706" s="235"/>
      <c r="M1706" s="235"/>
      <c r="N1706" s="235"/>
      <c r="O1706" s="235"/>
      <c r="P1706" s="235"/>
      <c r="Q1706" s="235"/>
      <c r="R1706" s="235"/>
      <c r="S1706" s="235"/>
      <c r="T1706" s="235"/>
      <c r="U1706" s="235"/>
      <c r="V1706" s="235"/>
      <c r="W1706" s="235"/>
      <c r="X1706" s="235"/>
      <c r="Y1706" s="235"/>
      <c r="Z1706" s="235"/>
      <c r="AA1706" s="235"/>
      <c r="AB1706" s="235"/>
      <c r="AC1706" s="235"/>
      <c r="AD1706" s="235"/>
      <c r="AE1706" s="235"/>
      <c r="AF1706" s="235"/>
      <c r="AG1706" s="235"/>
      <c r="AH1706" s="235"/>
      <c r="AI1706" s="235"/>
      <c r="AJ1706" s="235"/>
      <c r="AK1706" s="235"/>
      <c r="AL1706" s="235"/>
      <c r="AM1706" s="235"/>
      <c r="AN1706" s="235"/>
      <c r="AO1706" s="235"/>
      <c r="AP1706" s="235"/>
    </row>
    <row r="1707" spans="1:42" s="232" customFormat="1" outlineLevel="1">
      <c r="A1707" s="400">
        <v>628</v>
      </c>
      <c r="B1707" s="138" t="s">
        <v>2255</v>
      </c>
      <c r="C1707" s="236" t="s">
        <v>2256</v>
      </c>
      <c r="D1707" s="141" t="s">
        <v>142</v>
      </c>
      <c r="E1707" s="231">
        <v>1</v>
      </c>
      <c r="F1707" s="231"/>
      <c r="G1707" s="231">
        <f t="shared" ref="G1707" si="71">ROUND(E1707*F1707,2)</f>
        <v>0</v>
      </c>
      <c r="H1707" s="401" t="s">
        <v>1269</v>
      </c>
      <c r="I1707" s="235"/>
      <c r="J1707" s="235"/>
      <c r="K1707" s="235"/>
      <c r="L1707" s="235"/>
      <c r="M1707" s="235"/>
      <c r="N1707" s="235"/>
      <c r="O1707" s="235"/>
      <c r="P1707" s="235"/>
      <c r="Q1707" s="235"/>
      <c r="R1707" s="235"/>
      <c r="S1707" s="235"/>
      <c r="T1707" s="235"/>
      <c r="U1707" s="235"/>
      <c r="V1707" s="235"/>
      <c r="W1707" s="235"/>
      <c r="X1707" s="235"/>
      <c r="Y1707" s="235"/>
      <c r="Z1707" s="235"/>
      <c r="AA1707" s="235"/>
      <c r="AB1707" s="235"/>
      <c r="AC1707" s="235"/>
      <c r="AD1707" s="235"/>
      <c r="AE1707" s="235"/>
      <c r="AF1707" s="235"/>
      <c r="AG1707" s="235"/>
      <c r="AH1707" s="235"/>
      <c r="AI1707" s="235"/>
      <c r="AJ1707" s="235"/>
      <c r="AK1707" s="235"/>
      <c r="AL1707" s="235"/>
      <c r="AM1707" s="235"/>
      <c r="AN1707" s="235"/>
      <c r="AO1707" s="235"/>
      <c r="AP1707" s="235"/>
    </row>
    <row r="1708" spans="1:42" s="232" customFormat="1" outlineLevel="1">
      <c r="A1708" s="400">
        <v>0</v>
      </c>
      <c r="B1708" s="138"/>
      <c r="C1708" s="236" t="s">
        <v>2113</v>
      </c>
      <c r="D1708" s="141"/>
      <c r="E1708" s="231"/>
      <c r="F1708" s="231"/>
      <c r="G1708" s="231"/>
      <c r="H1708" s="401"/>
      <c r="I1708" s="235"/>
      <c r="J1708" s="235"/>
      <c r="K1708" s="235"/>
      <c r="L1708" s="235"/>
      <c r="M1708" s="235"/>
      <c r="N1708" s="235"/>
      <c r="O1708" s="235"/>
      <c r="P1708" s="235"/>
      <c r="Q1708" s="235"/>
      <c r="R1708" s="235"/>
      <c r="S1708" s="235"/>
      <c r="T1708" s="235"/>
      <c r="U1708" s="235"/>
      <c r="V1708" s="235"/>
      <c r="W1708" s="235"/>
      <c r="X1708" s="235"/>
      <c r="Y1708" s="235"/>
      <c r="Z1708" s="235"/>
      <c r="AA1708" s="235"/>
      <c r="AB1708" s="235"/>
      <c r="AC1708" s="235"/>
      <c r="AD1708" s="235"/>
      <c r="AE1708" s="235"/>
      <c r="AF1708" s="235"/>
      <c r="AG1708" s="235"/>
      <c r="AH1708" s="235"/>
      <c r="AI1708" s="235"/>
      <c r="AJ1708" s="235"/>
      <c r="AK1708" s="235"/>
      <c r="AL1708" s="235"/>
      <c r="AM1708" s="235"/>
      <c r="AN1708" s="235"/>
      <c r="AO1708" s="235"/>
      <c r="AP1708" s="235"/>
    </row>
    <row r="1709" spans="1:42" s="232" customFormat="1" outlineLevel="1">
      <c r="A1709" s="400">
        <v>629</v>
      </c>
      <c r="B1709" s="138" t="s">
        <v>2257</v>
      </c>
      <c r="C1709" s="236" t="s">
        <v>2258</v>
      </c>
      <c r="D1709" s="141" t="s">
        <v>142</v>
      </c>
      <c r="E1709" s="231">
        <v>1</v>
      </c>
      <c r="F1709" s="231"/>
      <c r="G1709" s="231">
        <f t="shared" ref="G1709" si="72">ROUND(E1709*F1709,2)</f>
        <v>0</v>
      </c>
      <c r="H1709" s="401" t="s">
        <v>1233</v>
      </c>
      <c r="I1709" s="235"/>
      <c r="J1709" s="235"/>
      <c r="K1709" s="235"/>
      <c r="L1709" s="235"/>
      <c r="M1709" s="235"/>
      <c r="N1709" s="235"/>
      <c r="O1709" s="235"/>
      <c r="P1709" s="235"/>
      <c r="Q1709" s="235"/>
      <c r="R1709" s="235"/>
      <c r="S1709" s="235"/>
      <c r="T1709" s="235"/>
      <c r="U1709" s="235"/>
      <c r="V1709" s="235"/>
      <c r="W1709" s="235"/>
      <c r="X1709" s="235"/>
      <c r="Y1709" s="235"/>
      <c r="Z1709" s="235"/>
      <c r="AA1709" s="235"/>
      <c r="AB1709" s="235"/>
      <c r="AC1709" s="235"/>
      <c r="AD1709" s="235"/>
      <c r="AE1709" s="235"/>
      <c r="AF1709" s="235"/>
      <c r="AG1709" s="235"/>
      <c r="AH1709" s="235"/>
      <c r="AI1709" s="235"/>
      <c r="AJ1709" s="235"/>
      <c r="AK1709" s="235"/>
      <c r="AL1709" s="235"/>
      <c r="AM1709" s="235"/>
      <c r="AN1709" s="235"/>
      <c r="AO1709" s="235"/>
      <c r="AP1709" s="235"/>
    </row>
    <row r="1710" spans="1:42" s="232" customFormat="1" outlineLevel="1">
      <c r="A1710" s="400">
        <v>0</v>
      </c>
      <c r="B1710" s="138"/>
      <c r="C1710" s="236" t="s">
        <v>2259</v>
      </c>
      <c r="D1710" s="141"/>
      <c r="E1710" s="231"/>
      <c r="F1710" s="231"/>
      <c r="G1710" s="231"/>
      <c r="H1710" s="401"/>
      <c r="I1710" s="235"/>
      <c r="J1710" s="235"/>
      <c r="K1710" s="235"/>
      <c r="L1710" s="235"/>
      <c r="M1710" s="235"/>
      <c r="N1710" s="235"/>
      <c r="O1710" s="235"/>
      <c r="P1710" s="235"/>
      <c r="Q1710" s="235"/>
      <c r="R1710" s="235"/>
      <c r="S1710" s="235"/>
      <c r="T1710" s="235"/>
      <c r="U1710" s="235"/>
      <c r="V1710" s="235"/>
      <c r="W1710" s="235"/>
      <c r="X1710" s="235"/>
      <c r="Y1710" s="235"/>
      <c r="Z1710" s="235"/>
      <c r="AA1710" s="235"/>
      <c r="AB1710" s="235"/>
      <c r="AC1710" s="235"/>
      <c r="AD1710" s="235"/>
      <c r="AE1710" s="235"/>
      <c r="AF1710" s="235"/>
      <c r="AG1710" s="235"/>
      <c r="AH1710" s="235"/>
      <c r="AI1710" s="235"/>
      <c r="AJ1710" s="235"/>
      <c r="AK1710" s="235"/>
      <c r="AL1710" s="235"/>
      <c r="AM1710" s="235"/>
      <c r="AN1710" s="235"/>
      <c r="AO1710" s="235"/>
      <c r="AP1710" s="235"/>
    </row>
    <row r="1711" spans="1:42" s="232" customFormat="1" outlineLevel="1">
      <c r="A1711" s="400">
        <v>0</v>
      </c>
      <c r="B1711" s="138"/>
      <c r="C1711" s="236" t="s">
        <v>2116</v>
      </c>
      <c r="D1711" s="141"/>
      <c r="E1711" s="231"/>
      <c r="F1711" s="231"/>
      <c r="G1711" s="231"/>
      <c r="H1711" s="401"/>
      <c r="I1711" s="235"/>
      <c r="J1711" s="235"/>
      <c r="K1711" s="235"/>
      <c r="L1711" s="235"/>
      <c r="M1711" s="235"/>
      <c r="N1711" s="235"/>
      <c r="O1711" s="235"/>
      <c r="P1711" s="235"/>
      <c r="Q1711" s="235"/>
      <c r="R1711" s="235"/>
      <c r="S1711" s="235"/>
      <c r="T1711" s="235"/>
      <c r="U1711" s="235"/>
      <c r="V1711" s="235"/>
      <c r="W1711" s="235"/>
      <c r="X1711" s="235"/>
      <c r="Y1711" s="235"/>
      <c r="Z1711" s="235"/>
      <c r="AA1711" s="235"/>
      <c r="AB1711" s="235"/>
      <c r="AC1711" s="235"/>
      <c r="AD1711" s="235"/>
      <c r="AE1711" s="235"/>
      <c r="AF1711" s="235"/>
      <c r="AG1711" s="235"/>
      <c r="AH1711" s="235"/>
      <c r="AI1711" s="235"/>
      <c r="AJ1711" s="235"/>
      <c r="AK1711" s="235"/>
      <c r="AL1711" s="235"/>
      <c r="AM1711" s="235"/>
      <c r="AN1711" s="235"/>
      <c r="AO1711" s="235"/>
      <c r="AP1711" s="235"/>
    </row>
    <row r="1712" spans="1:42" s="232" customFormat="1" outlineLevel="1">
      <c r="A1712" s="400">
        <v>630</v>
      </c>
      <c r="B1712" s="138" t="s">
        <v>2260</v>
      </c>
      <c r="C1712" s="236" t="s">
        <v>2261</v>
      </c>
      <c r="D1712" s="141" t="s">
        <v>142</v>
      </c>
      <c r="E1712" s="231">
        <v>1</v>
      </c>
      <c r="F1712" s="231"/>
      <c r="G1712" s="231">
        <f t="shared" ref="G1712" si="73">ROUND(E1712*F1712,2)</f>
        <v>0</v>
      </c>
      <c r="H1712" s="401" t="s">
        <v>1269</v>
      </c>
      <c r="I1712" s="235"/>
      <c r="J1712" s="235"/>
      <c r="K1712" s="235"/>
      <c r="L1712" s="235"/>
      <c r="M1712" s="235"/>
      <c r="N1712" s="235"/>
      <c r="O1712" s="235"/>
      <c r="P1712" s="235"/>
      <c r="Q1712" s="235"/>
      <c r="R1712" s="235"/>
      <c r="S1712" s="235"/>
      <c r="T1712" s="235"/>
      <c r="U1712" s="235"/>
      <c r="V1712" s="235"/>
      <c r="W1712" s="235"/>
      <c r="X1712" s="235"/>
      <c r="Y1712" s="235"/>
      <c r="Z1712" s="235"/>
      <c r="AA1712" s="235"/>
      <c r="AB1712" s="235"/>
      <c r="AC1712" s="235"/>
      <c r="AD1712" s="235"/>
      <c r="AE1712" s="235"/>
      <c r="AF1712" s="235"/>
      <c r="AG1712" s="235"/>
      <c r="AH1712" s="235"/>
      <c r="AI1712" s="235"/>
      <c r="AJ1712" s="235"/>
      <c r="AK1712" s="235"/>
      <c r="AL1712" s="235"/>
      <c r="AM1712" s="235"/>
      <c r="AN1712" s="235"/>
      <c r="AO1712" s="235"/>
      <c r="AP1712" s="235"/>
    </row>
    <row r="1713" spans="1:42" s="232" customFormat="1" outlineLevel="1">
      <c r="A1713" s="400">
        <v>0</v>
      </c>
      <c r="B1713" s="138"/>
      <c r="C1713" s="236" t="s">
        <v>2113</v>
      </c>
      <c r="D1713" s="141"/>
      <c r="E1713" s="231"/>
      <c r="F1713" s="231"/>
      <c r="G1713" s="231"/>
      <c r="H1713" s="401"/>
      <c r="I1713" s="235"/>
      <c r="J1713" s="235"/>
      <c r="K1713" s="235"/>
      <c r="L1713" s="235"/>
      <c r="M1713" s="235"/>
      <c r="N1713" s="235"/>
      <c r="O1713" s="235"/>
      <c r="P1713" s="235"/>
      <c r="Q1713" s="235"/>
      <c r="R1713" s="235"/>
      <c r="S1713" s="235"/>
      <c r="T1713" s="235"/>
      <c r="U1713" s="235"/>
      <c r="V1713" s="235"/>
      <c r="W1713" s="235"/>
      <c r="X1713" s="235"/>
      <c r="Y1713" s="235"/>
      <c r="Z1713" s="235"/>
      <c r="AA1713" s="235"/>
      <c r="AB1713" s="235"/>
      <c r="AC1713" s="235"/>
      <c r="AD1713" s="235"/>
      <c r="AE1713" s="235"/>
      <c r="AF1713" s="235"/>
      <c r="AG1713" s="235"/>
      <c r="AH1713" s="235"/>
      <c r="AI1713" s="235"/>
      <c r="AJ1713" s="235"/>
      <c r="AK1713" s="235"/>
      <c r="AL1713" s="235"/>
      <c r="AM1713" s="235"/>
      <c r="AN1713" s="235"/>
      <c r="AO1713" s="235"/>
      <c r="AP1713" s="235"/>
    </row>
    <row r="1714" spans="1:42" s="232" customFormat="1" outlineLevel="1">
      <c r="A1714" s="400">
        <v>631</v>
      </c>
      <c r="B1714" s="138" t="s">
        <v>2262</v>
      </c>
      <c r="C1714" s="236" t="s">
        <v>2263</v>
      </c>
      <c r="D1714" s="141" t="s">
        <v>142</v>
      </c>
      <c r="E1714" s="231">
        <v>1</v>
      </c>
      <c r="F1714" s="231"/>
      <c r="G1714" s="231">
        <f t="shared" ref="G1714" si="74">ROUND(E1714*F1714,2)</f>
        <v>0</v>
      </c>
      <c r="H1714" s="401" t="s">
        <v>1233</v>
      </c>
      <c r="I1714" s="235"/>
      <c r="J1714" s="235"/>
      <c r="K1714" s="235"/>
      <c r="L1714" s="235"/>
      <c r="M1714" s="235"/>
      <c r="N1714" s="235"/>
      <c r="O1714" s="235"/>
      <c r="P1714" s="235"/>
      <c r="Q1714" s="235"/>
      <c r="R1714" s="235"/>
      <c r="S1714" s="235"/>
      <c r="T1714" s="235"/>
      <c r="U1714" s="235"/>
      <c r="V1714" s="235"/>
      <c r="W1714" s="235"/>
      <c r="X1714" s="235"/>
      <c r="Y1714" s="235"/>
      <c r="Z1714" s="235"/>
      <c r="AA1714" s="235"/>
      <c r="AB1714" s="235"/>
      <c r="AC1714" s="235"/>
      <c r="AD1714" s="235"/>
      <c r="AE1714" s="235"/>
      <c r="AF1714" s="235"/>
      <c r="AG1714" s="235"/>
      <c r="AH1714" s="235"/>
      <c r="AI1714" s="235"/>
      <c r="AJ1714" s="235"/>
      <c r="AK1714" s="235"/>
      <c r="AL1714" s="235"/>
      <c r="AM1714" s="235"/>
      <c r="AN1714" s="235"/>
      <c r="AO1714" s="235"/>
      <c r="AP1714" s="235"/>
    </row>
    <row r="1715" spans="1:42" s="232" customFormat="1" outlineLevel="1">
      <c r="A1715" s="400">
        <v>0</v>
      </c>
      <c r="B1715" s="138"/>
      <c r="C1715" s="236" t="s">
        <v>2116</v>
      </c>
      <c r="D1715" s="141"/>
      <c r="E1715" s="231"/>
      <c r="F1715" s="231"/>
      <c r="G1715" s="231"/>
      <c r="H1715" s="401"/>
      <c r="I1715" s="235"/>
      <c r="J1715" s="235"/>
      <c r="K1715" s="235"/>
      <c r="L1715" s="235"/>
      <c r="M1715" s="235"/>
      <c r="N1715" s="235"/>
      <c r="O1715" s="235"/>
      <c r="P1715" s="235"/>
      <c r="Q1715" s="235"/>
      <c r="R1715" s="235"/>
      <c r="S1715" s="235"/>
      <c r="T1715" s="235"/>
      <c r="U1715" s="235"/>
      <c r="V1715" s="235"/>
      <c r="W1715" s="235"/>
      <c r="X1715" s="235"/>
      <c r="Y1715" s="235"/>
      <c r="Z1715" s="235"/>
      <c r="AA1715" s="235"/>
      <c r="AB1715" s="235"/>
      <c r="AC1715" s="235"/>
      <c r="AD1715" s="235"/>
      <c r="AE1715" s="235"/>
      <c r="AF1715" s="235"/>
      <c r="AG1715" s="235"/>
      <c r="AH1715" s="235"/>
      <c r="AI1715" s="235"/>
      <c r="AJ1715" s="235"/>
      <c r="AK1715" s="235"/>
      <c r="AL1715" s="235"/>
      <c r="AM1715" s="235"/>
      <c r="AN1715" s="235"/>
      <c r="AO1715" s="235"/>
      <c r="AP1715" s="235"/>
    </row>
    <row r="1716" spans="1:42" s="232" customFormat="1" outlineLevel="1">
      <c r="A1716" s="400">
        <v>632</v>
      </c>
      <c r="B1716" s="138" t="s">
        <v>2157</v>
      </c>
      <c r="C1716" s="236" t="s">
        <v>2158</v>
      </c>
      <c r="D1716" s="141" t="s">
        <v>142</v>
      </c>
      <c r="E1716" s="231">
        <v>6</v>
      </c>
      <c r="F1716" s="231"/>
      <c r="G1716" s="231">
        <f t="shared" ref="G1716" si="75">ROUND(E1716*F1716,2)</f>
        <v>0</v>
      </c>
      <c r="H1716" s="401" t="s">
        <v>1269</v>
      </c>
      <c r="I1716" s="235"/>
      <c r="J1716" s="235"/>
      <c r="K1716" s="235"/>
      <c r="L1716" s="235"/>
      <c r="M1716" s="235"/>
      <c r="N1716" s="235"/>
      <c r="O1716" s="235"/>
      <c r="P1716" s="235"/>
      <c r="Q1716" s="235"/>
      <c r="R1716" s="235"/>
      <c r="S1716" s="235"/>
      <c r="T1716" s="235"/>
      <c r="U1716" s="235"/>
      <c r="V1716" s="235"/>
      <c r="W1716" s="235"/>
      <c r="X1716" s="235"/>
      <c r="Y1716" s="235"/>
      <c r="Z1716" s="235"/>
      <c r="AA1716" s="235"/>
      <c r="AB1716" s="235"/>
      <c r="AC1716" s="235"/>
      <c r="AD1716" s="235"/>
      <c r="AE1716" s="235"/>
      <c r="AF1716" s="235"/>
      <c r="AG1716" s="235"/>
      <c r="AH1716" s="235"/>
      <c r="AI1716" s="235"/>
      <c r="AJ1716" s="235"/>
      <c r="AK1716" s="235"/>
      <c r="AL1716" s="235"/>
      <c r="AM1716" s="235"/>
      <c r="AN1716" s="235"/>
      <c r="AO1716" s="235"/>
      <c r="AP1716" s="235"/>
    </row>
    <row r="1717" spans="1:42" s="232" customFormat="1" outlineLevel="1">
      <c r="A1717" s="400">
        <v>0</v>
      </c>
      <c r="B1717" s="138"/>
      <c r="C1717" s="236" t="s">
        <v>2113</v>
      </c>
      <c r="D1717" s="141"/>
      <c r="E1717" s="231"/>
      <c r="F1717" s="231"/>
      <c r="G1717" s="231"/>
      <c r="H1717" s="401"/>
      <c r="I1717" s="235"/>
      <c r="J1717" s="235"/>
      <c r="K1717" s="235"/>
      <c r="L1717" s="235"/>
      <c r="M1717" s="235"/>
      <c r="N1717" s="235"/>
      <c r="O1717" s="235"/>
      <c r="P1717" s="235"/>
      <c r="Q1717" s="235"/>
      <c r="R1717" s="235"/>
      <c r="S1717" s="235"/>
      <c r="T1717" s="235"/>
      <c r="U1717" s="235"/>
      <c r="V1717" s="235"/>
      <c r="W1717" s="235"/>
      <c r="X1717" s="235"/>
      <c r="Y1717" s="235"/>
      <c r="Z1717" s="235"/>
      <c r="AA1717" s="235"/>
      <c r="AB1717" s="235"/>
      <c r="AC1717" s="235"/>
      <c r="AD1717" s="235"/>
      <c r="AE1717" s="235"/>
      <c r="AF1717" s="235"/>
      <c r="AG1717" s="235"/>
      <c r="AH1717" s="235"/>
      <c r="AI1717" s="235"/>
      <c r="AJ1717" s="235"/>
      <c r="AK1717" s="235"/>
      <c r="AL1717" s="235"/>
      <c r="AM1717" s="235"/>
      <c r="AN1717" s="235"/>
      <c r="AO1717" s="235"/>
      <c r="AP1717" s="235"/>
    </row>
    <row r="1718" spans="1:42" s="232" customFormat="1" ht="22.5" outlineLevel="1">
      <c r="A1718" s="400">
        <v>633</v>
      </c>
      <c r="B1718" s="138" t="s">
        <v>2159</v>
      </c>
      <c r="C1718" s="236" t="s">
        <v>2160</v>
      </c>
      <c r="D1718" s="141" t="s">
        <v>142</v>
      </c>
      <c r="E1718" s="231">
        <v>4</v>
      </c>
      <c r="F1718" s="231"/>
      <c r="G1718" s="231">
        <f t="shared" ref="G1718" si="76">ROUND(E1718*F1718,2)</f>
        <v>0</v>
      </c>
      <c r="H1718" s="401" t="s">
        <v>1233</v>
      </c>
      <c r="I1718" s="235"/>
      <c r="J1718" s="235"/>
      <c r="K1718" s="235"/>
      <c r="L1718" s="235"/>
      <c r="M1718" s="235"/>
      <c r="N1718" s="235"/>
      <c r="O1718" s="235"/>
      <c r="P1718" s="235"/>
      <c r="Q1718" s="235"/>
      <c r="R1718" s="235"/>
      <c r="S1718" s="235"/>
      <c r="T1718" s="235"/>
      <c r="U1718" s="235"/>
      <c r="V1718" s="235"/>
      <c r="W1718" s="235"/>
      <c r="X1718" s="235"/>
      <c r="Y1718" s="235"/>
      <c r="Z1718" s="235"/>
      <c r="AA1718" s="235"/>
      <c r="AB1718" s="235"/>
      <c r="AC1718" s="235"/>
      <c r="AD1718" s="235"/>
      <c r="AE1718" s="235"/>
      <c r="AF1718" s="235"/>
      <c r="AG1718" s="235"/>
      <c r="AH1718" s="235"/>
      <c r="AI1718" s="235"/>
      <c r="AJ1718" s="235"/>
      <c r="AK1718" s="235"/>
      <c r="AL1718" s="235"/>
      <c r="AM1718" s="235"/>
      <c r="AN1718" s="235"/>
      <c r="AO1718" s="235"/>
      <c r="AP1718" s="235"/>
    </row>
    <row r="1719" spans="1:42" s="232" customFormat="1" outlineLevel="1">
      <c r="A1719" s="400">
        <v>0</v>
      </c>
      <c r="B1719" s="138"/>
      <c r="C1719" s="236" t="s">
        <v>2116</v>
      </c>
      <c r="D1719" s="141"/>
      <c r="E1719" s="231"/>
      <c r="F1719" s="231"/>
      <c r="G1719" s="231"/>
      <c r="H1719" s="401"/>
      <c r="I1719" s="235"/>
      <c r="J1719" s="235"/>
      <c r="K1719" s="235"/>
      <c r="L1719" s="235"/>
      <c r="M1719" s="235"/>
      <c r="N1719" s="235"/>
      <c r="O1719" s="235"/>
      <c r="P1719" s="235"/>
      <c r="Q1719" s="235"/>
      <c r="R1719" s="235"/>
      <c r="S1719" s="235"/>
      <c r="T1719" s="235"/>
      <c r="U1719" s="235"/>
      <c r="V1719" s="235"/>
      <c r="W1719" s="235"/>
      <c r="X1719" s="235"/>
      <c r="Y1719" s="235"/>
      <c r="Z1719" s="235"/>
      <c r="AA1719" s="235"/>
      <c r="AB1719" s="235"/>
      <c r="AC1719" s="235"/>
      <c r="AD1719" s="235"/>
      <c r="AE1719" s="235"/>
      <c r="AF1719" s="235"/>
      <c r="AG1719" s="235"/>
      <c r="AH1719" s="235"/>
      <c r="AI1719" s="235"/>
      <c r="AJ1719" s="235"/>
      <c r="AK1719" s="235"/>
      <c r="AL1719" s="235"/>
      <c r="AM1719" s="235"/>
      <c r="AN1719" s="235"/>
      <c r="AO1719" s="235"/>
      <c r="AP1719" s="235"/>
    </row>
    <row r="1720" spans="1:42" s="232" customFormat="1" ht="22.5" outlineLevel="1">
      <c r="A1720" s="400">
        <v>634</v>
      </c>
      <c r="B1720" s="138" t="s">
        <v>2159</v>
      </c>
      <c r="C1720" s="236" t="s">
        <v>2264</v>
      </c>
      <c r="D1720" s="141" t="s">
        <v>142</v>
      </c>
      <c r="E1720" s="231">
        <v>2</v>
      </c>
      <c r="F1720" s="231"/>
      <c r="G1720" s="231">
        <f t="shared" ref="G1720" si="77">ROUND(E1720*F1720,2)</f>
        <v>0</v>
      </c>
      <c r="H1720" s="401" t="s">
        <v>1233</v>
      </c>
      <c r="I1720" s="235"/>
      <c r="J1720" s="235"/>
      <c r="K1720" s="235"/>
      <c r="L1720" s="235"/>
      <c r="M1720" s="235"/>
      <c r="N1720" s="235"/>
      <c r="O1720" s="235"/>
      <c r="P1720" s="235"/>
      <c r="Q1720" s="235"/>
      <c r="R1720" s="235"/>
      <c r="S1720" s="235"/>
      <c r="T1720" s="235"/>
      <c r="U1720" s="235"/>
      <c r="V1720" s="235"/>
      <c r="W1720" s="235"/>
      <c r="X1720" s="235"/>
      <c r="Y1720" s="235"/>
      <c r="Z1720" s="235"/>
      <c r="AA1720" s="235"/>
      <c r="AB1720" s="235"/>
      <c r="AC1720" s="235"/>
      <c r="AD1720" s="235"/>
      <c r="AE1720" s="235"/>
      <c r="AF1720" s="235"/>
      <c r="AG1720" s="235"/>
      <c r="AH1720" s="235"/>
      <c r="AI1720" s="235"/>
      <c r="AJ1720" s="235"/>
      <c r="AK1720" s="235"/>
      <c r="AL1720" s="235"/>
      <c r="AM1720" s="235"/>
      <c r="AN1720" s="235"/>
      <c r="AO1720" s="235"/>
      <c r="AP1720" s="235"/>
    </row>
    <row r="1721" spans="1:42" s="232" customFormat="1" outlineLevel="1">
      <c r="A1721" s="400">
        <v>0</v>
      </c>
      <c r="B1721" s="138"/>
      <c r="C1721" s="236" t="s">
        <v>2265</v>
      </c>
      <c r="D1721" s="141"/>
      <c r="E1721" s="231"/>
      <c r="F1721" s="231"/>
      <c r="G1721" s="231"/>
      <c r="H1721" s="401"/>
      <c r="I1721" s="235"/>
      <c r="J1721" s="235"/>
      <c r="K1721" s="235"/>
      <c r="L1721" s="235"/>
      <c r="M1721" s="235"/>
      <c r="N1721" s="235"/>
      <c r="O1721" s="235"/>
      <c r="P1721" s="235"/>
      <c r="Q1721" s="235"/>
      <c r="R1721" s="235"/>
      <c r="S1721" s="235"/>
      <c r="T1721" s="235"/>
      <c r="U1721" s="235"/>
      <c r="V1721" s="235"/>
      <c r="W1721" s="235"/>
      <c r="X1721" s="235"/>
      <c r="Y1721" s="235"/>
      <c r="Z1721" s="235"/>
      <c r="AA1721" s="235"/>
      <c r="AB1721" s="235"/>
      <c r="AC1721" s="235"/>
      <c r="AD1721" s="235"/>
      <c r="AE1721" s="235"/>
      <c r="AF1721" s="235"/>
      <c r="AG1721" s="235"/>
      <c r="AH1721" s="235"/>
      <c r="AI1721" s="235"/>
      <c r="AJ1721" s="235"/>
      <c r="AK1721" s="235"/>
      <c r="AL1721" s="235"/>
      <c r="AM1721" s="235"/>
      <c r="AN1721" s="235"/>
      <c r="AO1721" s="235"/>
      <c r="AP1721" s="235"/>
    </row>
    <row r="1722" spans="1:42" s="232" customFormat="1" outlineLevel="1">
      <c r="A1722" s="400">
        <v>0</v>
      </c>
      <c r="B1722" s="138"/>
      <c r="C1722" s="236" t="s">
        <v>2116</v>
      </c>
      <c r="D1722" s="141"/>
      <c r="E1722" s="231"/>
      <c r="F1722" s="231"/>
      <c r="G1722" s="231"/>
      <c r="H1722" s="401"/>
      <c r="I1722" s="235"/>
      <c r="J1722" s="235"/>
      <c r="K1722" s="235"/>
      <c r="L1722" s="235"/>
      <c r="M1722" s="235"/>
      <c r="N1722" s="235"/>
      <c r="O1722" s="235"/>
      <c r="P1722" s="235"/>
      <c r="Q1722" s="235"/>
      <c r="R1722" s="235"/>
      <c r="S1722" s="235"/>
      <c r="T1722" s="235"/>
      <c r="U1722" s="235"/>
      <c r="V1722" s="235"/>
      <c r="W1722" s="235"/>
      <c r="X1722" s="235"/>
      <c r="Y1722" s="235"/>
      <c r="Z1722" s="235"/>
      <c r="AA1722" s="235"/>
      <c r="AB1722" s="235"/>
      <c r="AC1722" s="235"/>
      <c r="AD1722" s="235"/>
      <c r="AE1722" s="235"/>
      <c r="AF1722" s="235"/>
      <c r="AG1722" s="235"/>
      <c r="AH1722" s="235"/>
      <c r="AI1722" s="235"/>
      <c r="AJ1722" s="235"/>
      <c r="AK1722" s="235"/>
      <c r="AL1722" s="235"/>
      <c r="AM1722" s="235"/>
      <c r="AN1722" s="235"/>
      <c r="AO1722" s="235"/>
      <c r="AP1722" s="235"/>
    </row>
    <row r="1723" spans="1:42" s="232" customFormat="1" outlineLevel="1">
      <c r="A1723" s="400">
        <v>635</v>
      </c>
      <c r="B1723" s="138" t="s">
        <v>2266</v>
      </c>
      <c r="C1723" s="236" t="s">
        <v>2267</v>
      </c>
      <c r="D1723" s="141" t="s">
        <v>142</v>
      </c>
      <c r="E1723" s="231">
        <v>3</v>
      </c>
      <c r="F1723" s="231"/>
      <c r="G1723" s="231">
        <f t="shared" ref="G1723" si="78">ROUND(E1723*F1723,2)</f>
        <v>0</v>
      </c>
      <c r="H1723" s="401" t="s">
        <v>1269</v>
      </c>
      <c r="I1723" s="235"/>
      <c r="J1723" s="235"/>
      <c r="K1723" s="235"/>
      <c r="L1723" s="235"/>
      <c r="M1723" s="235"/>
      <c r="N1723" s="235"/>
      <c r="O1723" s="235"/>
      <c r="P1723" s="235"/>
      <c r="Q1723" s="235"/>
      <c r="R1723" s="235"/>
      <c r="S1723" s="235"/>
      <c r="T1723" s="235"/>
      <c r="U1723" s="235"/>
      <c r="V1723" s="235"/>
      <c r="W1723" s="235"/>
      <c r="X1723" s="235"/>
      <c r="Y1723" s="235"/>
      <c r="Z1723" s="235"/>
      <c r="AA1723" s="235"/>
      <c r="AB1723" s="235"/>
      <c r="AC1723" s="235"/>
      <c r="AD1723" s="235"/>
      <c r="AE1723" s="235"/>
      <c r="AF1723" s="235"/>
      <c r="AG1723" s="235"/>
      <c r="AH1723" s="235"/>
      <c r="AI1723" s="235"/>
      <c r="AJ1723" s="235"/>
      <c r="AK1723" s="235"/>
      <c r="AL1723" s="235"/>
      <c r="AM1723" s="235"/>
      <c r="AN1723" s="235"/>
      <c r="AO1723" s="235"/>
      <c r="AP1723" s="235"/>
    </row>
    <row r="1724" spans="1:42" s="232" customFormat="1" outlineLevel="1">
      <c r="A1724" s="400">
        <v>0</v>
      </c>
      <c r="B1724" s="138"/>
      <c r="C1724" s="236" t="s">
        <v>2113</v>
      </c>
      <c r="D1724" s="141"/>
      <c r="E1724" s="231"/>
      <c r="F1724" s="231"/>
      <c r="G1724" s="231"/>
      <c r="H1724" s="401"/>
      <c r="I1724" s="235"/>
      <c r="J1724" s="235"/>
      <c r="K1724" s="235"/>
      <c r="L1724" s="235"/>
      <c r="M1724" s="235"/>
      <c r="N1724" s="235"/>
      <c r="O1724" s="235"/>
      <c r="P1724" s="235"/>
      <c r="Q1724" s="235"/>
      <c r="R1724" s="235"/>
      <c r="S1724" s="235"/>
      <c r="T1724" s="235"/>
      <c r="U1724" s="235"/>
      <c r="V1724" s="235"/>
      <c r="W1724" s="235"/>
      <c r="X1724" s="235"/>
      <c r="Y1724" s="235"/>
      <c r="Z1724" s="235"/>
      <c r="AA1724" s="235"/>
      <c r="AB1724" s="235"/>
      <c r="AC1724" s="235"/>
      <c r="AD1724" s="235"/>
      <c r="AE1724" s="235"/>
      <c r="AF1724" s="235"/>
      <c r="AG1724" s="235"/>
      <c r="AH1724" s="235"/>
      <c r="AI1724" s="235"/>
      <c r="AJ1724" s="235"/>
      <c r="AK1724" s="235"/>
      <c r="AL1724" s="235"/>
      <c r="AM1724" s="235"/>
      <c r="AN1724" s="235"/>
      <c r="AO1724" s="235"/>
      <c r="AP1724" s="235"/>
    </row>
    <row r="1725" spans="1:42" s="232" customFormat="1" ht="22.5" outlineLevel="1">
      <c r="A1725" s="400">
        <v>636</v>
      </c>
      <c r="B1725" s="138" t="s">
        <v>2268</v>
      </c>
      <c r="C1725" s="236" t="s">
        <v>2269</v>
      </c>
      <c r="D1725" s="141" t="s">
        <v>142</v>
      </c>
      <c r="E1725" s="231">
        <v>3</v>
      </c>
      <c r="F1725" s="231"/>
      <c r="G1725" s="231">
        <f t="shared" ref="G1725" si="79">ROUND(E1725*F1725,2)</f>
        <v>0</v>
      </c>
      <c r="H1725" s="401" t="s">
        <v>1233</v>
      </c>
      <c r="I1725" s="235"/>
      <c r="J1725" s="235"/>
      <c r="K1725" s="235"/>
      <c r="L1725" s="235"/>
      <c r="M1725" s="235"/>
      <c r="N1725" s="235"/>
      <c r="O1725" s="235"/>
      <c r="P1725" s="235"/>
      <c r="Q1725" s="235"/>
      <c r="R1725" s="235"/>
      <c r="S1725" s="235"/>
      <c r="T1725" s="235"/>
      <c r="U1725" s="235"/>
      <c r="V1725" s="235"/>
      <c r="W1725" s="235"/>
      <c r="X1725" s="235"/>
      <c r="Y1725" s="235"/>
      <c r="Z1725" s="235"/>
      <c r="AA1725" s="235"/>
      <c r="AB1725" s="235"/>
      <c r="AC1725" s="235"/>
      <c r="AD1725" s="235"/>
      <c r="AE1725" s="235"/>
      <c r="AF1725" s="235"/>
      <c r="AG1725" s="235"/>
      <c r="AH1725" s="235"/>
      <c r="AI1725" s="235"/>
      <c r="AJ1725" s="235"/>
      <c r="AK1725" s="235"/>
      <c r="AL1725" s="235"/>
      <c r="AM1725" s="235"/>
      <c r="AN1725" s="235"/>
      <c r="AO1725" s="235"/>
      <c r="AP1725" s="235"/>
    </row>
    <row r="1726" spans="1:42" s="232" customFormat="1" outlineLevel="1">
      <c r="A1726" s="400">
        <v>0</v>
      </c>
      <c r="B1726" s="138"/>
      <c r="C1726" s="236" t="s">
        <v>2116</v>
      </c>
      <c r="D1726" s="141"/>
      <c r="E1726" s="231"/>
      <c r="F1726" s="231"/>
      <c r="G1726" s="231"/>
      <c r="H1726" s="401"/>
      <c r="I1726" s="235"/>
      <c r="J1726" s="235"/>
      <c r="K1726" s="235"/>
      <c r="L1726" s="235"/>
      <c r="M1726" s="235"/>
      <c r="N1726" s="235"/>
      <c r="O1726" s="235"/>
      <c r="P1726" s="235"/>
      <c r="Q1726" s="235"/>
      <c r="R1726" s="235"/>
      <c r="S1726" s="235"/>
      <c r="T1726" s="235"/>
      <c r="U1726" s="235"/>
      <c r="V1726" s="235"/>
      <c r="W1726" s="235"/>
      <c r="X1726" s="235"/>
      <c r="Y1726" s="235"/>
      <c r="Z1726" s="235"/>
      <c r="AA1726" s="235"/>
      <c r="AB1726" s="235"/>
      <c r="AC1726" s="235"/>
      <c r="AD1726" s="235"/>
      <c r="AE1726" s="235"/>
      <c r="AF1726" s="235"/>
      <c r="AG1726" s="235"/>
      <c r="AH1726" s="235"/>
      <c r="AI1726" s="235"/>
      <c r="AJ1726" s="235"/>
      <c r="AK1726" s="235"/>
      <c r="AL1726" s="235"/>
      <c r="AM1726" s="235"/>
      <c r="AN1726" s="235"/>
      <c r="AO1726" s="235"/>
      <c r="AP1726" s="235"/>
    </row>
    <row r="1727" spans="1:42" s="232" customFormat="1" outlineLevel="1">
      <c r="A1727" s="400">
        <v>637</v>
      </c>
      <c r="B1727" s="138" t="s">
        <v>2270</v>
      </c>
      <c r="C1727" s="236" t="s">
        <v>2271</v>
      </c>
      <c r="D1727" s="141" t="s">
        <v>142</v>
      </c>
      <c r="E1727" s="231">
        <v>1</v>
      </c>
      <c r="F1727" s="231"/>
      <c r="G1727" s="231">
        <f t="shared" ref="G1727:G1728" si="80">ROUND(E1727*F1727,2)</f>
        <v>0</v>
      </c>
      <c r="H1727" s="401" t="s">
        <v>1269</v>
      </c>
      <c r="I1727" s="235"/>
      <c r="J1727" s="235"/>
      <c r="K1727" s="235"/>
      <c r="L1727" s="235"/>
      <c r="M1727" s="235"/>
      <c r="N1727" s="235"/>
      <c r="O1727" s="235"/>
      <c r="P1727" s="235"/>
      <c r="Q1727" s="235"/>
      <c r="R1727" s="235"/>
      <c r="S1727" s="235"/>
      <c r="T1727" s="235"/>
      <c r="U1727" s="235"/>
      <c r="V1727" s="235"/>
      <c r="W1727" s="235"/>
      <c r="X1727" s="235"/>
      <c r="Y1727" s="235"/>
      <c r="Z1727" s="235"/>
      <c r="AA1727" s="235"/>
      <c r="AB1727" s="235"/>
      <c r="AC1727" s="235"/>
      <c r="AD1727" s="235"/>
      <c r="AE1727" s="235"/>
      <c r="AF1727" s="235"/>
      <c r="AG1727" s="235"/>
      <c r="AH1727" s="235"/>
      <c r="AI1727" s="235"/>
      <c r="AJ1727" s="235"/>
      <c r="AK1727" s="235"/>
      <c r="AL1727" s="235"/>
      <c r="AM1727" s="235"/>
      <c r="AN1727" s="235"/>
      <c r="AO1727" s="235"/>
      <c r="AP1727" s="235"/>
    </row>
    <row r="1728" spans="1:42" s="232" customFormat="1" outlineLevel="1">
      <c r="A1728" s="400">
        <v>638</v>
      </c>
      <c r="B1728" s="138" t="s">
        <v>2272</v>
      </c>
      <c r="C1728" s="236" t="s">
        <v>2273</v>
      </c>
      <c r="D1728" s="141" t="s">
        <v>142</v>
      </c>
      <c r="E1728" s="231">
        <v>1</v>
      </c>
      <c r="F1728" s="231"/>
      <c r="G1728" s="231">
        <f t="shared" si="80"/>
        <v>0</v>
      </c>
      <c r="H1728" s="401" t="s">
        <v>1233</v>
      </c>
      <c r="I1728" s="235"/>
      <c r="J1728" s="235"/>
      <c r="K1728" s="235"/>
      <c r="L1728" s="235"/>
      <c r="M1728" s="235"/>
      <c r="N1728" s="235"/>
      <c r="O1728" s="235"/>
      <c r="P1728" s="235"/>
      <c r="Q1728" s="235"/>
      <c r="R1728" s="235"/>
      <c r="S1728" s="235"/>
      <c r="T1728" s="235"/>
      <c r="U1728" s="235"/>
      <c r="V1728" s="235"/>
      <c r="W1728" s="235"/>
      <c r="X1728" s="235"/>
      <c r="Y1728" s="235"/>
      <c r="Z1728" s="235"/>
      <c r="AA1728" s="235"/>
      <c r="AB1728" s="235"/>
      <c r="AC1728" s="235"/>
      <c r="AD1728" s="235"/>
      <c r="AE1728" s="235"/>
      <c r="AF1728" s="235"/>
      <c r="AG1728" s="235"/>
      <c r="AH1728" s="235"/>
      <c r="AI1728" s="235"/>
      <c r="AJ1728" s="235"/>
      <c r="AK1728" s="235"/>
      <c r="AL1728" s="235"/>
      <c r="AM1728" s="235"/>
      <c r="AN1728" s="235"/>
      <c r="AO1728" s="235"/>
      <c r="AP1728" s="235"/>
    </row>
    <row r="1729" spans="1:42" s="232" customFormat="1" ht="33.75" outlineLevel="1">
      <c r="A1729" s="400">
        <v>0</v>
      </c>
      <c r="B1729" s="138"/>
      <c r="C1729" s="236" t="s">
        <v>2274</v>
      </c>
      <c r="D1729" s="141"/>
      <c r="E1729" s="231"/>
      <c r="F1729" s="231"/>
      <c r="G1729" s="231"/>
      <c r="H1729" s="401"/>
      <c r="I1729" s="235"/>
      <c r="J1729" s="235"/>
      <c r="K1729" s="235"/>
      <c r="L1729" s="235"/>
      <c r="M1729" s="235"/>
      <c r="N1729" s="235"/>
      <c r="O1729" s="235"/>
      <c r="P1729" s="235"/>
      <c r="Q1729" s="235"/>
      <c r="R1729" s="235"/>
      <c r="S1729" s="235"/>
      <c r="T1729" s="235"/>
      <c r="U1729" s="235"/>
      <c r="V1729" s="235"/>
      <c r="W1729" s="235"/>
      <c r="X1729" s="235"/>
      <c r="Y1729" s="235"/>
      <c r="Z1729" s="235"/>
      <c r="AA1729" s="235"/>
      <c r="AB1729" s="235"/>
      <c r="AC1729" s="235"/>
      <c r="AD1729" s="235"/>
      <c r="AE1729" s="235"/>
      <c r="AF1729" s="235"/>
      <c r="AG1729" s="235"/>
      <c r="AH1729" s="235"/>
      <c r="AI1729" s="235"/>
      <c r="AJ1729" s="235"/>
      <c r="AK1729" s="235"/>
      <c r="AL1729" s="235"/>
      <c r="AM1729" s="235"/>
      <c r="AN1729" s="235"/>
      <c r="AO1729" s="235"/>
      <c r="AP1729" s="235"/>
    </row>
    <row r="1730" spans="1:42" s="232" customFormat="1" outlineLevel="1">
      <c r="A1730" s="400">
        <v>0</v>
      </c>
      <c r="B1730" s="138"/>
      <c r="C1730" s="236" t="s">
        <v>2116</v>
      </c>
      <c r="D1730" s="141"/>
      <c r="E1730" s="231"/>
      <c r="F1730" s="231"/>
      <c r="G1730" s="231"/>
      <c r="H1730" s="401"/>
      <c r="I1730" s="235"/>
      <c r="J1730" s="235"/>
      <c r="K1730" s="235"/>
      <c r="L1730" s="235"/>
      <c r="M1730" s="235"/>
      <c r="N1730" s="235"/>
      <c r="O1730" s="235"/>
      <c r="P1730" s="235"/>
      <c r="Q1730" s="235"/>
      <c r="R1730" s="235"/>
      <c r="S1730" s="235"/>
      <c r="T1730" s="235"/>
      <c r="U1730" s="235"/>
      <c r="V1730" s="235"/>
      <c r="W1730" s="235"/>
      <c r="X1730" s="235"/>
      <c r="Y1730" s="235"/>
      <c r="Z1730" s="235"/>
      <c r="AA1730" s="235"/>
      <c r="AB1730" s="235"/>
      <c r="AC1730" s="235"/>
      <c r="AD1730" s="235"/>
      <c r="AE1730" s="235"/>
      <c r="AF1730" s="235"/>
      <c r="AG1730" s="235"/>
      <c r="AH1730" s="235"/>
      <c r="AI1730" s="235"/>
      <c r="AJ1730" s="235"/>
      <c r="AK1730" s="235"/>
      <c r="AL1730" s="235"/>
      <c r="AM1730" s="235"/>
      <c r="AN1730" s="235"/>
      <c r="AO1730" s="235"/>
      <c r="AP1730" s="235"/>
    </row>
    <row r="1731" spans="1:42" s="232" customFormat="1" outlineLevel="1">
      <c r="A1731" s="400">
        <v>639</v>
      </c>
      <c r="B1731" s="138" t="s">
        <v>2275</v>
      </c>
      <c r="C1731" s="236" t="s">
        <v>2276</v>
      </c>
      <c r="D1731" s="141" t="s">
        <v>142</v>
      </c>
      <c r="E1731" s="231">
        <v>1</v>
      </c>
      <c r="F1731" s="231"/>
      <c r="G1731" s="231">
        <f t="shared" ref="G1731" si="81">ROUND(E1731*F1731,2)</f>
        <v>0</v>
      </c>
      <c r="H1731" s="401" t="s">
        <v>1269</v>
      </c>
      <c r="I1731" s="235"/>
      <c r="J1731" s="235"/>
      <c r="K1731" s="235"/>
      <c r="L1731" s="235"/>
      <c r="M1731" s="235"/>
      <c r="N1731" s="235"/>
      <c r="O1731" s="235"/>
      <c r="P1731" s="235"/>
      <c r="Q1731" s="235"/>
      <c r="R1731" s="235"/>
      <c r="S1731" s="235"/>
      <c r="T1731" s="235"/>
      <c r="U1731" s="235"/>
      <c r="V1731" s="235"/>
      <c r="W1731" s="235"/>
      <c r="X1731" s="235"/>
      <c r="Y1731" s="235"/>
      <c r="Z1731" s="235"/>
      <c r="AA1731" s="235"/>
      <c r="AB1731" s="235"/>
      <c r="AC1731" s="235"/>
      <c r="AD1731" s="235"/>
      <c r="AE1731" s="235"/>
      <c r="AF1731" s="235"/>
      <c r="AG1731" s="235"/>
      <c r="AH1731" s="235"/>
      <c r="AI1731" s="235"/>
      <c r="AJ1731" s="235"/>
      <c r="AK1731" s="235"/>
      <c r="AL1731" s="235"/>
      <c r="AM1731" s="235"/>
      <c r="AN1731" s="235"/>
      <c r="AO1731" s="235"/>
      <c r="AP1731" s="235"/>
    </row>
    <row r="1732" spans="1:42" s="232" customFormat="1" outlineLevel="1">
      <c r="A1732" s="400">
        <v>0</v>
      </c>
      <c r="B1732" s="138"/>
      <c r="C1732" s="236" t="s">
        <v>2113</v>
      </c>
      <c r="D1732" s="141"/>
      <c r="E1732" s="231"/>
      <c r="F1732" s="231"/>
      <c r="G1732" s="231"/>
      <c r="H1732" s="401"/>
      <c r="I1732" s="235"/>
      <c r="J1732" s="235"/>
      <c r="K1732" s="235"/>
      <c r="L1732" s="235"/>
      <c r="M1732" s="235"/>
      <c r="N1732" s="235"/>
      <c r="O1732" s="235"/>
      <c r="P1732" s="235"/>
      <c r="Q1732" s="235"/>
      <c r="R1732" s="235"/>
      <c r="S1732" s="235"/>
      <c r="T1732" s="235"/>
      <c r="U1732" s="235"/>
      <c r="V1732" s="235"/>
      <c r="W1732" s="235"/>
      <c r="X1732" s="235"/>
      <c r="Y1732" s="235"/>
      <c r="Z1732" s="235"/>
      <c r="AA1732" s="235"/>
      <c r="AB1732" s="235"/>
      <c r="AC1732" s="235"/>
      <c r="AD1732" s="235"/>
      <c r="AE1732" s="235"/>
      <c r="AF1732" s="235"/>
      <c r="AG1732" s="235"/>
      <c r="AH1732" s="235"/>
      <c r="AI1732" s="235"/>
      <c r="AJ1732" s="235"/>
      <c r="AK1732" s="235"/>
      <c r="AL1732" s="235"/>
      <c r="AM1732" s="235"/>
      <c r="AN1732" s="235"/>
      <c r="AO1732" s="235"/>
      <c r="AP1732" s="235"/>
    </row>
    <row r="1733" spans="1:42" s="232" customFormat="1" outlineLevel="1">
      <c r="A1733" s="400">
        <v>640</v>
      </c>
      <c r="B1733" s="138" t="s">
        <v>2277</v>
      </c>
      <c r="C1733" s="236" t="s">
        <v>2276</v>
      </c>
      <c r="D1733" s="141" t="s">
        <v>142</v>
      </c>
      <c r="E1733" s="231">
        <v>1</v>
      </c>
      <c r="F1733" s="231"/>
      <c r="G1733" s="231">
        <f t="shared" ref="G1733" si="82">ROUND(E1733*F1733,2)</f>
        <v>0</v>
      </c>
      <c r="H1733" s="401" t="s">
        <v>1233</v>
      </c>
      <c r="I1733" s="235"/>
      <c r="J1733" s="235"/>
      <c r="K1733" s="235"/>
      <c r="L1733" s="235"/>
      <c r="M1733" s="235"/>
      <c r="N1733" s="235"/>
      <c r="O1733" s="235"/>
      <c r="P1733" s="235"/>
      <c r="Q1733" s="235"/>
      <c r="R1733" s="235"/>
      <c r="S1733" s="235"/>
      <c r="T1733" s="235"/>
      <c r="U1733" s="235"/>
      <c r="V1733" s="235"/>
      <c r="W1733" s="235"/>
      <c r="X1733" s="235"/>
      <c r="Y1733" s="235"/>
      <c r="Z1733" s="235"/>
      <c r="AA1733" s="235"/>
      <c r="AB1733" s="235"/>
      <c r="AC1733" s="235"/>
      <c r="AD1733" s="235"/>
      <c r="AE1733" s="235"/>
      <c r="AF1733" s="235"/>
      <c r="AG1733" s="235"/>
      <c r="AH1733" s="235"/>
      <c r="AI1733" s="235"/>
      <c r="AJ1733" s="235"/>
      <c r="AK1733" s="235"/>
      <c r="AL1733" s="235"/>
      <c r="AM1733" s="235"/>
      <c r="AN1733" s="235"/>
      <c r="AO1733" s="235"/>
      <c r="AP1733" s="235"/>
    </row>
    <row r="1734" spans="1:42" s="232" customFormat="1" ht="22.5" outlineLevel="1">
      <c r="A1734" s="400">
        <v>0</v>
      </c>
      <c r="B1734" s="138"/>
      <c r="C1734" s="236" t="s">
        <v>2278</v>
      </c>
      <c r="D1734" s="141"/>
      <c r="E1734" s="231"/>
      <c r="F1734" s="231"/>
      <c r="G1734" s="231"/>
      <c r="H1734" s="401"/>
      <c r="I1734" s="235"/>
      <c r="J1734" s="235"/>
      <c r="K1734" s="235"/>
      <c r="L1734" s="235"/>
      <c r="M1734" s="235"/>
      <c r="N1734" s="235"/>
      <c r="O1734" s="235"/>
      <c r="P1734" s="235"/>
      <c r="Q1734" s="235"/>
      <c r="R1734" s="235"/>
      <c r="S1734" s="235"/>
      <c r="T1734" s="235"/>
      <c r="U1734" s="235"/>
      <c r="V1734" s="235"/>
      <c r="W1734" s="235"/>
      <c r="X1734" s="235"/>
      <c r="Y1734" s="235"/>
      <c r="Z1734" s="235"/>
      <c r="AA1734" s="235"/>
      <c r="AB1734" s="235"/>
      <c r="AC1734" s="235"/>
      <c r="AD1734" s="235"/>
      <c r="AE1734" s="235"/>
      <c r="AF1734" s="235"/>
      <c r="AG1734" s="235"/>
      <c r="AH1734" s="235"/>
      <c r="AI1734" s="235"/>
      <c r="AJ1734" s="235"/>
      <c r="AK1734" s="235"/>
      <c r="AL1734" s="235"/>
      <c r="AM1734" s="235"/>
      <c r="AN1734" s="235"/>
      <c r="AO1734" s="235"/>
      <c r="AP1734" s="235"/>
    </row>
    <row r="1735" spans="1:42" s="232" customFormat="1" outlineLevel="1">
      <c r="A1735" s="400">
        <v>0</v>
      </c>
      <c r="B1735" s="138"/>
      <c r="C1735" s="236" t="s">
        <v>2116</v>
      </c>
      <c r="D1735" s="141"/>
      <c r="E1735" s="231"/>
      <c r="F1735" s="231"/>
      <c r="G1735" s="231"/>
      <c r="H1735" s="401"/>
      <c r="I1735" s="235"/>
      <c r="J1735" s="235"/>
      <c r="K1735" s="235"/>
      <c r="L1735" s="235"/>
      <c r="M1735" s="235"/>
      <c r="N1735" s="235"/>
      <c r="O1735" s="235"/>
      <c r="P1735" s="235"/>
      <c r="Q1735" s="235"/>
      <c r="R1735" s="235"/>
      <c r="S1735" s="235"/>
      <c r="T1735" s="235"/>
      <c r="U1735" s="235"/>
      <c r="V1735" s="235"/>
      <c r="W1735" s="235"/>
      <c r="X1735" s="235"/>
      <c r="Y1735" s="235"/>
      <c r="Z1735" s="235"/>
      <c r="AA1735" s="235"/>
      <c r="AB1735" s="235"/>
      <c r="AC1735" s="235"/>
      <c r="AD1735" s="235"/>
      <c r="AE1735" s="235"/>
      <c r="AF1735" s="235"/>
      <c r="AG1735" s="235"/>
      <c r="AH1735" s="235"/>
      <c r="AI1735" s="235"/>
      <c r="AJ1735" s="235"/>
      <c r="AK1735" s="235"/>
      <c r="AL1735" s="235"/>
      <c r="AM1735" s="235"/>
      <c r="AN1735" s="235"/>
      <c r="AO1735" s="235"/>
      <c r="AP1735" s="235"/>
    </row>
    <row r="1736" spans="1:42" s="232" customFormat="1" outlineLevel="1">
      <c r="A1736" s="400">
        <v>641</v>
      </c>
      <c r="B1736" s="138" t="s">
        <v>2279</v>
      </c>
      <c r="C1736" s="236" t="s">
        <v>2280</v>
      </c>
      <c r="D1736" s="141" t="s">
        <v>142</v>
      </c>
      <c r="E1736" s="231">
        <v>1</v>
      </c>
      <c r="F1736" s="231"/>
      <c r="G1736" s="231">
        <f t="shared" ref="G1736" si="83">ROUND(E1736*F1736,2)</f>
        <v>0</v>
      </c>
      <c r="H1736" s="401" t="s">
        <v>1269</v>
      </c>
      <c r="I1736" s="235"/>
      <c r="J1736" s="235"/>
      <c r="K1736" s="235"/>
      <c r="L1736" s="235"/>
      <c r="M1736" s="235"/>
      <c r="N1736" s="235"/>
      <c r="O1736" s="235"/>
      <c r="P1736" s="235"/>
      <c r="Q1736" s="235"/>
      <c r="R1736" s="235"/>
      <c r="S1736" s="235"/>
      <c r="T1736" s="235"/>
      <c r="U1736" s="235"/>
      <c r="V1736" s="235"/>
      <c r="W1736" s="235"/>
      <c r="X1736" s="235"/>
      <c r="Y1736" s="235"/>
      <c r="Z1736" s="235"/>
      <c r="AA1736" s="235"/>
      <c r="AB1736" s="235"/>
      <c r="AC1736" s="235"/>
      <c r="AD1736" s="235"/>
      <c r="AE1736" s="235"/>
      <c r="AF1736" s="235"/>
      <c r="AG1736" s="235"/>
      <c r="AH1736" s="235"/>
      <c r="AI1736" s="235"/>
      <c r="AJ1736" s="235"/>
      <c r="AK1736" s="235"/>
      <c r="AL1736" s="235"/>
      <c r="AM1736" s="235"/>
      <c r="AN1736" s="235"/>
      <c r="AO1736" s="235"/>
      <c r="AP1736" s="235"/>
    </row>
    <row r="1737" spans="1:42" s="232" customFormat="1" outlineLevel="1">
      <c r="A1737" s="400">
        <v>0</v>
      </c>
      <c r="B1737" s="138"/>
      <c r="C1737" s="236" t="s">
        <v>2113</v>
      </c>
      <c r="D1737" s="141"/>
      <c r="E1737" s="231"/>
      <c r="F1737" s="231"/>
      <c r="G1737" s="231"/>
      <c r="H1737" s="401"/>
      <c r="I1737" s="235"/>
      <c r="J1737" s="235"/>
      <c r="K1737" s="235"/>
      <c r="L1737" s="235"/>
      <c r="M1737" s="235"/>
      <c r="N1737" s="235"/>
      <c r="O1737" s="235"/>
      <c r="P1737" s="235"/>
      <c r="Q1737" s="235"/>
      <c r="R1737" s="235"/>
      <c r="S1737" s="235"/>
      <c r="T1737" s="235"/>
      <c r="U1737" s="235"/>
      <c r="V1737" s="235"/>
      <c r="W1737" s="235"/>
      <c r="X1737" s="235"/>
      <c r="Y1737" s="235"/>
      <c r="Z1737" s="235"/>
      <c r="AA1737" s="235"/>
      <c r="AB1737" s="235"/>
      <c r="AC1737" s="235"/>
      <c r="AD1737" s="235"/>
      <c r="AE1737" s="235"/>
      <c r="AF1737" s="235"/>
      <c r="AG1737" s="235"/>
      <c r="AH1737" s="235"/>
      <c r="AI1737" s="235"/>
      <c r="AJ1737" s="235"/>
      <c r="AK1737" s="235"/>
      <c r="AL1737" s="235"/>
      <c r="AM1737" s="235"/>
      <c r="AN1737" s="235"/>
      <c r="AO1737" s="235"/>
      <c r="AP1737" s="235"/>
    </row>
    <row r="1738" spans="1:42" s="232" customFormat="1" outlineLevel="1">
      <c r="A1738" s="400">
        <v>642</v>
      </c>
      <c r="B1738" s="138" t="s">
        <v>2281</v>
      </c>
      <c r="C1738" s="236" t="s">
        <v>2282</v>
      </c>
      <c r="D1738" s="141" t="s">
        <v>142</v>
      </c>
      <c r="E1738" s="231">
        <v>1</v>
      </c>
      <c r="F1738" s="231"/>
      <c r="G1738" s="231">
        <f t="shared" ref="G1738" si="84">ROUND(E1738*F1738,2)</f>
        <v>0</v>
      </c>
      <c r="H1738" s="401" t="s">
        <v>1269</v>
      </c>
      <c r="I1738" s="235"/>
      <c r="J1738" s="235"/>
      <c r="K1738" s="235"/>
      <c r="L1738" s="235"/>
      <c r="M1738" s="235"/>
      <c r="N1738" s="235"/>
      <c r="O1738" s="235"/>
      <c r="P1738" s="235"/>
      <c r="Q1738" s="235"/>
      <c r="R1738" s="235"/>
      <c r="S1738" s="235"/>
      <c r="T1738" s="235"/>
      <c r="U1738" s="235"/>
      <c r="V1738" s="235"/>
      <c r="W1738" s="235"/>
      <c r="X1738" s="235"/>
      <c r="Y1738" s="235"/>
      <c r="Z1738" s="235"/>
      <c r="AA1738" s="235"/>
      <c r="AB1738" s="235"/>
      <c r="AC1738" s="235"/>
      <c r="AD1738" s="235"/>
      <c r="AE1738" s="235"/>
      <c r="AF1738" s="235"/>
      <c r="AG1738" s="235"/>
      <c r="AH1738" s="235"/>
      <c r="AI1738" s="235"/>
      <c r="AJ1738" s="235"/>
      <c r="AK1738" s="235"/>
      <c r="AL1738" s="235"/>
      <c r="AM1738" s="235"/>
      <c r="AN1738" s="235"/>
      <c r="AO1738" s="235"/>
      <c r="AP1738" s="235"/>
    </row>
    <row r="1739" spans="1:42" s="232" customFormat="1" outlineLevel="1">
      <c r="A1739" s="400">
        <v>0</v>
      </c>
      <c r="B1739" s="138"/>
      <c r="C1739" s="236" t="s">
        <v>2283</v>
      </c>
      <c r="D1739" s="141"/>
      <c r="E1739" s="231"/>
      <c r="F1739" s="231"/>
      <c r="G1739" s="231"/>
      <c r="H1739" s="401"/>
      <c r="I1739" s="235"/>
      <c r="J1739" s="235"/>
      <c r="K1739" s="235"/>
      <c r="L1739" s="235"/>
      <c r="M1739" s="235"/>
      <c r="N1739" s="235"/>
      <c r="O1739" s="235"/>
      <c r="P1739" s="235"/>
      <c r="Q1739" s="235"/>
      <c r="R1739" s="235"/>
      <c r="S1739" s="235"/>
      <c r="T1739" s="235"/>
      <c r="U1739" s="235"/>
      <c r="V1739" s="235"/>
      <c r="W1739" s="235"/>
      <c r="X1739" s="235"/>
      <c r="Y1739" s="235"/>
      <c r="Z1739" s="235"/>
      <c r="AA1739" s="235"/>
      <c r="AB1739" s="235"/>
      <c r="AC1739" s="235"/>
      <c r="AD1739" s="235"/>
      <c r="AE1739" s="235"/>
      <c r="AF1739" s="235"/>
      <c r="AG1739" s="235"/>
      <c r="AH1739" s="235"/>
      <c r="AI1739" s="235"/>
      <c r="AJ1739" s="235"/>
      <c r="AK1739" s="235"/>
      <c r="AL1739" s="235"/>
      <c r="AM1739" s="235"/>
      <c r="AN1739" s="235"/>
      <c r="AO1739" s="235"/>
      <c r="AP1739" s="235"/>
    </row>
    <row r="1740" spans="1:42" s="232" customFormat="1" outlineLevel="1">
      <c r="A1740" s="400">
        <v>0</v>
      </c>
      <c r="B1740" s="138"/>
      <c r="C1740" s="236" t="s">
        <v>2116</v>
      </c>
      <c r="D1740" s="141"/>
      <c r="E1740" s="231"/>
      <c r="F1740" s="231"/>
      <c r="G1740" s="231"/>
      <c r="H1740" s="401"/>
      <c r="I1740" s="235"/>
      <c r="J1740" s="235"/>
      <c r="K1740" s="235"/>
      <c r="L1740" s="235"/>
      <c r="M1740" s="235"/>
      <c r="N1740" s="235"/>
      <c r="O1740" s="235"/>
      <c r="P1740" s="235"/>
      <c r="Q1740" s="235"/>
      <c r="R1740" s="235"/>
      <c r="S1740" s="235"/>
      <c r="T1740" s="235"/>
      <c r="U1740" s="235"/>
      <c r="V1740" s="235"/>
      <c r="W1740" s="235"/>
      <c r="X1740" s="235"/>
      <c r="Y1740" s="235"/>
      <c r="Z1740" s="235"/>
      <c r="AA1740" s="235"/>
      <c r="AB1740" s="235"/>
      <c r="AC1740" s="235"/>
      <c r="AD1740" s="235"/>
      <c r="AE1740" s="235"/>
      <c r="AF1740" s="235"/>
      <c r="AG1740" s="235"/>
      <c r="AH1740" s="235"/>
      <c r="AI1740" s="235"/>
      <c r="AJ1740" s="235"/>
      <c r="AK1740" s="235"/>
      <c r="AL1740" s="235"/>
      <c r="AM1740" s="235"/>
      <c r="AN1740" s="235"/>
      <c r="AO1740" s="235"/>
      <c r="AP1740" s="235"/>
    </row>
    <row r="1741" spans="1:42" s="232" customFormat="1" outlineLevel="1">
      <c r="A1741" s="400">
        <v>643</v>
      </c>
      <c r="B1741" s="138" t="s">
        <v>2284</v>
      </c>
      <c r="C1741" s="236" t="s">
        <v>2285</v>
      </c>
      <c r="D1741" s="141" t="s">
        <v>668</v>
      </c>
      <c r="E1741" s="231">
        <v>8</v>
      </c>
      <c r="F1741" s="231"/>
      <c r="G1741" s="231">
        <f t="shared" ref="G1741" si="85">ROUND(E1741*F1741,2)</f>
        <v>0</v>
      </c>
      <c r="H1741" s="401" t="s">
        <v>1269</v>
      </c>
      <c r="I1741" s="235"/>
      <c r="J1741" s="235"/>
      <c r="K1741" s="235"/>
      <c r="L1741" s="235"/>
      <c r="M1741" s="235"/>
      <c r="N1741" s="235"/>
      <c r="O1741" s="235"/>
      <c r="P1741" s="235"/>
      <c r="Q1741" s="235"/>
      <c r="R1741" s="235"/>
      <c r="S1741" s="235"/>
      <c r="T1741" s="235"/>
      <c r="U1741" s="235"/>
      <c r="V1741" s="235"/>
      <c r="W1741" s="235"/>
      <c r="X1741" s="235"/>
      <c r="Y1741" s="235"/>
      <c r="Z1741" s="235"/>
      <c r="AA1741" s="235"/>
      <c r="AB1741" s="235"/>
      <c r="AC1741" s="235"/>
      <c r="AD1741" s="235"/>
      <c r="AE1741" s="235"/>
      <c r="AF1741" s="235"/>
      <c r="AG1741" s="235"/>
      <c r="AH1741" s="235"/>
      <c r="AI1741" s="235"/>
      <c r="AJ1741" s="235"/>
      <c r="AK1741" s="235"/>
      <c r="AL1741" s="235"/>
      <c r="AM1741" s="235"/>
      <c r="AN1741" s="235"/>
      <c r="AO1741" s="235"/>
      <c r="AP1741" s="235"/>
    </row>
    <row r="1742" spans="1:42" s="232" customFormat="1" outlineLevel="1">
      <c r="A1742" s="400">
        <v>0</v>
      </c>
      <c r="B1742" s="138"/>
      <c r="C1742" s="236" t="s">
        <v>2286</v>
      </c>
      <c r="D1742" s="141"/>
      <c r="E1742" s="231"/>
      <c r="F1742" s="231"/>
      <c r="G1742" s="231"/>
      <c r="H1742" s="401"/>
      <c r="I1742" s="235"/>
      <c r="J1742" s="235"/>
      <c r="K1742" s="235"/>
      <c r="L1742" s="235"/>
      <c r="M1742" s="235"/>
      <c r="N1742" s="235"/>
      <c r="O1742" s="235"/>
      <c r="P1742" s="235"/>
      <c r="Q1742" s="235"/>
      <c r="R1742" s="235"/>
      <c r="S1742" s="235"/>
      <c r="T1742" s="235"/>
      <c r="U1742" s="235"/>
      <c r="V1742" s="235"/>
      <c r="W1742" s="235"/>
      <c r="X1742" s="235"/>
      <c r="Y1742" s="235"/>
      <c r="Z1742" s="235"/>
      <c r="AA1742" s="235"/>
      <c r="AB1742" s="235"/>
      <c r="AC1742" s="235"/>
      <c r="AD1742" s="235"/>
      <c r="AE1742" s="235"/>
      <c r="AF1742" s="235"/>
      <c r="AG1742" s="235"/>
      <c r="AH1742" s="235"/>
      <c r="AI1742" s="235"/>
      <c r="AJ1742" s="235"/>
      <c r="AK1742" s="235"/>
      <c r="AL1742" s="235"/>
      <c r="AM1742" s="235"/>
      <c r="AN1742" s="235"/>
      <c r="AO1742" s="235"/>
      <c r="AP1742" s="235"/>
    </row>
    <row r="1743" spans="1:42" s="232" customFormat="1" outlineLevel="1">
      <c r="A1743" s="400">
        <v>644</v>
      </c>
      <c r="B1743" s="138" t="s">
        <v>2287</v>
      </c>
      <c r="C1743" s="236" t="s">
        <v>2288</v>
      </c>
      <c r="D1743" s="141" t="s">
        <v>668</v>
      </c>
      <c r="E1743" s="231">
        <v>8</v>
      </c>
      <c r="F1743" s="231"/>
      <c r="G1743" s="231">
        <f t="shared" ref="G1743" si="86">ROUND(E1743*F1743,2)</f>
        <v>0</v>
      </c>
      <c r="H1743" s="401" t="s">
        <v>1269</v>
      </c>
      <c r="I1743" s="235"/>
      <c r="J1743" s="235"/>
      <c r="K1743" s="235"/>
      <c r="L1743" s="235"/>
      <c r="M1743" s="235"/>
      <c r="N1743" s="235"/>
      <c r="O1743" s="235"/>
      <c r="P1743" s="235"/>
      <c r="Q1743" s="235"/>
      <c r="R1743" s="235"/>
      <c r="S1743" s="235"/>
      <c r="T1743" s="235"/>
      <c r="U1743" s="235"/>
      <c r="V1743" s="235"/>
      <c r="W1743" s="235"/>
      <c r="X1743" s="235"/>
      <c r="Y1743" s="235"/>
      <c r="Z1743" s="235"/>
      <c r="AA1743" s="235"/>
      <c r="AB1743" s="235"/>
      <c r="AC1743" s="235"/>
      <c r="AD1743" s="235"/>
      <c r="AE1743" s="235"/>
      <c r="AF1743" s="235"/>
      <c r="AG1743" s="235"/>
      <c r="AH1743" s="235"/>
      <c r="AI1743" s="235"/>
      <c r="AJ1743" s="235"/>
      <c r="AK1743" s="235"/>
      <c r="AL1743" s="235"/>
      <c r="AM1743" s="235"/>
      <c r="AN1743" s="235"/>
      <c r="AO1743" s="235"/>
      <c r="AP1743" s="235"/>
    </row>
    <row r="1744" spans="1:42" s="232" customFormat="1" outlineLevel="1">
      <c r="A1744" s="400">
        <v>0</v>
      </c>
      <c r="B1744" s="138"/>
      <c r="C1744" s="236" t="s">
        <v>2289</v>
      </c>
      <c r="D1744" s="141"/>
      <c r="E1744" s="231"/>
      <c r="F1744" s="231"/>
      <c r="G1744" s="231"/>
      <c r="H1744" s="401"/>
      <c r="I1744" s="235"/>
      <c r="J1744" s="235"/>
      <c r="K1744" s="235"/>
      <c r="L1744" s="235"/>
      <c r="M1744" s="235"/>
      <c r="N1744" s="235"/>
      <c r="O1744" s="235"/>
      <c r="P1744" s="235"/>
      <c r="Q1744" s="235"/>
      <c r="R1744" s="235"/>
      <c r="S1744" s="235"/>
      <c r="T1744" s="235"/>
      <c r="U1744" s="235"/>
      <c r="V1744" s="235"/>
      <c r="W1744" s="235"/>
      <c r="X1744" s="235"/>
      <c r="Y1744" s="235"/>
      <c r="Z1744" s="235"/>
      <c r="AA1744" s="235"/>
      <c r="AB1744" s="235"/>
      <c r="AC1744" s="235"/>
      <c r="AD1744" s="235"/>
      <c r="AE1744" s="235"/>
      <c r="AF1744" s="235"/>
      <c r="AG1744" s="235"/>
      <c r="AH1744" s="235"/>
      <c r="AI1744" s="235"/>
      <c r="AJ1744" s="235"/>
      <c r="AK1744" s="235"/>
      <c r="AL1744" s="235"/>
      <c r="AM1744" s="235"/>
      <c r="AN1744" s="235"/>
      <c r="AO1744" s="235"/>
      <c r="AP1744" s="235"/>
    </row>
    <row r="1745" spans="1:42" s="232" customFormat="1" outlineLevel="1">
      <c r="A1745" s="400">
        <v>645</v>
      </c>
      <c r="B1745" s="138" t="s">
        <v>2290</v>
      </c>
      <c r="C1745" s="236" t="s">
        <v>2291</v>
      </c>
      <c r="D1745" s="141" t="s">
        <v>142</v>
      </c>
      <c r="E1745" s="231">
        <v>1</v>
      </c>
      <c r="F1745" s="231"/>
      <c r="G1745" s="231">
        <f t="shared" ref="G1745" si="87">ROUND(E1745*F1745,2)</f>
        <v>0</v>
      </c>
      <c r="H1745" s="401" t="s">
        <v>1269</v>
      </c>
      <c r="I1745" s="235"/>
      <c r="J1745" s="235"/>
      <c r="K1745" s="235"/>
      <c r="L1745" s="235"/>
      <c r="M1745" s="235"/>
      <c r="N1745" s="235"/>
      <c r="O1745" s="235"/>
      <c r="P1745" s="235"/>
      <c r="Q1745" s="235"/>
      <c r="R1745" s="235"/>
      <c r="S1745" s="235"/>
      <c r="T1745" s="235"/>
      <c r="U1745" s="235"/>
      <c r="V1745" s="235"/>
      <c r="W1745" s="235"/>
      <c r="X1745" s="235"/>
      <c r="Y1745" s="235"/>
      <c r="Z1745" s="235"/>
      <c r="AA1745" s="235"/>
      <c r="AB1745" s="235"/>
      <c r="AC1745" s="235"/>
      <c r="AD1745" s="235"/>
      <c r="AE1745" s="235"/>
      <c r="AF1745" s="235"/>
      <c r="AG1745" s="235"/>
      <c r="AH1745" s="235"/>
      <c r="AI1745" s="235"/>
      <c r="AJ1745" s="235"/>
      <c r="AK1745" s="235"/>
      <c r="AL1745" s="235"/>
      <c r="AM1745" s="235"/>
      <c r="AN1745" s="235"/>
      <c r="AO1745" s="235"/>
      <c r="AP1745" s="235"/>
    </row>
    <row r="1746" spans="1:42" s="232" customFormat="1" outlineLevel="1">
      <c r="A1746" s="400">
        <v>0</v>
      </c>
      <c r="B1746" s="138"/>
      <c r="C1746" s="236" t="s">
        <v>2292</v>
      </c>
      <c r="D1746" s="141"/>
      <c r="E1746" s="231"/>
      <c r="F1746" s="231"/>
      <c r="G1746" s="231"/>
      <c r="H1746" s="401"/>
      <c r="I1746" s="235"/>
      <c r="J1746" s="235"/>
      <c r="K1746" s="235"/>
      <c r="L1746" s="235"/>
      <c r="M1746" s="235"/>
      <c r="N1746" s="235"/>
      <c r="O1746" s="235"/>
      <c r="P1746" s="235"/>
      <c r="Q1746" s="235"/>
      <c r="R1746" s="235"/>
      <c r="S1746" s="235"/>
      <c r="T1746" s="235"/>
      <c r="U1746" s="235"/>
      <c r="V1746" s="235"/>
      <c r="W1746" s="235"/>
      <c r="X1746" s="235"/>
      <c r="Y1746" s="235"/>
      <c r="Z1746" s="235"/>
      <c r="AA1746" s="235"/>
      <c r="AB1746" s="235"/>
      <c r="AC1746" s="235"/>
      <c r="AD1746" s="235"/>
      <c r="AE1746" s="235"/>
      <c r="AF1746" s="235"/>
      <c r="AG1746" s="235"/>
      <c r="AH1746" s="235"/>
      <c r="AI1746" s="235"/>
      <c r="AJ1746" s="235"/>
      <c r="AK1746" s="235"/>
      <c r="AL1746" s="235"/>
      <c r="AM1746" s="235"/>
      <c r="AN1746" s="235"/>
      <c r="AO1746" s="235"/>
      <c r="AP1746" s="235"/>
    </row>
    <row r="1747" spans="1:42" s="232" customFormat="1" outlineLevel="1">
      <c r="A1747" s="400">
        <v>646</v>
      </c>
      <c r="B1747" s="138" t="s">
        <v>2293</v>
      </c>
      <c r="C1747" s="236" t="s">
        <v>2294</v>
      </c>
      <c r="D1747" s="141" t="s">
        <v>142</v>
      </c>
      <c r="E1747" s="231">
        <v>1</v>
      </c>
      <c r="F1747" s="231"/>
      <c r="G1747" s="231">
        <f t="shared" ref="G1747" si="88">ROUND(E1747*F1747,2)</f>
        <v>0</v>
      </c>
      <c r="H1747" s="401" t="s">
        <v>1269</v>
      </c>
      <c r="I1747" s="235"/>
      <c r="J1747" s="235"/>
      <c r="K1747" s="235"/>
      <c r="L1747" s="235"/>
      <c r="M1747" s="235"/>
      <c r="N1747" s="235"/>
      <c r="O1747" s="235"/>
      <c r="P1747" s="235"/>
      <c r="Q1747" s="235"/>
      <c r="R1747" s="235"/>
      <c r="S1747" s="235"/>
      <c r="T1747" s="235"/>
      <c r="U1747" s="235"/>
      <c r="V1747" s="235"/>
      <c r="W1747" s="235"/>
      <c r="X1747" s="235"/>
      <c r="Y1747" s="235"/>
      <c r="Z1747" s="235"/>
      <c r="AA1747" s="235"/>
      <c r="AB1747" s="235"/>
      <c r="AC1747" s="235"/>
      <c r="AD1747" s="235"/>
      <c r="AE1747" s="235"/>
      <c r="AF1747" s="235"/>
      <c r="AG1747" s="235"/>
      <c r="AH1747" s="235"/>
      <c r="AI1747" s="235"/>
      <c r="AJ1747" s="235"/>
      <c r="AK1747" s="235"/>
      <c r="AL1747" s="235"/>
      <c r="AM1747" s="235"/>
      <c r="AN1747" s="235"/>
      <c r="AO1747" s="235"/>
      <c r="AP1747" s="235"/>
    </row>
    <row r="1748" spans="1:42" s="232" customFormat="1" ht="22.5" outlineLevel="1">
      <c r="A1748" s="400">
        <v>0</v>
      </c>
      <c r="B1748" s="138"/>
      <c r="C1748" s="236" t="s">
        <v>2295</v>
      </c>
      <c r="D1748" s="141"/>
      <c r="E1748" s="231"/>
      <c r="F1748" s="231"/>
      <c r="G1748" s="231"/>
      <c r="H1748" s="401"/>
      <c r="I1748" s="235"/>
      <c r="J1748" s="235"/>
      <c r="K1748" s="235"/>
      <c r="L1748" s="235"/>
      <c r="M1748" s="235"/>
      <c r="N1748" s="235"/>
      <c r="O1748" s="235"/>
      <c r="P1748" s="235"/>
      <c r="Q1748" s="235"/>
      <c r="R1748" s="235"/>
      <c r="S1748" s="235"/>
      <c r="T1748" s="235"/>
      <c r="U1748" s="235"/>
      <c r="V1748" s="235"/>
      <c r="W1748" s="235"/>
      <c r="X1748" s="235"/>
      <c r="Y1748" s="235"/>
      <c r="Z1748" s="235"/>
      <c r="AA1748" s="235"/>
      <c r="AB1748" s="235"/>
      <c r="AC1748" s="235"/>
      <c r="AD1748" s="235"/>
      <c r="AE1748" s="235"/>
      <c r="AF1748" s="235"/>
      <c r="AG1748" s="235"/>
      <c r="AH1748" s="235"/>
      <c r="AI1748" s="235"/>
      <c r="AJ1748" s="235"/>
      <c r="AK1748" s="235"/>
      <c r="AL1748" s="235"/>
      <c r="AM1748" s="235"/>
      <c r="AN1748" s="235"/>
      <c r="AO1748" s="235"/>
      <c r="AP1748" s="235"/>
    </row>
    <row r="1749" spans="1:42" s="232" customFormat="1" ht="22.5" outlineLevel="1">
      <c r="A1749" s="400">
        <v>0</v>
      </c>
      <c r="B1749" s="138"/>
      <c r="C1749" s="236" t="s">
        <v>2296</v>
      </c>
      <c r="D1749" s="141"/>
      <c r="E1749" s="231"/>
      <c r="F1749" s="231"/>
      <c r="G1749" s="231"/>
      <c r="H1749" s="401"/>
      <c r="I1749" s="235"/>
      <c r="J1749" s="235"/>
      <c r="K1749" s="235"/>
      <c r="L1749" s="235"/>
      <c r="M1749" s="235"/>
      <c r="N1749" s="235"/>
      <c r="O1749" s="235"/>
      <c r="P1749" s="235"/>
      <c r="Q1749" s="235"/>
      <c r="R1749" s="235"/>
      <c r="S1749" s="235"/>
      <c r="T1749" s="235"/>
      <c r="U1749" s="235"/>
      <c r="V1749" s="235"/>
      <c r="W1749" s="235"/>
      <c r="X1749" s="235"/>
      <c r="Y1749" s="235"/>
      <c r="Z1749" s="235"/>
      <c r="AA1749" s="235"/>
      <c r="AB1749" s="235"/>
      <c r="AC1749" s="235"/>
      <c r="AD1749" s="235"/>
      <c r="AE1749" s="235"/>
      <c r="AF1749" s="235"/>
      <c r="AG1749" s="235"/>
      <c r="AH1749" s="235"/>
      <c r="AI1749" s="235"/>
      <c r="AJ1749" s="235"/>
      <c r="AK1749" s="235"/>
      <c r="AL1749" s="235"/>
      <c r="AM1749" s="235"/>
      <c r="AN1749" s="235"/>
      <c r="AO1749" s="235"/>
      <c r="AP1749" s="235"/>
    </row>
    <row r="1750" spans="1:42" s="232" customFormat="1" outlineLevel="1">
      <c r="A1750" s="400">
        <v>647</v>
      </c>
      <c r="B1750" s="138" t="s">
        <v>2297</v>
      </c>
      <c r="C1750" s="236" t="s">
        <v>2298</v>
      </c>
      <c r="D1750" s="141" t="s">
        <v>142</v>
      </c>
      <c r="E1750" s="231">
        <v>1</v>
      </c>
      <c r="F1750" s="231"/>
      <c r="G1750" s="231">
        <f t="shared" ref="G1750" si="89">ROUND(E1750*F1750,2)</f>
        <v>0</v>
      </c>
      <c r="H1750" s="401" t="s">
        <v>1269</v>
      </c>
      <c r="I1750" s="235"/>
      <c r="J1750" s="235"/>
      <c r="K1750" s="235"/>
      <c r="L1750" s="235"/>
      <c r="M1750" s="235"/>
      <c r="N1750" s="235"/>
      <c r="O1750" s="235"/>
      <c r="P1750" s="235"/>
      <c r="Q1750" s="235"/>
      <c r="R1750" s="235"/>
      <c r="S1750" s="235"/>
      <c r="T1750" s="235"/>
      <c r="U1750" s="235"/>
      <c r="V1750" s="235"/>
      <c r="W1750" s="235"/>
      <c r="X1750" s="235"/>
      <c r="Y1750" s="235"/>
      <c r="Z1750" s="235"/>
      <c r="AA1750" s="235"/>
      <c r="AB1750" s="235"/>
      <c r="AC1750" s="235"/>
      <c r="AD1750" s="235"/>
      <c r="AE1750" s="235"/>
      <c r="AF1750" s="235"/>
      <c r="AG1750" s="235"/>
      <c r="AH1750" s="235"/>
      <c r="AI1750" s="235"/>
      <c r="AJ1750" s="235"/>
      <c r="AK1750" s="235"/>
      <c r="AL1750" s="235"/>
      <c r="AM1750" s="235"/>
      <c r="AN1750" s="235"/>
      <c r="AO1750" s="235"/>
      <c r="AP1750" s="235"/>
    </row>
    <row r="1751" spans="1:42" s="232" customFormat="1" outlineLevel="1">
      <c r="A1751" s="400">
        <v>0</v>
      </c>
      <c r="B1751" s="138"/>
      <c r="C1751" s="236" t="s">
        <v>2299</v>
      </c>
      <c r="D1751" s="141"/>
      <c r="E1751" s="231"/>
      <c r="F1751" s="231"/>
      <c r="G1751" s="231"/>
      <c r="H1751" s="401"/>
      <c r="I1751" s="235"/>
      <c r="J1751" s="235"/>
      <c r="K1751" s="235"/>
      <c r="L1751" s="235"/>
      <c r="M1751" s="235"/>
      <c r="N1751" s="235"/>
      <c r="O1751" s="235"/>
      <c r="P1751" s="235"/>
      <c r="Q1751" s="235"/>
      <c r="R1751" s="235"/>
      <c r="S1751" s="235"/>
      <c r="T1751" s="235"/>
      <c r="U1751" s="235"/>
      <c r="V1751" s="235"/>
      <c r="W1751" s="235"/>
      <c r="X1751" s="235"/>
      <c r="Y1751" s="235"/>
      <c r="Z1751" s="235"/>
      <c r="AA1751" s="235"/>
      <c r="AB1751" s="235"/>
      <c r="AC1751" s="235"/>
      <c r="AD1751" s="235"/>
      <c r="AE1751" s="235"/>
      <c r="AF1751" s="235"/>
      <c r="AG1751" s="235"/>
      <c r="AH1751" s="235"/>
      <c r="AI1751" s="235"/>
      <c r="AJ1751" s="235"/>
      <c r="AK1751" s="235"/>
      <c r="AL1751" s="235"/>
      <c r="AM1751" s="235"/>
      <c r="AN1751" s="235"/>
      <c r="AO1751" s="235"/>
      <c r="AP1751" s="235"/>
    </row>
    <row r="1752" spans="1:42" s="232" customFormat="1" outlineLevel="1">
      <c r="A1752" s="400">
        <v>648</v>
      </c>
      <c r="B1752" s="138" t="s">
        <v>2300</v>
      </c>
      <c r="C1752" s="236" t="s">
        <v>2301</v>
      </c>
      <c r="D1752" s="141" t="s">
        <v>142</v>
      </c>
      <c r="E1752" s="231">
        <v>1</v>
      </c>
      <c r="F1752" s="231"/>
      <c r="G1752" s="231">
        <f t="shared" ref="G1752" si="90">ROUND(E1752*F1752,2)</f>
        <v>0</v>
      </c>
      <c r="H1752" s="401" t="s">
        <v>1269</v>
      </c>
      <c r="I1752" s="235"/>
      <c r="J1752" s="235"/>
      <c r="K1752" s="235"/>
      <c r="L1752" s="235"/>
      <c r="M1752" s="235"/>
      <c r="N1752" s="235"/>
      <c r="O1752" s="235"/>
      <c r="P1752" s="235"/>
      <c r="Q1752" s="235"/>
      <c r="R1752" s="235"/>
      <c r="S1752" s="235"/>
      <c r="T1752" s="235"/>
      <c r="U1752" s="235"/>
      <c r="V1752" s="235"/>
      <c r="W1752" s="235"/>
      <c r="X1752" s="235"/>
      <c r="Y1752" s="235"/>
      <c r="Z1752" s="235"/>
      <c r="AA1752" s="235"/>
      <c r="AB1752" s="235"/>
      <c r="AC1752" s="235"/>
      <c r="AD1752" s="235"/>
      <c r="AE1752" s="235"/>
      <c r="AF1752" s="235"/>
      <c r="AG1752" s="235"/>
      <c r="AH1752" s="235"/>
      <c r="AI1752" s="235"/>
      <c r="AJ1752" s="235"/>
      <c r="AK1752" s="235"/>
      <c r="AL1752" s="235"/>
      <c r="AM1752" s="235"/>
      <c r="AN1752" s="235"/>
      <c r="AO1752" s="235"/>
      <c r="AP1752" s="235"/>
    </row>
    <row r="1753" spans="1:42" s="232" customFormat="1" outlineLevel="1">
      <c r="A1753" s="404">
        <v>0</v>
      </c>
      <c r="B1753" s="402" t="s">
        <v>110</v>
      </c>
      <c r="C1753" s="403" t="s">
        <v>26</v>
      </c>
      <c r="D1753" s="405"/>
      <c r="E1753" s="406"/>
      <c r="F1753" s="406"/>
      <c r="G1753" s="406"/>
      <c r="H1753" s="407"/>
      <c r="I1753" s="235"/>
      <c r="J1753" s="235"/>
      <c r="K1753" s="235"/>
      <c r="L1753" s="235"/>
      <c r="M1753" s="235"/>
      <c r="N1753" s="235"/>
      <c r="O1753" s="235"/>
      <c r="P1753" s="235"/>
      <c r="Q1753" s="235"/>
      <c r="R1753" s="235"/>
      <c r="S1753" s="235"/>
      <c r="T1753" s="235"/>
      <c r="U1753" s="235"/>
      <c r="V1753" s="235"/>
      <c r="W1753" s="235"/>
      <c r="X1753" s="235"/>
      <c r="Y1753" s="235"/>
      <c r="Z1753" s="235"/>
      <c r="AA1753" s="235"/>
      <c r="AB1753" s="235"/>
      <c r="AC1753" s="235"/>
      <c r="AD1753" s="235"/>
      <c r="AE1753" s="235"/>
      <c r="AF1753" s="235"/>
      <c r="AG1753" s="235"/>
      <c r="AH1753" s="235"/>
      <c r="AI1753" s="235"/>
      <c r="AJ1753" s="235"/>
      <c r="AK1753" s="235"/>
      <c r="AL1753" s="235"/>
      <c r="AM1753" s="235"/>
      <c r="AN1753" s="235"/>
      <c r="AO1753" s="235"/>
      <c r="AP1753" s="235"/>
    </row>
    <row r="1754" spans="1:42" s="232" customFormat="1" outlineLevel="1">
      <c r="A1754" s="400">
        <v>649</v>
      </c>
      <c r="B1754" s="138" t="s">
        <v>2302</v>
      </c>
      <c r="C1754" s="236" t="s">
        <v>2303</v>
      </c>
      <c r="D1754" s="141" t="s">
        <v>142</v>
      </c>
      <c r="E1754" s="231">
        <v>1</v>
      </c>
      <c r="F1754" s="231"/>
      <c r="G1754" s="231">
        <f t="shared" ref="G1754:G1755" si="91">ROUND(E1754*F1754,2)</f>
        <v>0</v>
      </c>
      <c r="H1754" s="401" t="s">
        <v>1269</v>
      </c>
      <c r="I1754" s="235"/>
      <c r="J1754" s="235"/>
      <c r="K1754" s="235"/>
      <c r="L1754" s="235"/>
      <c r="M1754" s="235"/>
      <c r="N1754" s="235"/>
      <c r="O1754" s="235"/>
      <c r="P1754" s="235"/>
      <c r="Q1754" s="235"/>
      <c r="R1754" s="235"/>
      <c r="S1754" s="235"/>
      <c r="T1754" s="235"/>
      <c r="U1754" s="235"/>
      <c r="V1754" s="235"/>
      <c r="W1754" s="235"/>
      <c r="X1754" s="235"/>
      <c r="Y1754" s="235"/>
      <c r="Z1754" s="235"/>
      <c r="AA1754" s="235"/>
      <c r="AB1754" s="235"/>
      <c r="AC1754" s="235"/>
      <c r="AD1754" s="235"/>
      <c r="AE1754" s="235"/>
      <c r="AF1754" s="235"/>
      <c r="AG1754" s="235"/>
      <c r="AH1754" s="235"/>
      <c r="AI1754" s="235"/>
      <c r="AJ1754" s="235"/>
      <c r="AK1754" s="235"/>
      <c r="AL1754" s="235"/>
      <c r="AM1754" s="235"/>
      <c r="AN1754" s="235"/>
      <c r="AO1754" s="235"/>
      <c r="AP1754" s="235"/>
    </row>
    <row r="1755" spans="1:42" s="232" customFormat="1" outlineLevel="1">
      <c r="A1755" s="400">
        <v>650</v>
      </c>
      <c r="B1755" s="138" t="s">
        <v>2304</v>
      </c>
      <c r="C1755" s="236" t="s">
        <v>2305</v>
      </c>
      <c r="D1755" s="141" t="s">
        <v>142</v>
      </c>
      <c r="E1755" s="231">
        <v>1</v>
      </c>
      <c r="F1755" s="231"/>
      <c r="G1755" s="231">
        <f t="shared" si="91"/>
        <v>0</v>
      </c>
      <c r="H1755" s="401" t="s">
        <v>1269</v>
      </c>
      <c r="I1755" s="235"/>
      <c r="J1755" s="235"/>
      <c r="K1755" s="235"/>
      <c r="L1755" s="235"/>
      <c r="M1755" s="235"/>
      <c r="N1755" s="235"/>
      <c r="O1755" s="235"/>
      <c r="P1755" s="235"/>
      <c r="Q1755" s="235"/>
      <c r="R1755" s="235"/>
      <c r="S1755" s="235"/>
      <c r="T1755" s="235"/>
      <c r="U1755" s="235"/>
      <c r="V1755" s="235"/>
      <c r="W1755" s="235"/>
      <c r="X1755" s="235"/>
      <c r="Y1755" s="235"/>
      <c r="Z1755" s="235"/>
      <c r="AA1755" s="235"/>
      <c r="AB1755" s="235"/>
      <c r="AC1755" s="235"/>
      <c r="AD1755" s="235"/>
      <c r="AE1755" s="235"/>
      <c r="AF1755" s="235"/>
      <c r="AG1755" s="235"/>
      <c r="AH1755" s="235"/>
      <c r="AI1755" s="235"/>
      <c r="AJ1755" s="235"/>
      <c r="AK1755" s="235"/>
      <c r="AL1755" s="235"/>
      <c r="AM1755" s="235"/>
      <c r="AN1755" s="235"/>
      <c r="AO1755" s="235"/>
      <c r="AP1755" s="235"/>
    </row>
    <row r="1756" spans="1:42" s="232" customFormat="1" outlineLevel="1">
      <c r="A1756" s="396" t="s">
        <v>126</v>
      </c>
      <c r="B1756" s="371" t="s">
        <v>2306</v>
      </c>
      <c r="C1756" s="364" t="s">
        <v>2307</v>
      </c>
      <c r="D1756" s="365"/>
      <c r="E1756" s="366"/>
      <c r="F1756" s="366"/>
      <c r="G1756" s="366">
        <f>SUM(G1757:G1946)</f>
        <v>0</v>
      </c>
      <c r="H1756" s="339"/>
      <c r="I1756" s="235"/>
      <c r="J1756" s="235"/>
      <c r="K1756" s="235"/>
      <c r="L1756" s="235"/>
      <c r="M1756" s="235"/>
      <c r="N1756" s="235"/>
      <c r="O1756" s="235"/>
      <c r="P1756" s="235"/>
      <c r="Q1756" s="235"/>
      <c r="R1756" s="235"/>
      <c r="S1756" s="235"/>
      <c r="T1756" s="235"/>
      <c r="U1756" s="235"/>
      <c r="V1756" s="235"/>
      <c r="W1756" s="235"/>
      <c r="X1756" s="235"/>
      <c r="Y1756" s="235"/>
      <c r="Z1756" s="235"/>
      <c r="AA1756" s="235"/>
      <c r="AB1756" s="235"/>
      <c r="AC1756" s="235"/>
      <c r="AD1756" s="235"/>
      <c r="AE1756" s="235"/>
      <c r="AF1756" s="235"/>
      <c r="AG1756" s="235"/>
      <c r="AH1756" s="235"/>
      <c r="AI1756" s="235"/>
      <c r="AJ1756" s="235"/>
      <c r="AK1756" s="235"/>
      <c r="AL1756" s="235"/>
      <c r="AM1756" s="235"/>
      <c r="AN1756" s="235"/>
      <c r="AO1756" s="235"/>
      <c r="AP1756" s="235"/>
    </row>
    <row r="1757" spans="1:42" s="232" customFormat="1" ht="24" outlineLevel="1">
      <c r="A1757" s="404"/>
      <c r="B1757" s="402" t="s">
        <v>2308</v>
      </c>
      <c r="C1757" s="403" t="s">
        <v>2309</v>
      </c>
      <c r="D1757" s="405">
        <v>0</v>
      </c>
      <c r="E1757" s="406">
        <v>0</v>
      </c>
      <c r="F1757" s="406"/>
      <c r="G1757" s="406"/>
      <c r="H1757" s="407"/>
      <c r="I1757" s="235"/>
      <c r="J1757" s="235"/>
      <c r="K1757" s="235"/>
      <c r="L1757" s="235"/>
      <c r="M1757" s="235"/>
      <c r="N1757" s="235"/>
      <c r="O1757" s="235"/>
      <c r="P1757" s="235"/>
      <c r="Q1757" s="235"/>
      <c r="R1757" s="235"/>
      <c r="S1757" s="235"/>
      <c r="T1757" s="235"/>
      <c r="U1757" s="235"/>
      <c r="V1757" s="235"/>
      <c r="W1757" s="235"/>
      <c r="X1757" s="235"/>
      <c r="Y1757" s="235"/>
      <c r="Z1757" s="235"/>
      <c r="AA1757" s="235"/>
      <c r="AB1757" s="235"/>
      <c r="AC1757" s="235"/>
      <c r="AD1757" s="235"/>
      <c r="AE1757" s="235"/>
      <c r="AF1757" s="235"/>
      <c r="AG1757" s="235"/>
      <c r="AH1757" s="235"/>
      <c r="AI1757" s="235"/>
      <c r="AJ1757" s="235"/>
      <c r="AK1757" s="235"/>
      <c r="AL1757" s="235"/>
      <c r="AM1757" s="235"/>
      <c r="AN1757" s="235"/>
      <c r="AO1757" s="235"/>
      <c r="AP1757" s="235"/>
    </row>
    <row r="1758" spans="1:42" s="232" customFormat="1" outlineLevel="1">
      <c r="A1758" s="400"/>
      <c r="B1758" s="138"/>
      <c r="C1758" s="236"/>
      <c r="D1758" s="141"/>
      <c r="E1758" s="231"/>
      <c r="F1758" s="231"/>
      <c r="G1758" s="231"/>
      <c r="H1758" s="401"/>
      <c r="I1758" s="235"/>
      <c r="J1758" s="235"/>
      <c r="K1758" s="235"/>
      <c r="L1758" s="235"/>
      <c r="M1758" s="235"/>
      <c r="N1758" s="235"/>
      <c r="O1758" s="235"/>
      <c r="P1758" s="235"/>
      <c r="Q1758" s="235"/>
      <c r="R1758" s="235"/>
      <c r="S1758" s="235"/>
      <c r="T1758" s="235"/>
      <c r="U1758" s="235"/>
      <c r="V1758" s="235"/>
      <c r="W1758" s="235"/>
      <c r="X1758" s="235"/>
      <c r="Y1758" s="235"/>
      <c r="Z1758" s="235"/>
      <c r="AA1758" s="235"/>
      <c r="AB1758" s="235"/>
      <c r="AC1758" s="235"/>
      <c r="AD1758" s="235"/>
      <c r="AE1758" s="235"/>
      <c r="AF1758" s="235"/>
      <c r="AG1758" s="235"/>
      <c r="AH1758" s="235"/>
      <c r="AI1758" s="235"/>
      <c r="AJ1758" s="235"/>
      <c r="AK1758" s="235"/>
      <c r="AL1758" s="235"/>
      <c r="AM1758" s="235"/>
      <c r="AN1758" s="235"/>
      <c r="AO1758" s="235"/>
      <c r="AP1758" s="235"/>
    </row>
    <row r="1759" spans="1:42" s="232" customFormat="1" ht="270" outlineLevel="1">
      <c r="A1759" s="400">
        <v>651</v>
      </c>
      <c r="B1759" s="138" t="s">
        <v>2310</v>
      </c>
      <c r="C1759" s="236" t="s">
        <v>2311</v>
      </c>
      <c r="D1759" s="141" t="s">
        <v>142</v>
      </c>
      <c r="E1759" s="231">
        <v>1</v>
      </c>
      <c r="F1759" s="231"/>
      <c r="G1759" s="231">
        <f t="shared" ref="G1759:G1761" si="92">ROUND(E1759*F1759,2)</f>
        <v>0</v>
      </c>
      <c r="H1759" s="401" t="s">
        <v>1233</v>
      </c>
      <c r="I1759" s="235"/>
      <c r="J1759" s="235"/>
      <c r="K1759" s="235"/>
      <c r="L1759" s="235"/>
      <c r="M1759" s="235"/>
      <c r="N1759" s="235"/>
      <c r="O1759" s="235"/>
      <c r="P1759" s="235"/>
      <c r="Q1759" s="235"/>
      <c r="R1759" s="235"/>
      <c r="S1759" s="235"/>
      <c r="T1759" s="235"/>
      <c r="U1759" s="235"/>
      <c r="V1759" s="235"/>
      <c r="W1759" s="235"/>
      <c r="X1759" s="235"/>
      <c r="Y1759" s="235"/>
      <c r="Z1759" s="235"/>
      <c r="AA1759" s="235"/>
      <c r="AB1759" s="235"/>
      <c r="AC1759" s="235"/>
      <c r="AD1759" s="235"/>
      <c r="AE1759" s="235"/>
      <c r="AF1759" s="235"/>
      <c r="AG1759" s="235"/>
      <c r="AH1759" s="235"/>
      <c r="AI1759" s="235"/>
      <c r="AJ1759" s="235"/>
      <c r="AK1759" s="235"/>
      <c r="AL1759" s="235"/>
      <c r="AM1759" s="235"/>
      <c r="AN1759" s="235"/>
      <c r="AO1759" s="235"/>
      <c r="AP1759" s="235"/>
    </row>
    <row r="1760" spans="1:42" s="232" customFormat="1" ht="22.5" outlineLevel="1">
      <c r="A1760" s="400">
        <v>652</v>
      </c>
      <c r="B1760" s="138" t="s">
        <v>2312</v>
      </c>
      <c r="C1760" s="236" t="s">
        <v>2313</v>
      </c>
      <c r="D1760" s="141" t="s">
        <v>142</v>
      </c>
      <c r="E1760" s="231">
        <v>1</v>
      </c>
      <c r="F1760" s="231"/>
      <c r="G1760" s="231">
        <f t="shared" si="92"/>
        <v>0</v>
      </c>
      <c r="H1760" s="401" t="s">
        <v>1233</v>
      </c>
      <c r="I1760" s="235"/>
      <c r="J1760" s="235"/>
      <c r="K1760" s="235"/>
      <c r="L1760" s="235"/>
      <c r="M1760" s="235"/>
      <c r="N1760" s="235"/>
      <c r="O1760" s="235"/>
      <c r="P1760" s="235"/>
      <c r="Q1760" s="235"/>
      <c r="R1760" s="235"/>
      <c r="S1760" s="235"/>
      <c r="T1760" s="235"/>
      <c r="U1760" s="235"/>
      <c r="V1760" s="235"/>
      <c r="W1760" s="235"/>
      <c r="X1760" s="235"/>
      <c r="Y1760" s="235"/>
      <c r="Z1760" s="235"/>
      <c r="AA1760" s="235"/>
      <c r="AB1760" s="235"/>
      <c r="AC1760" s="235"/>
      <c r="AD1760" s="235"/>
      <c r="AE1760" s="235"/>
      <c r="AF1760" s="235"/>
      <c r="AG1760" s="235"/>
      <c r="AH1760" s="235"/>
      <c r="AI1760" s="235"/>
      <c r="AJ1760" s="235"/>
      <c r="AK1760" s="235"/>
      <c r="AL1760" s="235"/>
      <c r="AM1760" s="235"/>
      <c r="AN1760" s="235"/>
      <c r="AO1760" s="235"/>
      <c r="AP1760" s="235"/>
    </row>
    <row r="1761" spans="1:42" s="232" customFormat="1" ht="22.5" outlineLevel="1">
      <c r="A1761" s="400">
        <v>653</v>
      </c>
      <c r="B1761" s="138" t="s">
        <v>2314</v>
      </c>
      <c r="C1761" s="236" t="s">
        <v>2315</v>
      </c>
      <c r="D1761" s="141" t="s">
        <v>142</v>
      </c>
      <c r="E1761" s="231">
        <v>1</v>
      </c>
      <c r="F1761" s="231"/>
      <c r="G1761" s="231">
        <f t="shared" si="92"/>
        <v>0</v>
      </c>
      <c r="H1761" s="401" t="s">
        <v>1233</v>
      </c>
      <c r="I1761" s="235"/>
      <c r="J1761" s="235"/>
      <c r="K1761" s="235"/>
      <c r="L1761" s="235"/>
      <c r="M1761" s="235"/>
      <c r="N1761" s="235"/>
      <c r="O1761" s="235"/>
      <c r="P1761" s="235"/>
      <c r="Q1761" s="235"/>
      <c r="R1761" s="235"/>
      <c r="S1761" s="235"/>
      <c r="T1761" s="235"/>
      <c r="U1761" s="235"/>
      <c r="V1761" s="235"/>
      <c r="W1761" s="235"/>
      <c r="X1761" s="235"/>
      <c r="Y1761" s="235"/>
      <c r="Z1761" s="235"/>
      <c r="AA1761" s="235"/>
      <c r="AB1761" s="235"/>
      <c r="AC1761" s="235"/>
      <c r="AD1761" s="235"/>
      <c r="AE1761" s="235"/>
      <c r="AF1761" s="235"/>
      <c r="AG1761" s="235"/>
      <c r="AH1761" s="235"/>
      <c r="AI1761" s="235"/>
      <c r="AJ1761" s="235"/>
      <c r="AK1761" s="235"/>
      <c r="AL1761" s="235"/>
      <c r="AM1761" s="235"/>
      <c r="AN1761" s="235"/>
      <c r="AO1761" s="235"/>
      <c r="AP1761" s="235"/>
    </row>
    <row r="1762" spans="1:42" s="232" customFormat="1" outlineLevel="1">
      <c r="A1762" s="400">
        <v>654</v>
      </c>
      <c r="B1762" s="138" t="s">
        <v>2316</v>
      </c>
      <c r="C1762" s="236" t="s">
        <v>2317</v>
      </c>
      <c r="D1762" s="141">
        <v>0</v>
      </c>
      <c r="E1762" s="231">
        <v>0</v>
      </c>
      <c r="F1762" s="231"/>
      <c r="G1762" s="231"/>
      <c r="H1762" s="401"/>
      <c r="I1762" s="235"/>
      <c r="J1762" s="235"/>
      <c r="K1762" s="235"/>
      <c r="L1762" s="235"/>
      <c r="M1762" s="235"/>
      <c r="N1762" s="235"/>
      <c r="O1762" s="235"/>
      <c r="P1762" s="235"/>
      <c r="Q1762" s="235"/>
      <c r="R1762" s="235"/>
      <c r="S1762" s="235"/>
      <c r="T1762" s="235"/>
      <c r="U1762" s="235"/>
      <c r="V1762" s="235"/>
      <c r="W1762" s="235"/>
      <c r="X1762" s="235"/>
      <c r="Y1762" s="235"/>
      <c r="Z1762" s="235"/>
      <c r="AA1762" s="235"/>
      <c r="AB1762" s="235"/>
      <c r="AC1762" s="235"/>
      <c r="AD1762" s="235"/>
      <c r="AE1762" s="235"/>
      <c r="AF1762" s="235"/>
      <c r="AG1762" s="235"/>
      <c r="AH1762" s="235"/>
      <c r="AI1762" s="235"/>
      <c r="AJ1762" s="235"/>
      <c r="AK1762" s="235"/>
      <c r="AL1762" s="235"/>
      <c r="AM1762" s="235"/>
      <c r="AN1762" s="235"/>
      <c r="AO1762" s="235"/>
      <c r="AP1762" s="235"/>
    </row>
    <row r="1763" spans="1:42" s="232" customFormat="1" outlineLevel="1">
      <c r="A1763" s="400">
        <v>655</v>
      </c>
      <c r="B1763" s="138" t="s">
        <v>2318</v>
      </c>
      <c r="C1763" s="236" t="s">
        <v>2317</v>
      </c>
      <c r="D1763" s="141">
        <v>0</v>
      </c>
      <c r="E1763" s="231">
        <v>0</v>
      </c>
      <c r="F1763" s="231"/>
      <c r="G1763" s="231"/>
      <c r="H1763" s="401"/>
      <c r="I1763" s="235"/>
      <c r="J1763" s="235"/>
      <c r="K1763" s="235"/>
      <c r="L1763" s="235"/>
      <c r="M1763" s="235"/>
      <c r="N1763" s="235"/>
      <c r="O1763" s="235"/>
      <c r="P1763" s="235"/>
      <c r="Q1763" s="235"/>
      <c r="R1763" s="235"/>
      <c r="S1763" s="235"/>
      <c r="T1763" s="235"/>
      <c r="U1763" s="235"/>
      <c r="V1763" s="235"/>
      <c r="W1763" s="235"/>
      <c r="X1763" s="235"/>
      <c r="Y1763" s="235"/>
      <c r="Z1763" s="235"/>
      <c r="AA1763" s="235"/>
      <c r="AB1763" s="235"/>
      <c r="AC1763" s="235"/>
      <c r="AD1763" s="235"/>
      <c r="AE1763" s="235"/>
      <c r="AF1763" s="235"/>
      <c r="AG1763" s="235"/>
      <c r="AH1763" s="235"/>
      <c r="AI1763" s="235"/>
      <c r="AJ1763" s="235"/>
      <c r="AK1763" s="235"/>
      <c r="AL1763" s="235"/>
      <c r="AM1763" s="235"/>
      <c r="AN1763" s="235"/>
      <c r="AO1763" s="235"/>
      <c r="AP1763" s="235"/>
    </row>
    <row r="1764" spans="1:42" s="232" customFormat="1" outlineLevel="1">
      <c r="A1764" s="400">
        <v>656</v>
      </c>
      <c r="B1764" s="138" t="s">
        <v>2319</v>
      </c>
      <c r="C1764" s="236" t="s">
        <v>2317</v>
      </c>
      <c r="D1764" s="141">
        <v>0</v>
      </c>
      <c r="E1764" s="231">
        <v>0</v>
      </c>
      <c r="F1764" s="231"/>
      <c r="G1764" s="231"/>
      <c r="H1764" s="401"/>
      <c r="I1764" s="235"/>
      <c r="J1764" s="235"/>
      <c r="K1764" s="235"/>
      <c r="L1764" s="235"/>
      <c r="M1764" s="235"/>
      <c r="N1764" s="235"/>
      <c r="O1764" s="235"/>
      <c r="P1764" s="235"/>
      <c r="Q1764" s="235"/>
      <c r="R1764" s="235"/>
      <c r="S1764" s="235"/>
      <c r="T1764" s="235"/>
      <c r="U1764" s="235"/>
      <c r="V1764" s="235"/>
      <c r="W1764" s="235"/>
      <c r="X1764" s="235"/>
      <c r="Y1764" s="235"/>
      <c r="Z1764" s="235"/>
      <c r="AA1764" s="235"/>
      <c r="AB1764" s="235"/>
      <c r="AC1764" s="235"/>
      <c r="AD1764" s="235"/>
      <c r="AE1764" s="235"/>
      <c r="AF1764" s="235"/>
      <c r="AG1764" s="235"/>
      <c r="AH1764" s="235"/>
      <c r="AI1764" s="235"/>
      <c r="AJ1764" s="235"/>
      <c r="AK1764" s="235"/>
      <c r="AL1764" s="235"/>
      <c r="AM1764" s="235"/>
      <c r="AN1764" s="235"/>
      <c r="AO1764" s="235"/>
      <c r="AP1764" s="235"/>
    </row>
    <row r="1765" spans="1:42" s="232" customFormat="1" outlineLevel="1">
      <c r="A1765" s="400">
        <v>657</v>
      </c>
      <c r="B1765" s="138" t="s">
        <v>2320</v>
      </c>
      <c r="C1765" s="236" t="s">
        <v>2317</v>
      </c>
      <c r="D1765" s="141">
        <v>0</v>
      </c>
      <c r="E1765" s="231">
        <v>0</v>
      </c>
      <c r="F1765" s="231"/>
      <c r="G1765" s="231"/>
      <c r="H1765" s="401"/>
      <c r="I1765" s="235"/>
      <c r="J1765" s="235"/>
      <c r="K1765" s="235"/>
      <c r="L1765" s="235"/>
      <c r="M1765" s="235"/>
      <c r="N1765" s="235"/>
      <c r="O1765" s="235"/>
      <c r="P1765" s="235"/>
      <c r="Q1765" s="235"/>
      <c r="R1765" s="235"/>
      <c r="S1765" s="235"/>
      <c r="T1765" s="235"/>
      <c r="U1765" s="235"/>
      <c r="V1765" s="235"/>
      <c r="W1765" s="235"/>
      <c r="X1765" s="235"/>
      <c r="Y1765" s="235"/>
      <c r="Z1765" s="235"/>
      <c r="AA1765" s="235"/>
      <c r="AB1765" s="235"/>
      <c r="AC1765" s="235"/>
      <c r="AD1765" s="235"/>
      <c r="AE1765" s="235"/>
      <c r="AF1765" s="235"/>
      <c r="AG1765" s="235"/>
      <c r="AH1765" s="235"/>
      <c r="AI1765" s="235"/>
      <c r="AJ1765" s="235"/>
      <c r="AK1765" s="235"/>
      <c r="AL1765" s="235"/>
      <c r="AM1765" s="235"/>
      <c r="AN1765" s="235"/>
      <c r="AO1765" s="235"/>
      <c r="AP1765" s="235"/>
    </row>
    <row r="1766" spans="1:42" s="232" customFormat="1" ht="33.75" outlineLevel="1">
      <c r="A1766" s="400">
        <v>658</v>
      </c>
      <c r="B1766" s="138" t="s">
        <v>2321</v>
      </c>
      <c r="C1766" s="236" t="s">
        <v>2322</v>
      </c>
      <c r="D1766" s="141" t="s">
        <v>142</v>
      </c>
      <c r="E1766" s="231">
        <v>1</v>
      </c>
      <c r="F1766" s="231"/>
      <c r="G1766" s="231">
        <f t="shared" ref="G1766:G1784" si="93">ROUND(E1766*F1766,2)</f>
        <v>0</v>
      </c>
      <c r="H1766" s="401" t="s">
        <v>1233</v>
      </c>
      <c r="I1766" s="235"/>
      <c r="J1766" s="235"/>
      <c r="K1766" s="235"/>
      <c r="L1766" s="235"/>
      <c r="M1766" s="235"/>
      <c r="N1766" s="235"/>
      <c r="O1766" s="235"/>
      <c r="P1766" s="235"/>
      <c r="Q1766" s="235"/>
      <c r="R1766" s="235"/>
      <c r="S1766" s="235"/>
      <c r="T1766" s="235"/>
      <c r="U1766" s="235"/>
      <c r="V1766" s="235"/>
      <c r="W1766" s="235"/>
      <c r="X1766" s="235"/>
      <c r="Y1766" s="235"/>
      <c r="Z1766" s="235"/>
      <c r="AA1766" s="235"/>
      <c r="AB1766" s="235"/>
      <c r="AC1766" s="235"/>
      <c r="AD1766" s="235"/>
      <c r="AE1766" s="235"/>
      <c r="AF1766" s="235"/>
      <c r="AG1766" s="235"/>
      <c r="AH1766" s="235"/>
      <c r="AI1766" s="235"/>
      <c r="AJ1766" s="235"/>
      <c r="AK1766" s="235"/>
      <c r="AL1766" s="235"/>
      <c r="AM1766" s="235"/>
      <c r="AN1766" s="235"/>
      <c r="AO1766" s="235"/>
      <c r="AP1766" s="235"/>
    </row>
    <row r="1767" spans="1:42" s="232" customFormat="1" ht="33.75" outlineLevel="1">
      <c r="A1767" s="400">
        <v>659</v>
      </c>
      <c r="B1767" s="138" t="s">
        <v>2323</v>
      </c>
      <c r="C1767" s="236" t="s">
        <v>2324</v>
      </c>
      <c r="D1767" s="141" t="s">
        <v>142</v>
      </c>
      <c r="E1767" s="231">
        <v>1</v>
      </c>
      <c r="F1767" s="231"/>
      <c r="G1767" s="231">
        <f t="shared" si="93"/>
        <v>0</v>
      </c>
      <c r="H1767" s="401" t="s">
        <v>1233</v>
      </c>
      <c r="I1767" s="235"/>
      <c r="J1767" s="235"/>
      <c r="K1767" s="235"/>
      <c r="L1767" s="235"/>
      <c r="M1767" s="235"/>
      <c r="N1767" s="235"/>
      <c r="O1767" s="235"/>
      <c r="P1767" s="235"/>
      <c r="Q1767" s="235"/>
      <c r="R1767" s="235"/>
      <c r="S1767" s="235"/>
      <c r="T1767" s="235"/>
      <c r="U1767" s="235"/>
      <c r="V1767" s="235"/>
      <c r="W1767" s="235"/>
      <c r="X1767" s="235"/>
      <c r="Y1767" s="235"/>
      <c r="Z1767" s="235"/>
      <c r="AA1767" s="235"/>
      <c r="AB1767" s="235"/>
      <c r="AC1767" s="235"/>
      <c r="AD1767" s="235"/>
      <c r="AE1767" s="235"/>
      <c r="AF1767" s="235"/>
      <c r="AG1767" s="235"/>
      <c r="AH1767" s="235"/>
      <c r="AI1767" s="235"/>
      <c r="AJ1767" s="235"/>
      <c r="AK1767" s="235"/>
      <c r="AL1767" s="235"/>
      <c r="AM1767" s="235"/>
      <c r="AN1767" s="235"/>
      <c r="AO1767" s="235"/>
      <c r="AP1767" s="235"/>
    </row>
    <row r="1768" spans="1:42" s="232" customFormat="1" ht="22.5" outlineLevel="1">
      <c r="A1768" s="400">
        <v>660</v>
      </c>
      <c r="B1768" s="138" t="s">
        <v>2325</v>
      </c>
      <c r="C1768" s="236" t="s">
        <v>2326</v>
      </c>
      <c r="D1768" s="141" t="s">
        <v>142</v>
      </c>
      <c r="E1768" s="231">
        <v>1</v>
      </c>
      <c r="F1768" s="231"/>
      <c r="G1768" s="231">
        <f t="shared" si="93"/>
        <v>0</v>
      </c>
      <c r="H1768" s="401" t="s">
        <v>1233</v>
      </c>
      <c r="I1768" s="235"/>
      <c r="J1768" s="235"/>
      <c r="K1768" s="235"/>
      <c r="L1768" s="235"/>
      <c r="M1768" s="235"/>
      <c r="N1768" s="235"/>
      <c r="O1768" s="235"/>
      <c r="P1768" s="235"/>
      <c r="Q1768" s="235"/>
      <c r="R1768" s="235"/>
      <c r="S1768" s="235"/>
      <c r="T1768" s="235"/>
      <c r="U1768" s="235"/>
      <c r="V1768" s="235"/>
      <c r="W1768" s="235"/>
      <c r="X1768" s="235"/>
      <c r="Y1768" s="235"/>
      <c r="Z1768" s="235"/>
      <c r="AA1768" s="235"/>
      <c r="AB1768" s="235"/>
      <c r="AC1768" s="235"/>
      <c r="AD1768" s="235"/>
      <c r="AE1768" s="235"/>
      <c r="AF1768" s="235"/>
      <c r="AG1768" s="235"/>
      <c r="AH1768" s="235"/>
      <c r="AI1768" s="235"/>
      <c r="AJ1768" s="235"/>
      <c r="AK1768" s="235"/>
      <c r="AL1768" s="235"/>
      <c r="AM1768" s="235"/>
      <c r="AN1768" s="235"/>
      <c r="AO1768" s="235"/>
      <c r="AP1768" s="235"/>
    </row>
    <row r="1769" spans="1:42" s="232" customFormat="1" ht="33.75" outlineLevel="1">
      <c r="A1769" s="400">
        <v>661</v>
      </c>
      <c r="B1769" s="138" t="s">
        <v>2327</v>
      </c>
      <c r="C1769" s="236" t="s">
        <v>2328</v>
      </c>
      <c r="D1769" s="141" t="s">
        <v>142</v>
      </c>
      <c r="E1769" s="231">
        <v>1</v>
      </c>
      <c r="F1769" s="231"/>
      <c r="G1769" s="231">
        <f t="shared" si="93"/>
        <v>0</v>
      </c>
      <c r="H1769" s="401" t="s">
        <v>1233</v>
      </c>
      <c r="I1769" s="235"/>
      <c r="J1769" s="235"/>
      <c r="K1769" s="235"/>
      <c r="L1769" s="235"/>
      <c r="M1769" s="235"/>
      <c r="N1769" s="235"/>
      <c r="O1769" s="235"/>
      <c r="P1769" s="235"/>
      <c r="Q1769" s="235"/>
      <c r="R1769" s="235"/>
      <c r="S1769" s="235"/>
      <c r="T1769" s="235"/>
      <c r="U1769" s="235"/>
      <c r="V1769" s="235"/>
      <c r="W1769" s="235"/>
      <c r="X1769" s="235"/>
      <c r="Y1769" s="235"/>
      <c r="Z1769" s="235"/>
      <c r="AA1769" s="235"/>
      <c r="AB1769" s="235"/>
      <c r="AC1769" s="235"/>
      <c r="AD1769" s="235"/>
      <c r="AE1769" s="235"/>
      <c r="AF1769" s="235"/>
      <c r="AG1769" s="235"/>
      <c r="AH1769" s="235"/>
      <c r="AI1769" s="235"/>
      <c r="AJ1769" s="235"/>
      <c r="AK1769" s="235"/>
      <c r="AL1769" s="235"/>
      <c r="AM1769" s="235"/>
      <c r="AN1769" s="235"/>
      <c r="AO1769" s="235"/>
      <c r="AP1769" s="235"/>
    </row>
    <row r="1770" spans="1:42" s="232" customFormat="1" ht="33.75" outlineLevel="1">
      <c r="A1770" s="400">
        <v>662</v>
      </c>
      <c r="B1770" s="138" t="s">
        <v>2329</v>
      </c>
      <c r="C1770" s="236" t="s">
        <v>2330</v>
      </c>
      <c r="D1770" s="141" t="s">
        <v>142</v>
      </c>
      <c r="E1770" s="231">
        <v>1</v>
      </c>
      <c r="F1770" s="231"/>
      <c r="G1770" s="231">
        <f t="shared" si="93"/>
        <v>0</v>
      </c>
      <c r="H1770" s="401" t="s">
        <v>1233</v>
      </c>
      <c r="I1770" s="235"/>
      <c r="J1770" s="235"/>
      <c r="K1770" s="235"/>
      <c r="L1770" s="235"/>
      <c r="M1770" s="235"/>
      <c r="N1770" s="235"/>
      <c r="O1770" s="235"/>
      <c r="P1770" s="235"/>
      <c r="Q1770" s="235"/>
      <c r="R1770" s="235"/>
      <c r="S1770" s="235"/>
      <c r="T1770" s="235"/>
      <c r="U1770" s="235"/>
      <c r="V1770" s="235"/>
      <c r="W1770" s="235"/>
      <c r="X1770" s="235"/>
      <c r="Y1770" s="235"/>
      <c r="Z1770" s="235"/>
      <c r="AA1770" s="235"/>
      <c r="AB1770" s="235"/>
      <c r="AC1770" s="235"/>
      <c r="AD1770" s="235"/>
      <c r="AE1770" s="235"/>
      <c r="AF1770" s="235"/>
      <c r="AG1770" s="235"/>
      <c r="AH1770" s="235"/>
      <c r="AI1770" s="235"/>
      <c r="AJ1770" s="235"/>
      <c r="AK1770" s="235"/>
      <c r="AL1770" s="235"/>
      <c r="AM1770" s="235"/>
      <c r="AN1770" s="235"/>
      <c r="AO1770" s="235"/>
      <c r="AP1770" s="235"/>
    </row>
    <row r="1771" spans="1:42" s="232" customFormat="1" ht="22.5" outlineLevel="1">
      <c r="A1771" s="400">
        <v>663</v>
      </c>
      <c r="B1771" s="138" t="s">
        <v>2331</v>
      </c>
      <c r="C1771" s="236" t="s">
        <v>2326</v>
      </c>
      <c r="D1771" s="141" t="s">
        <v>142</v>
      </c>
      <c r="E1771" s="231">
        <v>1</v>
      </c>
      <c r="F1771" s="231"/>
      <c r="G1771" s="231">
        <f t="shared" si="93"/>
        <v>0</v>
      </c>
      <c r="H1771" s="401" t="s">
        <v>1233</v>
      </c>
      <c r="I1771" s="235"/>
      <c r="J1771" s="235"/>
      <c r="K1771" s="235"/>
      <c r="L1771" s="235"/>
      <c r="M1771" s="235"/>
      <c r="N1771" s="235"/>
      <c r="O1771" s="235"/>
      <c r="P1771" s="235"/>
      <c r="Q1771" s="235"/>
      <c r="R1771" s="235"/>
      <c r="S1771" s="235"/>
      <c r="T1771" s="235"/>
      <c r="U1771" s="235"/>
      <c r="V1771" s="235"/>
      <c r="W1771" s="235"/>
      <c r="X1771" s="235"/>
      <c r="Y1771" s="235"/>
      <c r="Z1771" s="235"/>
      <c r="AA1771" s="235"/>
      <c r="AB1771" s="235"/>
      <c r="AC1771" s="235"/>
      <c r="AD1771" s="235"/>
      <c r="AE1771" s="235"/>
      <c r="AF1771" s="235"/>
      <c r="AG1771" s="235"/>
      <c r="AH1771" s="235"/>
      <c r="AI1771" s="235"/>
      <c r="AJ1771" s="235"/>
      <c r="AK1771" s="235"/>
      <c r="AL1771" s="235"/>
      <c r="AM1771" s="235"/>
      <c r="AN1771" s="235"/>
      <c r="AO1771" s="235"/>
      <c r="AP1771" s="235"/>
    </row>
    <row r="1772" spans="1:42" s="232" customFormat="1" ht="33.75" outlineLevel="1">
      <c r="A1772" s="400">
        <v>664</v>
      </c>
      <c r="B1772" s="138" t="s">
        <v>2332</v>
      </c>
      <c r="C1772" s="236" t="s">
        <v>2333</v>
      </c>
      <c r="D1772" s="141" t="s">
        <v>142</v>
      </c>
      <c r="E1772" s="231">
        <v>1</v>
      </c>
      <c r="F1772" s="231"/>
      <c r="G1772" s="231">
        <f t="shared" si="93"/>
        <v>0</v>
      </c>
      <c r="H1772" s="401" t="s">
        <v>1233</v>
      </c>
      <c r="I1772" s="235"/>
      <c r="J1772" s="235"/>
      <c r="K1772" s="235"/>
      <c r="L1772" s="235"/>
      <c r="M1772" s="235"/>
      <c r="N1772" s="235"/>
      <c r="O1772" s="235"/>
      <c r="P1772" s="235"/>
      <c r="Q1772" s="235"/>
      <c r="R1772" s="235"/>
      <c r="S1772" s="235"/>
      <c r="T1772" s="235"/>
      <c r="U1772" s="235"/>
      <c r="V1772" s="235"/>
      <c r="W1772" s="235"/>
      <c r="X1772" s="235"/>
      <c r="Y1772" s="235"/>
      <c r="Z1772" s="235"/>
      <c r="AA1772" s="235"/>
      <c r="AB1772" s="235"/>
      <c r="AC1772" s="235"/>
      <c r="AD1772" s="235"/>
      <c r="AE1772" s="235"/>
      <c r="AF1772" s="235"/>
      <c r="AG1772" s="235"/>
      <c r="AH1772" s="235"/>
      <c r="AI1772" s="235"/>
      <c r="AJ1772" s="235"/>
      <c r="AK1772" s="235"/>
      <c r="AL1772" s="235"/>
      <c r="AM1772" s="235"/>
      <c r="AN1772" s="235"/>
      <c r="AO1772" s="235"/>
      <c r="AP1772" s="235"/>
    </row>
    <row r="1773" spans="1:42" s="232" customFormat="1" ht="33.75" outlineLevel="1">
      <c r="A1773" s="400">
        <v>665</v>
      </c>
      <c r="B1773" s="138" t="s">
        <v>2334</v>
      </c>
      <c r="C1773" s="236" t="s">
        <v>2335</v>
      </c>
      <c r="D1773" s="141" t="s">
        <v>142</v>
      </c>
      <c r="E1773" s="231">
        <v>1</v>
      </c>
      <c r="F1773" s="231"/>
      <c r="G1773" s="231">
        <f t="shared" si="93"/>
        <v>0</v>
      </c>
      <c r="H1773" s="401" t="s">
        <v>1233</v>
      </c>
      <c r="I1773" s="235"/>
      <c r="J1773" s="235"/>
      <c r="K1773" s="235"/>
      <c r="L1773" s="235"/>
      <c r="M1773" s="235"/>
      <c r="N1773" s="235"/>
      <c r="O1773" s="235"/>
      <c r="P1773" s="235"/>
      <c r="Q1773" s="235"/>
      <c r="R1773" s="235"/>
      <c r="S1773" s="235"/>
      <c r="T1773" s="235"/>
      <c r="U1773" s="235"/>
      <c r="V1773" s="235"/>
      <c r="W1773" s="235"/>
      <c r="X1773" s="235"/>
      <c r="Y1773" s="235"/>
      <c r="Z1773" s="235"/>
      <c r="AA1773" s="235"/>
      <c r="AB1773" s="235"/>
      <c r="AC1773" s="235"/>
      <c r="AD1773" s="235"/>
      <c r="AE1773" s="235"/>
      <c r="AF1773" s="235"/>
      <c r="AG1773" s="235"/>
      <c r="AH1773" s="235"/>
      <c r="AI1773" s="235"/>
      <c r="AJ1773" s="235"/>
      <c r="AK1773" s="235"/>
      <c r="AL1773" s="235"/>
      <c r="AM1773" s="235"/>
      <c r="AN1773" s="235"/>
      <c r="AO1773" s="235"/>
      <c r="AP1773" s="235"/>
    </row>
    <row r="1774" spans="1:42" s="232" customFormat="1" ht="22.5" outlineLevel="1">
      <c r="A1774" s="400">
        <v>666</v>
      </c>
      <c r="B1774" s="138" t="s">
        <v>2336</v>
      </c>
      <c r="C1774" s="236" t="s">
        <v>2326</v>
      </c>
      <c r="D1774" s="141" t="s">
        <v>142</v>
      </c>
      <c r="E1774" s="231">
        <v>1</v>
      </c>
      <c r="F1774" s="231"/>
      <c r="G1774" s="231">
        <f t="shared" si="93"/>
        <v>0</v>
      </c>
      <c r="H1774" s="401" t="s">
        <v>1233</v>
      </c>
      <c r="I1774" s="235"/>
      <c r="J1774" s="235"/>
      <c r="K1774" s="235"/>
      <c r="L1774" s="235"/>
      <c r="M1774" s="235"/>
      <c r="N1774" s="235"/>
      <c r="O1774" s="235"/>
      <c r="P1774" s="235"/>
      <c r="Q1774" s="235"/>
      <c r="R1774" s="235"/>
      <c r="S1774" s="235"/>
      <c r="T1774" s="235"/>
      <c r="U1774" s="235"/>
      <c r="V1774" s="235"/>
      <c r="W1774" s="235"/>
      <c r="X1774" s="235"/>
      <c r="Y1774" s="235"/>
      <c r="Z1774" s="235"/>
      <c r="AA1774" s="235"/>
      <c r="AB1774" s="235"/>
      <c r="AC1774" s="235"/>
      <c r="AD1774" s="235"/>
      <c r="AE1774" s="235"/>
      <c r="AF1774" s="235"/>
      <c r="AG1774" s="235"/>
      <c r="AH1774" s="235"/>
      <c r="AI1774" s="235"/>
      <c r="AJ1774" s="235"/>
      <c r="AK1774" s="235"/>
      <c r="AL1774" s="235"/>
      <c r="AM1774" s="235"/>
      <c r="AN1774" s="235"/>
      <c r="AO1774" s="235"/>
      <c r="AP1774" s="235"/>
    </row>
    <row r="1775" spans="1:42" s="232" customFormat="1" ht="33.75" outlineLevel="1">
      <c r="A1775" s="400">
        <v>667</v>
      </c>
      <c r="B1775" s="138" t="s">
        <v>2337</v>
      </c>
      <c r="C1775" s="236" t="s">
        <v>2333</v>
      </c>
      <c r="D1775" s="141" t="s">
        <v>142</v>
      </c>
      <c r="E1775" s="231">
        <v>1</v>
      </c>
      <c r="F1775" s="231"/>
      <c r="G1775" s="231">
        <f t="shared" si="93"/>
        <v>0</v>
      </c>
      <c r="H1775" s="401" t="s">
        <v>1233</v>
      </c>
      <c r="I1775" s="235"/>
      <c r="J1775" s="235"/>
      <c r="K1775" s="235"/>
      <c r="L1775" s="235"/>
      <c r="M1775" s="235"/>
      <c r="N1775" s="235"/>
      <c r="O1775" s="235"/>
      <c r="P1775" s="235"/>
      <c r="Q1775" s="235"/>
      <c r="R1775" s="235"/>
      <c r="S1775" s="235"/>
      <c r="T1775" s="235"/>
      <c r="U1775" s="235"/>
      <c r="V1775" s="235"/>
      <c r="W1775" s="235"/>
      <c r="X1775" s="235"/>
      <c r="Y1775" s="235"/>
      <c r="Z1775" s="235"/>
      <c r="AA1775" s="235"/>
      <c r="AB1775" s="235"/>
      <c r="AC1775" s="235"/>
      <c r="AD1775" s="235"/>
      <c r="AE1775" s="235"/>
      <c r="AF1775" s="235"/>
      <c r="AG1775" s="235"/>
      <c r="AH1775" s="235"/>
      <c r="AI1775" s="235"/>
      <c r="AJ1775" s="235"/>
      <c r="AK1775" s="235"/>
      <c r="AL1775" s="235"/>
      <c r="AM1775" s="235"/>
      <c r="AN1775" s="235"/>
      <c r="AO1775" s="235"/>
      <c r="AP1775" s="235"/>
    </row>
    <row r="1776" spans="1:42" s="232" customFormat="1" ht="33.75" outlineLevel="1">
      <c r="A1776" s="400">
        <v>668</v>
      </c>
      <c r="B1776" s="138" t="s">
        <v>2338</v>
      </c>
      <c r="C1776" s="236" t="s">
        <v>2335</v>
      </c>
      <c r="D1776" s="141" t="s">
        <v>142</v>
      </c>
      <c r="E1776" s="231">
        <v>1</v>
      </c>
      <c r="F1776" s="231"/>
      <c r="G1776" s="231">
        <f t="shared" si="93"/>
        <v>0</v>
      </c>
      <c r="H1776" s="401" t="s">
        <v>1233</v>
      </c>
      <c r="I1776" s="235"/>
      <c r="J1776" s="235"/>
      <c r="K1776" s="235"/>
      <c r="L1776" s="235"/>
      <c r="M1776" s="235"/>
      <c r="N1776" s="235"/>
      <c r="O1776" s="235"/>
      <c r="P1776" s="235"/>
      <c r="Q1776" s="235"/>
      <c r="R1776" s="235"/>
      <c r="S1776" s="235"/>
      <c r="T1776" s="235"/>
      <c r="U1776" s="235"/>
      <c r="V1776" s="235"/>
      <c r="W1776" s="235"/>
      <c r="X1776" s="235"/>
      <c r="Y1776" s="235"/>
      <c r="Z1776" s="235"/>
      <c r="AA1776" s="235"/>
      <c r="AB1776" s="235"/>
      <c r="AC1776" s="235"/>
      <c r="AD1776" s="235"/>
      <c r="AE1776" s="235"/>
      <c r="AF1776" s="235"/>
      <c r="AG1776" s="235"/>
      <c r="AH1776" s="235"/>
      <c r="AI1776" s="235"/>
      <c r="AJ1776" s="235"/>
      <c r="AK1776" s="235"/>
      <c r="AL1776" s="235"/>
      <c r="AM1776" s="235"/>
      <c r="AN1776" s="235"/>
      <c r="AO1776" s="235"/>
      <c r="AP1776" s="235"/>
    </row>
    <row r="1777" spans="1:42" s="232" customFormat="1" ht="22.5" outlineLevel="1">
      <c r="A1777" s="400">
        <v>669</v>
      </c>
      <c r="B1777" s="138" t="s">
        <v>2339</v>
      </c>
      <c r="C1777" s="236" t="s">
        <v>2326</v>
      </c>
      <c r="D1777" s="141" t="s">
        <v>142</v>
      </c>
      <c r="E1777" s="231">
        <v>1</v>
      </c>
      <c r="F1777" s="231"/>
      <c r="G1777" s="231">
        <f t="shared" si="93"/>
        <v>0</v>
      </c>
      <c r="H1777" s="401" t="s">
        <v>1233</v>
      </c>
      <c r="I1777" s="235"/>
      <c r="J1777" s="235"/>
      <c r="K1777" s="235"/>
      <c r="L1777" s="235"/>
      <c r="M1777" s="235"/>
      <c r="N1777" s="235"/>
      <c r="O1777" s="235"/>
      <c r="P1777" s="235"/>
      <c r="Q1777" s="235"/>
      <c r="R1777" s="235"/>
      <c r="S1777" s="235"/>
      <c r="T1777" s="235"/>
      <c r="U1777" s="235"/>
      <c r="V1777" s="235"/>
      <c r="W1777" s="235"/>
      <c r="X1777" s="235"/>
      <c r="Y1777" s="235"/>
      <c r="Z1777" s="235"/>
      <c r="AA1777" s="235"/>
      <c r="AB1777" s="235"/>
      <c r="AC1777" s="235"/>
      <c r="AD1777" s="235"/>
      <c r="AE1777" s="235"/>
      <c r="AF1777" s="235"/>
      <c r="AG1777" s="235"/>
      <c r="AH1777" s="235"/>
      <c r="AI1777" s="235"/>
      <c r="AJ1777" s="235"/>
      <c r="AK1777" s="235"/>
      <c r="AL1777" s="235"/>
      <c r="AM1777" s="235"/>
      <c r="AN1777" s="235"/>
      <c r="AO1777" s="235"/>
      <c r="AP1777" s="235"/>
    </row>
    <row r="1778" spans="1:42" s="232" customFormat="1" ht="33.75" outlineLevel="1">
      <c r="A1778" s="400">
        <v>670</v>
      </c>
      <c r="B1778" s="138" t="s">
        <v>2340</v>
      </c>
      <c r="C1778" s="236" t="s">
        <v>2341</v>
      </c>
      <c r="D1778" s="141" t="s">
        <v>142</v>
      </c>
      <c r="E1778" s="231">
        <v>1</v>
      </c>
      <c r="F1778" s="231"/>
      <c r="G1778" s="231">
        <f t="shared" si="93"/>
        <v>0</v>
      </c>
      <c r="H1778" s="401" t="s">
        <v>1233</v>
      </c>
      <c r="I1778" s="235"/>
      <c r="J1778" s="235"/>
      <c r="K1778" s="235"/>
      <c r="L1778" s="235"/>
      <c r="M1778" s="235"/>
      <c r="N1778" s="235"/>
      <c r="O1778" s="235"/>
      <c r="P1778" s="235"/>
      <c r="Q1778" s="235"/>
      <c r="R1778" s="235"/>
      <c r="S1778" s="235"/>
      <c r="T1778" s="235"/>
      <c r="U1778" s="235"/>
      <c r="V1778" s="235"/>
      <c r="W1778" s="235"/>
      <c r="X1778" s="235"/>
      <c r="Y1778" s="235"/>
      <c r="Z1778" s="235"/>
      <c r="AA1778" s="235"/>
      <c r="AB1778" s="235"/>
      <c r="AC1778" s="235"/>
      <c r="AD1778" s="235"/>
      <c r="AE1778" s="235"/>
      <c r="AF1778" s="235"/>
      <c r="AG1778" s="235"/>
      <c r="AH1778" s="235"/>
      <c r="AI1778" s="235"/>
      <c r="AJ1778" s="235"/>
      <c r="AK1778" s="235"/>
      <c r="AL1778" s="235"/>
      <c r="AM1778" s="235"/>
      <c r="AN1778" s="235"/>
      <c r="AO1778" s="235"/>
      <c r="AP1778" s="235"/>
    </row>
    <row r="1779" spans="1:42" s="232" customFormat="1" ht="33.75" outlineLevel="1">
      <c r="A1779" s="400">
        <v>671</v>
      </c>
      <c r="B1779" s="138" t="s">
        <v>2342</v>
      </c>
      <c r="C1779" s="236" t="s">
        <v>2343</v>
      </c>
      <c r="D1779" s="141" t="s">
        <v>142</v>
      </c>
      <c r="E1779" s="231">
        <v>1</v>
      </c>
      <c r="F1779" s="231"/>
      <c r="G1779" s="231">
        <f t="shared" si="93"/>
        <v>0</v>
      </c>
      <c r="H1779" s="401" t="s">
        <v>1233</v>
      </c>
      <c r="I1779" s="235"/>
      <c r="J1779" s="235"/>
      <c r="K1779" s="235"/>
      <c r="L1779" s="235"/>
      <c r="M1779" s="235"/>
      <c r="N1779" s="235"/>
      <c r="O1779" s="235"/>
      <c r="P1779" s="235"/>
      <c r="Q1779" s="235"/>
      <c r="R1779" s="235"/>
      <c r="S1779" s="235"/>
      <c r="T1779" s="235"/>
      <c r="U1779" s="235"/>
      <c r="V1779" s="235"/>
      <c r="W1779" s="235"/>
      <c r="X1779" s="235"/>
      <c r="Y1779" s="235"/>
      <c r="Z1779" s="235"/>
      <c r="AA1779" s="235"/>
      <c r="AB1779" s="235"/>
      <c r="AC1779" s="235"/>
      <c r="AD1779" s="235"/>
      <c r="AE1779" s="235"/>
      <c r="AF1779" s="235"/>
      <c r="AG1779" s="235"/>
      <c r="AH1779" s="235"/>
      <c r="AI1779" s="235"/>
      <c r="AJ1779" s="235"/>
      <c r="AK1779" s="235"/>
      <c r="AL1779" s="235"/>
      <c r="AM1779" s="235"/>
      <c r="AN1779" s="235"/>
      <c r="AO1779" s="235"/>
      <c r="AP1779" s="235"/>
    </row>
    <row r="1780" spans="1:42" s="232" customFormat="1" ht="22.5" outlineLevel="1">
      <c r="A1780" s="400">
        <v>672</v>
      </c>
      <c r="B1780" s="138" t="s">
        <v>2344</v>
      </c>
      <c r="C1780" s="236" t="s">
        <v>2326</v>
      </c>
      <c r="D1780" s="141" t="s">
        <v>142</v>
      </c>
      <c r="E1780" s="231">
        <v>1</v>
      </c>
      <c r="F1780" s="231"/>
      <c r="G1780" s="231">
        <f t="shared" si="93"/>
        <v>0</v>
      </c>
      <c r="H1780" s="401" t="s">
        <v>1233</v>
      </c>
      <c r="I1780" s="235"/>
      <c r="J1780" s="235"/>
      <c r="K1780" s="235"/>
      <c r="L1780" s="235"/>
      <c r="M1780" s="235"/>
      <c r="N1780" s="235"/>
      <c r="O1780" s="235"/>
      <c r="P1780" s="235"/>
      <c r="Q1780" s="235"/>
      <c r="R1780" s="235"/>
      <c r="S1780" s="235"/>
      <c r="T1780" s="235"/>
      <c r="U1780" s="235"/>
      <c r="V1780" s="235"/>
      <c r="W1780" s="235"/>
      <c r="X1780" s="235"/>
      <c r="Y1780" s="235"/>
      <c r="Z1780" s="235"/>
      <c r="AA1780" s="235"/>
      <c r="AB1780" s="235"/>
      <c r="AC1780" s="235"/>
      <c r="AD1780" s="235"/>
      <c r="AE1780" s="235"/>
      <c r="AF1780" s="235"/>
      <c r="AG1780" s="235"/>
      <c r="AH1780" s="235"/>
      <c r="AI1780" s="235"/>
      <c r="AJ1780" s="235"/>
      <c r="AK1780" s="235"/>
      <c r="AL1780" s="235"/>
      <c r="AM1780" s="235"/>
      <c r="AN1780" s="235"/>
      <c r="AO1780" s="235"/>
      <c r="AP1780" s="235"/>
    </row>
    <row r="1781" spans="1:42" s="232" customFormat="1" ht="33.75" outlineLevel="1">
      <c r="A1781" s="400">
        <v>0</v>
      </c>
      <c r="B1781" s="138" t="s">
        <v>2345</v>
      </c>
      <c r="C1781" s="236" t="s">
        <v>2346</v>
      </c>
      <c r="D1781" s="141"/>
      <c r="E1781" s="231"/>
      <c r="F1781" s="231"/>
      <c r="G1781" s="231">
        <f t="shared" si="93"/>
        <v>0</v>
      </c>
      <c r="H1781" s="401"/>
      <c r="I1781" s="235"/>
      <c r="J1781" s="235"/>
      <c r="K1781" s="235"/>
      <c r="L1781" s="235"/>
      <c r="M1781" s="235"/>
      <c r="N1781" s="235"/>
      <c r="O1781" s="235"/>
      <c r="P1781" s="235"/>
      <c r="Q1781" s="235"/>
      <c r="R1781" s="235"/>
      <c r="S1781" s="235"/>
      <c r="T1781" s="235"/>
      <c r="U1781" s="235"/>
      <c r="V1781" s="235"/>
      <c r="W1781" s="235"/>
      <c r="X1781" s="235"/>
      <c r="Y1781" s="235"/>
      <c r="Z1781" s="235"/>
      <c r="AA1781" s="235"/>
      <c r="AB1781" s="235"/>
      <c r="AC1781" s="235"/>
      <c r="AD1781" s="235"/>
      <c r="AE1781" s="235"/>
      <c r="AF1781" s="235"/>
      <c r="AG1781" s="235"/>
      <c r="AH1781" s="235"/>
      <c r="AI1781" s="235"/>
      <c r="AJ1781" s="235"/>
      <c r="AK1781" s="235"/>
      <c r="AL1781" s="235"/>
      <c r="AM1781" s="235"/>
      <c r="AN1781" s="235"/>
      <c r="AO1781" s="235"/>
      <c r="AP1781" s="235"/>
    </row>
    <row r="1782" spans="1:42" s="232" customFormat="1" ht="33.75" outlineLevel="1">
      <c r="A1782" s="400">
        <v>673</v>
      </c>
      <c r="B1782" s="138">
        <v>0</v>
      </c>
      <c r="C1782" s="236" t="s">
        <v>2347</v>
      </c>
      <c r="D1782" s="141" t="s">
        <v>142</v>
      </c>
      <c r="E1782" s="231">
        <v>4</v>
      </c>
      <c r="F1782" s="231"/>
      <c r="G1782" s="231">
        <f t="shared" si="93"/>
        <v>0</v>
      </c>
      <c r="H1782" s="401" t="s">
        <v>1233</v>
      </c>
      <c r="I1782" s="235"/>
      <c r="J1782" s="235"/>
      <c r="K1782" s="235"/>
      <c r="L1782" s="235"/>
      <c r="M1782" s="235"/>
      <c r="N1782" s="235"/>
      <c r="O1782" s="235"/>
      <c r="P1782" s="235"/>
      <c r="Q1782" s="235"/>
      <c r="R1782" s="235"/>
      <c r="S1782" s="235"/>
      <c r="T1782" s="235"/>
      <c r="U1782" s="235"/>
      <c r="V1782" s="235"/>
      <c r="W1782" s="235"/>
      <c r="X1782" s="235"/>
      <c r="Y1782" s="235"/>
      <c r="Z1782" s="235"/>
      <c r="AA1782" s="235"/>
      <c r="AB1782" s="235"/>
      <c r="AC1782" s="235"/>
      <c r="AD1782" s="235"/>
      <c r="AE1782" s="235"/>
      <c r="AF1782" s="235"/>
      <c r="AG1782" s="235"/>
      <c r="AH1782" s="235"/>
      <c r="AI1782" s="235"/>
      <c r="AJ1782" s="235"/>
      <c r="AK1782" s="235"/>
      <c r="AL1782" s="235"/>
      <c r="AM1782" s="235"/>
      <c r="AN1782" s="235"/>
      <c r="AO1782" s="235"/>
      <c r="AP1782" s="235"/>
    </row>
    <row r="1783" spans="1:42" s="232" customFormat="1" ht="33.75" outlineLevel="1">
      <c r="A1783" s="400">
        <v>0</v>
      </c>
      <c r="B1783" s="138" t="s">
        <v>2348</v>
      </c>
      <c r="C1783" s="236" t="s">
        <v>2349</v>
      </c>
      <c r="D1783" s="141" t="s">
        <v>142</v>
      </c>
      <c r="E1783" s="231">
        <v>1</v>
      </c>
      <c r="F1783" s="231"/>
      <c r="G1783" s="231">
        <f t="shared" si="93"/>
        <v>0</v>
      </c>
      <c r="H1783" s="401"/>
      <c r="I1783" s="235"/>
      <c r="J1783" s="235"/>
      <c r="K1783" s="235"/>
      <c r="L1783" s="235"/>
      <c r="M1783" s="235"/>
      <c r="N1783" s="235"/>
      <c r="O1783" s="235"/>
      <c r="P1783" s="235"/>
      <c r="Q1783" s="235"/>
      <c r="R1783" s="235"/>
      <c r="S1783" s="235"/>
      <c r="T1783" s="235"/>
      <c r="U1783" s="235"/>
      <c r="V1783" s="235"/>
      <c r="W1783" s="235"/>
      <c r="X1783" s="235"/>
      <c r="Y1783" s="235"/>
      <c r="Z1783" s="235"/>
      <c r="AA1783" s="235"/>
      <c r="AB1783" s="235"/>
      <c r="AC1783" s="235"/>
      <c r="AD1783" s="235"/>
      <c r="AE1783" s="235"/>
      <c r="AF1783" s="235"/>
      <c r="AG1783" s="235"/>
      <c r="AH1783" s="235"/>
      <c r="AI1783" s="235"/>
      <c r="AJ1783" s="235"/>
      <c r="AK1783" s="235"/>
      <c r="AL1783" s="235"/>
      <c r="AM1783" s="235"/>
      <c r="AN1783" s="235"/>
      <c r="AO1783" s="235"/>
      <c r="AP1783" s="235"/>
    </row>
    <row r="1784" spans="1:42" s="232" customFormat="1" ht="33.75" outlineLevel="1">
      <c r="A1784" s="400">
        <v>674</v>
      </c>
      <c r="B1784" s="138">
        <v>0</v>
      </c>
      <c r="C1784" s="236" t="s">
        <v>2350</v>
      </c>
      <c r="D1784" s="141" t="s">
        <v>142</v>
      </c>
      <c r="E1784" s="231">
        <v>4</v>
      </c>
      <c r="F1784" s="231"/>
      <c r="G1784" s="231">
        <f t="shared" si="93"/>
        <v>0</v>
      </c>
      <c r="H1784" s="401" t="s">
        <v>1233</v>
      </c>
      <c r="I1784" s="235"/>
      <c r="J1784" s="235"/>
      <c r="K1784" s="235"/>
      <c r="L1784" s="235"/>
      <c r="M1784" s="235"/>
      <c r="N1784" s="235"/>
      <c r="O1784" s="235"/>
      <c r="P1784" s="235"/>
      <c r="Q1784" s="235"/>
      <c r="R1784" s="235"/>
      <c r="S1784" s="235"/>
      <c r="T1784" s="235"/>
      <c r="U1784" s="235"/>
      <c r="V1784" s="235"/>
      <c r="W1784" s="235"/>
      <c r="X1784" s="235"/>
      <c r="Y1784" s="235"/>
      <c r="Z1784" s="235"/>
      <c r="AA1784" s="235"/>
      <c r="AB1784" s="235"/>
      <c r="AC1784" s="235"/>
      <c r="AD1784" s="235"/>
      <c r="AE1784" s="235"/>
      <c r="AF1784" s="235"/>
      <c r="AG1784" s="235"/>
      <c r="AH1784" s="235"/>
      <c r="AI1784" s="235"/>
      <c r="AJ1784" s="235"/>
      <c r="AK1784" s="235"/>
      <c r="AL1784" s="235"/>
      <c r="AM1784" s="235"/>
      <c r="AN1784" s="235"/>
      <c r="AO1784" s="235"/>
      <c r="AP1784" s="235"/>
    </row>
    <row r="1785" spans="1:42" s="232" customFormat="1" ht="33.75" outlineLevel="1">
      <c r="A1785" s="400">
        <v>0</v>
      </c>
      <c r="B1785" s="138" t="s">
        <v>2351</v>
      </c>
      <c r="C1785" s="236" t="s">
        <v>2352</v>
      </c>
      <c r="D1785" s="141"/>
      <c r="E1785" s="231"/>
      <c r="F1785" s="231"/>
      <c r="G1785" s="231"/>
      <c r="H1785" s="401"/>
      <c r="I1785" s="235"/>
      <c r="J1785" s="235"/>
      <c r="K1785" s="235"/>
      <c r="L1785" s="235"/>
      <c r="M1785" s="235"/>
      <c r="N1785" s="235"/>
      <c r="O1785" s="235"/>
      <c r="P1785" s="235"/>
      <c r="Q1785" s="235"/>
      <c r="R1785" s="235"/>
      <c r="S1785" s="235"/>
      <c r="T1785" s="235"/>
      <c r="U1785" s="235"/>
      <c r="V1785" s="235"/>
      <c r="W1785" s="235"/>
      <c r="X1785" s="235"/>
      <c r="Y1785" s="235"/>
      <c r="Z1785" s="235"/>
      <c r="AA1785" s="235"/>
      <c r="AB1785" s="235"/>
      <c r="AC1785" s="235"/>
      <c r="AD1785" s="235"/>
      <c r="AE1785" s="235"/>
      <c r="AF1785" s="235"/>
      <c r="AG1785" s="235"/>
      <c r="AH1785" s="235"/>
      <c r="AI1785" s="235"/>
      <c r="AJ1785" s="235"/>
      <c r="AK1785" s="235"/>
      <c r="AL1785" s="235"/>
      <c r="AM1785" s="235"/>
      <c r="AN1785" s="235"/>
      <c r="AO1785" s="235"/>
      <c r="AP1785" s="235"/>
    </row>
    <row r="1786" spans="1:42" s="232" customFormat="1" ht="33.75" outlineLevel="1">
      <c r="A1786" s="400">
        <v>675</v>
      </c>
      <c r="B1786" s="138">
        <v>0</v>
      </c>
      <c r="C1786" s="236" t="s">
        <v>2347</v>
      </c>
      <c r="D1786" s="141" t="s">
        <v>142</v>
      </c>
      <c r="E1786" s="231">
        <v>4</v>
      </c>
      <c r="F1786" s="231"/>
      <c r="G1786" s="231">
        <f t="shared" ref="G1786" si="94">ROUND(E1786*F1786,2)</f>
        <v>0</v>
      </c>
      <c r="H1786" s="401" t="s">
        <v>1233</v>
      </c>
      <c r="I1786" s="235"/>
      <c r="J1786" s="235"/>
      <c r="K1786" s="235"/>
      <c r="L1786" s="235"/>
      <c r="M1786" s="235"/>
      <c r="N1786" s="235"/>
      <c r="O1786" s="235"/>
      <c r="P1786" s="235"/>
      <c r="Q1786" s="235"/>
      <c r="R1786" s="235"/>
      <c r="S1786" s="235"/>
      <c r="T1786" s="235"/>
      <c r="U1786" s="235"/>
      <c r="V1786" s="235"/>
      <c r="W1786" s="235"/>
      <c r="X1786" s="235"/>
      <c r="Y1786" s="235"/>
      <c r="Z1786" s="235"/>
      <c r="AA1786" s="235"/>
      <c r="AB1786" s="235"/>
      <c r="AC1786" s="235"/>
      <c r="AD1786" s="235"/>
      <c r="AE1786" s="235"/>
      <c r="AF1786" s="235"/>
      <c r="AG1786" s="235"/>
      <c r="AH1786" s="235"/>
      <c r="AI1786" s="235"/>
      <c r="AJ1786" s="235"/>
      <c r="AK1786" s="235"/>
      <c r="AL1786" s="235"/>
      <c r="AM1786" s="235"/>
      <c r="AN1786" s="235"/>
      <c r="AO1786" s="235"/>
      <c r="AP1786" s="235"/>
    </row>
    <row r="1787" spans="1:42" s="232" customFormat="1" ht="33.75" outlineLevel="1">
      <c r="A1787" s="400">
        <v>0</v>
      </c>
      <c r="B1787" s="138" t="s">
        <v>2353</v>
      </c>
      <c r="C1787" s="236" t="s">
        <v>2354</v>
      </c>
      <c r="D1787" s="141"/>
      <c r="E1787" s="231"/>
      <c r="F1787" s="231"/>
      <c r="G1787" s="231"/>
      <c r="H1787" s="401"/>
      <c r="I1787" s="235"/>
      <c r="J1787" s="235"/>
      <c r="K1787" s="235"/>
      <c r="L1787" s="235"/>
      <c r="M1787" s="235"/>
      <c r="N1787" s="235"/>
      <c r="O1787" s="235"/>
      <c r="P1787" s="235"/>
      <c r="Q1787" s="235"/>
      <c r="R1787" s="235"/>
      <c r="S1787" s="235"/>
      <c r="T1787" s="235"/>
      <c r="U1787" s="235"/>
      <c r="V1787" s="235"/>
      <c r="W1787" s="235"/>
      <c r="X1787" s="235"/>
      <c r="Y1787" s="235"/>
      <c r="Z1787" s="235"/>
      <c r="AA1787" s="235"/>
      <c r="AB1787" s="235"/>
      <c r="AC1787" s="235"/>
      <c r="AD1787" s="235"/>
      <c r="AE1787" s="235"/>
      <c r="AF1787" s="235"/>
      <c r="AG1787" s="235"/>
      <c r="AH1787" s="235"/>
      <c r="AI1787" s="235"/>
      <c r="AJ1787" s="235"/>
      <c r="AK1787" s="235"/>
      <c r="AL1787" s="235"/>
      <c r="AM1787" s="235"/>
      <c r="AN1787" s="235"/>
      <c r="AO1787" s="235"/>
      <c r="AP1787" s="235"/>
    </row>
    <row r="1788" spans="1:42" s="232" customFormat="1" ht="33.75" outlineLevel="1">
      <c r="A1788" s="400">
        <v>676</v>
      </c>
      <c r="B1788" s="138">
        <v>0</v>
      </c>
      <c r="C1788" s="236" t="s">
        <v>2350</v>
      </c>
      <c r="D1788" s="141" t="s">
        <v>142</v>
      </c>
      <c r="E1788" s="231">
        <v>4</v>
      </c>
      <c r="F1788" s="231"/>
      <c r="G1788" s="231">
        <f t="shared" ref="G1788" si="95">ROUND(E1788*F1788,2)</f>
        <v>0</v>
      </c>
      <c r="H1788" s="401" t="s">
        <v>1233</v>
      </c>
      <c r="I1788" s="235"/>
      <c r="J1788" s="235"/>
      <c r="K1788" s="235"/>
      <c r="L1788" s="235"/>
      <c r="M1788" s="235"/>
      <c r="N1788" s="235"/>
      <c r="O1788" s="235"/>
      <c r="P1788" s="235"/>
      <c r="Q1788" s="235"/>
      <c r="R1788" s="235"/>
      <c r="S1788" s="235"/>
      <c r="T1788" s="235"/>
      <c r="U1788" s="235"/>
      <c r="V1788" s="235"/>
      <c r="W1788" s="235"/>
      <c r="X1788" s="235"/>
      <c r="Y1788" s="235"/>
      <c r="Z1788" s="235"/>
      <c r="AA1788" s="235"/>
      <c r="AB1788" s="235"/>
      <c r="AC1788" s="235"/>
      <c r="AD1788" s="235"/>
      <c r="AE1788" s="235"/>
      <c r="AF1788" s="235"/>
      <c r="AG1788" s="235"/>
      <c r="AH1788" s="235"/>
      <c r="AI1788" s="235"/>
      <c r="AJ1788" s="235"/>
      <c r="AK1788" s="235"/>
      <c r="AL1788" s="235"/>
      <c r="AM1788" s="235"/>
      <c r="AN1788" s="235"/>
      <c r="AO1788" s="235"/>
      <c r="AP1788" s="235"/>
    </row>
    <row r="1789" spans="1:42" s="232" customFormat="1" ht="33.75" outlineLevel="1">
      <c r="A1789" s="400">
        <v>0</v>
      </c>
      <c r="B1789" s="138" t="s">
        <v>2355</v>
      </c>
      <c r="C1789" s="236" t="s">
        <v>2356</v>
      </c>
      <c r="D1789" s="141"/>
      <c r="E1789" s="231"/>
      <c r="F1789" s="231"/>
      <c r="G1789" s="231"/>
      <c r="H1789" s="401"/>
      <c r="I1789" s="235"/>
      <c r="J1789" s="235"/>
      <c r="K1789" s="235"/>
      <c r="L1789" s="235"/>
      <c r="M1789" s="235"/>
      <c r="N1789" s="235"/>
      <c r="O1789" s="235"/>
      <c r="P1789" s="235"/>
      <c r="Q1789" s="235"/>
      <c r="R1789" s="235"/>
      <c r="S1789" s="235"/>
      <c r="T1789" s="235"/>
      <c r="U1789" s="235"/>
      <c r="V1789" s="235"/>
      <c r="W1789" s="235"/>
      <c r="X1789" s="235"/>
      <c r="Y1789" s="235"/>
      <c r="Z1789" s="235"/>
      <c r="AA1789" s="235"/>
      <c r="AB1789" s="235"/>
      <c r="AC1789" s="235"/>
      <c r="AD1789" s="235"/>
      <c r="AE1789" s="235"/>
      <c r="AF1789" s="235"/>
      <c r="AG1789" s="235"/>
      <c r="AH1789" s="235"/>
      <c r="AI1789" s="235"/>
      <c r="AJ1789" s="235"/>
      <c r="AK1789" s="235"/>
      <c r="AL1789" s="235"/>
      <c r="AM1789" s="235"/>
      <c r="AN1789" s="235"/>
      <c r="AO1789" s="235"/>
      <c r="AP1789" s="235"/>
    </row>
    <row r="1790" spans="1:42" s="232" customFormat="1" ht="33.75" outlineLevel="1">
      <c r="A1790" s="400">
        <v>677</v>
      </c>
      <c r="B1790" s="138">
        <v>0</v>
      </c>
      <c r="C1790" s="236" t="s">
        <v>2347</v>
      </c>
      <c r="D1790" s="141" t="s">
        <v>142</v>
      </c>
      <c r="E1790" s="231">
        <v>4</v>
      </c>
      <c r="F1790" s="231"/>
      <c r="G1790" s="231">
        <f t="shared" ref="G1790:G1810" si="96">ROUND(E1790*F1790,2)</f>
        <v>0</v>
      </c>
      <c r="H1790" s="401" t="s">
        <v>1233</v>
      </c>
      <c r="I1790" s="235"/>
      <c r="J1790" s="235"/>
      <c r="K1790" s="235"/>
      <c r="L1790" s="235"/>
      <c r="M1790" s="235"/>
      <c r="N1790" s="235"/>
      <c r="O1790" s="235"/>
      <c r="P1790" s="235"/>
      <c r="Q1790" s="235"/>
      <c r="R1790" s="235"/>
      <c r="S1790" s="235"/>
      <c r="T1790" s="235"/>
      <c r="U1790" s="235"/>
      <c r="V1790" s="235"/>
      <c r="W1790" s="235"/>
      <c r="X1790" s="235"/>
      <c r="Y1790" s="235"/>
      <c r="Z1790" s="235"/>
      <c r="AA1790" s="235"/>
      <c r="AB1790" s="235"/>
      <c r="AC1790" s="235"/>
      <c r="AD1790" s="235"/>
      <c r="AE1790" s="235"/>
      <c r="AF1790" s="235"/>
      <c r="AG1790" s="235"/>
      <c r="AH1790" s="235"/>
      <c r="AI1790" s="235"/>
      <c r="AJ1790" s="235"/>
      <c r="AK1790" s="235"/>
      <c r="AL1790" s="235"/>
      <c r="AM1790" s="235"/>
      <c r="AN1790" s="235"/>
      <c r="AO1790" s="235"/>
      <c r="AP1790" s="235"/>
    </row>
    <row r="1791" spans="1:42" s="232" customFormat="1" outlineLevel="1">
      <c r="A1791" s="400">
        <v>678</v>
      </c>
      <c r="B1791" s="138" t="s">
        <v>2357</v>
      </c>
      <c r="C1791" s="236" t="s">
        <v>2358</v>
      </c>
      <c r="D1791" s="141" t="s">
        <v>142</v>
      </c>
      <c r="E1791" s="231">
        <v>1</v>
      </c>
      <c r="F1791" s="231"/>
      <c r="G1791" s="231">
        <f t="shared" si="96"/>
        <v>0</v>
      </c>
      <c r="H1791" s="401" t="s">
        <v>1233</v>
      </c>
      <c r="I1791" s="235"/>
      <c r="J1791" s="235"/>
      <c r="K1791" s="235"/>
      <c r="L1791" s="235"/>
      <c r="M1791" s="235"/>
      <c r="N1791" s="235"/>
      <c r="O1791" s="235"/>
      <c r="P1791" s="235"/>
      <c r="Q1791" s="235"/>
      <c r="R1791" s="235"/>
      <c r="S1791" s="235"/>
      <c r="T1791" s="235"/>
      <c r="U1791" s="235"/>
      <c r="V1791" s="235"/>
      <c r="W1791" s="235"/>
      <c r="X1791" s="235"/>
      <c r="Y1791" s="235"/>
      <c r="Z1791" s="235"/>
      <c r="AA1791" s="235"/>
      <c r="AB1791" s="235"/>
      <c r="AC1791" s="235"/>
      <c r="AD1791" s="235"/>
      <c r="AE1791" s="235"/>
      <c r="AF1791" s="235"/>
      <c r="AG1791" s="235"/>
      <c r="AH1791" s="235"/>
      <c r="AI1791" s="235"/>
      <c r="AJ1791" s="235"/>
      <c r="AK1791" s="235"/>
      <c r="AL1791" s="235"/>
      <c r="AM1791" s="235"/>
      <c r="AN1791" s="235"/>
      <c r="AO1791" s="235"/>
      <c r="AP1791" s="235"/>
    </row>
    <row r="1792" spans="1:42" s="232" customFormat="1" outlineLevel="1">
      <c r="A1792" s="400">
        <v>679</v>
      </c>
      <c r="B1792" s="138" t="s">
        <v>2359</v>
      </c>
      <c r="C1792" s="236" t="s">
        <v>2360</v>
      </c>
      <c r="D1792" s="141" t="s">
        <v>142</v>
      </c>
      <c r="E1792" s="231">
        <v>1</v>
      </c>
      <c r="F1792" s="231"/>
      <c r="G1792" s="231">
        <f t="shared" si="96"/>
        <v>0</v>
      </c>
      <c r="H1792" s="401" t="s">
        <v>1233</v>
      </c>
      <c r="I1792" s="235"/>
      <c r="J1792" s="235"/>
      <c r="K1792" s="235"/>
      <c r="L1792" s="235"/>
      <c r="M1792" s="235"/>
      <c r="N1792" s="235"/>
      <c r="O1792" s="235"/>
      <c r="P1792" s="235"/>
      <c r="Q1792" s="235"/>
      <c r="R1792" s="235"/>
      <c r="S1792" s="235"/>
      <c r="T1792" s="235"/>
      <c r="U1792" s="235"/>
      <c r="V1792" s="235"/>
      <c r="W1792" s="235"/>
      <c r="X1792" s="235"/>
      <c r="Y1792" s="235"/>
      <c r="Z1792" s="235"/>
      <c r="AA1792" s="235"/>
      <c r="AB1792" s="235"/>
      <c r="AC1792" s="235"/>
      <c r="AD1792" s="235"/>
      <c r="AE1792" s="235"/>
      <c r="AF1792" s="235"/>
      <c r="AG1792" s="235"/>
      <c r="AH1792" s="235"/>
      <c r="AI1792" s="235"/>
      <c r="AJ1792" s="235"/>
      <c r="AK1792" s="235"/>
      <c r="AL1792" s="235"/>
      <c r="AM1792" s="235"/>
      <c r="AN1792" s="235"/>
      <c r="AO1792" s="235"/>
      <c r="AP1792" s="235"/>
    </row>
    <row r="1793" spans="1:42" s="232" customFormat="1" outlineLevel="1">
      <c r="A1793" s="400">
        <v>680</v>
      </c>
      <c r="B1793" s="138" t="s">
        <v>2361</v>
      </c>
      <c r="C1793" s="236" t="s">
        <v>2362</v>
      </c>
      <c r="D1793" s="141" t="s">
        <v>142</v>
      </c>
      <c r="E1793" s="231">
        <v>1</v>
      </c>
      <c r="F1793" s="231"/>
      <c r="G1793" s="231">
        <f t="shared" si="96"/>
        <v>0</v>
      </c>
      <c r="H1793" s="401" t="s">
        <v>1233</v>
      </c>
      <c r="I1793" s="235"/>
      <c r="J1793" s="235"/>
      <c r="K1793" s="235"/>
      <c r="L1793" s="235"/>
      <c r="M1793" s="235"/>
      <c r="N1793" s="235"/>
      <c r="O1793" s="235"/>
      <c r="P1793" s="235"/>
      <c r="Q1793" s="235"/>
      <c r="R1793" s="235"/>
      <c r="S1793" s="235"/>
      <c r="T1793" s="235"/>
      <c r="U1793" s="235"/>
      <c r="V1793" s="235"/>
      <c r="W1793" s="235"/>
      <c r="X1793" s="235"/>
      <c r="Y1793" s="235"/>
      <c r="Z1793" s="235"/>
      <c r="AA1793" s="235"/>
      <c r="AB1793" s="235"/>
      <c r="AC1793" s="235"/>
      <c r="AD1793" s="235"/>
      <c r="AE1793" s="235"/>
      <c r="AF1793" s="235"/>
      <c r="AG1793" s="235"/>
      <c r="AH1793" s="235"/>
      <c r="AI1793" s="235"/>
      <c r="AJ1793" s="235"/>
      <c r="AK1793" s="235"/>
      <c r="AL1793" s="235"/>
      <c r="AM1793" s="235"/>
      <c r="AN1793" s="235"/>
      <c r="AO1793" s="235"/>
      <c r="AP1793" s="235"/>
    </row>
    <row r="1794" spans="1:42" s="232" customFormat="1" ht="22.5" outlineLevel="1">
      <c r="A1794" s="400">
        <v>681</v>
      </c>
      <c r="B1794" s="138" t="s">
        <v>2363</v>
      </c>
      <c r="C1794" s="236" t="s">
        <v>2364</v>
      </c>
      <c r="D1794" s="141" t="s">
        <v>142</v>
      </c>
      <c r="E1794" s="231">
        <v>1</v>
      </c>
      <c r="F1794" s="231"/>
      <c r="G1794" s="231">
        <f t="shared" si="96"/>
        <v>0</v>
      </c>
      <c r="H1794" s="401" t="s">
        <v>1233</v>
      </c>
      <c r="I1794" s="235"/>
      <c r="J1794" s="235"/>
      <c r="K1794" s="235"/>
      <c r="L1794" s="235"/>
      <c r="M1794" s="235"/>
      <c r="N1794" s="235"/>
      <c r="O1794" s="235"/>
      <c r="P1794" s="235"/>
      <c r="Q1794" s="235"/>
      <c r="R1794" s="235"/>
      <c r="S1794" s="235"/>
      <c r="T1794" s="235"/>
      <c r="U1794" s="235"/>
      <c r="V1794" s="235"/>
      <c r="W1794" s="235"/>
      <c r="X1794" s="235"/>
      <c r="Y1794" s="235"/>
      <c r="Z1794" s="235"/>
      <c r="AA1794" s="235"/>
      <c r="AB1794" s="235"/>
      <c r="AC1794" s="235"/>
      <c r="AD1794" s="235"/>
      <c r="AE1794" s="235"/>
      <c r="AF1794" s="235"/>
      <c r="AG1794" s="235"/>
      <c r="AH1794" s="235"/>
      <c r="AI1794" s="235"/>
      <c r="AJ1794" s="235"/>
      <c r="AK1794" s="235"/>
      <c r="AL1794" s="235"/>
      <c r="AM1794" s="235"/>
      <c r="AN1794" s="235"/>
      <c r="AO1794" s="235"/>
      <c r="AP1794" s="235"/>
    </row>
    <row r="1795" spans="1:42" s="232" customFormat="1" ht="22.5" outlineLevel="1">
      <c r="A1795" s="400">
        <v>682</v>
      </c>
      <c r="B1795" s="138" t="s">
        <v>2365</v>
      </c>
      <c r="C1795" s="236" t="s">
        <v>2366</v>
      </c>
      <c r="D1795" s="141" t="s">
        <v>142</v>
      </c>
      <c r="E1795" s="231">
        <v>1</v>
      </c>
      <c r="F1795" s="231"/>
      <c r="G1795" s="231">
        <f t="shared" si="96"/>
        <v>0</v>
      </c>
      <c r="H1795" s="401" t="s">
        <v>1233</v>
      </c>
      <c r="I1795" s="235"/>
      <c r="J1795" s="235"/>
      <c r="K1795" s="235"/>
      <c r="L1795" s="235"/>
      <c r="M1795" s="235"/>
      <c r="N1795" s="235"/>
      <c r="O1795" s="235"/>
      <c r="P1795" s="235"/>
      <c r="Q1795" s="235"/>
      <c r="R1795" s="235"/>
      <c r="S1795" s="235"/>
      <c r="T1795" s="235"/>
      <c r="U1795" s="235"/>
      <c r="V1795" s="235"/>
      <c r="W1795" s="235"/>
      <c r="X1795" s="235"/>
      <c r="Y1795" s="235"/>
      <c r="Z1795" s="235"/>
      <c r="AA1795" s="235"/>
      <c r="AB1795" s="235"/>
      <c r="AC1795" s="235"/>
      <c r="AD1795" s="235"/>
      <c r="AE1795" s="235"/>
      <c r="AF1795" s="235"/>
      <c r="AG1795" s="235"/>
      <c r="AH1795" s="235"/>
      <c r="AI1795" s="235"/>
      <c r="AJ1795" s="235"/>
      <c r="AK1795" s="235"/>
      <c r="AL1795" s="235"/>
      <c r="AM1795" s="235"/>
      <c r="AN1795" s="235"/>
      <c r="AO1795" s="235"/>
      <c r="AP1795" s="235"/>
    </row>
    <row r="1796" spans="1:42" s="232" customFormat="1" ht="22.5" outlineLevel="1">
      <c r="A1796" s="400">
        <v>683</v>
      </c>
      <c r="B1796" s="138" t="s">
        <v>2367</v>
      </c>
      <c r="C1796" s="236" t="s">
        <v>2368</v>
      </c>
      <c r="D1796" s="141" t="s">
        <v>142</v>
      </c>
      <c r="E1796" s="231">
        <v>8</v>
      </c>
      <c r="F1796" s="231"/>
      <c r="G1796" s="231">
        <f t="shared" si="96"/>
        <v>0</v>
      </c>
      <c r="H1796" s="401" t="s">
        <v>1233</v>
      </c>
      <c r="I1796" s="235"/>
      <c r="J1796" s="235"/>
      <c r="K1796" s="235"/>
      <c r="L1796" s="235"/>
      <c r="M1796" s="235"/>
      <c r="N1796" s="235"/>
      <c r="O1796" s="235"/>
      <c r="P1796" s="235"/>
      <c r="Q1796" s="235"/>
      <c r="R1796" s="235"/>
      <c r="S1796" s="235"/>
      <c r="T1796" s="235"/>
      <c r="U1796" s="235"/>
      <c r="V1796" s="235"/>
      <c r="W1796" s="235"/>
      <c r="X1796" s="235"/>
      <c r="Y1796" s="235"/>
      <c r="Z1796" s="235"/>
      <c r="AA1796" s="235"/>
      <c r="AB1796" s="235"/>
      <c r="AC1796" s="235"/>
      <c r="AD1796" s="235"/>
      <c r="AE1796" s="235"/>
      <c r="AF1796" s="235"/>
      <c r="AG1796" s="235"/>
      <c r="AH1796" s="235"/>
      <c r="AI1796" s="235"/>
      <c r="AJ1796" s="235"/>
      <c r="AK1796" s="235"/>
      <c r="AL1796" s="235"/>
      <c r="AM1796" s="235"/>
      <c r="AN1796" s="235"/>
      <c r="AO1796" s="235"/>
      <c r="AP1796" s="235"/>
    </row>
    <row r="1797" spans="1:42" s="232" customFormat="1" ht="22.5" outlineLevel="1">
      <c r="A1797" s="400">
        <v>684</v>
      </c>
      <c r="B1797" s="138" t="s">
        <v>2369</v>
      </c>
      <c r="C1797" s="236" t="s">
        <v>2370</v>
      </c>
      <c r="D1797" s="141" t="s">
        <v>142</v>
      </c>
      <c r="E1797" s="231">
        <v>6</v>
      </c>
      <c r="F1797" s="231"/>
      <c r="G1797" s="231">
        <f t="shared" si="96"/>
        <v>0</v>
      </c>
      <c r="H1797" s="401" t="s">
        <v>1233</v>
      </c>
      <c r="I1797" s="235"/>
      <c r="J1797" s="235"/>
      <c r="K1797" s="235"/>
      <c r="L1797" s="235"/>
      <c r="M1797" s="235"/>
      <c r="N1797" s="235"/>
      <c r="O1797" s="235"/>
      <c r="P1797" s="235"/>
      <c r="Q1797" s="235"/>
      <c r="R1797" s="235"/>
      <c r="S1797" s="235"/>
      <c r="T1797" s="235"/>
      <c r="U1797" s="235"/>
      <c r="V1797" s="235"/>
      <c r="W1797" s="235"/>
      <c r="X1797" s="235"/>
      <c r="Y1797" s="235"/>
      <c r="Z1797" s="235"/>
      <c r="AA1797" s="235"/>
      <c r="AB1797" s="235"/>
      <c r="AC1797" s="235"/>
      <c r="AD1797" s="235"/>
      <c r="AE1797" s="235"/>
      <c r="AF1797" s="235"/>
      <c r="AG1797" s="235"/>
      <c r="AH1797" s="235"/>
      <c r="AI1797" s="235"/>
      <c r="AJ1797" s="235"/>
      <c r="AK1797" s="235"/>
      <c r="AL1797" s="235"/>
      <c r="AM1797" s="235"/>
      <c r="AN1797" s="235"/>
      <c r="AO1797" s="235"/>
      <c r="AP1797" s="235"/>
    </row>
    <row r="1798" spans="1:42" s="232" customFormat="1" ht="22.5" outlineLevel="1">
      <c r="A1798" s="400">
        <v>685</v>
      </c>
      <c r="B1798" s="138" t="s">
        <v>2371</v>
      </c>
      <c r="C1798" s="236" t="s">
        <v>2372</v>
      </c>
      <c r="D1798" s="141" t="s">
        <v>142</v>
      </c>
      <c r="E1798" s="231">
        <v>28</v>
      </c>
      <c r="F1798" s="231"/>
      <c r="G1798" s="231">
        <f t="shared" si="96"/>
        <v>0</v>
      </c>
      <c r="H1798" s="401" t="s">
        <v>1233</v>
      </c>
      <c r="I1798" s="235"/>
      <c r="J1798" s="235"/>
      <c r="K1798" s="235"/>
      <c r="L1798" s="235"/>
      <c r="M1798" s="235"/>
      <c r="N1798" s="235"/>
      <c r="O1798" s="235"/>
      <c r="P1798" s="235"/>
      <c r="Q1798" s="235"/>
      <c r="R1798" s="235"/>
      <c r="S1798" s="235"/>
      <c r="T1798" s="235"/>
      <c r="U1798" s="235"/>
      <c r="V1798" s="235"/>
      <c r="W1798" s="235"/>
      <c r="X1798" s="235"/>
      <c r="Y1798" s="235"/>
      <c r="Z1798" s="235"/>
      <c r="AA1798" s="235"/>
      <c r="AB1798" s="235"/>
      <c r="AC1798" s="235"/>
      <c r="AD1798" s="235"/>
      <c r="AE1798" s="235"/>
      <c r="AF1798" s="235"/>
      <c r="AG1798" s="235"/>
      <c r="AH1798" s="235"/>
      <c r="AI1798" s="235"/>
      <c r="AJ1798" s="235"/>
      <c r="AK1798" s="235"/>
      <c r="AL1798" s="235"/>
      <c r="AM1798" s="235"/>
      <c r="AN1798" s="235"/>
      <c r="AO1798" s="235"/>
      <c r="AP1798" s="235"/>
    </row>
    <row r="1799" spans="1:42" s="232" customFormat="1" ht="33.75" outlineLevel="1">
      <c r="A1799" s="400">
        <v>686</v>
      </c>
      <c r="B1799" s="138" t="s">
        <v>2373</v>
      </c>
      <c r="C1799" s="236" t="s">
        <v>2374</v>
      </c>
      <c r="D1799" s="141" t="s">
        <v>142</v>
      </c>
      <c r="E1799" s="231">
        <v>8</v>
      </c>
      <c r="F1799" s="231"/>
      <c r="G1799" s="231">
        <f t="shared" si="96"/>
        <v>0</v>
      </c>
      <c r="H1799" s="401" t="s">
        <v>1233</v>
      </c>
      <c r="I1799" s="235"/>
      <c r="J1799" s="235"/>
      <c r="K1799" s="235"/>
      <c r="L1799" s="235"/>
      <c r="M1799" s="235"/>
      <c r="N1799" s="235"/>
      <c r="O1799" s="235"/>
      <c r="P1799" s="235"/>
      <c r="Q1799" s="235"/>
      <c r="R1799" s="235"/>
      <c r="S1799" s="235"/>
      <c r="T1799" s="235"/>
      <c r="U1799" s="235"/>
      <c r="V1799" s="235"/>
      <c r="W1799" s="235"/>
      <c r="X1799" s="235"/>
      <c r="Y1799" s="235"/>
      <c r="Z1799" s="235"/>
      <c r="AA1799" s="235"/>
      <c r="AB1799" s="235"/>
      <c r="AC1799" s="235"/>
      <c r="AD1799" s="235"/>
      <c r="AE1799" s="235"/>
      <c r="AF1799" s="235"/>
      <c r="AG1799" s="235"/>
      <c r="AH1799" s="235"/>
      <c r="AI1799" s="235"/>
      <c r="AJ1799" s="235"/>
      <c r="AK1799" s="235"/>
      <c r="AL1799" s="235"/>
      <c r="AM1799" s="235"/>
      <c r="AN1799" s="235"/>
      <c r="AO1799" s="235"/>
      <c r="AP1799" s="235"/>
    </row>
    <row r="1800" spans="1:42" s="232" customFormat="1" ht="33.75" outlineLevel="1">
      <c r="A1800" s="400">
        <v>687</v>
      </c>
      <c r="B1800" s="138" t="s">
        <v>2375</v>
      </c>
      <c r="C1800" s="236" t="s">
        <v>2376</v>
      </c>
      <c r="D1800" s="141" t="s">
        <v>142</v>
      </c>
      <c r="E1800" s="231">
        <v>6</v>
      </c>
      <c r="F1800" s="231"/>
      <c r="G1800" s="231">
        <f t="shared" si="96"/>
        <v>0</v>
      </c>
      <c r="H1800" s="401" t="s">
        <v>1233</v>
      </c>
      <c r="I1800" s="235"/>
      <c r="J1800" s="235"/>
      <c r="K1800" s="235"/>
      <c r="L1800" s="235"/>
      <c r="M1800" s="235"/>
      <c r="N1800" s="235"/>
      <c r="O1800" s="235"/>
      <c r="P1800" s="235"/>
      <c r="Q1800" s="235"/>
      <c r="R1800" s="235"/>
      <c r="S1800" s="235"/>
      <c r="T1800" s="235"/>
      <c r="U1800" s="235"/>
      <c r="V1800" s="235"/>
      <c r="W1800" s="235"/>
      <c r="X1800" s="235"/>
      <c r="Y1800" s="235"/>
      <c r="Z1800" s="235"/>
      <c r="AA1800" s="235"/>
      <c r="AB1800" s="235"/>
      <c r="AC1800" s="235"/>
      <c r="AD1800" s="235"/>
      <c r="AE1800" s="235"/>
      <c r="AF1800" s="235"/>
      <c r="AG1800" s="235"/>
      <c r="AH1800" s="235"/>
      <c r="AI1800" s="235"/>
      <c r="AJ1800" s="235"/>
      <c r="AK1800" s="235"/>
      <c r="AL1800" s="235"/>
      <c r="AM1800" s="235"/>
      <c r="AN1800" s="235"/>
      <c r="AO1800" s="235"/>
      <c r="AP1800" s="235"/>
    </row>
    <row r="1801" spans="1:42" s="232" customFormat="1" ht="33.75" outlineLevel="1">
      <c r="A1801" s="400">
        <v>688</v>
      </c>
      <c r="B1801" s="138" t="s">
        <v>2377</v>
      </c>
      <c r="C1801" s="236" t="s">
        <v>2378</v>
      </c>
      <c r="D1801" s="141" t="s">
        <v>142</v>
      </c>
      <c r="E1801" s="231">
        <v>28</v>
      </c>
      <c r="F1801" s="231"/>
      <c r="G1801" s="231">
        <f t="shared" si="96"/>
        <v>0</v>
      </c>
      <c r="H1801" s="401" t="s">
        <v>1233</v>
      </c>
      <c r="I1801" s="235"/>
      <c r="J1801" s="235"/>
      <c r="K1801" s="235"/>
      <c r="L1801" s="235"/>
      <c r="M1801" s="235"/>
      <c r="N1801" s="235"/>
      <c r="O1801" s="235"/>
      <c r="P1801" s="235"/>
      <c r="Q1801" s="235"/>
      <c r="R1801" s="235"/>
      <c r="S1801" s="235"/>
      <c r="T1801" s="235"/>
      <c r="U1801" s="235"/>
      <c r="V1801" s="235"/>
      <c r="W1801" s="235"/>
      <c r="X1801" s="235"/>
      <c r="Y1801" s="235"/>
      <c r="Z1801" s="235"/>
      <c r="AA1801" s="235"/>
      <c r="AB1801" s="235"/>
      <c r="AC1801" s="235"/>
      <c r="AD1801" s="235"/>
      <c r="AE1801" s="235"/>
      <c r="AF1801" s="235"/>
      <c r="AG1801" s="235"/>
      <c r="AH1801" s="235"/>
      <c r="AI1801" s="235"/>
      <c r="AJ1801" s="235"/>
      <c r="AK1801" s="235"/>
      <c r="AL1801" s="235"/>
      <c r="AM1801" s="235"/>
      <c r="AN1801" s="235"/>
      <c r="AO1801" s="235"/>
      <c r="AP1801" s="235"/>
    </row>
    <row r="1802" spans="1:42" s="232" customFormat="1" outlineLevel="1">
      <c r="A1802" s="400">
        <v>689</v>
      </c>
      <c r="B1802" s="138" t="s">
        <v>2379</v>
      </c>
      <c r="C1802" s="236" t="s">
        <v>2380</v>
      </c>
      <c r="D1802" s="141" t="s">
        <v>142</v>
      </c>
      <c r="E1802" s="231">
        <v>4</v>
      </c>
      <c r="F1802" s="231"/>
      <c r="G1802" s="231">
        <f t="shared" si="96"/>
        <v>0</v>
      </c>
      <c r="H1802" s="401" t="s">
        <v>1233</v>
      </c>
      <c r="I1802" s="235"/>
      <c r="J1802" s="235"/>
      <c r="K1802" s="235"/>
      <c r="L1802" s="235"/>
      <c r="M1802" s="235"/>
      <c r="N1802" s="235"/>
      <c r="O1802" s="235"/>
      <c r="P1802" s="235"/>
      <c r="Q1802" s="235"/>
      <c r="R1802" s="235"/>
      <c r="S1802" s="235"/>
      <c r="T1802" s="235"/>
      <c r="U1802" s="235"/>
      <c r="V1802" s="235"/>
      <c r="W1802" s="235"/>
      <c r="X1802" s="235"/>
      <c r="Y1802" s="235"/>
      <c r="Z1802" s="235"/>
      <c r="AA1802" s="235"/>
      <c r="AB1802" s="235"/>
      <c r="AC1802" s="235"/>
      <c r="AD1802" s="235"/>
      <c r="AE1802" s="235"/>
      <c r="AF1802" s="235"/>
      <c r="AG1802" s="235"/>
      <c r="AH1802" s="235"/>
      <c r="AI1802" s="235"/>
      <c r="AJ1802" s="235"/>
      <c r="AK1802" s="235"/>
      <c r="AL1802" s="235"/>
      <c r="AM1802" s="235"/>
      <c r="AN1802" s="235"/>
      <c r="AO1802" s="235"/>
      <c r="AP1802" s="235"/>
    </row>
    <row r="1803" spans="1:42" s="232" customFormat="1" outlineLevel="1">
      <c r="A1803" s="400">
        <v>690</v>
      </c>
      <c r="B1803" s="138" t="s">
        <v>2381</v>
      </c>
      <c r="C1803" s="236" t="s">
        <v>2382</v>
      </c>
      <c r="D1803" s="141" t="s">
        <v>142</v>
      </c>
      <c r="E1803" s="231">
        <v>1</v>
      </c>
      <c r="F1803" s="231"/>
      <c r="G1803" s="231">
        <f t="shared" si="96"/>
        <v>0</v>
      </c>
      <c r="H1803" s="401" t="s">
        <v>1233</v>
      </c>
      <c r="I1803" s="235"/>
      <c r="J1803" s="235"/>
      <c r="K1803" s="235"/>
      <c r="L1803" s="235"/>
      <c r="M1803" s="235"/>
      <c r="N1803" s="235"/>
      <c r="O1803" s="235"/>
      <c r="P1803" s="235"/>
      <c r="Q1803" s="235"/>
      <c r="R1803" s="235"/>
      <c r="S1803" s="235"/>
      <c r="T1803" s="235"/>
      <c r="U1803" s="235"/>
      <c r="V1803" s="235"/>
      <c r="W1803" s="235"/>
      <c r="X1803" s="235"/>
      <c r="Y1803" s="235"/>
      <c r="Z1803" s="235"/>
      <c r="AA1803" s="235"/>
      <c r="AB1803" s="235"/>
      <c r="AC1803" s="235"/>
      <c r="AD1803" s="235"/>
      <c r="AE1803" s="235"/>
      <c r="AF1803" s="235"/>
      <c r="AG1803" s="235"/>
      <c r="AH1803" s="235"/>
      <c r="AI1803" s="235"/>
      <c r="AJ1803" s="235"/>
      <c r="AK1803" s="235"/>
      <c r="AL1803" s="235"/>
      <c r="AM1803" s="235"/>
      <c r="AN1803" s="235"/>
      <c r="AO1803" s="235"/>
      <c r="AP1803" s="235"/>
    </row>
    <row r="1804" spans="1:42" s="232" customFormat="1" outlineLevel="1">
      <c r="A1804" s="400">
        <v>691</v>
      </c>
      <c r="B1804" s="138" t="s">
        <v>2383</v>
      </c>
      <c r="C1804" s="236" t="s">
        <v>2384</v>
      </c>
      <c r="D1804" s="141" t="s">
        <v>142</v>
      </c>
      <c r="E1804" s="231">
        <v>1</v>
      </c>
      <c r="F1804" s="231"/>
      <c r="G1804" s="231">
        <f t="shared" si="96"/>
        <v>0</v>
      </c>
      <c r="H1804" s="401" t="s">
        <v>1233</v>
      </c>
      <c r="I1804" s="235"/>
      <c r="J1804" s="235"/>
      <c r="K1804" s="235"/>
      <c r="L1804" s="235"/>
      <c r="M1804" s="235"/>
      <c r="N1804" s="235"/>
      <c r="O1804" s="235"/>
      <c r="P1804" s="235"/>
      <c r="Q1804" s="235"/>
      <c r="R1804" s="235"/>
      <c r="S1804" s="235"/>
      <c r="T1804" s="235"/>
      <c r="U1804" s="235"/>
      <c r="V1804" s="235"/>
      <c r="W1804" s="235"/>
      <c r="X1804" s="235"/>
      <c r="Y1804" s="235"/>
      <c r="Z1804" s="235"/>
      <c r="AA1804" s="235"/>
      <c r="AB1804" s="235"/>
      <c r="AC1804" s="235"/>
      <c r="AD1804" s="235"/>
      <c r="AE1804" s="235"/>
      <c r="AF1804" s="235"/>
      <c r="AG1804" s="235"/>
      <c r="AH1804" s="235"/>
      <c r="AI1804" s="235"/>
      <c r="AJ1804" s="235"/>
      <c r="AK1804" s="235"/>
      <c r="AL1804" s="235"/>
      <c r="AM1804" s="235"/>
      <c r="AN1804" s="235"/>
      <c r="AO1804" s="235"/>
      <c r="AP1804" s="235"/>
    </row>
    <row r="1805" spans="1:42" s="232" customFormat="1" outlineLevel="1">
      <c r="A1805" s="400">
        <v>692</v>
      </c>
      <c r="B1805" s="138" t="s">
        <v>2385</v>
      </c>
      <c r="C1805" s="236" t="s">
        <v>2386</v>
      </c>
      <c r="D1805" s="141" t="s">
        <v>2524</v>
      </c>
      <c r="E1805" s="231">
        <v>2</v>
      </c>
      <c r="F1805" s="231"/>
      <c r="G1805" s="231">
        <f t="shared" si="96"/>
        <v>0</v>
      </c>
      <c r="H1805" s="401" t="s">
        <v>1233</v>
      </c>
      <c r="I1805" s="235"/>
      <c r="J1805" s="235"/>
      <c r="K1805" s="235"/>
      <c r="L1805" s="235"/>
      <c r="M1805" s="235"/>
      <c r="N1805" s="235"/>
      <c r="O1805" s="235"/>
      <c r="P1805" s="235"/>
      <c r="Q1805" s="235"/>
      <c r="R1805" s="235"/>
      <c r="S1805" s="235"/>
      <c r="T1805" s="235"/>
      <c r="U1805" s="235"/>
      <c r="V1805" s="235"/>
      <c r="W1805" s="235"/>
      <c r="X1805" s="235"/>
      <c r="Y1805" s="235"/>
      <c r="Z1805" s="235"/>
      <c r="AA1805" s="235"/>
      <c r="AB1805" s="235"/>
      <c r="AC1805" s="235"/>
      <c r="AD1805" s="235"/>
      <c r="AE1805" s="235"/>
      <c r="AF1805" s="235"/>
      <c r="AG1805" s="235"/>
      <c r="AH1805" s="235"/>
      <c r="AI1805" s="235"/>
      <c r="AJ1805" s="235"/>
      <c r="AK1805" s="235"/>
      <c r="AL1805" s="235"/>
      <c r="AM1805" s="235"/>
      <c r="AN1805" s="235"/>
      <c r="AO1805" s="235"/>
      <c r="AP1805" s="235"/>
    </row>
    <row r="1806" spans="1:42" s="232" customFormat="1" outlineLevel="1">
      <c r="A1806" s="400">
        <v>693</v>
      </c>
      <c r="B1806" s="138" t="s">
        <v>2387</v>
      </c>
      <c r="C1806" s="236" t="s">
        <v>2388</v>
      </c>
      <c r="D1806" s="141" t="s">
        <v>142</v>
      </c>
      <c r="E1806" s="231">
        <v>6</v>
      </c>
      <c r="F1806" s="231"/>
      <c r="G1806" s="231">
        <f t="shared" si="96"/>
        <v>0</v>
      </c>
      <c r="H1806" s="401" t="s">
        <v>1233</v>
      </c>
      <c r="I1806" s="235"/>
      <c r="J1806" s="235"/>
      <c r="K1806" s="235"/>
      <c r="L1806" s="235"/>
      <c r="M1806" s="235"/>
      <c r="N1806" s="235"/>
      <c r="O1806" s="235"/>
      <c r="P1806" s="235"/>
      <c r="Q1806" s="235"/>
      <c r="R1806" s="235"/>
      <c r="S1806" s="235"/>
      <c r="T1806" s="235"/>
      <c r="U1806" s="235"/>
      <c r="V1806" s="235"/>
      <c r="W1806" s="235"/>
      <c r="X1806" s="235"/>
      <c r="Y1806" s="235"/>
      <c r="Z1806" s="235"/>
      <c r="AA1806" s="235"/>
      <c r="AB1806" s="235"/>
      <c r="AC1806" s="235"/>
      <c r="AD1806" s="235"/>
      <c r="AE1806" s="235"/>
      <c r="AF1806" s="235"/>
      <c r="AG1806" s="235"/>
      <c r="AH1806" s="235"/>
      <c r="AI1806" s="235"/>
      <c r="AJ1806" s="235"/>
      <c r="AK1806" s="235"/>
      <c r="AL1806" s="235"/>
      <c r="AM1806" s="235"/>
      <c r="AN1806" s="235"/>
      <c r="AO1806" s="235"/>
      <c r="AP1806" s="235"/>
    </row>
    <row r="1807" spans="1:42" s="232" customFormat="1" outlineLevel="1">
      <c r="A1807" s="400">
        <v>694</v>
      </c>
      <c r="B1807" s="138" t="s">
        <v>2389</v>
      </c>
      <c r="C1807" s="236" t="s">
        <v>2390</v>
      </c>
      <c r="D1807" s="141" t="s">
        <v>142</v>
      </c>
      <c r="E1807" s="231">
        <v>2</v>
      </c>
      <c r="F1807" s="231"/>
      <c r="G1807" s="231">
        <f t="shared" si="96"/>
        <v>0</v>
      </c>
      <c r="H1807" s="401" t="s">
        <v>1233</v>
      </c>
      <c r="I1807" s="235"/>
      <c r="J1807" s="235"/>
      <c r="K1807" s="235"/>
      <c r="L1807" s="235"/>
      <c r="M1807" s="235"/>
      <c r="N1807" s="235"/>
      <c r="O1807" s="235"/>
      <c r="P1807" s="235"/>
      <c r="Q1807" s="235"/>
      <c r="R1807" s="235"/>
      <c r="S1807" s="235"/>
      <c r="T1807" s="235"/>
      <c r="U1807" s="235"/>
      <c r="V1807" s="235"/>
      <c r="W1807" s="235"/>
      <c r="X1807" s="235"/>
      <c r="Y1807" s="235"/>
      <c r="Z1807" s="235"/>
      <c r="AA1807" s="235"/>
      <c r="AB1807" s="235"/>
      <c r="AC1807" s="235"/>
      <c r="AD1807" s="235"/>
      <c r="AE1807" s="235"/>
      <c r="AF1807" s="235"/>
      <c r="AG1807" s="235"/>
      <c r="AH1807" s="235"/>
      <c r="AI1807" s="235"/>
      <c r="AJ1807" s="235"/>
      <c r="AK1807" s="235"/>
      <c r="AL1807" s="235"/>
      <c r="AM1807" s="235"/>
      <c r="AN1807" s="235"/>
      <c r="AO1807" s="235"/>
      <c r="AP1807" s="235"/>
    </row>
    <row r="1808" spans="1:42" s="232" customFormat="1" outlineLevel="1">
      <c r="A1808" s="400">
        <v>695</v>
      </c>
      <c r="B1808" s="138" t="s">
        <v>2391</v>
      </c>
      <c r="C1808" s="236" t="s">
        <v>2392</v>
      </c>
      <c r="D1808" s="141" t="s">
        <v>415</v>
      </c>
      <c r="E1808" s="231">
        <v>8</v>
      </c>
      <c r="F1808" s="231"/>
      <c r="G1808" s="231">
        <f t="shared" si="96"/>
        <v>0</v>
      </c>
      <c r="H1808" s="401" t="s">
        <v>1233</v>
      </c>
      <c r="I1808" s="235"/>
      <c r="J1808" s="235"/>
      <c r="K1808" s="235"/>
      <c r="L1808" s="235"/>
      <c r="M1808" s="235"/>
      <c r="N1808" s="235"/>
      <c r="O1808" s="235"/>
      <c r="P1808" s="235"/>
      <c r="Q1808" s="235"/>
      <c r="R1808" s="235"/>
      <c r="S1808" s="235"/>
      <c r="T1808" s="235"/>
      <c r="U1808" s="235"/>
      <c r="V1808" s="235"/>
      <c r="W1808" s="235"/>
      <c r="X1808" s="235"/>
      <c r="Y1808" s="235"/>
      <c r="Z1808" s="235"/>
      <c r="AA1808" s="235"/>
      <c r="AB1808" s="235"/>
      <c r="AC1808" s="235"/>
      <c r="AD1808" s="235"/>
      <c r="AE1808" s="235"/>
      <c r="AF1808" s="235"/>
      <c r="AG1808" s="235"/>
      <c r="AH1808" s="235"/>
      <c r="AI1808" s="235"/>
      <c r="AJ1808" s="235"/>
      <c r="AK1808" s="235"/>
      <c r="AL1808" s="235"/>
      <c r="AM1808" s="235"/>
      <c r="AN1808" s="235"/>
      <c r="AO1808" s="235"/>
      <c r="AP1808" s="235"/>
    </row>
    <row r="1809" spans="1:42" s="232" customFormat="1" outlineLevel="1">
      <c r="A1809" s="400">
        <v>696</v>
      </c>
      <c r="B1809" s="138" t="s">
        <v>2393</v>
      </c>
      <c r="C1809" s="236" t="s">
        <v>2394</v>
      </c>
      <c r="D1809" s="141" t="s">
        <v>415</v>
      </c>
      <c r="E1809" s="231">
        <v>6</v>
      </c>
      <c r="F1809" s="231"/>
      <c r="G1809" s="231">
        <f t="shared" si="96"/>
        <v>0</v>
      </c>
      <c r="H1809" s="401" t="s">
        <v>1233</v>
      </c>
      <c r="I1809" s="235"/>
      <c r="J1809" s="235"/>
      <c r="K1809" s="235"/>
      <c r="L1809" s="235"/>
      <c r="M1809" s="235"/>
      <c r="N1809" s="235"/>
      <c r="O1809" s="235"/>
      <c r="P1809" s="235"/>
      <c r="Q1809" s="235"/>
      <c r="R1809" s="235"/>
      <c r="S1809" s="235"/>
      <c r="T1809" s="235"/>
      <c r="U1809" s="235"/>
      <c r="V1809" s="235"/>
      <c r="W1809" s="235"/>
      <c r="X1809" s="235"/>
      <c r="Y1809" s="235"/>
      <c r="Z1809" s="235"/>
      <c r="AA1809" s="235"/>
      <c r="AB1809" s="235"/>
      <c r="AC1809" s="235"/>
      <c r="AD1809" s="235"/>
      <c r="AE1809" s="235"/>
      <c r="AF1809" s="235"/>
      <c r="AG1809" s="235"/>
      <c r="AH1809" s="235"/>
      <c r="AI1809" s="235"/>
      <c r="AJ1809" s="235"/>
      <c r="AK1809" s="235"/>
      <c r="AL1809" s="235"/>
      <c r="AM1809" s="235"/>
      <c r="AN1809" s="235"/>
      <c r="AO1809" s="235"/>
      <c r="AP1809" s="235"/>
    </row>
    <row r="1810" spans="1:42" s="232" customFormat="1" outlineLevel="1">
      <c r="A1810" s="400">
        <v>697</v>
      </c>
      <c r="B1810" s="138" t="s">
        <v>2395</v>
      </c>
      <c r="C1810" s="236" t="s">
        <v>2396</v>
      </c>
      <c r="D1810" s="141" t="s">
        <v>415</v>
      </c>
      <c r="E1810" s="231">
        <v>28</v>
      </c>
      <c r="F1810" s="231"/>
      <c r="G1810" s="231">
        <f t="shared" si="96"/>
        <v>0</v>
      </c>
      <c r="H1810" s="401" t="s">
        <v>1233</v>
      </c>
      <c r="I1810" s="235"/>
      <c r="J1810" s="235"/>
      <c r="K1810" s="235"/>
      <c r="L1810" s="235"/>
      <c r="M1810" s="235"/>
      <c r="N1810" s="235"/>
      <c r="O1810" s="235"/>
      <c r="P1810" s="235"/>
      <c r="Q1810" s="235"/>
      <c r="R1810" s="235"/>
      <c r="S1810" s="235"/>
      <c r="T1810" s="235"/>
      <c r="U1810" s="235"/>
      <c r="V1810" s="235"/>
      <c r="W1810" s="235"/>
      <c r="X1810" s="235"/>
      <c r="Y1810" s="235"/>
      <c r="Z1810" s="235"/>
      <c r="AA1810" s="235"/>
      <c r="AB1810" s="235"/>
      <c r="AC1810" s="235"/>
      <c r="AD1810" s="235"/>
      <c r="AE1810" s="235"/>
      <c r="AF1810" s="235"/>
      <c r="AG1810" s="235"/>
      <c r="AH1810" s="235"/>
      <c r="AI1810" s="235"/>
      <c r="AJ1810" s="235"/>
      <c r="AK1810" s="235"/>
      <c r="AL1810" s="235"/>
      <c r="AM1810" s="235"/>
      <c r="AN1810" s="235"/>
      <c r="AO1810" s="235"/>
      <c r="AP1810" s="235"/>
    </row>
    <row r="1811" spans="1:42" s="232" customFormat="1" outlineLevel="1">
      <c r="A1811" s="400">
        <v>0</v>
      </c>
      <c r="B1811" s="138">
        <v>0</v>
      </c>
      <c r="C1811" s="236">
        <v>0</v>
      </c>
      <c r="D1811" s="141">
        <v>0</v>
      </c>
      <c r="E1811" s="231">
        <v>0</v>
      </c>
      <c r="F1811" s="231"/>
      <c r="G1811" s="231"/>
      <c r="H1811" s="401"/>
      <c r="I1811" s="235"/>
      <c r="J1811" s="235"/>
      <c r="K1811" s="235"/>
      <c r="L1811" s="235"/>
      <c r="M1811" s="235"/>
      <c r="N1811" s="235"/>
      <c r="O1811" s="235"/>
      <c r="P1811" s="235"/>
      <c r="Q1811" s="235"/>
      <c r="R1811" s="235"/>
      <c r="S1811" s="235"/>
      <c r="T1811" s="235"/>
      <c r="U1811" s="235"/>
      <c r="V1811" s="235"/>
      <c r="W1811" s="235"/>
      <c r="X1811" s="235"/>
      <c r="Y1811" s="235"/>
      <c r="Z1811" s="235"/>
      <c r="AA1811" s="235"/>
      <c r="AB1811" s="235"/>
      <c r="AC1811" s="235"/>
      <c r="AD1811" s="235"/>
      <c r="AE1811" s="235"/>
      <c r="AF1811" s="235"/>
      <c r="AG1811" s="235"/>
      <c r="AH1811" s="235"/>
      <c r="AI1811" s="235"/>
      <c r="AJ1811" s="235"/>
      <c r="AK1811" s="235"/>
      <c r="AL1811" s="235"/>
      <c r="AM1811" s="235"/>
      <c r="AN1811" s="235"/>
      <c r="AO1811" s="235"/>
      <c r="AP1811" s="235"/>
    </row>
    <row r="1812" spans="1:42" s="232" customFormat="1" ht="67.5" outlineLevel="1">
      <c r="A1812" s="400">
        <v>698</v>
      </c>
      <c r="B1812" s="138" t="s">
        <v>2397</v>
      </c>
      <c r="C1812" s="236" t="s">
        <v>2398</v>
      </c>
      <c r="D1812" s="141" t="s">
        <v>142</v>
      </c>
      <c r="E1812" s="231">
        <v>1</v>
      </c>
      <c r="F1812" s="231"/>
      <c r="G1812" s="231">
        <f t="shared" ref="G1812:G1815" si="97">ROUND(E1812*F1812,2)</f>
        <v>0</v>
      </c>
      <c r="H1812" s="401" t="s">
        <v>1233</v>
      </c>
      <c r="I1812" s="235"/>
      <c r="J1812" s="235"/>
      <c r="K1812" s="235"/>
      <c r="L1812" s="235"/>
      <c r="M1812" s="235"/>
      <c r="N1812" s="235"/>
      <c r="O1812" s="235"/>
      <c r="P1812" s="235"/>
      <c r="Q1812" s="235"/>
      <c r="R1812" s="235"/>
      <c r="S1812" s="235"/>
      <c r="T1812" s="235"/>
      <c r="U1812" s="235"/>
      <c r="V1812" s="235"/>
      <c r="W1812" s="235"/>
      <c r="X1812" s="235"/>
      <c r="Y1812" s="235"/>
      <c r="Z1812" s="235"/>
      <c r="AA1812" s="235"/>
      <c r="AB1812" s="235"/>
      <c r="AC1812" s="235"/>
      <c r="AD1812" s="235"/>
      <c r="AE1812" s="235"/>
      <c r="AF1812" s="235"/>
      <c r="AG1812" s="235"/>
      <c r="AH1812" s="235"/>
      <c r="AI1812" s="235"/>
      <c r="AJ1812" s="235"/>
      <c r="AK1812" s="235"/>
      <c r="AL1812" s="235"/>
      <c r="AM1812" s="235"/>
      <c r="AN1812" s="235"/>
      <c r="AO1812" s="235"/>
      <c r="AP1812" s="235"/>
    </row>
    <row r="1813" spans="1:42" s="232" customFormat="1" ht="67.5" outlineLevel="1">
      <c r="A1813" s="400">
        <v>699</v>
      </c>
      <c r="B1813" s="138" t="s">
        <v>2399</v>
      </c>
      <c r="C1813" s="236" t="s">
        <v>2400</v>
      </c>
      <c r="D1813" s="141" t="s">
        <v>142</v>
      </c>
      <c r="E1813" s="231">
        <v>1</v>
      </c>
      <c r="F1813" s="231"/>
      <c r="G1813" s="231">
        <f t="shared" si="97"/>
        <v>0</v>
      </c>
      <c r="H1813" s="401" t="s">
        <v>1233</v>
      </c>
      <c r="I1813" s="235"/>
      <c r="J1813" s="235"/>
      <c r="K1813" s="235"/>
      <c r="L1813" s="235"/>
      <c r="M1813" s="235"/>
      <c r="N1813" s="235"/>
      <c r="O1813" s="235"/>
      <c r="P1813" s="235"/>
      <c r="Q1813" s="235"/>
      <c r="R1813" s="235"/>
      <c r="S1813" s="235"/>
      <c r="T1813" s="235"/>
      <c r="U1813" s="235"/>
      <c r="V1813" s="235"/>
      <c r="W1813" s="235"/>
      <c r="X1813" s="235"/>
      <c r="Y1813" s="235"/>
      <c r="Z1813" s="235"/>
      <c r="AA1813" s="235"/>
      <c r="AB1813" s="235"/>
      <c r="AC1813" s="235"/>
      <c r="AD1813" s="235"/>
      <c r="AE1813" s="235"/>
      <c r="AF1813" s="235"/>
      <c r="AG1813" s="235"/>
      <c r="AH1813" s="235"/>
      <c r="AI1813" s="235"/>
      <c r="AJ1813" s="235"/>
      <c r="AK1813" s="235"/>
      <c r="AL1813" s="235"/>
      <c r="AM1813" s="235"/>
      <c r="AN1813" s="235"/>
      <c r="AO1813" s="235"/>
      <c r="AP1813" s="235"/>
    </row>
    <row r="1814" spans="1:42" s="232" customFormat="1" ht="67.5" outlineLevel="1">
      <c r="A1814" s="400">
        <v>700</v>
      </c>
      <c r="B1814" s="138" t="s">
        <v>2401</v>
      </c>
      <c r="C1814" s="236" t="s">
        <v>2398</v>
      </c>
      <c r="D1814" s="141" t="s">
        <v>142</v>
      </c>
      <c r="E1814" s="231">
        <v>2</v>
      </c>
      <c r="F1814" s="231"/>
      <c r="G1814" s="231">
        <f t="shared" si="97"/>
        <v>0</v>
      </c>
      <c r="H1814" s="401" t="s">
        <v>1233</v>
      </c>
      <c r="I1814" s="235"/>
      <c r="J1814" s="235"/>
      <c r="K1814" s="235"/>
      <c r="L1814" s="235"/>
      <c r="M1814" s="235"/>
      <c r="N1814" s="235"/>
      <c r="O1814" s="235"/>
      <c r="P1814" s="235"/>
      <c r="Q1814" s="235"/>
      <c r="R1814" s="235"/>
      <c r="S1814" s="235"/>
      <c r="T1814" s="235"/>
      <c r="U1814" s="235"/>
      <c r="V1814" s="235"/>
      <c r="W1814" s="235"/>
      <c r="X1814" s="235"/>
      <c r="Y1814" s="235"/>
      <c r="Z1814" s="235"/>
      <c r="AA1814" s="235"/>
      <c r="AB1814" s="235"/>
      <c r="AC1814" s="235"/>
      <c r="AD1814" s="235"/>
      <c r="AE1814" s="235"/>
      <c r="AF1814" s="235"/>
      <c r="AG1814" s="235"/>
      <c r="AH1814" s="235"/>
      <c r="AI1814" s="235"/>
      <c r="AJ1814" s="235"/>
      <c r="AK1814" s="235"/>
      <c r="AL1814" s="235"/>
      <c r="AM1814" s="235"/>
      <c r="AN1814" s="235"/>
      <c r="AO1814" s="235"/>
      <c r="AP1814" s="235"/>
    </row>
    <row r="1815" spans="1:42" s="232" customFormat="1" ht="67.5" outlineLevel="1">
      <c r="A1815" s="400">
        <v>701</v>
      </c>
      <c r="B1815" s="138" t="s">
        <v>2402</v>
      </c>
      <c r="C1815" s="236" t="s">
        <v>2400</v>
      </c>
      <c r="D1815" s="141" t="s">
        <v>142</v>
      </c>
      <c r="E1815" s="231">
        <v>6</v>
      </c>
      <c r="F1815" s="231"/>
      <c r="G1815" s="231">
        <f t="shared" si="97"/>
        <v>0</v>
      </c>
      <c r="H1815" s="401" t="s">
        <v>1233</v>
      </c>
      <c r="I1815" s="235"/>
      <c r="J1815" s="235"/>
      <c r="K1815" s="235"/>
      <c r="L1815" s="235"/>
      <c r="M1815" s="235"/>
      <c r="N1815" s="235"/>
      <c r="O1815" s="235"/>
      <c r="P1815" s="235"/>
      <c r="Q1815" s="235"/>
      <c r="R1815" s="235"/>
      <c r="S1815" s="235"/>
      <c r="T1815" s="235"/>
      <c r="U1815" s="235"/>
      <c r="V1815" s="235"/>
      <c r="W1815" s="235"/>
      <c r="X1815" s="235"/>
      <c r="Y1815" s="235"/>
      <c r="Z1815" s="235"/>
      <c r="AA1815" s="235"/>
      <c r="AB1815" s="235"/>
      <c r="AC1815" s="235"/>
      <c r="AD1815" s="235"/>
      <c r="AE1815" s="235"/>
      <c r="AF1815" s="235"/>
      <c r="AG1815" s="235"/>
      <c r="AH1815" s="235"/>
      <c r="AI1815" s="235"/>
      <c r="AJ1815" s="235"/>
      <c r="AK1815" s="235"/>
      <c r="AL1815" s="235"/>
      <c r="AM1815" s="235"/>
      <c r="AN1815" s="235"/>
      <c r="AO1815" s="235"/>
      <c r="AP1815" s="235"/>
    </row>
    <row r="1816" spans="1:42" s="232" customFormat="1" outlineLevel="1">
      <c r="A1816" s="400">
        <v>0</v>
      </c>
      <c r="B1816" s="138">
        <v>0</v>
      </c>
      <c r="C1816" s="236">
        <v>0</v>
      </c>
      <c r="D1816" s="141">
        <v>0</v>
      </c>
      <c r="E1816" s="231">
        <v>0</v>
      </c>
      <c r="F1816" s="231"/>
      <c r="G1816" s="231"/>
      <c r="H1816" s="401"/>
      <c r="I1816" s="235"/>
      <c r="J1816" s="235"/>
      <c r="K1816" s="235"/>
      <c r="L1816" s="235"/>
      <c r="M1816" s="235"/>
      <c r="N1816" s="235"/>
      <c r="O1816" s="235"/>
      <c r="P1816" s="235"/>
      <c r="Q1816" s="235"/>
      <c r="R1816" s="235"/>
      <c r="S1816" s="235"/>
      <c r="T1816" s="235"/>
      <c r="U1816" s="235"/>
      <c r="V1816" s="235"/>
      <c r="W1816" s="235"/>
      <c r="X1816" s="235"/>
      <c r="Y1816" s="235"/>
      <c r="Z1816" s="235"/>
      <c r="AA1816" s="235"/>
      <c r="AB1816" s="235"/>
      <c r="AC1816" s="235"/>
      <c r="AD1816" s="235"/>
      <c r="AE1816" s="235"/>
      <c r="AF1816" s="235"/>
      <c r="AG1816" s="235"/>
      <c r="AH1816" s="235"/>
      <c r="AI1816" s="235"/>
      <c r="AJ1816" s="235"/>
      <c r="AK1816" s="235"/>
      <c r="AL1816" s="235"/>
      <c r="AM1816" s="235"/>
      <c r="AN1816" s="235"/>
      <c r="AO1816" s="235"/>
      <c r="AP1816" s="235"/>
    </row>
    <row r="1817" spans="1:42" s="232" customFormat="1" outlineLevel="1">
      <c r="A1817" s="400">
        <v>0</v>
      </c>
      <c r="B1817" s="138">
        <v>0</v>
      </c>
      <c r="C1817" s="236" t="s">
        <v>2403</v>
      </c>
      <c r="D1817" s="141">
        <v>0</v>
      </c>
      <c r="E1817" s="231">
        <v>0</v>
      </c>
      <c r="F1817" s="231"/>
      <c r="G1817" s="231"/>
      <c r="H1817" s="401"/>
      <c r="I1817" s="235"/>
      <c r="J1817" s="235"/>
      <c r="K1817" s="235"/>
      <c r="L1817" s="235"/>
      <c r="M1817" s="235"/>
      <c r="N1817" s="235"/>
      <c r="O1817" s="235"/>
      <c r="P1817" s="235"/>
      <c r="Q1817" s="235"/>
      <c r="R1817" s="235"/>
      <c r="S1817" s="235"/>
      <c r="T1817" s="235"/>
      <c r="U1817" s="235"/>
      <c r="V1817" s="235"/>
      <c r="W1817" s="235"/>
      <c r="X1817" s="235"/>
      <c r="Y1817" s="235"/>
      <c r="Z1817" s="235"/>
      <c r="AA1817" s="235"/>
      <c r="AB1817" s="235"/>
      <c r="AC1817" s="235"/>
      <c r="AD1817" s="235"/>
      <c r="AE1817" s="235"/>
      <c r="AF1817" s="235"/>
      <c r="AG1817" s="235"/>
      <c r="AH1817" s="235"/>
      <c r="AI1817" s="235"/>
      <c r="AJ1817" s="235"/>
      <c r="AK1817" s="235"/>
      <c r="AL1817" s="235"/>
      <c r="AM1817" s="235"/>
      <c r="AN1817" s="235"/>
      <c r="AO1817" s="235"/>
      <c r="AP1817" s="235"/>
    </row>
    <row r="1818" spans="1:42" s="232" customFormat="1" outlineLevel="1">
      <c r="A1818" s="400">
        <v>702</v>
      </c>
      <c r="B1818" s="138">
        <v>0</v>
      </c>
      <c r="C1818" s="236" t="s">
        <v>2404</v>
      </c>
      <c r="D1818" s="141" t="s">
        <v>415</v>
      </c>
      <c r="E1818" s="231">
        <v>5</v>
      </c>
      <c r="F1818" s="231"/>
      <c r="G1818" s="231">
        <f t="shared" ref="G1818:G1819" si="98">ROUND(E1818*F1818,2)</f>
        <v>0</v>
      </c>
      <c r="H1818" s="401" t="s">
        <v>1233</v>
      </c>
      <c r="I1818" s="235"/>
      <c r="J1818" s="235"/>
      <c r="K1818" s="235"/>
      <c r="L1818" s="235"/>
      <c r="M1818" s="235"/>
      <c r="N1818" s="235"/>
      <c r="O1818" s="235"/>
      <c r="P1818" s="235"/>
      <c r="Q1818" s="235"/>
      <c r="R1818" s="235"/>
      <c r="S1818" s="235"/>
      <c r="T1818" s="235"/>
      <c r="U1818" s="235"/>
      <c r="V1818" s="235"/>
      <c r="W1818" s="235"/>
      <c r="X1818" s="235"/>
      <c r="Y1818" s="235"/>
      <c r="Z1818" s="235"/>
      <c r="AA1818" s="235"/>
      <c r="AB1818" s="235"/>
      <c r="AC1818" s="235"/>
      <c r="AD1818" s="235"/>
      <c r="AE1818" s="235"/>
      <c r="AF1818" s="235"/>
      <c r="AG1818" s="235"/>
      <c r="AH1818" s="235"/>
      <c r="AI1818" s="235"/>
      <c r="AJ1818" s="235"/>
      <c r="AK1818" s="235"/>
      <c r="AL1818" s="235"/>
      <c r="AM1818" s="235"/>
      <c r="AN1818" s="235"/>
      <c r="AO1818" s="235"/>
      <c r="AP1818" s="235"/>
    </row>
    <row r="1819" spans="1:42" s="232" customFormat="1" outlineLevel="1">
      <c r="A1819" s="400">
        <v>703</v>
      </c>
      <c r="B1819" s="138">
        <v>0</v>
      </c>
      <c r="C1819" s="236" t="s">
        <v>2405</v>
      </c>
      <c r="D1819" s="141" t="s">
        <v>415</v>
      </c>
      <c r="E1819" s="231">
        <v>5</v>
      </c>
      <c r="F1819" s="231"/>
      <c r="G1819" s="231">
        <f t="shared" si="98"/>
        <v>0</v>
      </c>
      <c r="H1819" s="401" t="s">
        <v>1233</v>
      </c>
      <c r="I1819" s="235"/>
      <c r="J1819" s="235"/>
      <c r="K1819" s="235"/>
      <c r="L1819" s="235"/>
      <c r="M1819" s="235"/>
      <c r="N1819" s="235"/>
      <c r="O1819" s="235"/>
      <c r="P1819" s="235"/>
      <c r="Q1819" s="235"/>
      <c r="R1819" s="235"/>
      <c r="S1819" s="235"/>
      <c r="T1819" s="235"/>
      <c r="U1819" s="235"/>
      <c r="V1819" s="235"/>
      <c r="W1819" s="235"/>
      <c r="X1819" s="235"/>
      <c r="Y1819" s="235"/>
      <c r="Z1819" s="235"/>
      <c r="AA1819" s="235"/>
      <c r="AB1819" s="235"/>
      <c r="AC1819" s="235"/>
      <c r="AD1819" s="235"/>
      <c r="AE1819" s="235"/>
      <c r="AF1819" s="235"/>
      <c r="AG1819" s="235"/>
      <c r="AH1819" s="235"/>
      <c r="AI1819" s="235"/>
      <c r="AJ1819" s="235"/>
      <c r="AK1819" s="235"/>
      <c r="AL1819" s="235"/>
      <c r="AM1819" s="235"/>
      <c r="AN1819" s="235"/>
      <c r="AO1819" s="235"/>
      <c r="AP1819" s="235"/>
    </row>
    <row r="1820" spans="1:42" s="232" customFormat="1" outlineLevel="1">
      <c r="A1820" s="400">
        <v>0</v>
      </c>
      <c r="B1820" s="138">
        <v>0</v>
      </c>
      <c r="C1820" s="236">
        <v>0</v>
      </c>
      <c r="D1820" s="141">
        <v>0</v>
      </c>
      <c r="E1820" s="231">
        <v>0</v>
      </c>
      <c r="F1820" s="231"/>
      <c r="G1820" s="231"/>
      <c r="H1820" s="401"/>
      <c r="I1820" s="235"/>
      <c r="J1820" s="235"/>
      <c r="K1820" s="235"/>
      <c r="L1820" s="235"/>
      <c r="M1820" s="235"/>
      <c r="N1820" s="235"/>
      <c r="O1820" s="235"/>
      <c r="P1820" s="235"/>
      <c r="Q1820" s="235"/>
      <c r="R1820" s="235"/>
      <c r="S1820" s="235"/>
      <c r="T1820" s="235"/>
      <c r="U1820" s="235"/>
      <c r="V1820" s="235"/>
      <c r="W1820" s="235"/>
      <c r="X1820" s="235"/>
      <c r="Y1820" s="235"/>
      <c r="Z1820" s="235"/>
      <c r="AA1820" s="235"/>
      <c r="AB1820" s="235"/>
      <c r="AC1820" s="235"/>
      <c r="AD1820" s="235"/>
      <c r="AE1820" s="235"/>
      <c r="AF1820" s="235"/>
      <c r="AG1820" s="235"/>
      <c r="AH1820" s="235"/>
      <c r="AI1820" s="235"/>
      <c r="AJ1820" s="235"/>
      <c r="AK1820" s="235"/>
      <c r="AL1820" s="235"/>
      <c r="AM1820" s="235"/>
      <c r="AN1820" s="235"/>
      <c r="AO1820" s="235"/>
      <c r="AP1820" s="235"/>
    </row>
    <row r="1821" spans="1:42" s="232" customFormat="1" outlineLevel="1">
      <c r="A1821" s="400">
        <v>704</v>
      </c>
      <c r="B1821" s="138">
        <v>0</v>
      </c>
      <c r="C1821" s="236" t="s">
        <v>2406</v>
      </c>
      <c r="D1821" s="141" t="s">
        <v>1038</v>
      </c>
      <c r="E1821" s="231">
        <v>1</v>
      </c>
      <c r="F1821" s="231"/>
      <c r="G1821" s="231">
        <f t="shared" ref="G1821" si="99">ROUND(E1821*F1821,2)</f>
        <v>0</v>
      </c>
      <c r="H1821" s="401" t="s">
        <v>1233</v>
      </c>
      <c r="I1821" s="235"/>
      <c r="J1821" s="235"/>
      <c r="K1821" s="235"/>
      <c r="L1821" s="235"/>
      <c r="M1821" s="235"/>
      <c r="N1821" s="235"/>
      <c r="O1821" s="235"/>
      <c r="P1821" s="235"/>
      <c r="Q1821" s="235"/>
      <c r="R1821" s="235"/>
      <c r="S1821" s="235"/>
      <c r="T1821" s="235"/>
      <c r="U1821" s="235"/>
      <c r="V1821" s="235"/>
      <c r="W1821" s="235"/>
      <c r="X1821" s="235"/>
      <c r="Y1821" s="235"/>
      <c r="Z1821" s="235"/>
      <c r="AA1821" s="235"/>
      <c r="AB1821" s="235"/>
      <c r="AC1821" s="235"/>
      <c r="AD1821" s="235"/>
      <c r="AE1821" s="235"/>
      <c r="AF1821" s="235"/>
      <c r="AG1821" s="235"/>
      <c r="AH1821" s="235"/>
      <c r="AI1821" s="235"/>
      <c r="AJ1821" s="235"/>
      <c r="AK1821" s="235"/>
      <c r="AL1821" s="235"/>
      <c r="AM1821" s="235"/>
      <c r="AN1821" s="235"/>
      <c r="AO1821" s="235"/>
      <c r="AP1821" s="235"/>
    </row>
    <row r="1822" spans="1:42" s="232" customFormat="1" outlineLevel="1">
      <c r="A1822" s="400">
        <v>0</v>
      </c>
      <c r="B1822" s="138">
        <v>0</v>
      </c>
      <c r="C1822" s="236">
        <v>0</v>
      </c>
      <c r="D1822" s="141">
        <v>0</v>
      </c>
      <c r="E1822" s="231">
        <v>0</v>
      </c>
      <c r="F1822" s="231"/>
      <c r="G1822" s="231"/>
      <c r="H1822" s="401"/>
      <c r="I1822" s="235"/>
      <c r="J1822" s="235"/>
      <c r="K1822" s="235"/>
      <c r="L1822" s="235"/>
      <c r="M1822" s="235"/>
      <c r="N1822" s="235"/>
      <c r="O1822" s="235"/>
      <c r="P1822" s="235"/>
      <c r="Q1822" s="235"/>
      <c r="R1822" s="235"/>
      <c r="S1822" s="235"/>
      <c r="T1822" s="235"/>
      <c r="U1822" s="235"/>
      <c r="V1822" s="235"/>
      <c r="W1822" s="235"/>
      <c r="X1822" s="235"/>
      <c r="Y1822" s="235"/>
      <c r="Z1822" s="235"/>
      <c r="AA1822" s="235"/>
      <c r="AB1822" s="235"/>
      <c r="AC1822" s="235"/>
      <c r="AD1822" s="235"/>
      <c r="AE1822" s="235"/>
      <c r="AF1822" s="235"/>
      <c r="AG1822" s="235"/>
      <c r="AH1822" s="235"/>
      <c r="AI1822" s="235"/>
      <c r="AJ1822" s="235"/>
      <c r="AK1822" s="235"/>
      <c r="AL1822" s="235"/>
      <c r="AM1822" s="235"/>
      <c r="AN1822" s="235"/>
      <c r="AO1822" s="235"/>
      <c r="AP1822" s="235"/>
    </row>
    <row r="1823" spans="1:42" s="232" customFormat="1" outlineLevel="1">
      <c r="A1823" s="400">
        <v>0</v>
      </c>
      <c r="B1823" s="138">
        <v>0</v>
      </c>
      <c r="C1823" s="236" t="s">
        <v>2407</v>
      </c>
      <c r="D1823" s="141">
        <v>0</v>
      </c>
      <c r="E1823" s="231">
        <v>0</v>
      </c>
      <c r="F1823" s="231"/>
      <c r="G1823" s="231"/>
      <c r="H1823" s="401"/>
      <c r="I1823" s="235"/>
      <c r="J1823" s="235"/>
      <c r="K1823" s="235"/>
      <c r="L1823" s="235"/>
      <c r="M1823" s="235"/>
      <c r="N1823" s="235"/>
      <c r="O1823" s="235"/>
      <c r="P1823" s="235"/>
      <c r="Q1823" s="235"/>
      <c r="R1823" s="235"/>
      <c r="S1823" s="235"/>
      <c r="T1823" s="235"/>
      <c r="U1823" s="235"/>
      <c r="V1823" s="235"/>
      <c r="W1823" s="235"/>
      <c r="X1823" s="235"/>
      <c r="Y1823" s="235"/>
      <c r="Z1823" s="235"/>
      <c r="AA1823" s="235"/>
      <c r="AB1823" s="235"/>
      <c r="AC1823" s="235"/>
      <c r="AD1823" s="235"/>
      <c r="AE1823" s="235"/>
      <c r="AF1823" s="235"/>
      <c r="AG1823" s="235"/>
      <c r="AH1823" s="235"/>
      <c r="AI1823" s="235"/>
      <c r="AJ1823" s="235"/>
      <c r="AK1823" s="235"/>
      <c r="AL1823" s="235"/>
      <c r="AM1823" s="235"/>
      <c r="AN1823" s="235"/>
      <c r="AO1823" s="235"/>
      <c r="AP1823" s="235"/>
    </row>
    <row r="1824" spans="1:42" s="232" customFormat="1" outlineLevel="1">
      <c r="A1824" s="400">
        <v>705</v>
      </c>
      <c r="B1824" s="138">
        <v>0</v>
      </c>
      <c r="C1824" s="236" t="s">
        <v>2408</v>
      </c>
      <c r="D1824" s="141" t="s">
        <v>415</v>
      </c>
      <c r="E1824" s="231">
        <v>17</v>
      </c>
      <c r="F1824" s="231"/>
      <c r="G1824" s="231">
        <f t="shared" ref="G1824:G1827" si="100">ROUND(E1824*F1824,2)</f>
        <v>0</v>
      </c>
      <c r="H1824" s="401" t="s">
        <v>1233</v>
      </c>
      <c r="I1824" s="235"/>
      <c r="J1824" s="235"/>
      <c r="K1824" s="235"/>
      <c r="L1824" s="235"/>
      <c r="M1824" s="235"/>
      <c r="N1824" s="235"/>
      <c r="O1824" s="235"/>
      <c r="P1824" s="235"/>
      <c r="Q1824" s="235"/>
      <c r="R1824" s="235"/>
      <c r="S1824" s="235"/>
      <c r="T1824" s="235"/>
      <c r="U1824" s="235"/>
      <c r="V1824" s="235"/>
      <c r="W1824" s="235"/>
      <c r="X1824" s="235"/>
      <c r="Y1824" s="235"/>
      <c r="Z1824" s="235"/>
      <c r="AA1824" s="235"/>
      <c r="AB1824" s="235"/>
      <c r="AC1824" s="235"/>
      <c r="AD1824" s="235"/>
      <c r="AE1824" s="235"/>
      <c r="AF1824" s="235"/>
      <c r="AG1824" s="235"/>
      <c r="AH1824" s="235"/>
      <c r="AI1824" s="235"/>
      <c r="AJ1824" s="235"/>
      <c r="AK1824" s="235"/>
      <c r="AL1824" s="235"/>
      <c r="AM1824" s="235"/>
      <c r="AN1824" s="235"/>
      <c r="AO1824" s="235"/>
      <c r="AP1824" s="235"/>
    </row>
    <row r="1825" spans="1:42" s="232" customFormat="1" outlineLevel="1">
      <c r="A1825" s="400">
        <v>706</v>
      </c>
      <c r="B1825" s="138">
        <v>0</v>
      </c>
      <c r="C1825" s="236" t="s">
        <v>2409</v>
      </c>
      <c r="D1825" s="141" t="s">
        <v>415</v>
      </c>
      <c r="E1825" s="231">
        <v>27</v>
      </c>
      <c r="F1825" s="231"/>
      <c r="G1825" s="231">
        <f t="shared" si="100"/>
        <v>0</v>
      </c>
      <c r="H1825" s="401" t="s">
        <v>1233</v>
      </c>
      <c r="I1825" s="235"/>
      <c r="J1825" s="235"/>
      <c r="K1825" s="235"/>
      <c r="L1825" s="235"/>
      <c r="M1825" s="235"/>
      <c r="N1825" s="235"/>
      <c r="O1825" s="235"/>
      <c r="P1825" s="235"/>
      <c r="Q1825" s="235"/>
      <c r="R1825" s="235"/>
      <c r="S1825" s="235"/>
      <c r="T1825" s="235"/>
      <c r="U1825" s="235"/>
      <c r="V1825" s="235"/>
      <c r="W1825" s="235"/>
      <c r="X1825" s="235"/>
      <c r="Y1825" s="235"/>
      <c r="Z1825" s="235"/>
      <c r="AA1825" s="235"/>
      <c r="AB1825" s="235"/>
      <c r="AC1825" s="235"/>
      <c r="AD1825" s="235"/>
      <c r="AE1825" s="235"/>
      <c r="AF1825" s="235"/>
      <c r="AG1825" s="235"/>
      <c r="AH1825" s="235"/>
      <c r="AI1825" s="235"/>
      <c r="AJ1825" s="235"/>
      <c r="AK1825" s="235"/>
      <c r="AL1825" s="235"/>
      <c r="AM1825" s="235"/>
      <c r="AN1825" s="235"/>
      <c r="AO1825" s="235"/>
      <c r="AP1825" s="235"/>
    </row>
    <row r="1826" spans="1:42" s="232" customFormat="1" outlineLevel="1">
      <c r="A1826" s="400">
        <v>707</v>
      </c>
      <c r="B1826" s="138">
        <v>0</v>
      </c>
      <c r="C1826" s="236" t="s">
        <v>2410</v>
      </c>
      <c r="D1826" s="141" t="s">
        <v>415</v>
      </c>
      <c r="E1826" s="231">
        <v>46</v>
      </c>
      <c r="F1826" s="231"/>
      <c r="G1826" s="231">
        <f t="shared" si="100"/>
        <v>0</v>
      </c>
      <c r="H1826" s="401" t="s">
        <v>1233</v>
      </c>
      <c r="I1826" s="235"/>
      <c r="J1826" s="235"/>
      <c r="K1826" s="235"/>
      <c r="L1826" s="235"/>
      <c r="M1826" s="235"/>
      <c r="N1826" s="235"/>
      <c r="O1826" s="235"/>
      <c r="P1826" s="235"/>
      <c r="Q1826" s="235"/>
      <c r="R1826" s="235"/>
      <c r="S1826" s="235"/>
      <c r="T1826" s="235"/>
      <c r="U1826" s="235"/>
      <c r="V1826" s="235"/>
      <c r="W1826" s="235"/>
      <c r="X1826" s="235"/>
      <c r="Y1826" s="235"/>
      <c r="Z1826" s="235"/>
      <c r="AA1826" s="235"/>
      <c r="AB1826" s="235"/>
      <c r="AC1826" s="235"/>
      <c r="AD1826" s="235"/>
      <c r="AE1826" s="235"/>
      <c r="AF1826" s="235"/>
      <c r="AG1826" s="235"/>
      <c r="AH1826" s="235"/>
      <c r="AI1826" s="235"/>
      <c r="AJ1826" s="235"/>
      <c r="AK1826" s="235"/>
      <c r="AL1826" s="235"/>
      <c r="AM1826" s="235"/>
      <c r="AN1826" s="235"/>
      <c r="AO1826" s="235"/>
      <c r="AP1826" s="235"/>
    </row>
    <row r="1827" spans="1:42" s="232" customFormat="1" outlineLevel="1">
      <c r="A1827" s="400">
        <v>708</v>
      </c>
      <c r="B1827" s="138">
        <v>0</v>
      </c>
      <c r="C1827" s="236" t="s">
        <v>2411</v>
      </c>
      <c r="D1827" s="141" t="s">
        <v>415</v>
      </c>
      <c r="E1827" s="231">
        <v>45</v>
      </c>
      <c r="F1827" s="231"/>
      <c r="G1827" s="231">
        <f t="shared" si="100"/>
        <v>0</v>
      </c>
      <c r="H1827" s="401" t="s">
        <v>1233</v>
      </c>
      <c r="I1827" s="235"/>
      <c r="J1827" s="235"/>
      <c r="K1827" s="235"/>
      <c r="L1827" s="235"/>
      <c r="M1827" s="235"/>
      <c r="N1827" s="235"/>
      <c r="O1827" s="235"/>
      <c r="P1827" s="235"/>
      <c r="Q1827" s="235"/>
      <c r="R1827" s="235"/>
      <c r="S1827" s="235"/>
      <c r="T1827" s="235"/>
      <c r="U1827" s="235"/>
      <c r="V1827" s="235"/>
      <c r="W1827" s="235"/>
      <c r="X1827" s="235"/>
      <c r="Y1827" s="235"/>
      <c r="Z1827" s="235"/>
      <c r="AA1827" s="235"/>
      <c r="AB1827" s="235"/>
      <c r="AC1827" s="235"/>
      <c r="AD1827" s="235"/>
      <c r="AE1827" s="235"/>
      <c r="AF1827" s="235"/>
      <c r="AG1827" s="235"/>
      <c r="AH1827" s="235"/>
      <c r="AI1827" s="235"/>
      <c r="AJ1827" s="235"/>
      <c r="AK1827" s="235"/>
      <c r="AL1827" s="235"/>
      <c r="AM1827" s="235"/>
      <c r="AN1827" s="235"/>
      <c r="AO1827" s="235"/>
      <c r="AP1827" s="235"/>
    </row>
    <row r="1828" spans="1:42" s="232" customFormat="1" outlineLevel="1">
      <c r="A1828" s="400">
        <v>0</v>
      </c>
      <c r="B1828" s="138">
        <v>0</v>
      </c>
      <c r="C1828" s="236">
        <v>0</v>
      </c>
      <c r="D1828" s="141">
        <v>0</v>
      </c>
      <c r="E1828" s="231">
        <v>0</v>
      </c>
      <c r="F1828" s="231"/>
      <c r="G1828" s="231"/>
      <c r="H1828" s="401"/>
      <c r="I1828" s="235"/>
      <c r="J1828" s="235"/>
      <c r="K1828" s="235"/>
      <c r="L1828" s="235"/>
      <c r="M1828" s="235"/>
      <c r="N1828" s="235"/>
      <c r="O1828" s="235"/>
      <c r="P1828" s="235"/>
      <c r="Q1828" s="235"/>
      <c r="R1828" s="235"/>
      <c r="S1828" s="235"/>
      <c r="T1828" s="235"/>
      <c r="U1828" s="235"/>
      <c r="V1828" s="235"/>
      <c r="W1828" s="235"/>
      <c r="X1828" s="235"/>
      <c r="Y1828" s="235"/>
      <c r="Z1828" s="235"/>
      <c r="AA1828" s="235"/>
      <c r="AB1828" s="235"/>
      <c r="AC1828" s="235"/>
      <c r="AD1828" s="235"/>
      <c r="AE1828" s="235"/>
      <c r="AF1828" s="235"/>
      <c r="AG1828" s="235"/>
      <c r="AH1828" s="235"/>
      <c r="AI1828" s="235"/>
      <c r="AJ1828" s="235"/>
      <c r="AK1828" s="235"/>
      <c r="AL1828" s="235"/>
      <c r="AM1828" s="235"/>
      <c r="AN1828" s="235"/>
      <c r="AO1828" s="235"/>
      <c r="AP1828" s="235"/>
    </row>
    <row r="1829" spans="1:42" s="232" customFormat="1" outlineLevel="1">
      <c r="A1829" s="400">
        <v>0</v>
      </c>
      <c r="B1829" s="138">
        <v>0</v>
      </c>
      <c r="C1829" s="236" t="s">
        <v>2412</v>
      </c>
      <c r="D1829" s="141">
        <v>0</v>
      </c>
      <c r="E1829" s="231">
        <v>0</v>
      </c>
      <c r="F1829" s="231"/>
      <c r="G1829" s="231"/>
      <c r="H1829" s="401"/>
      <c r="I1829" s="235"/>
      <c r="J1829" s="235"/>
      <c r="K1829" s="235"/>
      <c r="L1829" s="235"/>
      <c r="M1829" s="235"/>
      <c r="N1829" s="235"/>
      <c r="O1829" s="235"/>
      <c r="P1829" s="235"/>
      <c r="Q1829" s="235"/>
      <c r="R1829" s="235"/>
      <c r="S1829" s="235"/>
      <c r="T1829" s="235"/>
      <c r="U1829" s="235"/>
      <c r="V1829" s="235"/>
      <c r="W1829" s="235"/>
      <c r="X1829" s="235"/>
      <c r="Y1829" s="235"/>
      <c r="Z1829" s="235"/>
      <c r="AA1829" s="235"/>
      <c r="AB1829" s="235"/>
      <c r="AC1829" s="235"/>
      <c r="AD1829" s="235"/>
      <c r="AE1829" s="235"/>
      <c r="AF1829" s="235"/>
      <c r="AG1829" s="235"/>
      <c r="AH1829" s="235"/>
      <c r="AI1829" s="235"/>
      <c r="AJ1829" s="235"/>
      <c r="AK1829" s="235"/>
      <c r="AL1829" s="235"/>
      <c r="AM1829" s="235"/>
      <c r="AN1829" s="235"/>
      <c r="AO1829" s="235"/>
      <c r="AP1829" s="235"/>
    </row>
    <row r="1830" spans="1:42" s="232" customFormat="1" outlineLevel="1">
      <c r="A1830" s="400">
        <v>709</v>
      </c>
      <c r="B1830" s="138">
        <v>0</v>
      </c>
      <c r="C1830" s="236" t="s">
        <v>2413</v>
      </c>
      <c r="D1830" s="141" t="s">
        <v>415</v>
      </c>
      <c r="E1830" s="231">
        <v>109</v>
      </c>
      <c r="F1830" s="231"/>
      <c r="G1830" s="231">
        <f t="shared" ref="G1830:G1834" si="101">ROUND(E1830*F1830,2)</f>
        <v>0</v>
      </c>
      <c r="H1830" s="401" t="s">
        <v>1233</v>
      </c>
      <c r="I1830" s="235"/>
      <c r="J1830" s="235"/>
      <c r="K1830" s="235"/>
      <c r="L1830" s="235"/>
      <c r="M1830" s="235"/>
      <c r="N1830" s="235"/>
      <c r="O1830" s="235"/>
      <c r="P1830" s="235"/>
      <c r="Q1830" s="235"/>
      <c r="R1830" s="235"/>
      <c r="S1830" s="235"/>
      <c r="T1830" s="235"/>
      <c r="U1830" s="235"/>
      <c r="V1830" s="235"/>
      <c r="W1830" s="235"/>
      <c r="X1830" s="235"/>
      <c r="Y1830" s="235"/>
      <c r="Z1830" s="235"/>
      <c r="AA1830" s="235"/>
      <c r="AB1830" s="235"/>
      <c r="AC1830" s="235"/>
      <c r="AD1830" s="235"/>
      <c r="AE1830" s="235"/>
      <c r="AF1830" s="235"/>
      <c r="AG1830" s="235"/>
      <c r="AH1830" s="235"/>
      <c r="AI1830" s="235"/>
      <c r="AJ1830" s="235"/>
      <c r="AK1830" s="235"/>
      <c r="AL1830" s="235"/>
      <c r="AM1830" s="235"/>
      <c r="AN1830" s="235"/>
      <c r="AO1830" s="235"/>
      <c r="AP1830" s="235"/>
    </row>
    <row r="1831" spans="1:42" s="232" customFormat="1" outlineLevel="1">
      <c r="A1831" s="400">
        <v>710</v>
      </c>
      <c r="B1831" s="138">
        <v>0</v>
      </c>
      <c r="C1831" s="236" t="s">
        <v>2414</v>
      </c>
      <c r="D1831" s="141" t="s">
        <v>415</v>
      </c>
      <c r="E1831" s="231">
        <v>21</v>
      </c>
      <c r="F1831" s="231"/>
      <c r="G1831" s="231">
        <f t="shared" si="101"/>
        <v>0</v>
      </c>
      <c r="H1831" s="401" t="s">
        <v>1233</v>
      </c>
      <c r="I1831" s="235"/>
      <c r="J1831" s="235"/>
      <c r="K1831" s="235"/>
      <c r="L1831" s="235"/>
      <c r="M1831" s="235"/>
      <c r="N1831" s="235"/>
      <c r="O1831" s="235"/>
      <c r="P1831" s="235"/>
      <c r="Q1831" s="235"/>
      <c r="R1831" s="235"/>
      <c r="S1831" s="235"/>
      <c r="T1831" s="235"/>
      <c r="U1831" s="235"/>
      <c r="V1831" s="235"/>
      <c r="W1831" s="235"/>
      <c r="X1831" s="235"/>
      <c r="Y1831" s="235"/>
      <c r="Z1831" s="235"/>
      <c r="AA1831" s="235"/>
      <c r="AB1831" s="235"/>
      <c r="AC1831" s="235"/>
      <c r="AD1831" s="235"/>
      <c r="AE1831" s="235"/>
      <c r="AF1831" s="235"/>
      <c r="AG1831" s="235"/>
      <c r="AH1831" s="235"/>
      <c r="AI1831" s="235"/>
      <c r="AJ1831" s="235"/>
      <c r="AK1831" s="235"/>
      <c r="AL1831" s="235"/>
      <c r="AM1831" s="235"/>
      <c r="AN1831" s="235"/>
      <c r="AO1831" s="235"/>
      <c r="AP1831" s="235"/>
    </row>
    <row r="1832" spans="1:42" s="232" customFormat="1" outlineLevel="1">
      <c r="A1832" s="400">
        <v>711</v>
      </c>
      <c r="B1832" s="138">
        <v>0</v>
      </c>
      <c r="C1832" s="236" t="s">
        <v>2415</v>
      </c>
      <c r="D1832" s="141" t="s">
        <v>415</v>
      </c>
      <c r="E1832" s="231">
        <v>103</v>
      </c>
      <c r="F1832" s="231"/>
      <c r="G1832" s="231">
        <f t="shared" si="101"/>
        <v>0</v>
      </c>
      <c r="H1832" s="401" t="s">
        <v>1233</v>
      </c>
      <c r="I1832" s="235"/>
      <c r="J1832" s="235"/>
      <c r="K1832" s="235"/>
      <c r="L1832" s="235"/>
      <c r="M1832" s="235"/>
      <c r="N1832" s="235"/>
      <c r="O1832" s="235"/>
      <c r="P1832" s="235"/>
      <c r="Q1832" s="235"/>
      <c r="R1832" s="235"/>
      <c r="S1832" s="235"/>
      <c r="T1832" s="235"/>
      <c r="U1832" s="235"/>
      <c r="V1832" s="235"/>
      <c r="W1832" s="235"/>
      <c r="X1832" s="235"/>
      <c r="Y1832" s="235"/>
      <c r="Z1832" s="235"/>
      <c r="AA1832" s="235"/>
      <c r="AB1832" s="235"/>
      <c r="AC1832" s="235"/>
      <c r="AD1832" s="235"/>
      <c r="AE1832" s="235"/>
      <c r="AF1832" s="235"/>
      <c r="AG1832" s="235"/>
      <c r="AH1832" s="235"/>
      <c r="AI1832" s="235"/>
      <c r="AJ1832" s="235"/>
      <c r="AK1832" s="235"/>
      <c r="AL1832" s="235"/>
      <c r="AM1832" s="235"/>
      <c r="AN1832" s="235"/>
      <c r="AO1832" s="235"/>
      <c r="AP1832" s="235"/>
    </row>
    <row r="1833" spans="1:42" s="232" customFormat="1" outlineLevel="1">
      <c r="A1833" s="400">
        <v>712</v>
      </c>
      <c r="B1833" s="138">
        <v>0</v>
      </c>
      <c r="C1833" s="236" t="s">
        <v>2416</v>
      </c>
      <c r="D1833" s="141" t="s">
        <v>415</v>
      </c>
      <c r="E1833" s="231">
        <v>31</v>
      </c>
      <c r="F1833" s="231"/>
      <c r="G1833" s="231">
        <f t="shared" si="101"/>
        <v>0</v>
      </c>
      <c r="H1833" s="401" t="s">
        <v>1233</v>
      </c>
      <c r="I1833" s="235"/>
      <c r="J1833" s="235"/>
      <c r="K1833" s="235"/>
      <c r="L1833" s="235"/>
      <c r="M1833" s="235"/>
      <c r="N1833" s="235"/>
      <c r="O1833" s="235"/>
      <c r="P1833" s="235"/>
      <c r="Q1833" s="235"/>
      <c r="R1833" s="235"/>
      <c r="S1833" s="235"/>
      <c r="T1833" s="235"/>
      <c r="U1833" s="235"/>
      <c r="V1833" s="235"/>
      <c r="W1833" s="235"/>
      <c r="X1833" s="235"/>
      <c r="Y1833" s="235"/>
      <c r="Z1833" s="235"/>
      <c r="AA1833" s="235"/>
      <c r="AB1833" s="235"/>
      <c r="AC1833" s="235"/>
      <c r="AD1833" s="235"/>
      <c r="AE1833" s="235"/>
      <c r="AF1833" s="235"/>
      <c r="AG1833" s="235"/>
      <c r="AH1833" s="235"/>
      <c r="AI1833" s="235"/>
      <c r="AJ1833" s="235"/>
      <c r="AK1833" s="235"/>
      <c r="AL1833" s="235"/>
      <c r="AM1833" s="235"/>
      <c r="AN1833" s="235"/>
      <c r="AO1833" s="235"/>
      <c r="AP1833" s="235"/>
    </row>
    <row r="1834" spans="1:42" s="232" customFormat="1" outlineLevel="1">
      <c r="A1834" s="400">
        <v>713</v>
      </c>
      <c r="B1834" s="138">
        <v>0</v>
      </c>
      <c r="C1834" s="236" t="s">
        <v>2417</v>
      </c>
      <c r="D1834" s="141" t="s">
        <v>415</v>
      </c>
      <c r="E1834" s="231">
        <v>2</v>
      </c>
      <c r="F1834" s="231"/>
      <c r="G1834" s="231">
        <f t="shared" si="101"/>
        <v>0</v>
      </c>
      <c r="H1834" s="401" t="s">
        <v>1233</v>
      </c>
      <c r="I1834" s="235"/>
      <c r="J1834" s="235"/>
      <c r="K1834" s="235"/>
      <c r="L1834" s="235"/>
      <c r="M1834" s="235"/>
      <c r="N1834" s="235"/>
      <c r="O1834" s="235"/>
      <c r="P1834" s="235"/>
      <c r="Q1834" s="235"/>
      <c r="R1834" s="235"/>
      <c r="S1834" s="235"/>
      <c r="T1834" s="235"/>
      <c r="U1834" s="235"/>
      <c r="V1834" s="235"/>
      <c r="W1834" s="235"/>
      <c r="X1834" s="235"/>
      <c r="Y1834" s="235"/>
      <c r="Z1834" s="235"/>
      <c r="AA1834" s="235"/>
      <c r="AB1834" s="235"/>
      <c r="AC1834" s="235"/>
      <c r="AD1834" s="235"/>
      <c r="AE1834" s="235"/>
      <c r="AF1834" s="235"/>
      <c r="AG1834" s="235"/>
      <c r="AH1834" s="235"/>
      <c r="AI1834" s="235"/>
      <c r="AJ1834" s="235"/>
      <c r="AK1834" s="235"/>
      <c r="AL1834" s="235"/>
      <c r="AM1834" s="235"/>
      <c r="AN1834" s="235"/>
      <c r="AO1834" s="235"/>
      <c r="AP1834" s="235"/>
    </row>
    <row r="1835" spans="1:42" s="232" customFormat="1" outlineLevel="1">
      <c r="A1835" s="400">
        <v>0</v>
      </c>
      <c r="B1835" s="138">
        <v>0</v>
      </c>
      <c r="C1835" s="236">
        <v>0</v>
      </c>
      <c r="D1835" s="141">
        <v>0</v>
      </c>
      <c r="E1835" s="231">
        <v>0</v>
      </c>
      <c r="F1835" s="231"/>
      <c r="G1835" s="231"/>
      <c r="H1835" s="401"/>
      <c r="I1835" s="235"/>
      <c r="J1835" s="235"/>
      <c r="K1835" s="235"/>
      <c r="L1835" s="235"/>
      <c r="M1835" s="235"/>
      <c r="N1835" s="235"/>
      <c r="O1835" s="235"/>
      <c r="P1835" s="235"/>
      <c r="Q1835" s="235"/>
      <c r="R1835" s="235"/>
      <c r="S1835" s="235"/>
      <c r="T1835" s="235"/>
      <c r="U1835" s="235"/>
      <c r="V1835" s="235"/>
      <c r="W1835" s="235"/>
      <c r="X1835" s="235"/>
      <c r="Y1835" s="235"/>
      <c r="Z1835" s="235"/>
      <c r="AA1835" s="235"/>
      <c r="AB1835" s="235"/>
      <c r="AC1835" s="235"/>
      <c r="AD1835" s="235"/>
      <c r="AE1835" s="235"/>
      <c r="AF1835" s="235"/>
      <c r="AG1835" s="235"/>
      <c r="AH1835" s="235"/>
      <c r="AI1835" s="235"/>
      <c r="AJ1835" s="235"/>
      <c r="AK1835" s="235"/>
      <c r="AL1835" s="235"/>
      <c r="AM1835" s="235"/>
      <c r="AN1835" s="235"/>
      <c r="AO1835" s="235"/>
      <c r="AP1835" s="235"/>
    </row>
    <row r="1836" spans="1:42" s="232" customFormat="1" outlineLevel="1">
      <c r="A1836" s="400">
        <v>714</v>
      </c>
      <c r="B1836" s="138">
        <v>0</v>
      </c>
      <c r="C1836" s="236" t="s">
        <v>2418</v>
      </c>
      <c r="D1836" s="141" t="s">
        <v>130</v>
      </c>
      <c r="E1836" s="231">
        <v>173</v>
      </c>
      <c r="F1836" s="231"/>
      <c r="G1836" s="231">
        <f t="shared" ref="G1836:G1838" si="102">ROUND(E1836*F1836,2)</f>
        <v>0</v>
      </c>
      <c r="H1836" s="401" t="s">
        <v>1233</v>
      </c>
      <c r="I1836" s="235"/>
      <c r="J1836" s="235"/>
      <c r="K1836" s="235"/>
      <c r="L1836" s="235"/>
      <c r="M1836" s="235"/>
      <c r="N1836" s="235"/>
      <c r="O1836" s="235"/>
      <c r="P1836" s="235"/>
      <c r="Q1836" s="235"/>
      <c r="R1836" s="235"/>
      <c r="S1836" s="235"/>
      <c r="T1836" s="235"/>
      <c r="U1836" s="235"/>
      <c r="V1836" s="235"/>
      <c r="W1836" s="235"/>
      <c r="X1836" s="235"/>
      <c r="Y1836" s="235"/>
      <c r="Z1836" s="235"/>
      <c r="AA1836" s="235"/>
      <c r="AB1836" s="235"/>
      <c r="AC1836" s="235"/>
      <c r="AD1836" s="235"/>
      <c r="AE1836" s="235"/>
      <c r="AF1836" s="235"/>
      <c r="AG1836" s="235"/>
      <c r="AH1836" s="235"/>
      <c r="AI1836" s="235"/>
      <c r="AJ1836" s="235"/>
      <c r="AK1836" s="235"/>
      <c r="AL1836" s="235"/>
      <c r="AM1836" s="235"/>
      <c r="AN1836" s="235"/>
      <c r="AO1836" s="235"/>
      <c r="AP1836" s="235"/>
    </row>
    <row r="1837" spans="1:42" s="232" customFormat="1" outlineLevel="1">
      <c r="A1837" s="400">
        <v>715</v>
      </c>
      <c r="B1837" s="138">
        <v>0</v>
      </c>
      <c r="C1837" s="236" t="s">
        <v>2419</v>
      </c>
      <c r="D1837" s="141" t="s">
        <v>130</v>
      </c>
      <c r="E1837" s="231">
        <v>254</v>
      </c>
      <c r="F1837" s="231"/>
      <c r="G1837" s="231">
        <f t="shared" si="102"/>
        <v>0</v>
      </c>
      <c r="H1837" s="401" t="s">
        <v>1233</v>
      </c>
      <c r="I1837" s="235"/>
      <c r="J1837" s="235"/>
      <c r="K1837" s="235"/>
      <c r="L1837" s="235"/>
      <c r="M1837" s="235"/>
      <c r="N1837" s="235"/>
      <c r="O1837" s="235"/>
      <c r="P1837" s="235"/>
      <c r="Q1837" s="235"/>
      <c r="R1837" s="235"/>
      <c r="S1837" s="235"/>
      <c r="T1837" s="235"/>
      <c r="U1837" s="235"/>
      <c r="V1837" s="235"/>
      <c r="W1837" s="235"/>
      <c r="X1837" s="235"/>
      <c r="Y1837" s="235"/>
      <c r="Z1837" s="235"/>
      <c r="AA1837" s="235"/>
      <c r="AB1837" s="235"/>
      <c r="AC1837" s="235"/>
      <c r="AD1837" s="235"/>
      <c r="AE1837" s="235"/>
      <c r="AF1837" s="235"/>
      <c r="AG1837" s="235"/>
      <c r="AH1837" s="235"/>
      <c r="AI1837" s="235"/>
      <c r="AJ1837" s="235"/>
      <c r="AK1837" s="235"/>
      <c r="AL1837" s="235"/>
      <c r="AM1837" s="235"/>
      <c r="AN1837" s="235"/>
      <c r="AO1837" s="235"/>
      <c r="AP1837" s="235"/>
    </row>
    <row r="1838" spans="1:42" s="232" customFormat="1" ht="22.5" outlineLevel="1">
      <c r="A1838" s="400">
        <v>716</v>
      </c>
      <c r="B1838" s="138">
        <v>0</v>
      </c>
      <c r="C1838" s="236" t="s">
        <v>2420</v>
      </c>
      <c r="D1838" s="141" t="s">
        <v>130</v>
      </c>
      <c r="E1838" s="231">
        <v>38</v>
      </c>
      <c r="F1838" s="231"/>
      <c r="G1838" s="231">
        <f t="shared" si="102"/>
        <v>0</v>
      </c>
      <c r="H1838" s="401" t="s">
        <v>1233</v>
      </c>
      <c r="I1838" s="235"/>
      <c r="J1838" s="235"/>
      <c r="K1838" s="235"/>
      <c r="L1838" s="235"/>
      <c r="M1838" s="235"/>
      <c r="N1838" s="235"/>
      <c r="O1838" s="235"/>
      <c r="P1838" s="235"/>
      <c r="Q1838" s="235"/>
      <c r="R1838" s="235"/>
      <c r="S1838" s="235"/>
      <c r="T1838" s="235"/>
      <c r="U1838" s="235"/>
      <c r="V1838" s="235"/>
      <c r="W1838" s="235"/>
      <c r="X1838" s="235"/>
      <c r="Y1838" s="235"/>
      <c r="Z1838" s="235"/>
      <c r="AA1838" s="235"/>
      <c r="AB1838" s="235"/>
      <c r="AC1838" s="235"/>
      <c r="AD1838" s="235"/>
      <c r="AE1838" s="235"/>
      <c r="AF1838" s="235"/>
      <c r="AG1838" s="235"/>
      <c r="AH1838" s="235"/>
      <c r="AI1838" s="235"/>
      <c r="AJ1838" s="235"/>
      <c r="AK1838" s="235"/>
      <c r="AL1838" s="235"/>
      <c r="AM1838" s="235"/>
      <c r="AN1838" s="235"/>
      <c r="AO1838" s="235"/>
      <c r="AP1838" s="235"/>
    </row>
    <row r="1839" spans="1:42" s="232" customFormat="1" outlineLevel="1">
      <c r="A1839" s="400">
        <v>0</v>
      </c>
      <c r="B1839" s="138">
        <v>0</v>
      </c>
      <c r="C1839" s="236">
        <v>0</v>
      </c>
      <c r="D1839" s="141">
        <v>0</v>
      </c>
      <c r="E1839" s="231">
        <v>0</v>
      </c>
      <c r="F1839" s="231"/>
      <c r="G1839" s="231"/>
      <c r="H1839" s="401"/>
      <c r="I1839" s="235"/>
      <c r="J1839" s="235"/>
      <c r="K1839" s="235"/>
      <c r="L1839" s="235"/>
      <c r="M1839" s="235"/>
      <c r="N1839" s="235"/>
      <c r="O1839" s="235"/>
      <c r="P1839" s="235"/>
      <c r="Q1839" s="235"/>
      <c r="R1839" s="235"/>
      <c r="S1839" s="235"/>
      <c r="T1839" s="235"/>
      <c r="U1839" s="235"/>
      <c r="V1839" s="235"/>
      <c r="W1839" s="235"/>
      <c r="X1839" s="235"/>
      <c r="Y1839" s="235"/>
      <c r="Z1839" s="235"/>
      <c r="AA1839" s="235"/>
      <c r="AB1839" s="235"/>
      <c r="AC1839" s="235"/>
      <c r="AD1839" s="235"/>
      <c r="AE1839" s="235"/>
      <c r="AF1839" s="235"/>
      <c r="AG1839" s="235"/>
      <c r="AH1839" s="235"/>
      <c r="AI1839" s="235"/>
      <c r="AJ1839" s="235"/>
      <c r="AK1839" s="235"/>
      <c r="AL1839" s="235"/>
      <c r="AM1839" s="235"/>
      <c r="AN1839" s="235"/>
      <c r="AO1839" s="235"/>
      <c r="AP1839" s="235"/>
    </row>
    <row r="1840" spans="1:42" s="232" customFormat="1" ht="24" outlineLevel="1">
      <c r="A1840" s="404">
        <v>0</v>
      </c>
      <c r="B1840" s="402" t="s">
        <v>2421</v>
      </c>
      <c r="C1840" s="403" t="s">
        <v>2422</v>
      </c>
      <c r="D1840" s="405">
        <v>0</v>
      </c>
      <c r="E1840" s="406">
        <v>0</v>
      </c>
      <c r="F1840" s="406"/>
      <c r="G1840" s="406"/>
      <c r="H1840" s="407"/>
      <c r="I1840" s="235"/>
      <c r="J1840" s="235"/>
      <c r="K1840" s="235"/>
      <c r="L1840" s="235"/>
      <c r="M1840" s="235"/>
      <c r="N1840" s="235"/>
      <c r="O1840" s="235"/>
      <c r="P1840" s="235"/>
      <c r="Q1840" s="235"/>
      <c r="R1840" s="235"/>
      <c r="S1840" s="235"/>
      <c r="T1840" s="235"/>
      <c r="U1840" s="235"/>
      <c r="V1840" s="235"/>
      <c r="W1840" s="235"/>
      <c r="X1840" s="235"/>
      <c r="Y1840" s="235"/>
      <c r="Z1840" s="235"/>
      <c r="AA1840" s="235"/>
      <c r="AB1840" s="235"/>
      <c r="AC1840" s="235"/>
      <c r="AD1840" s="235"/>
      <c r="AE1840" s="235"/>
      <c r="AF1840" s="235"/>
      <c r="AG1840" s="235"/>
      <c r="AH1840" s="235"/>
      <c r="AI1840" s="235"/>
      <c r="AJ1840" s="235"/>
      <c r="AK1840" s="235"/>
      <c r="AL1840" s="235"/>
      <c r="AM1840" s="235"/>
      <c r="AN1840" s="235"/>
      <c r="AO1840" s="235"/>
      <c r="AP1840" s="235"/>
    </row>
    <row r="1841" spans="1:42" s="232" customFormat="1" ht="22.5" outlineLevel="1">
      <c r="A1841" s="400">
        <v>0</v>
      </c>
      <c r="B1841" s="138">
        <v>0</v>
      </c>
      <c r="C1841" s="236" t="s">
        <v>2423</v>
      </c>
      <c r="D1841" s="141">
        <v>0</v>
      </c>
      <c r="E1841" s="231">
        <v>0</v>
      </c>
      <c r="F1841" s="231"/>
      <c r="G1841" s="231"/>
      <c r="H1841" s="401"/>
      <c r="I1841" s="235"/>
      <c r="J1841" s="235"/>
      <c r="K1841" s="235"/>
      <c r="L1841" s="235"/>
      <c r="M1841" s="235"/>
      <c r="N1841" s="235"/>
      <c r="O1841" s="235"/>
      <c r="P1841" s="235"/>
      <c r="Q1841" s="235"/>
      <c r="R1841" s="235"/>
      <c r="S1841" s="235"/>
      <c r="T1841" s="235"/>
      <c r="U1841" s="235"/>
      <c r="V1841" s="235"/>
      <c r="W1841" s="235"/>
      <c r="X1841" s="235"/>
      <c r="Y1841" s="235"/>
      <c r="Z1841" s="235"/>
      <c r="AA1841" s="235"/>
      <c r="AB1841" s="235"/>
      <c r="AC1841" s="235"/>
      <c r="AD1841" s="235"/>
      <c r="AE1841" s="235"/>
      <c r="AF1841" s="235"/>
      <c r="AG1841" s="235"/>
      <c r="AH1841" s="235"/>
      <c r="AI1841" s="235"/>
      <c r="AJ1841" s="235"/>
      <c r="AK1841" s="235"/>
      <c r="AL1841" s="235"/>
      <c r="AM1841" s="235"/>
      <c r="AN1841" s="235"/>
      <c r="AO1841" s="235"/>
      <c r="AP1841" s="235"/>
    </row>
    <row r="1842" spans="1:42" s="232" customFormat="1" outlineLevel="1">
      <c r="A1842" s="400">
        <v>0</v>
      </c>
      <c r="B1842" s="138">
        <v>0</v>
      </c>
      <c r="C1842" s="236">
        <v>0</v>
      </c>
      <c r="D1842" s="141">
        <v>0</v>
      </c>
      <c r="E1842" s="231">
        <v>0</v>
      </c>
      <c r="F1842" s="231"/>
      <c r="G1842" s="231"/>
      <c r="H1842" s="401"/>
      <c r="I1842" s="235"/>
      <c r="J1842" s="235"/>
      <c r="K1842" s="235"/>
      <c r="L1842" s="235"/>
      <c r="M1842" s="235"/>
      <c r="N1842" s="235"/>
      <c r="O1842" s="235"/>
      <c r="P1842" s="235"/>
      <c r="Q1842" s="235"/>
      <c r="R1842" s="235"/>
      <c r="S1842" s="235"/>
      <c r="T1842" s="235"/>
      <c r="U1842" s="235"/>
      <c r="V1842" s="235"/>
      <c r="W1842" s="235"/>
      <c r="X1842" s="235"/>
      <c r="Y1842" s="235"/>
      <c r="Z1842" s="235"/>
      <c r="AA1842" s="235"/>
      <c r="AB1842" s="235"/>
      <c r="AC1842" s="235"/>
      <c r="AD1842" s="235"/>
      <c r="AE1842" s="235"/>
      <c r="AF1842" s="235"/>
      <c r="AG1842" s="235"/>
      <c r="AH1842" s="235"/>
      <c r="AI1842" s="235"/>
      <c r="AJ1842" s="235"/>
      <c r="AK1842" s="235"/>
      <c r="AL1842" s="235"/>
      <c r="AM1842" s="235"/>
      <c r="AN1842" s="235"/>
      <c r="AO1842" s="235"/>
      <c r="AP1842" s="235"/>
    </row>
    <row r="1843" spans="1:42" s="232" customFormat="1" ht="22.5" outlineLevel="1">
      <c r="A1843" s="400">
        <v>717</v>
      </c>
      <c r="B1843" s="138" t="s">
        <v>2424</v>
      </c>
      <c r="C1843" s="236" t="s">
        <v>2425</v>
      </c>
      <c r="D1843" s="141" t="s">
        <v>142</v>
      </c>
      <c r="E1843" s="231">
        <v>1</v>
      </c>
      <c r="F1843" s="231"/>
      <c r="G1843" s="231">
        <f t="shared" ref="G1843:G1853" si="103">ROUND(E1843*F1843,2)</f>
        <v>0</v>
      </c>
      <c r="H1843" s="401" t="s">
        <v>1233</v>
      </c>
      <c r="I1843" s="235"/>
      <c r="J1843" s="235"/>
      <c r="K1843" s="235"/>
      <c r="L1843" s="235"/>
      <c r="M1843" s="235"/>
      <c r="N1843" s="235"/>
      <c r="O1843" s="235"/>
      <c r="P1843" s="235"/>
      <c r="Q1843" s="235"/>
      <c r="R1843" s="235"/>
      <c r="S1843" s="235"/>
      <c r="T1843" s="235"/>
      <c r="U1843" s="235"/>
      <c r="V1843" s="235"/>
      <c r="W1843" s="235"/>
      <c r="X1843" s="235"/>
      <c r="Y1843" s="235"/>
      <c r="Z1843" s="235"/>
      <c r="AA1843" s="235"/>
      <c r="AB1843" s="235"/>
      <c r="AC1843" s="235"/>
      <c r="AD1843" s="235"/>
      <c r="AE1843" s="235"/>
      <c r="AF1843" s="235"/>
      <c r="AG1843" s="235"/>
      <c r="AH1843" s="235"/>
      <c r="AI1843" s="235"/>
      <c r="AJ1843" s="235"/>
      <c r="AK1843" s="235"/>
      <c r="AL1843" s="235"/>
      <c r="AM1843" s="235"/>
      <c r="AN1843" s="235"/>
      <c r="AO1843" s="235"/>
      <c r="AP1843" s="235"/>
    </row>
    <row r="1844" spans="1:42" s="232" customFormat="1" outlineLevel="1">
      <c r="A1844" s="400">
        <v>718</v>
      </c>
      <c r="B1844" s="138" t="s">
        <v>2426</v>
      </c>
      <c r="C1844" s="236" t="s">
        <v>2427</v>
      </c>
      <c r="D1844" s="141" t="s">
        <v>142</v>
      </c>
      <c r="E1844" s="231">
        <v>2</v>
      </c>
      <c r="F1844" s="231"/>
      <c r="G1844" s="231">
        <f t="shared" si="103"/>
        <v>0</v>
      </c>
      <c r="H1844" s="401" t="s">
        <v>1233</v>
      </c>
      <c r="I1844" s="235"/>
      <c r="J1844" s="235"/>
      <c r="K1844" s="235"/>
      <c r="L1844" s="235"/>
      <c r="M1844" s="235"/>
      <c r="N1844" s="235"/>
      <c r="O1844" s="235"/>
      <c r="P1844" s="235"/>
      <c r="Q1844" s="235"/>
      <c r="R1844" s="235"/>
      <c r="S1844" s="235"/>
      <c r="T1844" s="235"/>
      <c r="U1844" s="235"/>
      <c r="V1844" s="235"/>
      <c r="W1844" s="235"/>
      <c r="X1844" s="235"/>
      <c r="Y1844" s="235"/>
      <c r="Z1844" s="235"/>
      <c r="AA1844" s="235"/>
      <c r="AB1844" s="235"/>
      <c r="AC1844" s="235"/>
      <c r="AD1844" s="235"/>
      <c r="AE1844" s="235"/>
      <c r="AF1844" s="235"/>
      <c r="AG1844" s="235"/>
      <c r="AH1844" s="235"/>
      <c r="AI1844" s="235"/>
      <c r="AJ1844" s="235"/>
      <c r="AK1844" s="235"/>
      <c r="AL1844" s="235"/>
      <c r="AM1844" s="235"/>
      <c r="AN1844" s="235"/>
      <c r="AO1844" s="235"/>
      <c r="AP1844" s="235"/>
    </row>
    <row r="1845" spans="1:42" s="232" customFormat="1" outlineLevel="1">
      <c r="A1845" s="400">
        <v>719</v>
      </c>
      <c r="B1845" s="138" t="s">
        <v>2428</v>
      </c>
      <c r="C1845" s="236" t="s">
        <v>2429</v>
      </c>
      <c r="D1845" s="141" t="s">
        <v>142</v>
      </c>
      <c r="E1845" s="231">
        <v>1</v>
      </c>
      <c r="F1845" s="231"/>
      <c r="G1845" s="231">
        <f t="shared" si="103"/>
        <v>0</v>
      </c>
      <c r="H1845" s="401" t="s">
        <v>1233</v>
      </c>
      <c r="I1845" s="235"/>
      <c r="J1845" s="235"/>
      <c r="K1845" s="235"/>
      <c r="L1845" s="235"/>
      <c r="M1845" s="235"/>
      <c r="N1845" s="235"/>
      <c r="O1845" s="235"/>
      <c r="P1845" s="235"/>
      <c r="Q1845" s="235"/>
      <c r="R1845" s="235"/>
      <c r="S1845" s="235"/>
      <c r="T1845" s="235"/>
      <c r="U1845" s="235"/>
      <c r="V1845" s="235"/>
      <c r="W1845" s="235"/>
      <c r="X1845" s="235"/>
      <c r="Y1845" s="235"/>
      <c r="Z1845" s="235"/>
      <c r="AA1845" s="235"/>
      <c r="AB1845" s="235"/>
      <c r="AC1845" s="235"/>
      <c r="AD1845" s="235"/>
      <c r="AE1845" s="235"/>
      <c r="AF1845" s="235"/>
      <c r="AG1845" s="235"/>
      <c r="AH1845" s="235"/>
      <c r="AI1845" s="235"/>
      <c r="AJ1845" s="235"/>
      <c r="AK1845" s="235"/>
      <c r="AL1845" s="235"/>
      <c r="AM1845" s="235"/>
      <c r="AN1845" s="235"/>
      <c r="AO1845" s="235"/>
      <c r="AP1845" s="235"/>
    </row>
    <row r="1846" spans="1:42" s="232" customFormat="1" outlineLevel="1">
      <c r="A1846" s="400">
        <v>720</v>
      </c>
      <c r="B1846" s="138" t="s">
        <v>2430</v>
      </c>
      <c r="C1846" s="236" t="s">
        <v>2431</v>
      </c>
      <c r="D1846" s="141" t="s">
        <v>2524</v>
      </c>
      <c r="E1846" s="231">
        <v>1</v>
      </c>
      <c r="F1846" s="231"/>
      <c r="G1846" s="231">
        <f t="shared" si="103"/>
        <v>0</v>
      </c>
      <c r="H1846" s="401" t="s">
        <v>1233</v>
      </c>
      <c r="I1846" s="235"/>
      <c r="J1846" s="235"/>
      <c r="K1846" s="235"/>
      <c r="L1846" s="235"/>
      <c r="M1846" s="235"/>
      <c r="N1846" s="235"/>
      <c r="O1846" s="235"/>
      <c r="P1846" s="235"/>
      <c r="Q1846" s="235"/>
      <c r="R1846" s="235"/>
      <c r="S1846" s="235"/>
      <c r="T1846" s="235"/>
      <c r="U1846" s="235"/>
      <c r="V1846" s="235"/>
      <c r="W1846" s="235"/>
      <c r="X1846" s="235"/>
      <c r="Y1846" s="235"/>
      <c r="Z1846" s="235"/>
      <c r="AA1846" s="235"/>
      <c r="AB1846" s="235"/>
      <c r="AC1846" s="235"/>
      <c r="AD1846" s="235"/>
      <c r="AE1846" s="235"/>
      <c r="AF1846" s="235"/>
      <c r="AG1846" s="235"/>
      <c r="AH1846" s="235"/>
      <c r="AI1846" s="235"/>
      <c r="AJ1846" s="235"/>
      <c r="AK1846" s="235"/>
      <c r="AL1846" s="235"/>
      <c r="AM1846" s="235"/>
      <c r="AN1846" s="235"/>
      <c r="AO1846" s="235"/>
      <c r="AP1846" s="235"/>
    </row>
    <row r="1847" spans="1:42" s="232" customFormat="1" ht="22.5" outlineLevel="1">
      <c r="A1847" s="400">
        <v>721</v>
      </c>
      <c r="B1847" s="138" t="s">
        <v>2432</v>
      </c>
      <c r="C1847" s="236" t="s">
        <v>2433</v>
      </c>
      <c r="D1847" s="141" t="s">
        <v>142</v>
      </c>
      <c r="E1847" s="231">
        <v>2</v>
      </c>
      <c r="F1847" s="231"/>
      <c r="G1847" s="231">
        <f t="shared" si="103"/>
        <v>0</v>
      </c>
      <c r="H1847" s="401" t="s">
        <v>1233</v>
      </c>
      <c r="I1847" s="235"/>
      <c r="J1847" s="235"/>
      <c r="K1847" s="235"/>
      <c r="L1847" s="235"/>
      <c r="M1847" s="235"/>
      <c r="N1847" s="235"/>
      <c r="O1847" s="235"/>
      <c r="P1847" s="235"/>
      <c r="Q1847" s="235"/>
      <c r="R1847" s="235"/>
      <c r="S1847" s="235"/>
      <c r="T1847" s="235"/>
      <c r="U1847" s="235"/>
      <c r="V1847" s="235"/>
      <c r="W1847" s="235"/>
      <c r="X1847" s="235"/>
      <c r="Y1847" s="235"/>
      <c r="Z1847" s="235"/>
      <c r="AA1847" s="235"/>
      <c r="AB1847" s="235"/>
      <c r="AC1847" s="235"/>
      <c r="AD1847" s="235"/>
      <c r="AE1847" s="235"/>
      <c r="AF1847" s="235"/>
      <c r="AG1847" s="235"/>
      <c r="AH1847" s="235"/>
      <c r="AI1847" s="235"/>
      <c r="AJ1847" s="235"/>
      <c r="AK1847" s="235"/>
      <c r="AL1847" s="235"/>
      <c r="AM1847" s="235"/>
      <c r="AN1847" s="235"/>
      <c r="AO1847" s="235"/>
      <c r="AP1847" s="235"/>
    </row>
    <row r="1848" spans="1:42" s="232" customFormat="1" ht="22.5" outlineLevel="1">
      <c r="A1848" s="400">
        <v>722</v>
      </c>
      <c r="B1848" s="138" t="s">
        <v>2434</v>
      </c>
      <c r="C1848" s="236" t="s">
        <v>2435</v>
      </c>
      <c r="D1848" s="141" t="s">
        <v>142</v>
      </c>
      <c r="E1848" s="231">
        <v>1</v>
      </c>
      <c r="F1848" s="231"/>
      <c r="G1848" s="231">
        <f t="shared" si="103"/>
        <v>0</v>
      </c>
      <c r="H1848" s="401" t="s">
        <v>1233</v>
      </c>
      <c r="I1848" s="235"/>
      <c r="J1848" s="235"/>
      <c r="K1848" s="235"/>
      <c r="L1848" s="235"/>
      <c r="M1848" s="235"/>
      <c r="N1848" s="235"/>
      <c r="O1848" s="235"/>
      <c r="P1848" s="235"/>
      <c r="Q1848" s="235"/>
      <c r="R1848" s="235"/>
      <c r="S1848" s="235"/>
      <c r="T1848" s="235"/>
      <c r="U1848" s="235"/>
      <c r="V1848" s="235"/>
      <c r="W1848" s="235"/>
      <c r="X1848" s="235"/>
      <c r="Y1848" s="235"/>
      <c r="Z1848" s="235"/>
      <c r="AA1848" s="235"/>
      <c r="AB1848" s="235"/>
      <c r="AC1848" s="235"/>
      <c r="AD1848" s="235"/>
      <c r="AE1848" s="235"/>
      <c r="AF1848" s="235"/>
      <c r="AG1848" s="235"/>
      <c r="AH1848" s="235"/>
      <c r="AI1848" s="235"/>
      <c r="AJ1848" s="235"/>
      <c r="AK1848" s="235"/>
      <c r="AL1848" s="235"/>
      <c r="AM1848" s="235"/>
      <c r="AN1848" s="235"/>
      <c r="AO1848" s="235"/>
      <c r="AP1848" s="235"/>
    </row>
    <row r="1849" spans="1:42" s="232" customFormat="1" outlineLevel="1">
      <c r="A1849" s="400">
        <v>723</v>
      </c>
      <c r="B1849" s="138" t="s">
        <v>2436</v>
      </c>
      <c r="C1849" s="236" t="s">
        <v>2437</v>
      </c>
      <c r="D1849" s="141" t="s">
        <v>142</v>
      </c>
      <c r="E1849" s="231">
        <v>6</v>
      </c>
      <c r="F1849" s="231"/>
      <c r="G1849" s="231">
        <f t="shared" si="103"/>
        <v>0</v>
      </c>
      <c r="H1849" s="401" t="s">
        <v>1233</v>
      </c>
      <c r="I1849" s="235"/>
      <c r="J1849" s="235"/>
      <c r="K1849" s="235"/>
      <c r="L1849" s="235"/>
      <c r="M1849" s="235"/>
      <c r="N1849" s="235"/>
      <c r="O1849" s="235"/>
      <c r="P1849" s="235"/>
      <c r="Q1849" s="235"/>
      <c r="R1849" s="235"/>
      <c r="S1849" s="235"/>
      <c r="T1849" s="235"/>
      <c r="U1849" s="235"/>
      <c r="V1849" s="235"/>
      <c r="W1849" s="235"/>
      <c r="X1849" s="235"/>
      <c r="Y1849" s="235"/>
      <c r="Z1849" s="235"/>
      <c r="AA1849" s="235"/>
      <c r="AB1849" s="235"/>
      <c r="AC1849" s="235"/>
      <c r="AD1849" s="235"/>
      <c r="AE1849" s="235"/>
      <c r="AF1849" s="235"/>
      <c r="AG1849" s="235"/>
      <c r="AH1849" s="235"/>
      <c r="AI1849" s="235"/>
      <c r="AJ1849" s="235"/>
      <c r="AK1849" s="235"/>
      <c r="AL1849" s="235"/>
      <c r="AM1849" s="235"/>
      <c r="AN1849" s="235"/>
      <c r="AO1849" s="235"/>
      <c r="AP1849" s="235"/>
    </row>
    <row r="1850" spans="1:42" s="232" customFormat="1" outlineLevel="1">
      <c r="A1850" s="400">
        <v>724</v>
      </c>
      <c r="B1850" s="138" t="s">
        <v>2438</v>
      </c>
      <c r="C1850" s="236" t="s">
        <v>2392</v>
      </c>
      <c r="D1850" s="141" t="s">
        <v>415</v>
      </c>
      <c r="E1850" s="231">
        <v>6</v>
      </c>
      <c r="F1850" s="231"/>
      <c r="G1850" s="231">
        <f t="shared" si="103"/>
        <v>0</v>
      </c>
      <c r="H1850" s="401" t="s">
        <v>1233</v>
      </c>
      <c r="I1850" s="235"/>
      <c r="J1850" s="235"/>
      <c r="K1850" s="235"/>
      <c r="L1850" s="235"/>
      <c r="M1850" s="235"/>
      <c r="N1850" s="235"/>
      <c r="O1850" s="235"/>
      <c r="P1850" s="235"/>
      <c r="Q1850" s="235"/>
      <c r="R1850" s="235"/>
      <c r="S1850" s="235"/>
      <c r="T1850" s="235"/>
      <c r="U1850" s="235"/>
      <c r="V1850" s="235"/>
      <c r="W1850" s="235"/>
      <c r="X1850" s="235"/>
      <c r="Y1850" s="235"/>
      <c r="Z1850" s="235"/>
      <c r="AA1850" s="235"/>
      <c r="AB1850" s="235"/>
      <c r="AC1850" s="235"/>
      <c r="AD1850" s="235"/>
      <c r="AE1850" s="235"/>
      <c r="AF1850" s="235"/>
      <c r="AG1850" s="235"/>
      <c r="AH1850" s="235"/>
      <c r="AI1850" s="235"/>
      <c r="AJ1850" s="235"/>
      <c r="AK1850" s="235"/>
      <c r="AL1850" s="235"/>
      <c r="AM1850" s="235"/>
      <c r="AN1850" s="235"/>
      <c r="AO1850" s="235"/>
      <c r="AP1850" s="235"/>
    </row>
    <row r="1851" spans="1:42" s="232" customFormat="1" outlineLevel="1">
      <c r="A1851" s="400">
        <v>725</v>
      </c>
      <c r="B1851" s="138" t="s">
        <v>2439</v>
      </c>
      <c r="C1851" s="236" t="s">
        <v>2440</v>
      </c>
      <c r="D1851" s="141" t="s">
        <v>142</v>
      </c>
      <c r="E1851" s="231">
        <v>4</v>
      </c>
      <c r="F1851" s="231"/>
      <c r="G1851" s="231">
        <f t="shared" si="103"/>
        <v>0</v>
      </c>
      <c r="H1851" s="401" t="s">
        <v>1233</v>
      </c>
      <c r="I1851" s="235"/>
      <c r="J1851" s="235"/>
      <c r="K1851" s="235"/>
      <c r="L1851" s="235"/>
      <c r="M1851" s="235"/>
      <c r="N1851" s="235"/>
      <c r="O1851" s="235"/>
      <c r="P1851" s="235"/>
      <c r="Q1851" s="235"/>
      <c r="R1851" s="235"/>
      <c r="S1851" s="235"/>
      <c r="T1851" s="235"/>
      <c r="U1851" s="235"/>
      <c r="V1851" s="235"/>
      <c r="W1851" s="235"/>
      <c r="X1851" s="235"/>
      <c r="Y1851" s="235"/>
      <c r="Z1851" s="235"/>
      <c r="AA1851" s="235"/>
      <c r="AB1851" s="235"/>
      <c r="AC1851" s="235"/>
      <c r="AD1851" s="235"/>
      <c r="AE1851" s="235"/>
      <c r="AF1851" s="235"/>
      <c r="AG1851" s="235"/>
      <c r="AH1851" s="235"/>
      <c r="AI1851" s="235"/>
      <c r="AJ1851" s="235"/>
      <c r="AK1851" s="235"/>
      <c r="AL1851" s="235"/>
      <c r="AM1851" s="235"/>
      <c r="AN1851" s="235"/>
      <c r="AO1851" s="235"/>
      <c r="AP1851" s="235"/>
    </row>
    <row r="1852" spans="1:42" s="232" customFormat="1" outlineLevel="1">
      <c r="A1852" s="400">
        <v>726</v>
      </c>
      <c r="B1852" s="138" t="s">
        <v>2441</v>
      </c>
      <c r="C1852" s="236" t="s">
        <v>2442</v>
      </c>
      <c r="D1852" s="141" t="s">
        <v>142</v>
      </c>
      <c r="E1852" s="231">
        <v>2</v>
      </c>
      <c r="F1852" s="231"/>
      <c r="G1852" s="231">
        <f t="shared" si="103"/>
        <v>0</v>
      </c>
      <c r="H1852" s="401" t="s">
        <v>1233</v>
      </c>
      <c r="I1852" s="235"/>
      <c r="J1852" s="235"/>
      <c r="K1852" s="235"/>
      <c r="L1852" s="235"/>
      <c r="M1852" s="235"/>
      <c r="N1852" s="235"/>
      <c r="O1852" s="235"/>
      <c r="P1852" s="235"/>
      <c r="Q1852" s="235"/>
      <c r="R1852" s="235"/>
      <c r="S1852" s="235"/>
      <c r="T1852" s="235"/>
      <c r="U1852" s="235"/>
      <c r="V1852" s="235"/>
      <c r="W1852" s="235"/>
      <c r="X1852" s="235"/>
      <c r="Y1852" s="235"/>
      <c r="Z1852" s="235"/>
      <c r="AA1852" s="235"/>
      <c r="AB1852" s="235"/>
      <c r="AC1852" s="235"/>
      <c r="AD1852" s="235"/>
      <c r="AE1852" s="235"/>
      <c r="AF1852" s="235"/>
      <c r="AG1852" s="235"/>
      <c r="AH1852" s="235"/>
      <c r="AI1852" s="235"/>
      <c r="AJ1852" s="235"/>
      <c r="AK1852" s="235"/>
      <c r="AL1852" s="235"/>
      <c r="AM1852" s="235"/>
      <c r="AN1852" s="235"/>
      <c r="AO1852" s="235"/>
      <c r="AP1852" s="235"/>
    </row>
    <row r="1853" spans="1:42" s="232" customFormat="1" outlineLevel="1">
      <c r="A1853" s="400">
        <v>727</v>
      </c>
      <c r="B1853" s="138" t="s">
        <v>2443</v>
      </c>
      <c r="C1853" s="236" t="s">
        <v>2444</v>
      </c>
      <c r="D1853" s="141" t="s">
        <v>142</v>
      </c>
      <c r="E1853" s="231">
        <v>2</v>
      </c>
      <c r="F1853" s="231"/>
      <c r="G1853" s="231">
        <f t="shared" si="103"/>
        <v>0</v>
      </c>
      <c r="H1853" s="401" t="s">
        <v>1233</v>
      </c>
      <c r="I1853" s="235"/>
      <c r="J1853" s="235"/>
      <c r="K1853" s="235"/>
      <c r="L1853" s="235"/>
      <c r="M1853" s="235"/>
      <c r="N1853" s="235"/>
      <c r="O1853" s="235"/>
      <c r="P1853" s="235"/>
      <c r="Q1853" s="235"/>
      <c r="R1853" s="235"/>
      <c r="S1853" s="235"/>
      <c r="T1853" s="235"/>
      <c r="U1853" s="235"/>
      <c r="V1853" s="235"/>
      <c r="W1853" s="235"/>
      <c r="X1853" s="235"/>
      <c r="Y1853" s="235"/>
      <c r="Z1853" s="235"/>
      <c r="AA1853" s="235"/>
      <c r="AB1853" s="235"/>
      <c r="AC1853" s="235"/>
      <c r="AD1853" s="235"/>
      <c r="AE1853" s="235"/>
      <c r="AF1853" s="235"/>
      <c r="AG1853" s="235"/>
      <c r="AH1853" s="235"/>
      <c r="AI1853" s="235"/>
      <c r="AJ1853" s="235"/>
      <c r="AK1853" s="235"/>
      <c r="AL1853" s="235"/>
      <c r="AM1853" s="235"/>
      <c r="AN1853" s="235"/>
      <c r="AO1853" s="235"/>
      <c r="AP1853" s="235"/>
    </row>
    <row r="1854" spans="1:42" s="232" customFormat="1" outlineLevel="1">
      <c r="A1854" s="400">
        <v>0</v>
      </c>
      <c r="B1854" s="138">
        <v>0</v>
      </c>
      <c r="C1854" s="236">
        <v>0</v>
      </c>
      <c r="D1854" s="141">
        <v>0</v>
      </c>
      <c r="E1854" s="231">
        <v>1</v>
      </c>
      <c r="F1854" s="231"/>
      <c r="G1854" s="231"/>
      <c r="H1854" s="401"/>
      <c r="I1854" s="235"/>
      <c r="J1854" s="235"/>
      <c r="K1854" s="235"/>
      <c r="L1854" s="235"/>
      <c r="M1854" s="235"/>
      <c r="N1854" s="235"/>
      <c r="O1854" s="235"/>
      <c r="P1854" s="235"/>
      <c r="Q1854" s="235"/>
      <c r="R1854" s="235"/>
      <c r="S1854" s="235"/>
      <c r="T1854" s="235"/>
      <c r="U1854" s="235"/>
      <c r="V1854" s="235"/>
      <c r="W1854" s="235"/>
      <c r="X1854" s="235"/>
      <c r="Y1854" s="235"/>
      <c r="Z1854" s="235"/>
      <c r="AA1854" s="235"/>
      <c r="AB1854" s="235"/>
      <c r="AC1854" s="235"/>
      <c r="AD1854" s="235"/>
      <c r="AE1854" s="235"/>
      <c r="AF1854" s="235"/>
      <c r="AG1854" s="235"/>
      <c r="AH1854" s="235"/>
      <c r="AI1854" s="235"/>
      <c r="AJ1854" s="235"/>
      <c r="AK1854" s="235"/>
      <c r="AL1854" s="235"/>
      <c r="AM1854" s="235"/>
      <c r="AN1854" s="235"/>
      <c r="AO1854" s="235"/>
      <c r="AP1854" s="235"/>
    </row>
    <row r="1855" spans="1:42" s="232" customFormat="1" outlineLevel="1">
      <c r="A1855" s="400">
        <v>0</v>
      </c>
      <c r="B1855" s="138">
        <v>0</v>
      </c>
      <c r="C1855" s="236" t="s">
        <v>2407</v>
      </c>
      <c r="D1855" s="141">
        <v>0</v>
      </c>
      <c r="E1855" s="231">
        <v>0</v>
      </c>
      <c r="F1855" s="231"/>
      <c r="G1855" s="231"/>
      <c r="H1855" s="401"/>
      <c r="I1855" s="235"/>
      <c r="J1855" s="235"/>
      <c r="K1855" s="235"/>
      <c r="L1855" s="235"/>
      <c r="M1855" s="235"/>
      <c r="N1855" s="235"/>
      <c r="O1855" s="235"/>
      <c r="P1855" s="235"/>
      <c r="Q1855" s="235"/>
      <c r="R1855" s="235"/>
      <c r="S1855" s="235"/>
      <c r="T1855" s="235"/>
      <c r="U1855" s="235"/>
      <c r="V1855" s="235"/>
      <c r="W1855" s="235"/>
      <c r="X1855" s="235"/>
      <c r="Y1855" s="235"/>
      <c r="Z1855" s="235"/>
      <c r="AA1855" s="235"/>
      <c r="AB1855" s="235"/>
      <c r="AC1855" s="235"/>
      <c r="AD1855" s="235"/>
      <c r="AE1855" s="235"/>
      <c r="AF1855" s="235"/>
      <c r="AG1855" s="235"/>
      <c r="AH1855" s="235"/>
      <c r="AI1855" s="235"/>
      <c r="AJ1855" s="235"/>
      <c r="AK1855" s="235"/>
      <c r="AL1855" s="235"/>
      <c r="AM1855" s="235"/>
      <c r="AN1855" s="235"/>
      <c r="AO1855" s="235"/>
      <c r="AP1855" s="235"/>
    </row>
    <row r="1856" spans="1:42" s="232" customFormat="1" outlineLevel="1">
      <c r="A1856" s="400">
        <v>728</v>
      </c>
      <c r="B1856" s="138">
        <v>0</v>
      </c>
      <c r="C1856" s="236" t="s">
        <v>2445</v>
      </c>
      <c r="D1856" s="141" t="s">
        <v>415</v>
      </c>
      <c r="E1856" s="231">
        <v>8</v>
      </c>
      <c r="F1856" s="231"/>
      <c r="G1856" s="231">
        <f t="shared" ref="G1856:G1859" si="104">ROUND(E1856*F1856,2)</f>
        <v>0</v>
      </c>
      <c r="H1856" s="401" t="s">
        <v>1233</v>
      </c>
      <c r="I1856" s="235"/>
      <c r="J1856" s="235"/>
      <c r="K1856" s="235"/>
      <c r="L1856" s="235"/>
      <c r="M1856" s="235"/>
      <c r="N1856" s="235"/>
      <c r="O1856" s="235"/>
      <c r="P1856" s="235"/>
      <c r="Q1856" s="235"/>
      <c r="R1856" s="235"/>
      <c r="S1856" s="235"/>
      <c r="T1856" s="235"/>
      <c r="U1856" s="235"/>
      <c r="V1856" s="235"/>
      <c r="W1856" s="235"/>
      <c r="X1856" s="235"/>
      <c r="Y1856" s="235"/>
      <c r="Z1856" s="235"/>
      <c r="AA1856" s="235"/>
      <c r="AB1856" s="235"/>
      <c r="AC1856" s="235"/>
      <c r="AD1856" s="235"/>
      <c r="AE1856" s="235"/>
      <c r="AF1856" s="235"/>
      <c r="AG1856" s="235"/>
      <c r="AH1856" s="235"/>
      <c r="AI1856" s="235"/>
      <c r="AJ1856" s="235"/>
      <c r="AK1856" s="235"/>
      <c r="AL1856" s="235"/>
      <c r="AM1856" s="235"/>
      <c r="AN1856" s="235"/>
      <c r="AO1856" s="235"/>
      <c r="AP1856" s="235"/>
    </row>
    <row r="1857" spans="1:42" s="232" customFormat="1" outlineLevel="1">
      <c r="A1857" s="400">
        <v>729</v>
      </c>
      <c r="B1857" s="138">
        <v>0</v>
      </c>
      <c r="C1857" s="236" t="s">
        <v>2446</v>
      </c>
      <c r="D1857" s="141" t="s">
        <v>415</v>
      </c>
      <c r="E1857" s="231">
        <v>2</v>
      </c>
      <c r="F1857" s="231"/>
      <c r="G1857" s="231">
        <f t="shared" si="104"/>
        <v>0</v>
      </c>
      <c r="H1857" s="401" t="s">
        <v>1233</v>
      </c>
      <c r="I1857" s="235"/>
      <c r="J1857" s="235"/>
      <c r="K1857" s="235"/>
      <c r="L1857" s="235"/>
      <c r="M1857" s="235"/>
      <c r="N1857" s="235"/>
      <c r="O1857" s="235"/>
      <c r="P1857" s="235"/>
      <c r="Q1857" s="235"/>
      <c r="R1857" s="235"/>
      <c r="S1857" s="235"/>
      <c r="T1857" s="235"/>
      <c r="U1857" s="235"/>
      <c r="V1857" s="235"/>
      <c r="W1857" s="235"/>
      <c r="X1857" s="235"/>
      <c r="Y1857" s="235"/>
      <c r="Z1857" s="235"/>
      <c r="AA1857" s="235"/>
      <c r="AB1857" s="235"/>
      <c r="AC1857" s="235"/>
      <c r="AD1857" s="235"/>
      <c r="AE1857" s="235"/>
      <c r="AF1857" s="235"/>
      <c r="AG1857" s="235"/>
      <c r="AH1857" s="235"/>
      <c r="AI1857" s="235"/>
      <c r="AJ1857" s="235"/>
      <c r="AK1857" s="235"/>
      <c r="AL1857" s="235"/>
      <c r="AM1857" s="235"/>
      <c r="AN1857" s="235"/>
      <c r="AO1857" s="235"/>
      <c r="AP1857" s="235"/>
    </row>
    <row r="1858" spans="1:42" s="232" customFormat="1" outlineLevel="1">
      <c r="A1858" s="400">
        <v>730</v>
      </c>
      <c r="B1858" s="138">
        <v>0</v>
      </c>
      <c r="C1858" s="236" t="s">
        <v>2447</v>
      </c>
      <c r="D1858" s="141" t="s">
        <v>415</v>
      </c>
      <c r="E1858" s="231">
        <v>4</v>
      </c>
      <c r="F1858" s="231"/>
      <c r="G1858" s="231">
        <f t="shared" si="104"/>
        <v>0</v>
      </c>
      <c r="H1858" s="401" t="s">
        <v>1233</v>
      </c>
      <c r="I1858" s="235"/>
      <c r="J1858" s="235"/>
      <c r="K1858" s="235"/>
      <c r="L1858" s="235"/>
      <c r="M1858" s="235"/>
      <c r="N1858" s="235"/>
      <c r="O1858" s="235"/>
      <c r="P1858" s="235"/>
      <c r="Q1858" s="235"/>
      <c r="R1858" s="235"/>
      <c r="S1858" s="235"/>
      <c r="T1858" s="235"/>
      <c r="U1858" s="235"/>
      <c r="V1858" s="235"/>
      <c r="W1858" s="235"/>
      <c r="X1858" s="235"/>
      <c r="Y1858" s="235"/>
      <c r="Z1858" s="235"/>
      <c r="AA1858" s="235"/>
      <c r="AB1858" s="235"/>
      <c r="AC1858" s="235"/>
      <c r="AD1858" s="235"/>
      <c r="AE1858" s="235"/>
      <c r="AF1858" s="235"/>
      <c r="AG1858" s="235"/>
      <c r="AH1858" s="235"/>
      <c r="AI1858" s="235"/>
      <c r="AJ1858" s="235"/>
      <c r="AK1858" s="235"/>
      <c r="AL1858" s="235"/>
      <c r="AM1858" s="235"/>
      <c r="AN1858" s="235"/>
      <c r="AO1858" s="235"/>
      <c r="AP1858" s="235"/>
    </row>
    <row r="1859" spans="1:42" s="232" customFormat="1" outlineLevel="1">
      <c r="A1859" s="400">
        <v>731</v>
      </c>
      <c r="B1859" s="138">
        <v>0</v>
      </c>
      <c r="C1859" s="236" t="s">
        <v>2448</v>
      </c>
      <c r="D1859" s="141" t="s">
        <v>415</v>
      </c>
      <c r="E1859" s="231">
        <v>5</v>
      </c>
      <c r="F1859" s="231"/>
      <c r="G1859" s="231">
        <f t="shared" si="104"/>
        <v>0</v>
      </c>
      <c r="H1859" s="401" t="s">
        <v>1233</v>
      </c>
      <c r="I1859" s="235"/>
      <c r="J1859" s="235"/>
      <c r="K1859" s="235"/>
      <c r="L1859" s="235"/>
      <c r="M1859" s="235"/>
      <c r="N1859" s="235"/>
      <c r="O1859" s="235"/>
      <c r="P1859" s="235"/>
      <c r="Q1859" s="235"/>
      <c r="R1859" s="235"/>
      <c r="S1859" s="235"/>
      <c r="T1859" s="235"/>
      <c r="U1859" s="235"/>
      <c r="V1859" s="235"/>
      <c r="W1859" s="235"/>
      <c r="X1859" s="235"/>
      <c r="Y1859" s="235"/>
      <c r="Z1859" s="235"/>
      <c r="AA1859" s="235"/>
      <c r="AB1859" s="235"/>
      <c r="AC1859" s="235"/>
      <c r="AD1859" s="235"/>
      <c r="AE1859" s="235"/>
      <c r="AF1859" s="235"/>
      <c r="AG1859" s="235"/>
      <c r="AH1859" s="235"/>
      <c r="AI1859" s="235"/>
      <c r="AJ1859" s="235"/>
      <c r="AK1859" s="235"/>
      <c r="AL1859" s="235"/>
      <c r="AM1859" s="235"/>
      <c r="AN1859" s="235"/>
      <c r="AO1859" s="235"/>
      <c r="AP1859" s="235"/>
    </row>
    <row r="1860" spans="1:42" s="232" customFormat="1" outlineLevel="1">
      <c r="A1860" s="400">
        <v>0</v>
      </c>
      <c r="B1860" s="138">
        <v>0</v>
      </c>
      <c r="C1860" s="236">
        <v>0</v>
      </c>
      <c r="D1860" s="141">
        <v>0</v>
      </c>
      <c r="E1860" s="231">
        <v>0</v>
      </c>
      <c r="F1860" s="231"/>
      <c r="G1860" s="231"/>
      <c r="H1860" s="401"/>
      <c r="I1860" s="235"/>
      <c r="J1860" s="235"/>
      <c r="K1860" s="235"/>
      <c r="L1860" s="235"/>
      <c r="M1860" s="235"/>
      <c r="N1860" s="235"/>
      <c r="O1860" s="235"/>
      <c r="P1860" s="235"/>
      <c r="Q1860" s="235"/>
      <c r="R1860" s="235"/>
      <c r="S1860" s="235"/>
      <c r="T1860" s="235"/>
      <c r="U1860" s="235"/>
      <c r="V1860" s="235"/>
      <c r="W1860" s="235"/>
      <c r="X1860" s="235"/>
      <c r="Y1860" s="235"/>
      <c r="Z1860" s="235"/>
      <c r="AA1860" s="235"/>
      <c r="AB1860" s="235"/>
      <c r="AC1860" s="235"/>
      <c r="AD1860" s="235"/>
      <c r="AE1860" s="235"/>
      <c r="AF1860" s="235"/>
      <c r="AG1860" s="235"/>
      <c r="AH1860" s="235"/>
      <c r="AI1860" s="235"/>
      <c r="AJ1860" s="235"/>
      <c r="AK1860" s="235"/>
      <c r="AL1860" s="235"/>
      <c r="AM1860" s="235"/>
      <c r="AN1860" s="235"/>
      <c r="AO1860" s="235"/>
      <c r="AP1860" s="235"/>
    </row>
    <row r="1861" spans="1:42" s="232" customFormat="1" outlineLevel="1">
      <c r="A1861" s="400">
        <v>0</v>
      </c>
      <c r="B1861" s="138">
        <v>0</v>
      </c>
      <c r="C1861" s="236" t="s">
        <v>2412</v>
      </c>
      <c r="D1861" s="141">
        <v>0</v>
      </c>
      <c r="E1861" s="231">
        <v>0</v>
      </c>
      <c r="F1861" s="231"/>
      <c r="G1861" s="231"/>
      <c r="H1861" s="401"/>
      <c r="I1861" s="235"/>
      <c r="J1861" s="235"/>
      <c r="K1861" s="235"/>
      <c r="L1861" s="235"/>
      <c r="M1861" s="235"/>
      <c r="N1861" s="235"/>
      <c r="O1861" s="235"/>
      <c r="P1861" s="235"/>
      <c r="Q1861" s="235"/>
      <c r="R1861" s="235"/>
      <c r="S1861" s="235"/>
      <c r="T1861" s="235"/>
      <c r="U1861" s="235"/>
      <c r="V1861" s="235"/>
      <c r="W1861" s="235"/>
      <c r="X1861" s="235"/>
      <c r="Y1861" s="235"/>
      <c r="Z1861" s="235"/>
      <c r="AA1861" s="235"/>
      <c r="AB1861" s="235"/>
      <c r="AC1861" s="235"/>
      <c r="AD1861" s="235"/>
      <c r="AE1861" s="235"/>
      <c r="AF1861" s="235"/>
      <c r="AG1861" s="235"/>
      <c r="AH1861" s="235"/>
      <c r="AI1861" s="235"/>
      <c r="AJ1861" s="235"/>
      <c r="AK1861" s="235"/>
      <c r="AL1861" s="235"/>
      <c r="AM1861" s="235"/>
      <c r="AN1861" s="235"/>
      <c r="AO1861" s="235"/>
      <c r="AP1861" s="235"/>
    </row>
    <row r="1862" spans="1:42" s="232" customFormat="1" outlineLevel="1">
      <c r="A1862" s="400">
        <v>732</v>
      </c>
      <c r="B1862" s="138">
        <v>0</v>
      </c>
      <c r="C1862" s="236" t="s">
        <v>2449</v>
      </c>
      <c r="D1862" s="141" t="s">
        <v>415</v>
      </c>
      <c r="E1862" s="231">
        <v>3</v>
      </c>
      <c r="F1862" s="231"/>
      <c r="G1862" s="231">
        <f t="shared" ref="G1862" si="105">ROUND(E1862*F1862,2)</f>
        <v>0</v>
      </c>
      <c r="H1862" s="401" t="s">
        <v>1233</v>
      </c>
      <c r="I1862" s="235"/>
      <c r="J1862" s="235"/>
      <c r="K1862" s="235"/>
      <c r="L1862" s="235"/>
      <c r="M1862" s="235"/>
      <c r="N1862" s="235"/>
      <c r="O1862" s="235"/>
      <c r="P1862" s="235"/>
      <c r="Q1862" s="235"/>
      <c r="R1862" s="235"/>
      <c r="S1862" s="235"/>
      <c r="T1862" s="235"/>
      <c r="U1862" s="235"/>
      <c r="V1862" s="235"/>
      <c r="W1862" s="235"/>
      <c r="X1862" s="235"/>
      <c r="Y1862" s="235"/>
      <c r="Z1862" s="235"/>
      <c r="AA1862" s="235"/>
      <c r="AB1862" s="235"/>
      <c r="AC1862" s="235"/>
      <c r="AD1862" s="235"/>
      <c r="AE1862" s="235"/>
      <c r="AF1862" s="235"/>
      <c r="AG1862" s="235"/>
      <c r="AH1862" s="235"/>
      <c r="AI1862" s="235"/>
      <c r="AJ1862" s="235"/>
      <c r="AK1862" s="235"/>
      <c r="AL1862" s="235"/>
      <c r="AM1862" s="235"/>
      <c r="AN1862" s="235"/>
      <c r="AO1862" s="235"/>
      <c r="AP1862" s="235"/>
    </row>
    <row r="1863" spans="1:42" s="232" customFormat="1" outlineLevel="1">
      <c r="A1863" s="400">
        <v>0</v>
      </c>
      <c r="B1863" s="138">
        <v>0</v>
      </c>
      <c r="C1863" s="236">
        <v>0</v>
      </c>
      <c r="D1863" s="141">
        <v>0</v>
      </c>
      <c r="E1863" s="231">
        <v>0</v>
      </c>
      <c r="F1863" s="231"/>
      <c r="G1863" s="231"/>
      <c r="H1863" s="401"/>
      <c r="I1863" s="235"/>
      <c r="J1863" s="235"/>
      <c r="K1863" s="235"/>
      <c r="L1863" s="235"/>
      <c r="M1863" s="235"/>
      <c r="N1863" s="235"/>
      <c r="O1863" s="235"/>
      <c r="P1863" s="235"/>
      <c r="Q1863" s="235"/>
      <c r="R1863" s="235"/>
      <c r="S1863" s="235"/>
      <c r="T1863" s="235"/>
      <c r="U1863" s="235"/>
      <c r="V1863" s="235"/>
      <c r="W1863" s="235"/>
      <c r="X1863" s="235"/>
      <c r="Y1863" s="235"/>
      <c r="Z1863" s="235"/>
      <c r="AA1863" s="235"/>
      <c r="AB1863" s="235"/>
      <c r="AC1863" s="235"/>
      <c r="AD1863" s="235"/>
      <c r="AE1863" s="235"/>
      <c r="AF1863" s="235"/>
      <c r="AG1863" s="235"/>
      <c r="AH1863" s="235"/>
      <c r="AI1863" s="235"/>
      <c r="AJ1863" s="235"/>
      <c r="AK1863" s="235"/>
      <c r="AL1863" s="235"/>
      <c r="AM1863" s="235"/>
      <c r="AN1863" s="235"/>
      <c r="AO1863" s="235"/>
      <c r="AP1863" s="235"/>
    </row>
    <row r="1864" spans="1:42" s="232" customFormat="1" outlineLevel="1">
      <c r="A1864" s="400">
        <v>733</v>
      </c>
      <c r="B1864" s="138">
        <v>0</v>
      </c>
      <c r="C1864" s="236" t="s">
        <v>2418</v>
      </c>
      <c r="D1864" s="141" t="s">
        <v>130</v>
      </c>
      <c r="E1864" s="231">
        <v>3</v>
      </c>
      <c r="F1864" s="231"/>
      <c r="G1864" s="231">
        <f t="shared" ref="G1864:G1866" si="106">ROUND(E1864*F1864,2)</f>
        <v>0</v>
      </c>
      <c r="H1864" s="401" t="s">
        <v>1233</v>
      </c>
      <c r="I1864" s="235"/>
      <c r="J1864" s="235"/>
      <c r="K1864" s="235"/>
      <c r="L1864" s="235"/>
      <c r="M1864" s="235"/>
      <c r="N1864" s="235"/>
      <c r="O1864" s="235"/>
      <c r="P1864" s="235"/>
      <c r="Q1864" s="235"/>
      <c r="R1864" s="235"/>
      <c r="S1864" s="235"/>
      <c r="T1864" s="235"/>
      <c r="U1864" s="235"/>
      <c r="V1864" s="235"/>
      <c r="W1864" s="235"/>
      <c r="X1864" s="235"/>
      <c r="Y1864" s="235"/>
      <c r="Z1864" s="235"/>
      <c r="AA1864" s="235"/>
      <c r="AB1864" s="235"/>
      <c r="AC1864" s="235"/>
      <c r="AD1864" s="235"/>
      <c r="AE1864" s="235"/>
      <c r="AF1864" s="235"/>
      <c r="AG1864" s="235"/>
      <c r="AH1864" s="235"/>
      <c r="AI1864" s="235"/>
      <c r="AJ1864" s="235"/>
      <c r="AK1864" s="235"/>
      <c r="AL1864" s="235"/>
      <c r="AM1864" s="235"/>
      <c r="AN1864" s="235"/>
      <c r="AO1864" s="235"/>
      <c r="AP1864" s="235"/>
    </row>
    <row r="1865" spans="1:42" s="232" customFormat="1" outlineLevel="1">
      <c r="A1865" s="400">
        <v>734</v>
      </c>
      <c r="B1865" s="138">
        <v>0</v>
      </c>
      <c r="C1865" s="236" t="s">
        <v>2419</v>
      </c>
      <c r="D1865" s="141" t="s">
        <v>130</v>
      </c>
      <c r="E1865" s="231">
        <v>3</v>
      </c>
      <c r="F1865" s="231"/>
      <c r="G1865" s="231">
        <f t="shared" si="106"/>
        <v>0</v>
      </c>
      <c r="H1865" s="401" t="s">
        <v>1233</v>
      </c>
      <c r="I1865" s="235"/>
      <c r="J1865" s="235"/>
      <c r="K1865" s="235"/>
      <c r="L1865" s="235"/>
      <c r="M1865" s="235"/>
      <c r="N1865" s="235"/>
      <c r="O1865" s="235"/>
      <c r="P1865" s="235"/>
      <c r="Q1865" s="235"/>
      <c r="R1865" s="235"/>
      <c r="S1865" s="235"/>
      <c r="T1865" s="235"/>
      <c r="U1865" s="235"/>
      <c r="V1865" s="235"/>
      <c r="W1865" s="235"/>
      <c r="X1865" s="235"/>
      <c r="Y1865" s="235"/>
      <c r="Z1865" s="235"/>
      <c r="AA1865" s="235"/>
      <c r="AB1865" s="235"/>
      <c r="AC1865" s="235"/>
      <c r="AD1865" s="235"/>
      <c r="AE1865" s="235"/>
      <c r="AF1865" s="235"/>
      <c r="AG1865" s="235"/>
      <c r="AH1865" s="235"/>
      <c r="AI1865" s="235"/>
      <c r="AJ1865" s="235"/>
      <c r="AK1865" s="235"/>
      <c r="AL1865" s="235"/>
      <c r="AM1865" s="235"/>
      <c r="AN1865" s="235"/>
      <c r="AO1865" s="235"/>
      <c r="AP1865" s="235"/>
    </row>
    <row r="1866" spans="1:42" s="232" customFormat="1" ht="22.5" outlineLevel="1">
      <c r="A1866" s="400">
        <v>735</v>
      </c>
      <c r="B1866" s="138">
        <v>0</v>
      </c>
      <c r="C1866" s="236" t="s">
        <v>2450</v>
      </c>
      <c r="D1866" s="141" t="s">
        <v>130</v>
      </c>
      <c r="E1866" s="231">
        <v>3</v>
      </c>
      <c r="F1866" s="231"/>
      <c r="G1866" s="231">
        <f t="shared" si="106"/>
        <v>0</v>
      </c>
      <c r="H1866" s="401" t="s">
        <v>1233</v>
      </c>
      <c r="I1866" s="235"/>
      <c r="J1866" s="235"/>
      <c r="K1866" s="235"/>
      <c r="L1866" s="235"/>
      <c r="M1866" s="235"/>
      <c r="N1866" s="235"/>
      <c r="O1866" s="235"/>
      <c r="P1866" s="235"/>
      <c r="Q1866" s="235"/>
      <c r="R1866" s="235"/>
      <c r="S1866" s="235"/>
      <c r="T1866" s="235"/>
      <c r="U1866" s="235"/>
      <c r="V1866" s="235"/>
      <c r="W1866" s="235"/>
      <c r="X1866" s="235"/>
      <c r="Y1866" s="235"/>
      <c r="Z1866" s="235"/>
      <c r="AA1866" s="235"/>
      <c r="AB1866" s="235"/>
      <c r="AC1866" s="235"/>
      <c r="AD1866" s="235"/>
      <c r="AE1866" s="235"/>
      <c r="AF1866" s="235"/>
      <c r="AG1866" s="235"/>
      <c r="AH1866" s="235"/>
      <c r="AI1866" s="235"/>
      <c r="AJ1866" s="235"/>
      <c r="AK1866" s="235"/>
      <c r="AL1866" s="235"/>
      <c r="AM1866" s="235"/>
      <c r="AN1866" s="235"/>
      <c r="AO1866" s="235"/>
      <c r="AP1866" s="235"/>
    </row>
    <row r="1867" spans="1:42" s="232" customFormat="1" outlineLevel="1">
      <c r="A1867" s="400">
        <v>0</v>
      </c>
      <c r="B1867" s="138">
        <v>0</v>
      </c>
      <c r="C1867" s="236">
        <v>0</v>
      </c>
      <c r="D1867" s="141">
        <v>0</v>
      </c>
      <c r="E1867" s="231">
        <v>0</v>
      </c>
      <c r="F1867" s="231"/>
      <c r="G1867" s="231"/>
      <c r="H1867" s="401"/>
      <c r="I1867" s="235"/>
      <c r="J1867" s="235"/>
      <c r="K1867" s="235"/>
      <c r="L1867" s="235"/>
      <c r="M1867" s="235"/>
      <c r="N1867" s="235"/>
      <c r="O1867" s="235"/>
      <c r="P1867" s="235"/>
      <c r="Q1867" s="235"/>
      <c r="R1867" s="235"/>
      <c r="S1867" s="235"/>
      <c r="T1867" s="235"/>
      <c r="U1867" s="235"/>
      <c r="V1867" s="235"/>
      <c r="W1867" s="235"/>
      <c r="X1867" s="235"/>
      <c r="Y1867" s="235"/>
      <c r="Z1867" s="235"/>
      <c r="AA1867" s="235"/>
      <c r="AB1867" s="235"/>
      <c r="AC1867" s="235"/>
      <c r="AD1867" s="235"/>
      <c r="AE1867" s="235"/>
      <c r="AF1867" s="235"/>
      <c r="AG1867" s="235"/>
      <c r="AH1867" s="235"/>
      <c r="AI1867" s="235"/>
      <c r="AJ1867" s="235"/>
      <c r="AK1867" s="235"/>
      <c r="AL1867" s="235"/>
      <c r="AM1867" s="235"/>
      <c r="AN1867" s="235"/>
      <c r="AO1867" s="235"/>
      <c r="AP1867" s="235"/>
    </row>
    <row r="1868" spans="1:42" s="232" customFormat="1" ht="24" outlineLevel="1">
      <c r="A1868" s="404">
        <v>0</v>
      </c>
      <c r="B1868" s="402" t="s">
        <v>2451</v>
      </c>
      <c r="C1868" s="403" t="s">
        <v>2422</v>
      </c>
      <c r="D1868" s="405">
        <v>0</v>
      </c>
      <c r="E1868" s="406">
        <v>0</v>
      </c>
      <c r="F1868" s="406"/>
      <c r="G1868" s="406"/>
      <c r="H1868" s="407"/>
      <c r="I1868" s="235"/>
      <c r="J1868" s="235"/>
      <c r="K1868" s="235"/>
      <c r="L1868" s="235"/>
      <c r="M1868" s="235"/>
      <c r="N1868" s="235"/>
      <c r="O1868" s="235"/>
      <c r="P1868" s="235"/>
      <c r="Q1868" s="235"/>
      <c r="R1868" s="235"/>
      <c r="S1868" s="235"/>
      <c r="T1868" s="235"/>
      <c r="U1868" s="235"/>
      <c r="V1868" s="235"/>
      <c r="W1868" s="235"/>
      <c r="X1868" s="235"/>
      <c r="Y1868" s="235"/>
      <c r="Z1868" s="235"/>
      <c r="AA1868" s="235"/>
      <c r="AB1868" s="235"/>
      <c r="AC1868" s="235"/>
      <c r="AD1868" s="235"/>
      <c r="AE1868" s="235"/>
      <c r="AF1868" s="235"/>
      <c r="AG1868" s="235"/>
      <c r="AH1868" s="235"/>
      <c r="AI1868" s="235"/>
      <c r="AJ1868" s="235"/>
      <c r="AK1868" s="235"/>
      <c r="AL1868" s="235"/>
      <c r="AM1868" s="235"/>
      <c r="AN1868" s="235"/>
      <c r="AO1868" s="235"/>
      <c r="AP1868" s="235"/>
    </row>
    <row r="1869" spans="1:42" s="232" customFormat="1" ht="22.5" outlineLevel="1">
      <c r="A1869" s="400">
        <v>0</v>
      </c>
      <c r="B1869" s="138">
        <v>0</v>
      </c>
      <c r="C1869" s="236" t="s">
        <v>2423</v>
      </c>
      <c r="D1869" s="141">
        <v>0</v>
      </c>
      <c r="E1869" s="231">
        <v>0</v>
      </c>
      <c r="F1869" s="231"/>
      <c r="G1869" s="231"/>
      <c r="H1869" s="401"/>
      <c r="I1869" s="235"/>
      <c r="J1869" s="235"/>
      <c r="K1869" s="235"/>
      <c r="L1869" s="235"/>
      <c r="M1869" s="235"/>
      <c r="N1869" s="235"/>
      <c r="O1869" s="235"/>
      <c r="P1869" s="235"/>
      <c r="Q1869" s="235"/>
      <c r="R1869" s="235"/>
      <c r="S1869" s="235"/>
      <c r="T1869" s="235"/>
      <c r="U1869" s="235"/>
      <c r="V1869" s="235"/>
      <c r="W1869" s="235"/>
      <c r="X1869" s="235"/>
      <c r="Y1869" s="235"/>
      <c r="Z1869" s="235"/>
      <c r="AA1869" s="235"/>
      <c r="AB1869" s="235"/>
      <c r="AC1869" s="235"/>
      <c r="AD1869" s="235"/>
      <c r="AE1869" s="235"/>
      <c r="AF1869" s="235"/>
      <c r="AG1869" s="235"/>
      <c r="AH1869" s="235"/>
      <c r="AI1869" s="235"/>
      <c r="AJ1869" s="235"/>
      <c r="AK1869" s="235"/>
      <c r="AL1869" s="235"/>
      <c r="AM1869" s="235"/>
      <c r="AN1869" s="235"/>
      <c r="AO1869" s="235"/>
      <c r="AP1869" s="235"/>
    </row>
    <row r="1870" spans="1:42" s="232" customFormat="1" outlineLevel="1">
      <c r="A1870" s="400">
        <v>0</v>
      </c>
      <c r="B1870" s="138">
        <v>0</v>
      </c>
      <c r="C1870" s="236">
        <v>0</v>
      </c>
      <c r="D1870" s="141">
        <v>0</v>
      </c>
      <c r="E1870" s="231">
        <v>0</v>
      </c>
      <c r="F1870" s="231"/>
      <c r="G1870" s="231"/>
      <c r="H1870" s="401"/>
      <c r="I1870" s="235"/>
      <c r="J1870" s="235"/>
      <c r="K1870" s="235"/>
      <c r="L1870" s="235"/>
      <c r="M1870" s="235"/>
      <c r="N1870" s="235"/>
      <c r="O1870" s="235"/>
      <c r="P1870" s="235"/>
      <c r="Q1870" s="235"/>
      <c r="R1870" s="235"/>
      <c r="S1870" s="235"/>
      <c r="T1870" s="235"/>
      <c r="U1870" s="235"/>
      <c r="V1870" s="235"/>
      <c r="W1870" s="235"/>
      <c r="X1870" s="235"/>
      <c r="Y1870" s="235"/>
      <c r="Z1870" s="235"/>
      <c r="AA1870" s="235"/>
      <c r="AB1870" s="235"/>
      <c r="AC1870" s="235"/>
      <c r="AD1870" s="235"/>
      <c r="AE1870" s="235"/>
      <c r="AF1870" s="235"/>
      <c r="AG1870" s="235"/>
      <c r="AH1870" s="235"/>
      <c r="AI1870" s="235"/>
      <c r="AJ1870" s="235"/>
      <c r="AK1870" s="235"/>
      <c r="AL1870" s="235"/>
      <c r="AM1870" s="235"/>
      <c r="AN1870" s="235"/>
      <c r="AO1870" s="235"/>
      <c r="AP1870" s="235"/>
    </row>
    <row r="1871" spans="1:42" s="232" customFormat="1" ht="22.5" outlineLevel="1">
      <c r="A1871" s="400">
        <v>736</v>
      </c>
      <c r="B1871" s="138" t="s">
        <v>2452</v>
      </c>
      <c r="C1871" s="236" t="s">
        <v>2425</v>
      </c>
      <c r="D1871" s="141" t="s">
        <v>142</v>
      </c>
      <c r="E1871" s="231">
        <v>1</v>
      </c>
      <c r="F1871" s="231"/>
      <c r="G1871" s="231">
        <f t="shared" ref="G1871:G1886" si="107">ROUND(E1871*F1871,2)</f>
        <v>0</v>
      </c>
      <c r="H1871" s="401" t="s">
        <v>1233</v>
      </c>
      <c r="I1871" s="235"/>
      <c r="J1871" s="235"/>
      <c r="K1871" s="235"/>
      <c r="L1871" s="235"/>
      <c r="M1871" s="235"/>
      <c r="N1871" s="235"/>
      <c r="O1871" s="235"/>
      <c r="P1871" s="235"/>
      <c r="Q1871" s="235"/>
      <c r="R1871" s="235"/>
      <c r="S1871" s="235"/>
      <c r="T1871" s="235"/>
      <c r="U1871" s="235"/>
      <c r="V1871" s="235"/>
      <c r="W1871" s="235"/>
      <c r="X1871" s="235"/>
      <c r="Y1871" s="235"/>
      <c r="Z1871" s="235"/>
      <c r="AA1871" s="235"/>
      <c r="AB1871" s="235"/>
      <c r="AC1871" s="235"/>
      <c r="AD1871" s="235"/>
      <c r="AE1871" s="235"/>
      <c r="AF1871" s="235"/>
      <c r="AG1871" s="235"/>
      <c r="AH1871" s="235"/>
      <c r="AI1871" s="235"/>
      <c r="AJ1871" s="235"/>
      <c r="AK1871" s="235"/>
      <c r="AL1871" s="235"/>
      <c r="AM1871" s="235"/>
      <c r="AN1871" s="235"/>
      <c r="AO1871" s="235"/>
      <c r="AP1871" s="235"/>
    </row>
    <row r="1872" spans="1:42" s="232" customFormat="1" outlineLevel="1">
      <c r="A1872" s="400">
        <v>737</v>
      </c>
      <c r="B1872" s="138" t="s">
        <v>2453</v>
      </c>
      <c r="C1872" s="236" t="s">
        <v>2427</v>
      </c>
      <c r="D1872" s="141" t="s">
        <v>142</v>
      </c>
      <c r="E1872" s="231">
        <v>2</v>
      </c>
      <c r="F1872" s="231"/>
      <c r="G1872" s="231">
        <f t="shared" si="107"/>
        <v>0</v>
      </c>
      <c r="H1872" s="401" t="s">
        <v>1233</v>
      </c>
      <c r="I1872" s="235"/>
      <c r="J1872" s="235"/>
      <c r="K1872" s="235"/>
      <c r="L1872" s="235"/>
      <c r="M1872" s="235"/>
      <c r="N1872" s="235"/>
      <c r="O1872" s="235"/>
      <c r="P1872" s="235"/>
      <c r="Q1872" s="235"/>
      <c r="R1872" s="235"/>
      <c r="S1872" s="235"/>
      <c r="T1872" s="235"/>
      <c r="U1872" s="235"/>
      <c r="V1872" s="235"/>
      <c r="W1872" s="235"/>
      <c r="X1872" s="235"/>
      <c r="Y1872" s="235"/>
      <c r="Z1872" s="235"/>
      <c r="AA1872" s="235"/>
      <c r="AB1872" s="235"/>
      <c r="AC1872" s="235"/>
      <c r="AD1872" s="235"/>
      <c r="AE1872" s="235"/>
      <c r="AF1872" s="235"/>
      <c r="AG1872" s="235"/>
      <c r="AH1872" s="235"/>
      <c r="AI1872" s="235"/>
      <c r="AJ1872" s="235"/>
      <c r="AK1872" s="235"/>
      <c r="AL1872" s="235"/>
      <c r="AM1872" s="235"/>
      <c r="AN1872" s="235"/>
      <c r="AO1872" s="235"/>
      <c r="AP1872" s="235"/>
    </row>
    <row r="1873" spans="1:42" s="232" customFormat="1" outlineLevel="1">
      <c r="A1873" s="400">
        <v>738</v>
      </c>
      <c r="B1873" s="138" t="s">
        <v>2454</v>
      </c>
      <c r="C1873" s="236" t="s">
        <v>2429</v>
      </c>
      <c r="D1873" s="141" t="s">
        <v>142</v>
      </c>
      <c r="E1873" s="231">
        <v>1</v>
      </c>
      <c r="F1873" s="231"/>
      <c r="G1873" s="231">
        <f t="shared" si="107"/>
        <v>0</v>
      </c>
      <c r="H1873" s="401" t="s">
        <v>1233</v>
      </c>
      <c r="I1873" s="235"/>
      <c r="J1873" s="235"/>
      <c r="K1873" s="235"/>
      <c r="L1873" s="235"/>
      <c r="M1873" s="235"/>
      <c r="N1873" s="235"/>
      <c r="O1873" s="235"/>
      <c r="P1873" s="235"/>
      <c r="Q1873" s="235"/>
      <c r="R1873" s="235"/>
      <c r="S1873" s="235"/>
      <c r="T1873" s="235"/>
      <c r="U1873" s="235"/>
      <c r="V1873" s="235"/>
      <c r="W1873" s="235"/>
      <c r="X1873" s="235"/>
      <c r="Y1873" s="235"/>
      <c r="Z1873" s="235"/>
      <c r="AA1873" s="235"/>
      <c r="AB1873" s="235"/>
      <c r="AC1873" s="235"/>
      <c r="AD1873" s="235"/>
      <c r="AE1873" s="235"/>
      <c r="AF1873" s="235"/>
      <c r="AG1873" s="235"/>
      <c r="AH1873" s="235"/>
      <c r="AI1873" s="235"/>
      <c r="AJ1873" s="235"/>
      <c r="AK1873" s="235"/>
      <c r="AL1873" s="235"/>
      <c r="AM1873" s="235"/>
      <c r="AN1873" s="235"/>
      <c r="AO1873" s="235"/>
      <c r="AP1873" s="235"/>
    </row>
    <row r="1874" spans="1:42" s="232" customFormat="1" outlineLevel="1">
      <c r="A1874" s="400">
        <v>739</v>
      </c>
      <c r="B1874" s="138" t="s">
        <v>2455</v>
      </c>
      <c r="C1874" s="236" t="s">
        <v>2431</v>
      </c>
      <c r="D1874" s="141" t="s">
        <v>2524</v>
      </c>
      <c r="E1874" s="231">
        <v>1</v>
      </c>
      <c r="F1874" s="231"/>
      <c r="G1874" s="231">
        <f t="shared" si="107"/>
        <v>0</v>
      </c>
      <c r="H1874" s="401" t="s">
        <v>1233</v>
      </c>
      <c r="I1874" s="235"/>
      <c r="J1874" s="235"/>
      <c r="K1874" s="235"/>
      <c r="L1874" s="235"/>
      <c r="M1874" s="235"/>
      <c r="N1874" s="235"/>
      <c r="O1874" s="235"/>
      <c r="P1874" s="235"/>
      <c r="Q1874" s="235"/>
      <c r="R1874" s="235"/>
      <c r="S1874" s="235"/>
      <c r="T1874" s="235"/>
      <c r="U1874" s="235"/>
      <c r="V1874" s="235"/>
      <c r="W1874" s="235"/>
      <c r="X1874" s="235"/>
      <c r="Y1874" s="235"/>
      <c r="Z1874" s="235"/>
      <c r="AA1874" s="235"/>
      <c r="AB1874" s="235"/>
      <c r="AC1874" s="235"/>
      <c r="AD1874" s="235"/>
      <c r="AE1874" s="235"/>
      <c r="AF1874" s="235"/>
      <c r="AG1874" s="235"/>
      <c r="AH1874" s="235"/>
      <c r="AI1874" s="235"/>
      <c r="AJ1874" s="235"/>
      <c r="AK1874" s="235"/>
      <c r="AL1874" s="235"/>
      <c r="AM1874" s="235"/>
      <c r="AN1874" s="235"/>
      <c r="AO1874" s="235"/>
      <c r="AP1874" s="235"/>
    </row>
    <row r="1875" spans="1:42" s="232" customFormat="1" ht="22.5" outlineLevel="1">
      <c r="A1875" s="400">
        <v>740</v>
      </c>
      <c r="B1875" s="138" t="s">
        <v>2456</v>
      </c>
      <c r="C1875" s="236" t="s">
        <v>2433</v>
      </c>
      <c r="D1875" s="141" t="s">
        <v>142</v>
      </c>
      <c r="E1875" s="231">
        <v>2</v>
      </c>
      <c r="F1875" s="231"/>
      <c r="G1875" s="231">
        <f t="shared" si="107"/>
        <v>0</v>
      </c>
      <c r="H1875" s="401" t="s">
        <v>1233</v>
      </c>
      <c r="I1875" s="235"/>
      <c r="J1875" s="235"/>
      <c r="K1875" s="235"/>
      <c r="L1875" s="235"/>
      <c r="M1875" s="235"/>
      <c r="N1875" s="235"/>
      <c r="O1875" s="235"/>
      <c r="P1875" s="235"/>
      <c r="Q1875" s="235"/>
      <c r="R1875" s="235"/>
      <c r="S1875" s="235"/>
      <c r="T1875" s="235"/>
      <c r="U1875" s="235"/>
      <c r="V1875" s="235"/>
      <c r="W1875" s="235"/>
      <c r="X1875" s="235"/>
      <c r="Y1875" s="235"/>
      <c r="Z1875" s="235"/>
      <c r="AA1875" s="235"/>
      <c r="AB1875" s="235"/>
      <c r="AC1875" s="235"/>
      <c r="AD1875" s="235"/>
      <c r="AE1875" s="235"/>
      <c r="AF1875" s="235"/>
      <c r="AG1875" s="235"/>
      <c r="AH1875" s="235"/>
      <c r="AI1875" s="235"/>
      <c r="AJ1875" s="235"/>
      <c r="AK1875" s="235"/>
      <c r="AL1875" s="235"/>
      <c r="AM1875" s="235"/>
      <c r="AN1875" s="235"/>
      <c r="AO1875" s="235"/>
      <c r="AP1875" s="235"/>
    </row>
    <row r="1876" spans="1:42" s="232" customFormat="1" outlineLevel="1">
      <c r="A1876" s="400">
        <v>741</v>
      </c>
      <c r="B1876" s="138" t="s">
        <v>2457</v>
      </c>
      <c r="C1876" s="236" t="s">
        <v>2437</v>
      </c>
      <c r="D1876" s="141" t="s">
        <v>142</v>
      </c>
      <c r="E1876" s="231">
        <v>4</v>
      </c>
      <c r="F1876" s="231"/>
      <c r="G1876" s="231">
        <f t="shared" si="107"/>
        <v>0</v>
      </c>
      <c r="H1876" s="401" t="s">
        <v>1233</v>
      </c>
      <c r="I1876" s="235"/>
      <c r="J1876" s="235"/>
      <c r="K1876" s="235"/>
      <c r="L1876" s="235"/>
      <c r="M1876" s="235"/>
      <c r="N1876" s="235"/>
      <c r="O1876" s="235"/>
      <c r="P1876" s="235"/>
      <c r="Q1876" s="235"/>
      <c r="R1876" s="235"/>
      <c r="S1876" s="235"/>
      <c r="T1876" s="235"/>
      <c r="U1876" s="235"/>
      <c r="V1876" s="235"/>
      <c r="W1876" s="235"/>
      <c r="X1876" s="235"/>
      <c r="Y1876" s="235"/>
      <c r="Z1876" s="235"/>
      <c r="AA1876" s="235"/>
      <c r="AB1876" s="235"/>
      <c r="AC1876" s="235"/>
      <c r="AD1876" s="235"/>
      <c r="AE1876" s="235"/>
      <c r="AF1876" s="235"/>
      <c r="AG1876" s="235"/>
      <c r="AH1876" s="235"/>
      <c r="AI1876" s="235"/>
      <c r="AJ1876" s="235"/>
      <c r="AK1876" s="235"/>
      <c r="AL1876" s="235"/>
      <c r="AM1876" s="235"/>
      <c r="AN1876" s="235"/>
      <c r="AO1876" s="235"/>
      <c r="AP1876" s="235"/>
    </row>
    <row r="1877" spans="1:42" s="232" customFormat="1" outlineLevel="1">
      <c r="A1877" s="400">
        <v>742</v>
      </c>
      <c r="B1877" s="138" t="s">
        <v>2458</v>
      </c>
      <c r="C1877" s="236" t="s">
        <v>2459</v>
      </c>
      <c r="D1877" s="141" t="s">
        <v>142</v>
      </c>
      <c r="E1877" s="231">
        <v>1</v>
      </c>
      <c r="F1877" s="231"/>
      <c r="G1877" s="231">
        <f t="shared" si="107"/>
        <v>0</v>
      </c>
      <c r="H1877" s="401" t="s">
        <v>1233</v>
      </c>
      <c r="I1877" s="235"/>
      <c r="J1877" s="235"/>
      <c r="K1877" s="235"/>
      <c r="L1877" s="235"/>
      <c r="M1877" s="235"/>
      <c r="N1877" s="235"/>
      <c r="O1877" s="235"/>
      <c r="P1877" s="235"/>
      <c r="Q1877" s="235"/>
      <c r="R1877" s="235"/>
      <c r="S1877" s="235"/>
      <c r="T1877" s="235"/>
      <c r="U1877" s="235"/>
      <c r="V1877" s="235"/>
      <c r="W1877" s="235"/>
      <c r="X1877" s="235"/>
      <c r="Y1877" s="235"/>
      <c r="Z1877" s="235"/>
      <c r="AA1877" s="235"/>
      <c r="AB1877" s="235"/>
      <c r="AC1877" s="235"/>
      <c r="AD1877" s="235"/>
      <c r="AE1877" s="235"/>
      <c r="AF1877" s="235"/>
      <c r="AG1877" s="235"/>
      <c r="AH1877" s="235"/>
      <c r="AI1877" s="235"/>
      <c r="AJ1877" s="235"/>
      <c r="AK1877" s="235"/>
      <c r="AL1877" s="235"/>
      <c r="AM1877" s="235"/>
      <c r="AN1877" s="235"/>
      <c r="AO1877" s="235"/>
      <c r="AP1877" s="235"/>
    </row>
    <row r="1878" spans="1:42" s="232" customFormat="1" outlineLevel="1">
      <c r="A1878" s="400">
        <v>743</v>
      </c>
      <c r="B1878" s="138" t="s">
        <v>2460</v>
      </c>
      <c r="C1878" s="236" t="s">
        <v>2461</v>
      </c>
      <c r="D1878" s="141" t="s">
        <v>142</v>
      </c>
      <c r="E1878" s="231">
        <v>1</v>
      </c>
      <c r="F1878" s="231"/>
      <c r="G1878" s="231">
        <f t="shared" si="107"/>
        <v>0</v>
      </c>
      <c r="H1878" s="401" t="s">
        <v>1233</v>
      </c>
      <c r="I1878" s="235"/>
      <c r="J1878" s="235"/>
      <c r="K1878" s="235"/>
      <c r="L1878" s="235"/>
      <c r="M1878" s="235"/>
      <c r="N1878" s="235"/>
      <c r="O1878" s="235"/>
      <c r="P1878" s="235"/>
      <c r="Q1878" s="235"/>
      <c r="R1878" s="235"/>
      <c r="S1878" s="235"/>
      <c r="T1878" s="235"/>
      <c r="U1878" s="235"/>
      <c r="V1878" s="235"/>
      <c r="W1878" s="235"/>
      <c r="X1878" s="235"/>
      <c r="Y1878" s="235"/>
      <c r="Z1878" s="235"/>
      <c r="AA1878" s="235"/>
      <c r="AB1878" s="235"/>
      <c r="AC1878" s="235"/>
      <c r="AD1878" s="235"/>
      <c r="AE1878" s="235"/>
      <c r="AF1878" s="235"/>
      <c r="AG1878" s="235"/>
      <c r="AH1878" s="235"/>
      <c r="AI1878" s="235"/>
      <c r="AJ1878" s="235"/>
      <c r="AK1878" s="235"/>
      <c r="AL1878" s="235"/>
      <c r="AM1878" s="235"/>
      <c r="AN1878" s="235"/>
      <c r="AO1878" s="235"/>
      <c r="AP1878" s="235"/>
    </row>
    <row r="1879" spans="1:42" s="232" customFormat="1" outlineLevel="1">
      <c r="A1879" s="400">
        <v>744</v>
      </c>
      <c r="B1879" s="138" t="s">
        <v>2462</v>
      </c>
      <c r="C1879" s="236" t="s">
        <v>2392</v>
      </c>
      <c r="D1879" s="141" t="s">
        <v>415</v>
      </c>
      <c r="E1879" s="231">
        <v>4</v>
      </c>
      <c r="F1879" s="231"/>
      <c r="G1879" s="231">
        <f t="shared" si="107"/>
        <v>0</v>
      </c>
      <c r="H1879" s="401" t="s">
        <v>1233</v>
      </c>
      <c r="I1879" s="235"/>
      <c r="J1879" s="235"/>
      <c r="K1879" s="235"/>
      <c r="L1879" s="235"/>
      <c r="M1879" s="235"/>
      <c r="N1879" s="235"/>
      <c r="O1879" s="235"/>
      <c r="P1879" s="235"/>
      <c r="Q1879" s="235"/>
      <c r="R1879" s="235"/>
      <c r="S1879" s="235"/>
      <c r="T1879" s="235"/>
      <c r="U1879" s="235"/>
      <c r="V1879" s="235"/>
      <c r="W1879" s="235"/>
      <c r="X1879" s="235"/>
      <c r="Y1879" s="235"/>
      <c r="Z1879" s="235"/>
      <c r="AA1879" s="235"/>
      <c r="AB1879" s="235"/>
      <c r="AC1879" s="235"/>
      <c r="AD1879" s="235"/>
      <c r="AE1879" s="235"/>
      <c r="AF1879" s="235"/>
      <c r="AG1879" s="235"/>
      <c r="AH1879" s="235"/>
      <c r="AI1879" s="235"/>
      <c r="AJ1879" s="235"/>
      <c r="AK1879" s="235"/>
      <c r="AL1879" s="235"/>
      <c r="AM1879" s="235"/>
      <c r="AN1879" s="235"/>
      <c r="AO1879" s="235"/>
      <c r="AP1879" s="235"/>
    </row>
    <row r="1880" spans="1:42" s="232" customFormat="1" outlineLevel="1">
      <c r="A1880" s="400">
        <v>745</v>
      </c>
      <c r="B1880" s="138" t="s">
        <v>2463</v>
      </c>
      <c r="C1880" s="236" t="s">
        <v>2394</v>
      </c>
      <c r="D1880" s="141" t="s">
        <v>415</v>
      </c>
      <c r="E1880" s="231">
        <v>1</v>
      </c>
      <c r="F1880" s="231"/>
      <c r="G1880" s="231">
        <f t="shared" si="107"/>
        <v>0</v>
      </c>
      <c r="H1880" s="401" t="s">
        <v>1233</v>
      </c>
      <c r="I1880" s="235"/>
      <c r="J1880" s="235"/>
      <c r="K1880" s="235"/>
      <c r="L1880" s="235"/>
      <c r="M1880" s="235"/>
      <c r="N1880" s="235"/>
      <c r="O1880" s="235"/>
      <c r="P1880" s="235"/>
      <c r="Q1880" s="235"/>
      <c r="R1880" s="235"/>
      <c r="S1880" s="235"/>
      <c r="T1880" s="235"/>
      <c r="U1880" s="235"/>
      <c r="V1880" s="235"/>
      <c r="W1880" s="235"/>
      <c r="X1880" s="235"/>
      <c r="Y1880" s="235"/>
      <c r="Z1880" s="235"/>
      <c r="AA1880" s="235"/>
      <c r="AB1880" s="235"/>
      <c r="AC1880" s="235"/>
      <c r="AD1880" s="235"/>
      <c r="AE1880" s="235"/>
      <c r="AF1880" s="235"/>
      <c r="AG1880" s="235"/>
      <c r="AH1880" s="235"/>
      <c r="AI1880" s="235"/>
      <c r="AJ1880" s="235"/>
      <c r="AK1880" s="235"/>
      <c r="AL1880" s="235"/>
      <c r="AM1880" s="235"/>
      <c r="AN1880" s="235"/>
      <c r="AO1880" s="235"/>
      <c r="AP1880" s="235"/>
    </row>
    <row r="1881" spans="1:42" s="232" customFormat="1" outlineLevel="1">
      <c r="A1881" s="400">
        <v>746</v>
      </c>
      <c r="B1881" s="138" t="s">
        <v>2464</v>
      </c>
      <c r="C1881" s="236" t="s">
        <v>2465</v>
      </c>
      <c r="D1881" s="141" t="s">
        <v>415</v>
      </c>
      <c r="E1881" s="231">
        <v>1</v>
      </c>
      <c r="F1881" s="231"/>
      <c r="G1881" s="231">
        <f t="shared" si="107"/>
        <v>0</v>
      </c>
      <c r="H1881" s="401" t="s">
        <v>1233</v>
      </c>
      <c r="I1881" s="235"/>
      <c r="J1881" s="235"/>
      <c r="K1881" s="235"/>
      <c r="L1881" s="235"/>
      <c r="M1881" s="235"/>
      <c r="N1881" s="235"/>
      <c r="O1881" s="235"/>
      <c r="P1881" s="235"/>
      <c r="Q1881" s="235"/>
      <c r="R1881" s="235"/>
      <c r="S1881" s="235"/>
      <c r="T1881" s="235"/>
      <c r="U1881" s="235"/>
      <c r="V1881" s="235"/>
      <c r="W1881" s="235"/>
      <c r="X1881" s="235"/>
      <c r="Y1881" s="235"/>
      <c r="Z1881" s="235"/>
      <c r="AA1881" s="235"/>
      <c r="AB1881" s="235"/>
      <c r="AC1881" s="235"/>
      <c r="AD1881" s="235"/>
      <c r="AE1881" s="235"/>
      <c r="AF1881" s="235"/>
      <c r="AG1881" s="235"/>
      <c r="AH1881" s="235"/>
      <c r="AI1881" s="235"/>
      <c r="AJ1881" s="235"/>
      <c r="AK1881" s="235"/>
      <c r="AL1881" s="235"/>
      <c r="AM1881" s="235"/>
      <c r="AN1881" s="235"/>
      <c r="AO1881" s="235"/>
      <c r="AP1881" s="235"/>
    </row>
    <row r="1882" spans="1:42" s="232" customFormat="1" outlineLevel="1">
      <c r="A1882" s="400">
        <v>747</v>
      </c>
      <c r="B1882" s="138" t="s">
        <v>2466</v>
      </c>
      <c r="C1882" s="236" t="s">
        <v>2440</v>
      </c>
      <c r="D1882" s="141" t="s">
        <v>142</v>
      </c>
      <c r="E1882" s="231">
        <v>4</v>
      </c>
      <c r="F1882" s="231"/>
      <c r="G1882" s="231">
        <f t="shared" si="107"/>
        <v>0</v>
      </c>
      <c r="H1882" s="401" t="s">
        <v>1233</v>
      </c>
      <c r="I1882" s="235"/>
      <c r="J1882" s="235"/>
      <c r="K1882" s="235"/>
      <c r="L1882" s="235"/>
      <c r="M1882" s="235"/>
      <c r="N1882" s="235"/>
      <c r="O1882" s="235"/>
      <c r="P1882" s="235"/>
      <c r="Q1882" s="235"/>
      <c r="R1882" s="235"/>
      <c r="S1882" s="235"/>
      <c r="T1882" s="235"/>
      <c r="U1882" s="235"/>
      <c r="V1882" s="235"/>
      <c r="W1882" s="235"/>
      <c r="X1882" s="235"/>
      <c r="Y1882" s="235"/>
      <c r="Z1882" s="235"/>
      <c r="AA1882" s="235"/>
      <c r="AB1882" s="235"/>
      <c r="AC1882" s="235"/>
      <c r="AD1882" s="235"/>
      <c r="AE1882" s="235"/>
      <c r="AF1882" s="235"/>
      <c r="AG1882" s="235"/>
      <c r="AH1882" s="235"/>
      <c r="AI1882" s="235"/>
      <c r="AJ1882" s="235"/>
      <c r="AK1882" s="235"/>
      <c r="AL1882" s="235"/>
      <c r="AM1882" s="235"/>
      <c r="AN1882" s="235"/>
      <c r="AO1882" s="235"/>
      <c r="AP1882" s="235"/>
    </row>
    <row r="1883" spans="1:42" s="232" customFormat="1" outlineLevel="1">
      <c r="A1883" s="400">
        <v>748</v>
      </c>
      <c r="B1883" s="138" t="s">
        <v>2467</v>
      </c>
      <c r="C1883" s="236" t="s">
        <v>2468</v>
      </c>
      <c r="D1883" s="141" t="s">
        <v>142</v>
      </c>
      <c r="E1883" s="231">
        <v>2</v>
      </c>
      <c r="F1883" s="231"/>
      <c r="G1883" s="231">
        <f t="shared" si="107"/>
        <v>0</v>
      </c>
      <c r="H1883" s="401" t="s">
        <v>1233</v>
      </c>
      <c r="I1883" s="235"/>
      <c r="J1883" s="235"/>
      <c r="K1883" s="235"/>
      <c r="L1883" s="235"/>
      <c r="M1883" s="235"/>
      <c r="N1883" s="235"/>
      <c r="O1883" s="235"/>
      <c r="P1883" s="235"/>
      <c r="Q1883" s="235"/>
      <c r="R1883" s="235"/>
      <c r="S1883" s="235"/>
      <c r="T1883" s="235"/>
      <c r="U1883" s="235"/>
      <c r="V1883" s="235"/>
      <c r="W1883" s="235"/>
      <c r="X1883" s="235"/>
      <c r="Y1883" s="235"/>
      <c r="Z1883" s="235"/>
      <c r="AA1883" s="235"/>
      <c r="AB1883" s="235"/>
      <c r="AC1883" s="235"/>
      <c r="AD1883" s="235"/>
      <c r="AE1883" s="235"/>
      <c r="AF1883" s="235"/>
      <c r="AG1883" s="235"/>
      <c r="AH1883" s="235"/>
      <c r="AI1883" s="235"/>
      <c r="AJ1883" s="235"/>
      <c r="AK1883" s="235"/>
      <c r="AL1883" s="235"/>
      <c r="AM1883" s="235"/>
      <c r="AN1883" s="235"/>
      <c r="AO1883" s="235"/>
      <c r="AP1883" s="235"/>
    </row>
    <row r="1884" spans="1:42" s="232" customFormat="1" outlineLevel="1">
      <c r="A1884" s="400">
        <v>749</v>
      </c>
      <c r="B1884" s="138" t="s">
        <v>2469</v>
      </c>
      <c r="C1884" s="236" t="s">
        <v>2442</v>
      </c>
      <c r="D1884" s="141" t="s">
        <v>142</v>
      </c>
      <c r="E1884" s="231">
        <v>2</v>
      </c>
      <c r="F1884" s="231"/>
      <c r="G1884" s="231">
        <f t="shared" si="107"/>
        <v>0</v>
      </c>
      <c r="H1884" s="401" t="s">
        <v>1233</v>
      </c>
      <c r="I1884" s="235"/>
      <c r="J1884" s="235"/>
      <c r="K1884" s="235"/>
      <c r="L1884" s="235"/>
      <c r="M1884" s="235"/>
      <c r="N1884" s="235"/>
      <c r="O1884" s="235"/>
      <c r="P1884" s="235"/>
      <c r="Q1884" s="235"/>
      <c r="R1884" s="235"/>
      <c r="S1884" s="235"/>
      <c r="T1884" s="235"/>
      <c r="U1884" s="235"/>
      <c r="V1884" s="235"/>
      <c r="W1884" s="235"/>
      <c r="X1884" s="235"/>
      <c r="Y1884" s="235"/>
      <c r="Z1884" s="235"/>
      <c r="AA1884" s="235"/>
      <c r="AB1884" s="235"/>
      <c r="AC1884" s="235"/>
      <c r="AD1884" s="235"/>
      <c r="AE1884" s="235"/>
      <c r="AF1884" s="235"/>
      <c r="AG1884" s="235"/>
      <c r="AH1884" s="235"/>
      <c r="AI1884" s="235"/>
      <c r="AJ1884" s="235"/>
      <c r="AK1884" s="235"/>
      <c r="AL1884" s="235"/>
      <c r="AM1884" s="235"/>
      <c r="AN1884" s="235"/>
      <c r="AO1884" s="235"/>
      <c r="AP1884" s="235"/>
    </row>
    <row r="1885" spans="1:42" s="232" customFormat="1" outlineLevel="1">
      <c r="A1885" s="400">
        <v>750</v>
      </c>
      <c r="B1885" s="138" t="s">
        <v>2470</v>
      </c>
      <c r="C1885" s="236" t="s">
        <v>2471</v>
      </c>
      <c r="D1885" s="141" t="s">
        <v>142</v>
      </c>
      <c r="E1885" s="231">
        <v>2</v>
      </c>
      <c r="F1885" s="231"/>
      <c r="G1885" s="231">
        <f t="shared" si="107"/>
        <v>0</v>
      </c>
      <c r="H1885" s="401" t="s">
        <v>1233</v>
      </c>
      <c r="I1885" s="235"/>
      <c r="J1885" s="235"/>
      <c r="K1885" s="235"/>
      <c r="L1885" s="235"/>
      <c r="M1885" s="235"/>
      <c r="N1885" s="235"/>
      <c r="O1885" s="235"/>
      <c r="P1885" s="235"/>
      <c r="Q1885" s="235"/>
      <c r="R1885" s="235"/>
      <c r="S1885" s="235"/>
      <c r="T1885" s="235"/>
      <c r="U1885" s="235"/>
      <c r="V1885" s="235"/>
      <c r="W1885" s="235"/>
      <c r="X1885" s="235"/>
      <c r="Y1885" s="235"/>
      <c r="Z1885" s="235"/>
      <c r="AA1885" s="235"/>
      <c r="AB1885" s="235"/>
      <c r="AC1885" s="235"/>
      <c r="AD1885" s="235"/>
      <c r="AE1885" s="235"/>
      <c r="AF1885" s="235"/>
      <c r="AG1885" s="235"/>
      <c r="AH1885" s="235"/>
      <c r="AI1885" s="235"/>
      <c r="AJ1885" s="235"/>
      <c r="AK1885" s="235"/>
      <c r="AL1885" s="235"/>
      <c r="AM1885" s="235"/>
      <c r="AN1885" s="235"/>
      <c r="AO1885" s="235"/>
      <c r="AP1885" s="235"/>
    </row>
    <row r="1886" spans="1:42" s="232" customFormat="1" outlineLevel="1">
      <c r="A1886" s="400">
        <v>751</v>
      </c>
      <c r="B1886" s="138" t="s">
        <v>2472</v>
      </c>
      <c r="C1886" s="236" t="s">
        <v>2444</v>
      </c>
      <c r="D1886" s="141" t="s">
        <v>142</v>
      </c>
      <c r="E1886" s="231">
        <v>2</v>
      </c>
      <c r="F1886" s="231"/>
      <c r="G1886" s="231">
        <f t="shared" si="107"/>
        <v>0</v>
      </c>
      <c r="H1886" s="401" t="s">
        <v>1233</v>
      </c>
      <c r="I1886" s="235"/>
      <c r="J1886" s="235"/>
      <c r="K1886" s="235"/>
      <c r="L1886" s="235"/>
      <c r="M1886" s="235"/>
      <c r="N1886" s="235"/>
      <c r="O1886" s="235"/>
      <c r="P1886" s="235"/>
      <c r="Q1886" s="235"/>
      <c r="R1886" s="235"/>
      <c r="S1886" s="235"/>
      <c r="T1886" s="235"/>
      <c r="U1886" s="235"/>
      <c r="V1886" s="235"/>
      <c r="W1886" s="235"/>
      <c r="X1886" s="235"/>
      <c r="Y1886" s="235"/>
      <c r="Z1886" s="235"/>
      <c r="AA1886" s="235"/>
      <c r="AB1886" s="235"/>
      <c r="AC1886" s="235"/>
      <c r="AD1886" s="235"/>
      <c r="AE1886" s="235"/>
      <c r="AF1886" s="235"/>
      <c r="AG1886" s="235"/>
      <c r="AH1886" s="235"/>
      <c r="AI1886" s="235"/>
      <c r="AJ1886" s="235"/>
      <c r="AK1886" s="235"/>
      <c r="AL1886" s="235"/>
      <c r="AM1886" s="235"/>
      <c r="AN1886" s="235"/>
      <c r="AO1886" s="235"/>
      <c r="AP1886" s="235"/>
    </row>
    <row r="1887" spans="1:42" s="232" customFormat="1" outlineLevel="1">
      <c r="A1887" s="400">
        <v>0</v>
      </c>
      <c r="B1887" s="138">
        <v>0</v>
      </c>
      <c r="C1887" s="236">
        <v>0</v>
      </c>
      <c r="D1887" s="141">
        <v>0</v>
      </c>
      <c r="E1887" s="231">
        <v>0</v>
      </c>
      <c r="F1887" s="231"/>
      <c r="G1887" s="231"/>
      <c r="H1887" s="401"/>
      <c r="I1887" s="235"/>
      <c r="J1887" s="235"/>
      <c r="K1887" s="235"/>
      <c r="L1887" s="235"/>
      <c r="M1887" s="235"/>
      <c r="N1887" s="235"/>
      <c r="O1887" s="235"/>
      <c r="P1887" s="235"/>
      <c r="Q1887" s="235"/>
      <c r="R1887" s="235"/>
      <c r="S1887" s="235"/>
      <c r="T1887" s="235"/>
      <c r="U1887" s="235"/>
      <c r="V1887" s="235"/>
      <c r="W1887" s="235"/>
      <c r="X1887" s="235"/>
      <c r="Y1887" s="235"/>
      <c r="Z1887" s="235"/>
      <c r="AA1887" s="235"/>
      <c r="AB1887" s="235"/>
      <c r="AC1887" s="235"/>
      <c r="AD1887" s="235"/>
      <c r="AE1887" s="235"/>
      <c r="AF1887" s="235"/>
      <c r="AG1887" s="235"/>
      <c r="AH1887" s="235"/>
      <c r="AI1887" s="235"/>
      <c r="AJ1887" s="235"/>
      <c r="AK1887" s="235"/>
      <c r="AL1887" s="235"/>
      <c r="AM1887" s="235"/>
      <c r="AN1887" s="235"/>
      <c r="AO1887" s="235"/>
      <c r="AP1887" s="235"/>
    </row>
    <row r="1888" spans="1:42" s="232" customFormat="1" outlineLevel="1">
      <c r="A1888" s="400">
        <v>0</v>
      </c>
      <c r="B1888" s="138">
        <v>0</v>
      </c>
      <c r="C1888" s="236" t="s">
        <v>2407</v>
      </c>
      <c r="D1888" s="141">
        <v>0</v>
      </c>
      <c r="E1888" s="231">
        <v>0</v>
      </c>
      <c r="F1888" s="231"/>
      <c r="G1888" s="231"/>
      <c r="H1888" s="401"/>
      <c r="I1888" s="235"/>
      <c r="J1888" s="235"/>
      <c r="K1888" s="235"/>
      <c r="L1888" s="235"/>
      <c r="M1888" s="235"/>
      <c r="N1888" s="235"/>
      <c r="O1888" s="235"/>
      <c r="P1888" s="235"/>
      <c r="Q1888" s="235"/>
      <c r="R1888" s="235"/>
      <c r="S1888" s="235"/>
      <c r="T1888" s="235"/>
      <c r="U1888" s="235"/>
      <c r="V1888" s="235"/>
      <c r="W1888" s="235"/>
      <c r="X1888" s="235"/>
      <c r="Y1888" s="235"/>
      <c r="Z1888" s="235"/>
      <c r="AA1888" s="235"/>
      <c r="AB1888" s="235"/>
      <c r="AC1888" s="235"/>
      <c r="AD1888" s="235"/>
      <c r="AE1888" s="235"/>
      <c r="AF1888" s="235"/>
      <c r="AG1888" s="235"/>
      <c r="AH1888" s="235"/>
      <c r="AI1888" s="235"/>
      <c r="AJ1888" s="235"/>
      <c r="AK1888" s="235"/>
      <c r="AL1888" s="235"/>
      <c r="AM1888" s="235"/>
      <c r="AN1888" s="235"/>
      <c r="AO1888" s="235"/>
      <c r="AP1888" s="235"/>
    </row>
    <row r="1889" spans="1:42" s="232" customFormat="1" outlineLevel="1">
      <c r="A1889" s="400">
        <v>752</v>
      </c>
      <c r="B1889" s="138">
        <v>0</v>
      </c>
      <c r="C1889" s="236" t="s">
        <v>2408</v>
      </c>
      <c r="D1889" s="141" t="s">
        <v>415</v>
      </c>
      <c r="E1889" s="231">
        <v>14</v>
      </c>
      <c r="F1889" s="231"/>
      <c r="G1889" s="231">
        <f t="shared" ref="G1889:G1892" si="108">ROUND(E1889*F1889,2)</f>
        <v>0</v>
      </c>
      <c r="H1889" s="401" t="s">
        <v>1233</v>
      </c>
      <c r="I1889" s="235"/>
      <c r="J1889" s="235"/>
      <c r="K1889" s="235"/>
      <c r="L1889" s="235"/>
      <c r="M1889" s="235"/>
      <c r="N1889" s="235"/>
      <c r="O1889" s="235"/>
      <c r="P1889" s="235"/>
      <c r="Q1889" s="235"/>
      <c r="R1889" s="235"/>
      <c r="S1889" s="235"/>
      <c r="T1889" s="235"/>
      <c r="U1889" s="235"/>
      <c r="V1889" s="235"/>
      <c r="W1889" s="235"/>
      <c r="X1889" s="235"/>
      <c r="Y1889" s="235"/>
      <c r="Z1889" s="235"/>
      <c r="AA1889" s="235"/>
      <c r="AB1889" s="235"/>
      <c r="AC1889" s="235"/>
      <c r="AD1889" s="235"/>
      <c r="AE1889" s="235"/>
      <c r="AF1889" s="235"/>
      <c r="AG1889" s="235"/>
      <c r="AH1889" s="235"/>
      <c r="AI1889" s="235"/>
      <c r="AJ1889" s="235"/>
      <c r="AK1889" s="235"/>
      <c r="AL1889" s="235"/>
      <c r="AM1889" s="235"/>
      <c r="AN1889" s="235"/>
      <c r="AO1889" s="235"/>
      <c r="AP1889" s="235"/>
    </row>
    <row r="1890" spans="1:42" s="232" customFormat="1" outlineLevel="1">
      <c r="A1890" s="400">
        <v>753</v>
      </c>
      <c r="B1890" s="138">
        <v>0</v>
      </c>
      <c r="C1890" s="236" t="s">
        <v>2473</v>
      </c>
      <c r="D1890" s="141" t="s">
        <v>415</v>
      </c>
      <c r="E1890" s="231">
        <v>3</v>
      </c>
      <c r="F1890" s="231"/>
      <c r="G1890" s="231">
        <f t="shared" si="108"/>
        <v>0</v>
      </c>
      <c r="H1890" s="401" t="s">
        <v>1233</v>
      </c>
      <c r="I1890" s="235"/>
      <c r="J1890" s="235"/>
      <c r="K1890" s="235"/>
      <c r="L1890" s="235"/>
      <c r="M1890" s="235"/>
      <c r="N1890" s="235"/>
      <c r="O1890" s="235"/>
      <c r="P1890" s="235"/>
      <c r="Q1890" s="235"/>
      <c r="R1890" s="235"/>
      <c r="S1890" s="235"/>
      <c r="T1890" s="235"/>
      <c r="U1890" s="235"/>
      <c r="V1890" s="235"/>
      <c r="W1890" s="235"/>
      <c r="X1890" s="235"/>
      <c r="Y1890" s="235"/>
      <c r="Z1890" s="235"/>
      <c r="AA1890" s="235"/>
      <c r="AB1890" s="235"/>
      <c r="AC1890" s="235"/>
      <c r="AD1890" s="235"/>
      <c r="AE1890" s="235"/>
      <c r="AF1890" s="235"/>
      <c r="AG1890" s="235"/>
      <c r="AH1890" s="235"/>
      <c r="AI1890" s="235"/>
      <c r="AJ1890" s="235"/>
      <c r="AK1890" s="235"/>
      <c r="AL1890" s="235"/>
      <c r="AM1890" s="235"/>
      <c r="AN1890" s="235"/>
      <c r="AO1890" s="235"/>
      <c r="AP1890" s="235"/>
    </row>
    <row r="1891" spans="1:42" s="232" customFormat="1" outlineLevel="1">
      <c r="A1891" s="400">
        <v>754</v>
      </c>
      <c r="B1891" s="138">
        <v>0</v>
      </c>
      <c r="C1891" s="236" t="s">
        <v>2447</v>
      </c>
      <c r="D1891" s="141" t="s">
        <v>415</v>
      </c>
      <c r="E1891" s="231">
        <v>2</v>
      </c>
      <c r="F1891" s="231"/>
      <c r="G1891" s="231">
        <f t="shared" si="108"/>
        <v>0</v>
      </c>
      <c r="H1891" s="401" t="s">
        <v>1233</v>
      </c>
      <c r="I1891" s="235"/>
      <c r="J1891" s="235"/>
      <c r="K1891" s="235"/>
      <c r="L1891" s="235"/>
      <c r="M1891" s="235"/>
      <c r="N1891" s="235"/>
      <c r="O1891" s="235"/>
      <c r="P1891" s="235"/>
      <c r="Q1891" s="235"/>
      <c r="R1891" s="235"/>
      <c r="S1891" s="235"/>
      <c r="T1891" s="235"/>
      <c r="U1891" s="235"/>
      <c r="V1891" s="235"/>
      <c r="W1891" s="235"/>
      <c r="X1891" s="235"/>
      <c r="Y1891" s="235"/>
      <c r="Z1891" s="235"/>
      <c r="AA1891" s="235"/>
      <c r="AB1891" s="235"/>
      <c r="AC1891" s="235"/>
      <c r="AD1891" s="235"/>
      <c r="AE1891" s="235"/>
      <c r="AF1891" s="235"/>
      <c r="AG1891" s="235"/>
      <c r="AH1891" s="235"/>
      <c r="AI1891" s="235"/>
      <c r="AJ1891" s="235"/>
      <c r="AK1891" s="235"/>
      <c r="AL1891" s="235"/>
      <c r="AM1891" s="235"/>
      <c r="AN1891" s="235"/>
      <c r="AO1891" s="235"/>
      <c r="AP1891" s="235"/>
    </row>
    <row r="1892" spans="1:42" s="232" customFormat="1" outlineLevel="1">
      <c r="A1892" s="400">
        <v>755</v>
      </c>
      <c r="B1892" s="138">
        <v>0</v>
      </c>
      <c r="C1892" s="236" t="s">
        <v>2474</v>
      </c>
      <c r="D1892" s="141" t="s">
        <v>415</v>
      </c>
      <c r="E1892" s="231">
        <v>8</v>
      </c>
      <c r="F1892" s="231"/>
      <c r="G1892" s="231">
        <f t="shared" si="108"/>
        <v>0</v>
      </c>
      <c r="H1892" s="401" t="s">
        <v>1233</v>
      </c>
      <c r="I1892" s="235"/>
      <c r="J1892" s="235"/>
      <c r="K1892" s="235"/>
      <c r="L1892" s="235"/>
      <c r="M1892" s="235"/>
      <c r="N1892" s="235"/>
      <c r="O1892" s="235"/>
      <c r="P1892" s="235"/>
      <c r="Q1892" s="235"/>
      <c r="R1892" s="235"/>
      <c r="S1892" s="235"/>
      <c r="T1892" s="235"/>
      <c r="U1892" s="235"/>
      <c r="V1892" s="235"/>
      <c r="W1892" s="235"/>
      <c r="X1892" s="235"/>
      <c r="Y1892" s="235"/>
      <c r="Z1892" s="235"/>
      <c r="AA1892" s="235"/>
      <c r="AB1892" s="235"/>
      <c r="AC1892" s="235"/>
      <c r="AD1892" s="235"/>
      <c r="AE1892" s="235"/>
      <c r="AF1892" s="235"/>
      <c r="AG1892" s="235"/>
      <c r="AH1892" s="235"/>
      <c r="AI1892" s="235"/>
      <c r="AJ1892" s="235"/>
      <c r="AK1892" s="235"/>
      <c r="AL1892" s="235"/>
      <c r="AM1892" s="235"/>
      <c r="AN1892" s="235"/>
      <c r="AO1892" s="235"/>
      <c r="AP1892" s="235"/>
    </row>
    <row r="1893" spans="1:42" s="232" customFormat="1" outlineLevel="1">
      <c r="A1893" s="400">
        <v>0</v>
      </c>
      <c r="B1893" s="138">
        <v>0</v>
      </c>
      <c r="C1893" s="236">
        <v>0</v>
      </c>
      <c r="D1893" s="141">
        <v>0</v>
      </c>
      <c r="E1893" s="231">
        <v>0</v>
      </c>
      <c r="F1893" s="231"/>
      <c r="G1893" s="231"/>
      <c r="H1893" s="401"/>
      <c r="I1893" s="235"/>
      <c r="J1893" s="235"/>
      <c r="K1893" s="235"/>
      <c r="L1893" s="235"/>
      <c r="M1893" s="235"/>
      <c r="N1893" s="235"/>
      <c r="O1893" s="235"/>
      <c r="P1893" s="235"/>
      <c r="Q1893" s="235"/>
      <c r="R1893" s="235"/>
      <c r="S1893" s="235"/>
      <c r="T1893" s="235"/>
      <c r="U1893" s="235"/>
      <c r="V1893" s="235"/>
      <c r="W1893" s="235"/>
      <c r="X1893" s="235"/>
      <c r="Y1893" s="235"/>
      <c r="Z1893" s="235"/>
      <c r="AA1893" s="235"/>
      <c r="AB1893" s="235"/>
      <c r="AC1893" s="235"/>
      <c r="AD1893" s="235"/>
      <c r="AE1893" s="235"/>
      <c r="AF1893" s="235"/>
      <c r="AG1893" s="235"/>
      <c r="AH1893" s="235"/>
      <c r="AI1893" s="235"/>
      <c r="AJ1893" s="235"/>
      <c r="AK1893" s="235"/>
      <c r="AL1893" s="235"/>
      <c r="AM1893" s="235"/>
      <c r="AN1893" s="235"/>
      <c r="AO1893" s="235"/>
      <c r="AP1893" s="235"/>
    </row>
    <row r="1894" spans="1:42" s="232" customFormat="1" outlineLevel="1">
      <c r="A1894" s="400">
        <v>756</v>
      </c>
      <c r="B1894" s="138">
        <v>0</v>
      </c>
      <c r="C1894" s="236" t="s">
        <v>2418</v>
      </c>
      <c r="D1894" s="141" t="s">
        <v>130</v>
      </c>
      <c r="E1894" s="231">
        <v>1</v>
      </c>
      <c r="F1894" s="231"/>
      <c r="G1894" s="231">
        <f t="shared" ref="G1894:G1895" si="109">ROUND(E1894*F1894,2)</f>
        <v>0</v>
      </c>
      <c r="H1894" s="401" t="s">
        <v>1233</v>
      </c>
      <c r="I1894" s="235"/>
      <c r="J1894" s="235"/>
      <c r="K1894" s="235"/>
      <c r="L1894" s="235"/>
      <c r="M1894" s="235"/>
      <c r="N1894" s="235"/>
      <c r="O1894" s="235"/>
      <c r="P1894" s="235"/>
      <c r="Q1894" s="235"/>
      <c r="R1894" s="235"/>
      <c r="S1894" s="235"/>
      <c r="T1894" s="235"/>
      <c r="U1894" s="235"/>
      <c r="V1894" s="235"/>
      <c r="W1894" s="235"/>
      <c r="X1894" s="235"/>
      <c r="Y1894" s="235"/>
      <c r="Z1894" s="235"/>
      <c r="AA1894" s="235"/>
      <c r="AB1894" s="235"/>
      <c r="AC1894" s="235"/>
      <c r="AD1894" s="235"/>
      <c r="AE1894" s="235"/>
      <c r="AF1894" s="235"/>
      <c r="AG1894" s="235"/>
      <c r="AH1894" s="235"/>
      <c r="AI1894" s="235"/>
      <c r="AJ1894" s="235"/>
      <c r="AK1894" s="235"/>
      <c r="AL1894" s="235"/>
      <c r="AM1894" s="235"/>
      <c r="AN1894" s="235"/>
      <c r="AO1894" s="235"/>
      <c r="AP1894" s="235"/>
    </row>
    <row r="1895" spans="1:42" s="232" customFormat="1" ht="22.5" outlineLevel="1">
      <c r="A1895" s="400">
        <v>757</v>
      </c>
      <c r="B1895" s="138">
        <v>0</v>
      </c>
      <c r="C1895" s="236" t="s">
        <v>2450</v>
      </c>
      <c r="D1895" s="141" t="s">
        <v>130</v>
      </c>
      <c r="E1895" s="231">
        <v>3</v>
      </c>
      <c r="F1895" s="231"/>
      <c r="G1895" s="231">
        <f t="shared" si="109"/>
        <v>0</v>
      </c>
      <c r="H1895" s="401" t="s">
        <v>1233</v>
      </c>
      <c r="I1895" s="235"/>
      <c r="J1895" s="235"/>
      <c r="K1895" s="235"/>
      <c r="L1895" s="235"/>
      <c r="M1895" s="235"/>
      <c r="N1895" s="235"/>
      <c r="O1895" s="235"/>
      <c r="P1895" s="235"/>
      <c r="Q1895" s="235"/>
      <c r="R1895" s="235"/>
      <c r="S1895" s="235"/>
      <c r="T1895" s="235"/>
      <c r="U1895" s="235"/>
      <c r="V1895" s="235"/>
      <c r="W1895" s="235"/>
      <c r="X1895" s="235"/>
      <c r="Y1895" s="235"/>
      <c r="Z1895" s="235"/>
      <c r="AA1895" s="235"/>
      <c r="AB1895" s="235"/>
      <c r="AC1895" s="235"/>
      <c r="AD1895" s="235"/>
      <c r="AE1895" s="235"/>
      <c r="AF1895" s="235"/>
      <c r="AG1895" s="235"/>
      <c r="AH1895" s="235"/>
      <c r="AI1895" s="235"/>
      <c r="AJ1895" s="235"/>
      <c r="AK1895" s="235"/>
      <c r="AL1895" s="235"/>
      <c r="AM1895" s="235"/>
      <c r="AN1895" s="235"/>
      <c r="AO1895" s="235"/>
      <c r="AP1895" s="235"/>
    </row>
    <row r="1896" spans="1:42" s="232" customFormat="1" outlineLevel="1">
      <c r="A1896" s="400">
        <v>0</v>
      </c>
      <c r="B1896" s="138">
        <v>0</v>
      </c>
      <c r="C1896" s="236">
        <v>0</v>
      </c>
      <c r="D1896" s="141">
        <v>0</v>
      </c>
      <c r="E1896" s="231">
        <v>0</v>
      </c>
      <c r="F1896" s="231"/>
      <c r="G1896" s="231"/>
      <c r="H1896" s="401"/>
      <c r="I1896" s="235"/>
      <c r="J1896" s="235"/>
      <c r="K1896" s="235"/>
      <c r="L1896" s="235"/>
      <c r="M1896" s="235"/>
      <c r="N1896" s="235"/>
      <c r="O1896" s="235"/>
      <c r="P1896" s="235"/>
      <c r="Q1896" s="235"/>
      <c r="R1896" s="235"/>
      <c r="S1896" s="235"/>
      <c r="T1896" s="235"/>
      <c r="U1896" s="235"/>
      <c r="V1896" s="235"/>
      <c r="W1896" s="235"/>
      <c r="X1896" s="235"/>
      <c r="Y1896" s="235"/>
      <c r="Z1896" s="235"/>
      <c r="AA1896" s="235"/>
      <c r="AB1896" s="235"/>
      <c r="AC1896" s="235"/>
      <c r="AD1896" s="235"/>
      <c r="AE1896" s="235"/>
      <c r="AF1896" s="235"/>
      <c r="AG1896" s="235"/>
      <c r="AH1896" s="235"/>
      <c r="AI1896" s="235"/>
      <c r="AJ1896" s="235"/>
      <c r="AK1896" s="235"/>
      <c r="AL1896" s="235"/>
      <c r="AM1896" s="235"/>
      <c r="AN1896" s="235"/>
      <c r="AO1896" s="235"/>
      <c r="AP1896" s="235"/>
    </row>
    <row r="1897" spans="1:42" s="232" customFormat="1" ht="24" outlineLevel="1">
      <c r="A1897" s="404">
        <v>0</v>
      </c>
      <c r="B1897" s="402" t="s">
        <v>2475</v>
      </c>
      <c r="C1897" s="403" t="s">
        <v>2476</v>
      </c>
      <c r="D1897" s="405">
        <v>0</v>
      </c>
      <c r="E1897" s="406">
        <v>0</v>
      </c>
      <c r="F1897" s="406"/>
      <c r="G1897" s="406"/>
      <c r="H1897" s="407"/>
      <c r="I1897" s="235"/>
      <c r="J1897" s="235"/>
      <c r="K1897" s="235"/>
      <c r="L1897" s="235"/>
      <c r="M1897" s="235"/>
      <c r="N1897" s="235"/>
      <c r="O1897" s="235"/>
      <c r="P1897" s="235"/>
      <c r="Q1897" s="235"/>
      <c r="R1897" s="235"/>
      <c r="S1897" s="235"/>
      <c r="T1897" s="235"/>
      <c r="U1897" s="235"/>
      <c r="V1897" s="235"/>
      <c r="W1897" s="235"/>
      <c r="X1897" s="235"/>
      <c r="Y1897" s="235"/>
      <c r="Z1897" s="235"/>
      <c r="AA1897" s="235"/>
      <c r="AB1897" s="235"/>
      <c r="AC1897" s="235"/>
      <c r="AD1897" s="235"/>
      <c r="AE1897" s="235"/>
      <c r="AF1897" s="235"/>
      <c r="AG1897" s="235"/>
      <c r="AH1897" s="235"/>
      <c r="AI1897" s="235"/>
      <c r="AJ1897" s="235"/>
      <c r="AK1897" s="235"/>
      <c r="AL1897" s="235"/>
      <c r="AM1897" s="235"/>
      <c r="AN1897" s="235"/>
      <c r="AO1897" s="235"/>
      <c r="AP1897" s="235"/>
    </row>
    <row r="1898" spans="1:42" s="232" customFormat="1" outlineLevel="1">
      <c r="A1898" s="400">
        <v>0</v>
      </c>
      <c r="B1898" s="138">
        <v>0</v>
      </c>
      <c r="C1898" s="236">
        <v>0</v>
      </c>
      <c r="D1898" s="141">
        <v>0</v>
      </c>
      <c r="E1898" s="231">
        <v>0</v>
      </c>
      <c r="F1898" s="231"/>
      <c r="G1898" s="231"/>
      <c r="H1898" s="401"/>
      <c r="I1898" s="235"/>
      <c r="J1898" s="235"/>
      <c r="K1898" s="235"/>
      <c r="L1898" s="235"/>
      <c r="M1898" s="235"/>
      <c r="N1898" s="235"/>
      <c r="O1898" s="235"/>
      <c r="P1898" s="235"/>
      <c r="Q1898" s="235"/>
      <c r="R1898" s="235"/>
      <c r="S1898" s="235"/>
      <c r="T1898" s="235"/>
      <c r="U1898" s="235"/>
      <c r="V1898" s="235"/>
      <c r="W1898" s="235"/>
      <c r="X1898" s="235"/>
      <c r="Y1898" s="235"/>
      <c r="Z1898" s="235"/>
      <c r="AA1898" s="235"/>
      <c r="AB1898" s="235"/>
      <c r="AC1898" s="235"/>
      <c r="AD1898" s="235"/>
      <c r="AE1898" s="235"/>
      <c r="AF1898" s="235"/>
      <c r="AG1898" s="235"/>
      <c r="AH1898" s="235"/>
      <c r="AI1898" s="235"/>
      <c r="AJ1898" s="235"/>
      <c r="AK1898" s="235"/>
      <c r="AL1898" s="235"/>
      <c r="AM1898" s="235"/>
      <c r="AN1898" s="235"/>
      <c r="AO1898" s="235"/>
      <c r="AP1898" s="235"/>
    </row>
    <row r="1899" spans="1:42" s="232" customFormat="1" outlineLevel="1">
      <c r="A1899" s="400">
        <v>758</v>
      </c>
      <c r="B1899" s="138" t="s">
        <v>2477</v>
      </c>
      <c r="C1899" s="236" t="s">
        <v>2317</v>
      </c>
      <c r="D1899" s="141">
        <v>0</v>
      </c>
      <c r="E1899" s="231">
        <v>0</v>
      </c>
      <c r="F1899" s="231"/>
      <c r="G1899" s="231"/>
      <c r="H1899" s="401"/>
      <c r="I1899" s="235"/>
      <c r="J1899" s="235"/>
      <c r="K1899" s="235"/>
      <c r="L1899" s="235"/>
      <c r="M1899" s="235"/>
      <c r="N1899" s="235"/>
      <c r="O1899" s="235"/>
      <c r="P1899" s="235"/>
      <c r="Q1899" s="235"/>
      <c r="R1899" s="235"/>
      <c r="S1899" s="235"/>
      <c r="T1899" s="235"/>
      <c r="U1899" s="235"/>
      <c r="V1899" s="235"/>
      <c r="W1899" s="235"/>
      <c r="X1899" s="235"/>
      <c r="Y1899" s="235"/>
      <c r="Z1899" s="235"/>
      <c r="AA1899" s="235"/>
      <c r="AB1899" s="235"/>
      <c r="AC1899" s="235"/>
      <c r="AD1899" s="235"/>
      <c r="AE1899" s="235"/>
      <c r="AF1899" s="235"/>
      <c r="AG1899" s="235"/>
      <c r="AH1899" s="235"/>
      <c r="AI1899" s="235"/>
      <c r="AJ1899" s="235"/>
      <c r="AK1899" s="235"/>
      <c r="AL1899" s="235"/>
      <c r="AM1899" s="235"/>
      <c r="AN1899" s="235"/>
      <c r="AO1899" s="235"/>
      <c r="AP1899" s="235"/>
    </row>
    <row r="1900" spans="1:42" s="232" customFormat="1" outlineLevel="1">
      <c r="A1900" s="400">
        <v>759</v>
      </c>
      <c r="B1900" s="138" t="s">
        <v>2478</v>
      </c>
      <c r="C1900" s="236" t="s">
        <v>2479</v>
      </c>
      <c r="D1900" s="141" t="s">
        <v>142</v>
      </c>
      <c r="E1900" s="231">
        <v>2</v>
      </c>
      <c r="F1900" s="231"/>
      <c r="G1900" s="231">
        <f t="shared" ref="G1900:G1901" si="110">ROUND(E1900*F1900,2)</f>
        <v>0</v>
      </c>
      <c r="H1900" s="401" t="s">
        <v>1233</v>
      </c>
      <c r="I1900" s="235"/>
      <c r="J1900" s="235"/>
      <c r="K1900" s="235"/>
      <c r="L1900" s="235"/>
      <c r="M1900" s="235"/>
      <c r="N1900" s="235"/>
      <c r="O1900" s="235"/>
      <c r="P1900" s="235"/>
      <c r="Q1900" s="235"/>
      <c r="R1900" s="235"/>
      <c r="S1900" s="235"/>
      <c r="T1900" s="235"/>
      <c r="U1900" s="235"/>
      <c r="V1900" s="235"/>
      <c r="W1900" s="235"/>
      <c r="X1900" s="235"/>
      <c r="Y1900" s="235"/>
      <c r="Z1900" s="235"/>
      <c r="AA1900" s="235"/>
      <c r="AB1900" s="235"/>
      <c r="AC1900" s="235"/>
      <c r="AD1900" s="235"/>
      <c r="AE1900" s="235"/>
      <c r="AF1900" s="235"/>
      <c r="AG1900" s="235"/>
      <c r="AH1900" s="235"/>
      <c r="AI1900" s="235"/>
      <c r="AJ1900" s="235"/>
      <c r="AK1900" s="235"/>
      <c r="AL1900" s="235"/>
      <c r="AM1900" s="235"/>
      <c r="AN1900" s="235"/>
      <c r="AO1900" s="235"/>
      <c r="AP1900" s="235"/>
    </row>
    <row r="1901" spans="1:42" s="232" customFormat="1" outlineLevel="1">
      <c r="A1901" s="400">
        <v>760</v>
      </c>
      <c r="B1901" s="138" t="s">
        <v>2480</v>
      </c>
      <c r="C1901" s="236" t="s">
        <v>2481</v>
      </c>
      <c r="D1901" s="141" t="s">
        <v>142</v>
      </c>
      <c r="E1901" s="231">
        <v>1</v>
      </c>
      <c r="F1901" s="231"/>
      <c r="G1901" s="231">
        <f t="shared" si="110"/>
        <v>0</v>
      </c>
      <c r="H1901" s="401" t="s">
        <v>1233</v>
      </c>
      <c r="I1901" s="235"/>
      <c r="J1901" s="235"/>
      <c r="K1901" s="235"/>
      <c r="L1901" s="235"/>
      <c r="M1901" s="235"/>
      <c r="N1901" s="235"/>
      <c r="O1901" s="235"/>
      <c r="P1901" s="235"/>
      <c r="Q1901" s="235"/>
      <c r="R1901" s="235"/>
      <c r="S1901" s="235"/>
      <c r="T1901" s="235"/>
      <c r="U1901" s="235"/>
      <c r="V1901" s="235"/>
      <c r="W1901" s="235"/>
      <c r="X1901" s="235"/>
      <c r="Y1901" s="235"/>
      <c r="Z1901" s="235"/>
      <c r="AA1901" s="235"/>
      <c r="AB1901" s="235"/>
      <c r="AC1901" s="235"/>
      <c r="AD1901" s="235"/>
      <c r="AE1901" s="235"/>
      <c r="AF1901" s="235"/>
      <c r="AG1901" s="235"/>
      <c r="AH1901" s="235"/>
      <c r="AI1901" s="235"/>
      <c r="AJ1901" s="235"/>
      <c r="AK1901" s="235"/>
      <c r="AL1901" s="235"/>
      <c r="AM1901" s="235"/>
      <c r="AN1901" s="235"/>
      <c r="AO1901" s="235"/>
      <c r="AP1901" s="235"/>
    </row>
    <row r="1902" spans="1:42" s="232" customFormat="1" outlineLevel="1">
      <c r="A1902" s="400">
        <v>0</v>
      </c>
      <c r="B1902" s="138">
        <v>0</v>
      </c>
      <c r="C1902" s="236">
        <v>0</v>
      </c>
      <c r="D1902" s="141">
        <v>0</v>
      </c>
      <c r="E1902" s="231">
        <v>0</v>
      </c>
      <c r="F1902" s="231"/>
      <c r="G1902" s="231"/>
      <c r="H1902" s="401"/>
      <c r="I1902" s="235"/>
      <c r="J1902" s="235"/>
      <c r="K1902" s="235"/>
      <c r="L1902" s="235"/>
      <c r="M1902" s="235"/>
      <c r="N1902" s="235"/>
      <c r="O1902" s="235"/>
      <c r="P1902" s="235"/>
      <c r="Q1902" s="235"/>
      <c r="R1902" s="235"/>
      <c r="S1902" s="235"/>
      <c r="T1902" s="235"/>
      <c r="U1902" s="235"/>
      <c r="V1902" s="235"/>
      <c r="W1902" s="235"/>
      <c r="X1902" s="235"/>
      <c r="Y1902" s="235"/>
      <c r="Z1902" s="235"/>
      <c r="AA1902" s="235"/>
      <c r="AB1902" s="235"/>
      <c r="AC1902" s="235"/>
      <c r="AD1902" s="235"/>
      <c r="AE1902" s="235"/>
      <c r="AF1902" s="235"/>
      <c r="AG1902" s="235"/>
      <c r="AH1902" s="235"/>
      <c r="AI1902" s="235"/>
      <c r="AJ1902" s="235"/>
      <c r="AK1902" s="235"/>
      <c r="AL1902" s="235"/>
      <c r="AM1902" s="235"/>
      <c r="AN1902" s="235"/>
      <c r="AO1902" s="235"/>
      <c r="AP1902" s="235"/>
    </row>
    <row r="1903" spans="1:42" s="232" customFormat="1" outlineLevel="1">
      <c r="A1903" s="400">
        <v>0</v>
      </c>
      <c r="B1903" s="138">
        <v>0</v>
      </c>
      <c r="C1903" s="236" t="s">
        <v>2407</v>
      </c>
      <c r="D1903" s="141">
        <v>0</v>
      </c>
      <c r="E1903" s="231">
        <v>0</v>
      </c>
      <c r="F1903" s="231"/>
      <c r="G1903" s="231"/>
      <c r="H1903" s="401"/>
      <c r="I1903" s="235"/>
      <c r="J1903" s="235"/>
      <c r="K1903" s="235"/>
      <c r="L1903" s="235"/>
      <c r="M1903" s="235"/>
      <c r="N1903" s="235"/>
      <c r="O1903" s="235"/>
      <c r="P1903" s="235"/>
      <c r="Q1903" s="235"/>
      <c r="R1903" s="235"/>
      <c r="S1903" s="235"/>
      <c r="T1903" s="235"/>
      <c r="U1903" s="235"/>
      <c r="V1903" s="235"/>
      <c r="W1903" s="235"/>
      <c r="X1903" s="235"/>
      <c r="Y1903" s="235"/>
      <c r="Z1903" s="235"/>
      <c r="AA1903" s="235"/>
      <c r="AB1903" s="235"/>
      <c r="AC1903" s="235"/>
      <c r="AD1903" s="235"/>
      <c r="AE1903" s="235"/>
      <c r="AF1903" s="235"/>
      <c r="AG1903" s="235"/>
      <c r="AH1903" s="235"/>
      <c r="AI1903" s="235"/>
      <c r="AJ1903" s="235"/>
      <c r="AK1903" s="235"/>
      <c r="AL1903" s="235"/>
      <c r="AM1903" s="235"/>
      <c r="AN1903" s="235"/>
      <c r="AO1903" s="235"/>
      <c r="AP1903" s="235"/>
    </row>
    <row r="1904" spans="1:42" s="232" customFormat="1" outlineLevel="1">
      <c r="A1904" s="400">
        <v>761</v>
      </c>
      <c r="B1904" s="138">
        <v>0</v>
      </c>
      <c r="C1904" s="236" t="s">
        <v>2482</v>
      </c>
      <c r="D1904" s="141" t="s">
        <v>415</v>
      </c>
      <c r="E1904" s="231">
        <v>1</v>
      </c>
      <c r="F1904" s="231"/>
      <c r="G1904" s="231">
        <f t="shared" ref="G1904" si="111">ROUND(E1904*F1904,2)</f>
        <v>0</v>
      </c>
      <c r="H1904" s="401" t="s">
        <v>1233</v>
      </c>
      <c r="I1904" s="235"/>
      <c r="J1904" s="235"/>
      <c r="K1904" s="235"/>
      <c r="L1904" s="235"/>
      <c r="M1904" s="235"/>
      <c r="N1904" s="235"/>
      <c r="O1904" s="235"/>
      <c r="P1904" s="235"/>
      <c r="Q1904" s="235"/>
      <c r="R1904" s="235"/>
      <c r="S1904" s="235"/>
      <c r="T1904" s="235"/>
      <c r="U1904" s="235"/>
      <c r="V1904" s="235"/>
      <c r="W1904" s="235"/>
      <c r="X1904" s="235"/>
      <c r="Y1904" s="235"/>
      <c r="Z1904" s="235"/>
      <c r="AA1904" s="235"/>
      <c r="AB1904" s="235"/>
      <c r="AC1904" s="235"/>
      <c r="AD1904" s="235"/>
      <c r="AE1904" s="235"/>
      <c r="AF1904" s="235"/>
      <c r="AG1904" s="235"/>
      <c r="AH1904" s="235"/>
      <c r="AI1904" s="235"/>
      <c r="AJ1904" s="235"/>
      <c r="AK1904" s="235"/>
      <c r="AL1904" s="235"/>
      <c r="AM1904" s="235"/>
      <c r="AN1904" s="235"/>
      <c r="AO1904" s="235"/>
      <c r="AP1904" s="235"/>
    </row>
    <row r="1905" spans="1:42" s="232" customFormat="1" outlineLevel="1">
      <c r="A1905" s="400">
        <v>0</v>
      </c>
      <c r="B1905" s="138">
        <v>0</v>
      </c>
      <c r="C1905" s="236">
        <v>0</v>
      </c>
      <c r="D1905" s="141">
        <v>0</v>
      </c>
      <c r="E1905" s="231">
        <v>0</v>
      </c>
      <c r="F1905" s="231"/>
      <c r="G1905" s="231"/>
      <c r="H1905" s="401"/>
      <c r="I1905" s="235"/>
      <c r="J1905" s="235"/>
      <c r="K1905" s="235"/>
      <c r="L1905" s="235"/>
      <c r="M1905" s="235"/>
      <c r="N1905" s="235"/>
      <c r="O1905" s="235"/>
      <c r="P1905" s="235"/>
      <c r="Q1905" s="235"/>
      <c r="R1905" s="235"/>
      <c r="S1905" s="235"/>
      <c r="T1905" s="235"/>
      <c r="U1905" s="235"/>
      <c r="V1905" s="235"/>
      <c r="W1905" s="235"/>
      <c r="X1905" s="235"/>
      <c r="Y1905" s="235"/>
      <c r="Z1905" s="235"/>
      <c r="AA1905" s="235"/>
      <c r="AB1905" s="235"/>
      <c r="AC1905" s="235"/>
      <c r="AD1905" s="235"/>
      <c r="AE1905" s="235"/>
      <c r="AF1905" s="235"/>
      <c r="AG1905" s="235"/>
      <c r="AH1905" s="235"/>
      <c r="AI1905" s="235"/>
      <c r="AJ1905" s="235"/>
      <c r="AK1905" s="235"/>
      <c r="AL1905" s="235"/>
      <c r="AM1905" s="235"/>
      <c r="AN1905" s="235"/>
      <c r="AO1905" s="235"/>
      <c r="AP1905" s="235"/>
    </row>
    <row r="1906" spans="1:42" s="232" customFormat="1" outlineLevel="1">
      <c r="A1906" s="400">
        <v>762</v>
      </c>
      <c r="B1906" s="138">
        <v>0</v>
      </c>
      <c r="C1906" s="236" t="s">
        <v>2418</v>
      </c>
      <c r="D1906" s="141" t="s">
        <v>130</v>
      </c>
      <c r="E1906" s="231">
        <v>1</v>
      </c>
      <c r="F1906" s="231"/>
      <c r="G1906" s="231">
        <f t="shared" ref="G1906:G1907" si="112">ROUND(E1906*F1906,2)</f>
        <v>0</v>
      </c>
      <c r="H1906" s="401" t="s">
        <v>1233</v>
      </c>
      <c r="I1906" s="235"/>
      <c r="J1906" s="235"/>
      <c r="K1906" s="235"/>
      <c r="L1906" s="235"/>
      <c r="M1906" s="235"/>
      <c r="N1906" s="235"/>
      <c r="O1906" s="235"/>
      <c r="P1906" s="235"/>
      <c r="Q1906" s="235"/>
      <c r="R1906" s="235"/>
      <c r="S1906" s="235"/>
      <c r="T1906" s="235"/>
      <c r="U1906" s="235"/>
      <c r="V1906" s="235"/>
      <c r="W1906" s="235"/>
      <c r="X1906" s="235"/>
      <c r="Y1906" s="235"/>
      <c r="Z1906" s="235"/>
      <c r="AA1906" s="235"/>
      <c r="AB1906" s="235"/>
      <c r="AC1906" s="235"/>
      <c r="AD1906" s="235"/>
      <c r="AE1906" s="235"/>
      <c r="AF1906" s="235"/>
      <c r="AG1906" s="235"/>
      <c r="AH1906" s="235"/>
      <c r="AI1906" s="235"/>
      <c r="AJ1906" s="235"/>
      <c r="AK1906" s="235"/>
      <c r="AL1906" s="235"/>
      <c r="AM1906" s="235"/>
      <c r="AN1906" s="235"/>
      <c r="AO1906" s="235"/>
      <c r="AP1906" s="235"/>
    </row>
    <row r="1907" spans="1:42" s="232" customFormat="1" outlineLevel="1">
      <c r="A1907" s="400">
        <v>763</v>
      </c>
      <c r="B1907" s="138">
        <v>0</v>
      </c>
      <c r="C1907" s="236" t="s">
        <v>2419</v>
      </c>
      <c r="D1907" s="141" t="s">
        <v>130</v>
      </c>
      <c r="E1907" s="231">
        <v>1</v>
      </c>
      <c r="F1907" s="231"/>
      <c r="G1907" s="231">
        <f t="shared" si="112"/>
        <v>0</v>
      </c>
      <c r="H1907" s="401" t="s">
        <v>1233</v>
      </c>
      <c r="I1907" s="235"/>
      <c r="J1907" s="235"/>
      <c r="K1907" s="235"/>
      <c r="L1907" s="235"/>
      <c r="M1907" s="235"/>
      <c r="N1907" s="235"/>
      <c r="O1907" s="235"/>
      <c r="P1907" s="235"/>
      <c r="Q1907" s="235"/>
      <c r="R1907" s="235"/>
      <c r="S1907" s="235"/>
      <c r="T1907" s="235"/>
      <c r="U1907" s="235"/>
      <c r="V1907" s="235"/>
      <c r="W1907" s="235"/>
      <c r="X1907" s="235"/>
      <c r="Y1907" s="235"/>
      <c r="Z1907" s="235"/>
      <c r="AA1907" s="235"/>
      <c r="AB1907" s="235"/>
      <c r="AC1907" s="235"/>
      <c r="AD1907" s="235"/>
      <c r="AE1907" s="235"/>
      <c r="AF1907" s="235"/>
      <c r="AG1907" s="235"/>
      <c r="AH1907" s="235"/>
      <c r="AI1907" s="235"/>
      <c r="AJ1907" s="235"/>
      <c r="AK1907" s="235"/>
      <c r="AL1907" s="235"/>
      <c r="AM1907" s="235"/>
      <c r="AN1907" s="235"/>
      <c r="AO1907" s="235"/>
      <c r="AP1907" s="235"/>
    </row>
    <row r="1908" spans="1:42" s="232" customFormat="1" outlineLevel="1">
      <c r="A1908" s="400">
        <v>0</v>
      </c>
      <c r="B1908" s="138">
        <v>0</v>
      </c>
      <c r="C1908" s="236">
        <v>0</v>
      </c>
      <c r="D1908" s="141">
        <v>0</v>
      </c>
      <c r="E1908" s="231">
        <v>0</v>
      </c>
      <c r="F1908" s="231"/>
      <c r="G1908" s="231"/>
      <c r="H1908" s="401"/>
      <c r="I1908" s="235"/>
      <c r="J1908" s="235"/>
      <c r="K1908" s="235"/>
      <c r="L1908" s="235"/>
      <c r="M1908" s="235"/>
      <c r="N1908" s="235"/>
      <c r="O1908" s="235"/>
      <c r="P1908" s="235"/>
      <c r="Q1908" s="235"/>
      <c r="R1908" s="235"/>
      <c r="S1908" s="235"/>
      <c r="T1908" s="235"/>
      <c r="U1908" s="235"/>
      <c r="V1908" s="235"/>
      <c r="W1908" s="235"/>
      <c r="X1908" s="235"/>
      <c r="Y1908" s="235"/>
      <c r="Z1908" s="235"/>
      <c r="AA1908" s="235"/>
      <c r="AB1908" s="235"/>
      <c r="AC1908" s="235"/>
      <c r="AD1908" s="235"/>
      <c r="AE1908" s="235"/>
      <c r="AF1908" s="235"/>
      <c r="AG1908" s="235"/>
      <c r="AH1908" s="235"/>
      <c r="AI1908" s="235"/>
      <c r="AJ1908" s="235"/>
      <c r="AK1908" s="235"/>
      <c r="AL1908" s="235"/>
      <c r="AM1908" s="235"/>
      <c r="AN1908" s="235"/>
      <c r="AO1908" s="235"/>
      <c r="AP1908" s="235"/>
    </row>
    <row r="1909" spans="1:42" s="232" customFormat="1" ht="36" outlineLevel="1">
      <c r="A1909" s="404">
        <v>0</v>
      </c>
      <c r="B1909" s="402" t="s">
        <v>2483</v>
      </c>
      <c r="C1909" s="403" t="s">
        <v>2484</v>
      </c>
      <c r="D1909" s="405">
        <v>0</v>
      </c>
      <c r="E1909" s="406">
        <v>0</v>
      </c>
      <c r="F1909" s="406"/>
      <c r="G1909" s="406"/>
      <c r="H1909" s="407"/>
      <c r="I1909" s="235"/>
      <c r="J1909" s="235"/>
      <c r="K1909" s="235"/>
      <c r="L1909" s="235"/>
      <c r="M1909" s="235"/>
      <c r="N1909" s="235"/>
      <c r="O1909" s="235"/>
      <c r="P1909" s="235"/>
      <c r="Q1909" s="235"/>
      <c r="R1909" s="235"/>
      <c r="S1909" s="235"/>
      <c r="T1909" s="235"/>
      <c r="U1909" s="235"/>
      <c r="V1909" s="235"/>
      <c r="W1909" s="235"/>
      <c r="X1909" s="235"/>
      <c r="Y1909" s="235"/>
      <c r="Z1909" s="235"/>
      <c r="AA1909" s="235"/>
      <c r="AB1909" s="235"/>
      <c r="AC1909" s="235"/>
      <c r="AD1909" s="235"/>
      <c r="AE1909" s="235"/>
      <c r="AF1909" s="235"/>
      <c r="AG1909" s="235"/>
      <c r="AH1909" s="235"/>
      <c r="AI1909" s="235"/>
      <c r="AJ1909" s="235"/>
      <c r="AK1909" s="235"/>
      <c r="AL1909" s="235"/>
      <c r="AM1909" s="235"/>
      <c r="AN1909" s="235"/>
      <c r="AO1909" s="235"/>
      <c r="AP1909" s="235"/>
    </row>
    <row r="1910" spans="1:42" s="232" customFormat="1" outlineLevel="1">
      <c r="A1910" s="400">
        <v>0</v>
      </c>
      <c r="B1910" s="138">
        <v>0</v>
      </c>
      <c r="C1910" s="236">
        <v>0</v>
      </c>
      <c r="D1910" s="141">
        <v>0</v>
      </c>
      <c r="E1910" s="231">
        <v>0</v>
      </c>
      <c r="F1910" s="231"/>
      <c r="G1910" s="231"/>
      <c r="H1910" s="401"/>
      <c r="I1910" s="235"/>
      <c r="J1910" s="235"/>
      <c r="K1910" s="235"/>
      <c r="L1910" s="235"/>
      <c r="M1910" s="235"/>
      <c r="N1910" s="235"/>
      <c r="O1910" s="235"/>
      <c r="P1910" s="235"/>
      <c r="Q1910" s="235"/>
      <c r="R1910" s="235"/>
      <c r="S1910" s="235"/>
      <c r="T1910" s="235"/>
      <c r="U1910" s="235"/>
      <c r="V1910" s="235"/>
      <c r="W1910" s="235"/>
      <c r="X1910" s="235"/>
      <c r="Y1910" s="235"/>
      <c r="Z1910" s="235"/>
      <c r="AA1910" s="235"/>
      <c r="AB1910" s="235"/>
      <c r="AC1910" s="235"/>
      <c r="AD1910" s="235"/>
      <c r="AE1910" s="235"/>
      <c r="AF1910" s="235"/>
      <c r="AG1910" s="235"/>
      <c r="AH1910" s="235"/>
      <c r="AI1910" s="235"/>
      <c r="AJ1910" s="235"/>
      <c r="AK1910" s="235"/>
      <c r="AL1910" s="235"/>
      <c r="AM1910" s="235"/>
      <c r="AN1910" s="235"/>
      <c r="AO1910" s="235"/>
      <c r="AP1910" s="235"/>
    </row>
    <row r="1911" spans="1:42" s="232" customFormat="1" outlineLevel="1">
      <c r="A1911" s="400">
        <v>764</v>
      </c>
      <c r="B1911" s="138" t="s">
        <v>2485</v>
      </c>
      <c r="C1911" s="236" t="s">
        <v>2486</v>
      </c>
      <c r="D1911" s="141" t="s">
        <v>142</v>
      </c>
      <c r="E1911" s="231">
        <v>1</v>
      </c>
      <c r="F1911" s="231"/>
      <c r="G1911" s="231">
        <f t="shared" ref="G1911:G1912" si="113">ROUND(E1911*F1911,2)</f>
        <v>0</v>
      </c>
      <c r="H1911" s="401" t="s">
        <v>1233</v>
      </c>
      <c r="I1911" s="235"/>
      <c r="J1911" s="235"/>
      <c r="K1911" s="235"/>
      <c r="L1911" s="235"/>
      <c r="M1911" s="235"/>
      <c r="N1911" s="235"/>
      <c r="O1911" s="235"/>
      <c r="P1911" s="235"/>
      <c r="Q1911" s="235"/>
      <c r="R1911" s="235"/>
      <c r="S1911" s="235"/>
      <c r="T1911" s="235"/>
      <c r="U1911" s="235"/>
      <c r="V1911" s="235"/>
      <c r="W1911" s="235"/>
      <c r="X1911" s="235"/>
      <c r="Y1911" s="235"/>
      <c r="Z1911" s="235"/>
      <c r="AA1911" s="235"/>
      <c r="AB1911" s="235"/>
      <c r="AC1911" s="235"/>
      <c r="AD1911" s="235"/>
      <c r="AE1911" s="235"/>
      <c r="AF1911" s="235"/>
      <c r="AG1911" s="235"/>
      <c r="AH1911" s="235"/>
      <c r="AI1911" s="235"/>
      <c r="AJ1911" s="235"/>
      <c r="AK1911" s="235"/>
      <c r="AL1911" s="235"/>
      <c r="AM1911" s="235"/>
      <c r="AN1911" s="235"/>
      <c r="AO1911" s="235"/>
      <c r="AP1911" s="235"/>
    </row>
    <row r="1912" spans="1:42" s="232" customFormat="1" outlineLevel="1">
      <c r="A1912" s="400">
        <v>765</v>
      </c>
      <c r="B1912" s="138" t="s">
        <v>2487</v>
      </c>
      <c r="C1912" s="236" t="s">
        <v>2488</v>
      </c>
      <c r="D1912" s="141" t="s">
        <v>142</v>
      </c>
      <c r="E1912" s="231">
        <v>1</v>
      </c>
      <c r="F1912" s="231"/>
      <c r="G1912" s="231">
        <f t="shared" si="113"/>
        <v>0</v>
      </c>
      <c r="H1912" s="401" t="s">
        <v>1233</v>
      </c>
      <c r="I1912" s="235"/>
      <c r="J1912" s="235"/>
      <c r="K1912" s="235"/>
      <c r="L1912" s="235"/>
      <c r="M1912" s="235"/>
      <c r="N1912" s="235"/>
      <c r="O1912" s="235"/>
      <c r="P1912" s="235"/>
      <c r="Q1912" s="235"/>
      <c r="R1912" s="235"/>
      <c r="S1912" s="235"/>
      <c r="T1912" s="235"/>
      <c r="U1912" s="235"/>
      <c r="V1912" s="235"/>
      <c r="W1912" s="235"/>
      <c r="X1912" s="235"/>
      <c r="Y1912" s="235"/>
      <c r="Z1912" s="235"/>
      <c r="AA1912" s="235"/>
      <c r="AB1912" s="235"/>
      <c r="AC1912" s="235"/>
      <c r="AD1912" s="235"/>
      <c r="AE1912" s="235"/>
      <c r="AF1912" s="235"/>
      <c r="AG1912" s="235"/>
      <c r="AH1912" s="235"/>
      <c r="AI1912" s="235"/>
      <c r="AJ1912" s="235"/>
      <c r="AK1912" s="235"/>
      <c r="AL1912" s="235"/>
      <c r="AM1912" s="235"/>
      <c r="AN1912" s="235"/>
      <c r="AO1912" s="235"/>
      <c r="AP1912" s="235"/>
    </row>
    <row r="1913" spans="1:42" s="232" customFormat="1" outlineLevel="1">
      <c r="A1913" s="400">
        <v>766</v>
      </c>
      <c r="B1913" s="138" t="s">
        <v>2489</v>
      </c>
      <c r="C1913" s="236" t="s">
        <v>2490</v>
      </c>
      <c r="D1913" s="141">
        <v>0</v>
      </c>
      <c r="E1913" s="231">
        <v>0</v>
      </c>
      <c r="F1913" s="231"/>
      <c r="G1913" s="231"/>
      <c r="H1913" s="401"/>
      <c r="I1913" s="235"/>
      <c r="J1913" s="235"/>
      <c r="K1913" s="235"/>
      <c r="L1913" s="235"/>
      <c r="M1913" s="235"/>
      <c r="N1913" s="235"/>
      <c r="O1913" s="235"/>
      <c r="P1913" s="235"/>
      <c r="Q1913" s="235"/>
      <c r="R1913" s="235"/>
      <c r="S1913" s="235"/>
      <c r="T1913" s="235"/>
      <c r="U1913" s="235"/>
      <c r="V1913" s="235"/>
      <c r="W1913" s="235"/>
      <c r="X1913" s="235"/>
      <c r="Y1913" s="235"/>
      <c r="Z1913" s="235"/>
      <c r="AA1913" s="235"/>
      <c r="AB1913" s="235"/>
      <c r="AC1913" s="235"/>
      <c r="AD1913" s="235"/>
      <c r="AE1913" s="235"/>
      <c r="AF1913" s="235"/>
      <c r="AG1913" s="235"/>
      <c r="AH1913" s="235"/>
      <c r="AI1913" s="235"/>
      <c r="AJ1913" s="235"/>
      <c r="AK1913" s="235"/>
      <c r="AL1913" s="235"/>
      <c r="AM1913" s="235"/>
      <c r="AN1913" s="235"/>
      <c r="AO1913" s="235"/>
      <c r="AP1913" s="235"/>
    </row>
    <row r="1914" spans="1:42" s="232" customFormat="1" outlineLevel="1">
      <c r="A1914" s="400">
        <v>767</v>
      </c>
      <c r="B1914" s="138" t="s">
        <v>2491</v>
      </c>
      <c r="C1914" s="236" t="s">
        <v>2490</v>
      </c>
      <c r="D1914" s="141">
        <v>0</v>
      </c>
      <c r="E1914" s="231">
        <v>0</v>
      </c>
      <c r="F1914" s="231"/>
      <c r="G1914" s="231"/>
      <c r="H1914" s="401"/>
      <c r="I1914" s="235"/>
      <c r="J1914" s="235"/>
      <c r="K1914" s="235"/>
      <c r="L1914" s="235"/>
      <c r="M1914" s="235"/>
      <c r="N1914" s="235"/>
      <c r="O1914" s="235"/>
      <c r="P1914" s="235"/>
      <c r="Q1914" s="235"/>
      <c r="R1914" s="235"/>
      <c r="S1914" s="235"/>
      <c r="T1914" s="235"/>
      <c r="U1914" s="235"/>
      <c r="V1914" s="235"/>
      <c r="W1914" s="235"/>
      <c r="X1914" s="235"/>
      <c r="Y1914" s="235"/>
      <c r="Z1914" s="235"/>
      <c r="AA1914" s="235"/>
      <c r="AB1914" s="235"/>
      <c r="AC1914" s="235"/>
      <c r="AD1914" s="235"/>
      <c r="AE1914" s="235"/>
      <c r="AF1914" s="235"/>
      <c r="AG1914" s="235"/>
      <c r="AH1914" s="235"/>
      <c r="AI1914" s="235"/>
      <c r="AJ1914" s="235"/>
      <c r="AK1914" s="235"/>
      <c r="AL1914" s="235"/>
      <c r="AM1914" s="235"/>
      <c r="AN1914" s="235"/>
      <c r="AO1914" s="235"/>
      <c r="AP1914" s="235"/>
    </row>
    <row r="1915" spans="1:42" s="232" customFormat="1" outlineLevel="1">
      <c r="A1915" s="400">
        <v>768</v>
      </c>
      <c r="B1915" s="138" t="s">
        <v>2492</v>
      </c>
      <c r="C1915" s="236" t="s">
        <v>2493</v>
      </c>
      <c r="D1915" s="141" t="s">
        <v>142</v>
      </c>
      <c r="E1915" s="231">
        <v>1</v>
      </c>
      <c r="F1915" s="231"/>
      <c r="G1915" s="231">
        <f t="shared" ref="G1915:G1927" si="114">ROUND(E1915*F1915,2)</f>
        <v>0</v>
      </c>
      <c r="H1915" s="401" t="s">
        <v>1233</v>
      </c>
      <c r="I1915" s="235"/>
      <c r="J1915" s="235"/>
      <c r="K1915" s="235"/>
      <c r="L1915" s="235"/>
      <c r="M1915" s="235"/>
      <c r="N1915" s="235"/>
      <c r="O1915" s="235"/>
      <c r="P1915" s="235"/>
      <c r="Q1915" s="235"/>
      <c r="R1915" s="235"/>
      <c r="S1915" s="235"/>
      <c r="T1915" s="235"/>
      <c r="U1915" s="235"/>
      <c r="V1915" s="235"/>
      <c r="W1915" s="235"/>
      <c r="X1915" s="235"/>
      <c r="Y1915" s="235"/>
      <c r="Z1915" s="235"/>
      <c r="AA1915" s="235"/>
      <c r="AB1915" s="235"/>
      <c r="AC1915" s="235"/>
      <c r="AD1915" s="235"/>
      <c r="AE1915" s="235"/>
      <c r="AF1915" s="235"/>
      <c r="AG1915" s="235"/>
      <c r="AH1915" s="235"/>
      <c r="AI1915" s="235"/>
      <c r="AJ1915" s="235"/>
      <c r="AK1915" s="235"/>
      <c r="AL1915" s="235"/>
      <c r="AM1915" s="235"/>
      <c r="AN1915" s="235"/>
      <c r="AO1915" s="235"/>
      <c r="AP1915" s="235"/>
    </row>
    <row r="1916" spans="1:42" s="232" customFormat="1" outlineLevel="1">
      <c r="A1916" s="400">
        <v>769</v>
      </c>
      <c r="B1916" s="138" t="s">
        <v>2494</v>
      </c>
      <c r="C1916" s="236" t="s">
        <v>2493</v>
      </c>
      <c r="D1916" s="141" t="s">
        <v>142</v>
      </c>
      <c r="E1916" s="231">
        <v>1</v>
      </c>
      <c r="F1916" s="231"/>
      <c r="G1916" s="231">
        <f t="shared" si="114"/>
        <v>0</v>
      </c>
      <c r="H1916" s="401" t="s">
        <v>1233</v>
      </c>
      <c r="I1916" s="235"/>
      <c r="J1916" s="235"/>
      <c r="K1916" s="235"/>
      <c r="L1916" s="235"/>
      <c r="M1916" s="235"/>
      <c r="N1916" s="235"/>
      <c r="O1916" s="235"/>
      <c r="P1916" s="235"/>
      <c r="Q1916" s="235"/>
      <c r="R1916" s="235"/>
      <c r="S1916" s="235"/>
      <c r="T1916" s="235"/>
      <c r="U1916" s="235"/>
      <c r="V1916" s="235"/>
      <c r="W1916" s="235"/>
      <c r="X1916" s="235"/>
      <c r="Y1916" s="235"/>
      <c r="Z1916" s="235"/>
      <c r="AA1916" s="235"/>
      <c r="AB1916" s="235"/>
      <c r="AC1916" s="235"/>
      <c r="AD1916" s="235"/>
      <c r="AE1916" s="235"/>
      <c r="AF1916" s="235"/>
      <c r="AG1916" s="235"/>
      <c r="AH1916" s="235"/>
      <c r="AI1916" s="235"/>
      <c r="AJ1916" s="235"/>
      <c r="AK1916" s="235"/>
      <c r="AL1916" s="235"/>
      <c r="AM1916" s="235"/>
      <c r="AN1916" s="235"/>
      <c r="AO1916" s="235"/>
      <c r="AP1916" s="235"/>
    </row>
    <row r="1917" spans="1:42" s="232" customFormat="1" outlineLevel="1">
      <c r="A1917" s="400">
        <v>770</v>
      </c>
      <c r="B1917" s="138" t="s">
        <v>2495</v>
      </c>
      <c r="C1917" s="236" t="s">
        <v>2496</v>
      </c>
      <c r="D1917" s="141" t="s">
        <v>142</v>
      </c>
      <c r="E1917" s="231">
        <v>1</v>
      </c>
      <c r="F1917" s="231"/>
      <c r="G1917" s="231">
        <f t="shared" si="114"/>
        <v>0</v>
      </c>
      <c r="H1917" s="401" t="s">
        <v>1233</v>
      </c>
      <c r="I1917" s="235"/>
      <c r="J1917" s="235"/>
      <c r="K1917" s="235"/>
      <c r="L1917" s="235"/>
      <c r="M1917" s="235"/>
      <c r="N1917" s="235"/>
      <c r="O1917" s="235"/>
      <c r="P1917" s="235"/>
      <c r="Q1917" s="235"/>
      <c r="R1917" s="235"/>
      <c r="S1917" s="235"/>
      <c r="T1917" s="235"/>
      <c r="U1917" s="235"/>
      <c r="V1917" s="235"/>
      <c r="W1917" s="235"/>
      <c r="X1917" s="235"/>
      <c r="Y1917" s="235"/>
      <c r="Z1917" s="235"/>
      <c r="AA1917" s="235"/>
      <c r="AB1917" s="235"/>
      <c r="AC1917" s="235"/>
      <c r="AD1917" s="235"/>
      <c r="AE1917" s="235"/>
      <c r="AF1917" s="235"/>
      <c r="AG1917" s="235"/>
      <c r="AH1917" s="235"/>
      <c r="AI1917" s="235"/>
      <c r="AJ1917" s="235"/>
      <c r="AK1917" s="235"/>
      <c r="AL1917" s="235"/>
      <c r="AM1917" s="235"/>
      <c r="AN1917" s="235"/>
      <c r="AO1917" s="235"/>
      <c r="AP1917" s="235"/>
    </row>
    <row r="1918" spans="1:42" s="232" customFormat="1" outlineLevel="1">
      <c r="A1918" s="400">
        <v>771</v>
      </c>
      <c r="B1918" s="138" t="s">
        <v>2497</v>
      </c>
      <c r="C1918" s="236" t="s">
        <v>2493</v>
      </c>
      <c r="D1918" s="141" t="s">
        <v>142</v>
      </c>
      <c r="E1918" s="231">
        <v>1</v>
      </c>
      <c r="F1918" s="231"/>
      <c r="G1918" s="231">
        <f t="shared" si="114"/>
        <v>0</v>
      </c>
      <c r="H1918" s="401" t="s">
        <v>1233</v>
      </c>
      <c r="I1918" s="235"/>
      <c r="J1918" s="235"/>
      <c r="K1918" s="235"/>
      <c r="L1918" s="235"/>
      <c r="M1918" s="235"/>
      <c r="N1918" s="235"/>
      <c r="O1918" s="235"/>
      <c r="P1918" s="235"/>
      <c r="Q1918" s="235"/>
      <c r="R1918" s="235"/>
      <c r="S1918" s="235"/>
      <c r="T1918" s="235"/>
      <c r="U1918" s="235"/>
      <c r="V1918" s="235"/>
      <c r="W1918" s="235"/>
      <c r="X1918" s="235"/>
      <c r="Y1918" s="235"/>
      <c r="Z1918" s="235"/>
      <c r="AA1918" s="235"/>
      <c r="AB1918" s="235"/>
      <c r="AC1918" s="235"/>
      <c r="AD1918" s="235"/>
      <c r="AE1918" s="235"/>
      <c r="AF1918" s="235"/>
      <c r="AG1918" s="235"/>
      <c r="AH1918" s="235"/>
      <c r="AI1918" s="235"/>
      <c r="AJ1918" s="235"/>
      <c r="AK1918" s="235"/>
      <c r="AL1918" s="235"/>
      <c r="AM1918" s="235"/>
      <c r="AN1918" s="235"/>
      <c r="AO1918" s="235"/>
      <c r="AP1918" s="235"/>
    </row>
    <row r="1919" spans="1:42" s="232" customFormat="1" outlineLevel="1">
      <c r="A1919" s="400">
        <v>772</v>
      </c>
      <c r="B1919" s="138" t="s">
        <v>2498</v>
      </c>
      <c r="C1919" s="236" t="s">
        <v>2493</v>
      </c>
      <c r="D1919" s="141" t="s">
        <v>142</v>
      </c>
      <c r="E1919" s="231">
        <v>1</v>
      </c>
      <c r="F1919" s="231"/>
      <c r="G1919" s="231">
        <f t="shared" si="114"/>
        <v>0</v>
      </c>
      <c r="H1919" s="401" t="s">
        <v>1233</v>
      </c>
      <c r="I1919" s="235"/>
      <c r="J1919" s="235"/>
      <c r="K1919" s="235"/>
      <c r="L1919" s="235"/>
      <c r="M1919" s="235"/>
      <c r="N1919" s="235"/>
      <c r="O1919" s="235"/>
      <c r="P1919" s="235"/>
      <c r="Q1919" s="235"/>
      <c r="R1919" s="235"/>
      <c r="S1919" s="235"/>
      <c r="T1919" s="235"/>
      <c r="U1919" s="235"/>
      <c r="V1919" s="235"/>
      <c r="W1919" s="235"/>
      <c r="X1919" s="235"/>
      <c r="Y1919" s="235"/>
      <c r="Z1919" s="235"/>
      <c r="AA1919" s="235"/>
      <c r="AB1919" s="235"/>
      <c r="AC1919" s="235"/>
      <c r="AD1919" s="235"/>
      <c r="AE1919" s="235"/>
      <c r="AF1919" s="235"/>
      <c r="AG1919" s="235"/>
      <c r="AH1919" s="235"/>
      <c r="AI1919" s="235"/>
      <c r="AJ1919" s="235"/>
      <c r="AK1919" s="235"/>
      <c r="AL1919" s="235"/>
      <c r="AM1919" s="235"/>
      <c r="AN1919" s="235"/>
      <c r="AO1919" s="235"/>
      <c r="AP1919" s="235"/>
    </row>
    <row r="1920" spans="1:42" s="232" customFormat="1" outlineLevel="1">
      <c r="A1920" s="400">
        <v>773</v>
      </c>
      <c r="B1920" s="138" t="s">
        <v>2499</v>
      </c>
      <c r="C1920" s="236" t="s">
        <v>2493</v>
      </c>
      <c r="D1920" s="141" t="s">
        <v>142</v>
      </c>
      <c r="E1920" s="231">
        <v>1</v>
      </c>
      <c r="F1920" s="231"/>
      <c r="G1920" s="231">
        <f t="shared" si="114"/>
        <v>0</v>
      </c>
      <c r="H1920" s="401" t="s">
        <v>1233</v>
      </c>
      <c r="I1920" s="235"/>
      <c r="J1920" s="235"/>
      <c r="K1920" s="235"/>
      <c r="L1920" s="235"/>
      <c r="M1920" s="235"/>
      <c r="N1920" s="235"/>
      <c r="O1920" s="235"/>
      <c r="P1920" s="235"/>
      <c r="Q1920" s="235"/>
      <c r="R1920" s="235"/>
      <c r="S1920" s="235"/>
      <c r="T1920" s="235"/>
      <c r="U1920" s="235"/>
      <c r="V1920" s="235"/>
      <c r="W1920" s="235"/>
      <c r="X1920" s="235"/>
      <c r="Y1920" s="235"/>
      <c r="Z1920" s="235"/>
      <c r="AA1920" s="235"/>
      <c r="AB1920" s="235"/>
      <c r="AC1920" s="235"/>
      <c r="AD1920" s="235"/>
      <c r="AE1920" s="235"/>
      <c r="AF1920" s="235"/>
      <c r="AG1920" s="235"/>
      <c r="AH1920" s="235"/>
      <c r="AI1920" s="235"/>
      <c r="AJ1920" s="235"/>
      <c r="AK1920" s="235"/>
      <c r="AL1920" s="235"/>
      <c r="AM1920" s="235"/>
      <c r="AN1920" s="235"/>
      <c r="AO1920" s="235"/>
      <c r="AP1920" s="235"/>
    </row>
    <row r="1921" spans="1:42" s="232" customFormat="1" outlineLevel="1">
      <c r="A1921" s="400">
        <v>774</v>
      </c>
      <c r="B1921" s="138" t="s">
        <v>2500</v>
      </c>
      <c r="C1921" s="236" t="s">
        <v>2493</v>
      </c>
      <c r="D1921" s="141" t="s">
        <v>142</v>
      </c>
      <c r="E1921" s="231">
        <v>1</v>
      </c>
      <c r="F1921" s="231"/>
      <c r="G1921" s="231">
        <f t="shared" si="114"/>
        <v>0</v>
      </c>
      <c r="H1921" s="401" t="s">
        <v>1233</v>
      </c>
      <c r="I1921" s="235"/>
      <c r="J1921" s="235"/>
      <c r="K1921" s="235"/>
      <c r="L1921" s="235"/>
      <c r="M1921" s="235"/>
      <c r="N1921" s="235"/>
      <c r="O1921" s="235"/>
      <c r="P1921" s="235"/>
      <c r="Q1921" s="235"/>
      <c r="R1921" s="235"/>
      <c r="S1921" s="235"/>
      <c r="T1921" s="235"/>
      <c r="U1921" s="235"/>
      <c r="V1921" s="235"/>
      <c r="W1921" s="235"/>
      <c r="X1921" s="235"/>
      <c r="Y1921" s="235"/>
      <c r="Z1921" s="235"/>
      <c r="AA1921" s="235"/>
      <c r="AB1921" s="235"/>
      <c r="AC1921" s="235"/>
      <c r="AD1921" s="235"/>
      <c r="AE1921" s="235"/>
      <c r="AF1921" s="235"/>
      <c r="AG1921" s="235"/>
      <c r="AH1921" s="235"/>
      <c r="AI1921" s="235"/>
      <c r="AJ1921" s="235"/>
      <c r="AK1921" s="235"/>
      <c r="AL1921" s="235"/>
      <c r="AM1921" s="235"/>
      <c r="AN1921" s="235"/>
      <c r="AO1921" s="235"/>
      <c r="AP1921" s="235"/>
    </row>
    <row r="1922" spans="1:42" s="232" customFormat="1" outlineLevel="1">
      <c r="A1922" s="400">
        <v>775</v>
      </c>
      <c r="B1922" s="138" t="s">
        <v>2501</v>
      </c>
      <c r="C1922" s="236" t="s">
        <v>2496</v>
      </c>
      <c r="D1922" s="141" t="s">
        <v>142</v>
      </c>
      <c r="E1922" s="231">
        <v>1</v>
      </c>
      <c r="F1922" s="231"/>
      <c r="G1922" s="231">
        <f t="shared" si="114"/>
        <v>0</v>
      </c>
      <c r="H1922" s="401" t="s">
        <v>1233</v>
      </c>
      <c r="I1922" s="235"/>
      <c r="J1922" s="235"/>
      <c r="K1922" s="235"/>
      <c r="L1922" s="235"/>
      <c r="M1922" s="235"/>
      <c r="N1922" s="235"/>
      <c r="O1922" s="235"/>
      <c r="P1922" s="235"/>
      <c r="Q1922" s="235"/>
      <c r="R1922" s="235"/>
      <c r="S1922" s="235"/>
      <c r="T1922" s="235"/>
      <c r="U1922" s="235"/>
      <c r="V1922" s="235"/>
      <c r="W1922" s="235"/>
      <c r="X1922" s="235"/>
      <c r="Y1922" s="235"/>
      <c r="Z1922" s="235"/>
      <c r="AA1922" s="235"/>
      <c r="AB1922" s="235"/>
      <c r="AC1922" s="235"/>
      <c r="AD1922" s="235"/>
      <c r="AE1922" s="235"/>
      <c r="AF1922" s="235"/>
      <c r="AG1922" s="235"/>
      <c r="AH1922" s="235"/>
      <c r="AI1922" s="235"/>
      <c r="AJ1922" s="235"/>
      <c r="AK1922" s="235"/>
      <c r="AL1922" s="235"/>
      <c r="AM1922" s="235"/>
      <c r="AN1922" s="235"/>
      <c r="AO1922" s="235"/>
      <c r="AP1922" s="235"/>
    </row>
    <row r="1923" spans="1:42" s="232" customFormat="1" outlineLevel="1">
      <c r="A1923" s="400">
        <v>776</v>
      </c>
      <c r="B1923" s="138" t="s">
        <v>2502</v>
      </c>
      <c r="C1923" s="236" t="s">
        <v>2496</v>
      </c>
      <c r="D1923" s="141" t="s">
        <v>142</v>
      </c>
      <c r="E1923" s="231">
        <v>1</v>
      </c>
      <c r="F1923" s="231"/>
      <c r="G1923" s="231">
        <f t="shared" si="114"/>
        <v>0</v>
      </c>
      <c r="H1923" s="401" t="s">
        <v>1233</v>
      </c>
      <c r="I1923" s="235"/>
      <c r="J1923" s="235"/>
      <c r="K1923" s="235"/>
      <c r="L1923" s="235"/>
      <c r="M1923" s="235"/>
      <c r="N1923" s="235"/>
      <c r="O1923" s="235"/>
      <c r="P1923" s="235"/>
      <c r="Q1923" s="235"/>
      <c r="R1923" s="235"/>
      <c r="S1923" s="235"/>
      <c r="T1923" s="235"/>
      <c r="U1923" s="235"/>
      <c r="V1923" s="235"/>
      <c r="W1923" s="235"/>
      <c r="X1923" s="235"/>
      <c r="Y1923" s="235"/>
      <c r="Z1923" s="235"/>
      <c r="AA1923" s="235"/>
      <c r="AB1923" s="235"/>
      <c r="AC1923" s="235"/>
      <c r="AD1923" s="235"/>
      <c r="AE1923" s="235"/>
      <c r="AF1923" s="235"/>
      <c r="AG1923" s="235"/>
      <c r="AH1923" s="235"/>
      <c r="AI1923" s="235"/>
      <c r="AJ1923" s="235"/>
      <c r="AK1923" s="235"/>
      <c r="AL1923" s="235"/>
      <c r="AM1923" s="235"/>
      <c r="AN1923" s="235"/>
      <c r="AO1923" s="235"/>
      <c r="AP1923" s="235"/>
    </row>
    <row r="1924" spans="1:42" s="232" customFormat="1" outlineLevel="1">
      <c r="A1924" s="400">
        <v>777</v>
      </c>
      <c r="B1924" s="138" t="s">
        <v>2503</v>
      </c>
      <c r="C1924" s="236" t="s">
        <v>2504</v>
      </c>
      <c r="D1924" s="141" t="s">
        <v>142</v>
      </c>
      <c r="E1924" s="231">
        <v>10</v>
      </c>
      <c r="F1924" s="231"/>
      <c r="G1924" s="231">
        <f t="shared" si="114"/>
        <v>0</v>
      </c>
      <c r="H1924" s="401" t="s">
        <v>1233</v>
      </c>
      <c r="I1924" s="235"/>
      <c r="J1924" s="235"/>
      <c r="K1924" s="235"/>
      <c r="L1924" s="235"/>
      <c r="M1924" s="235"/>
      <c r="N1924" s="235"/>
      <c r="O1924" s="235"/>
      <c r="P1924" s="235"/>
      <c r="Q1924" s="235"/>
      <c r="R1924" s="235"/>
      <c r="S1924" s="235"/>
      <c r="T1924" s="235"/>
      <c r="U1924" s="235"/>
      <c r="V1924" s="235"/>
      <c r="W1924" s="235"/>
      <c r="X1924" s="235"/>
      <c r="Y1924" s="235"/>
      <c r="Z1924" s="235"/>
      <c r="AA1924" s="235"/>
      <c r="AB1924" s="235"/>
      <c r="AC1924" s="235"/>
      <c r="AD1924" s="235"/>
      <c r="AE1924" s="235"/>
      <c r="AF1924" s="235"/>
      <c r="AG1924" s="235"/>
      <c r="AH1924" s="235"/>
      <c r="AI1924" s="235"/>
      <c r="AJ1924" s="235"/>
      <c r="AK1924" s="235"/>
      <c r="AL1924" s="235"/>
      <c r="AM1924" s="235"/>
      <c r="AN1924" s="235"/>
      <c r="AO1924" s="235"/>
      <c r="AP1924" s="235"/>
    </row>
    <row r="1925" spans="1:42" s="232" customFormat="1" outlineLevel="1">
      <c r="A1925" s="400">
        <v>778</v>
      </c>
      <c r="B1925" s="138" t="s">
        <v>2505</v>
      </c>
      <c r="C1925" s="236" t="s">
        <v>2506</v>
      </c>
      <c r="D1925" s="141" t="s">
        <v>142</v>
      </c>
      <c r="E1925" s="231">
        <v>6</v>
      </c>
      <c r="F1925" s="231"/>
      <c r="G1925" s="231">
        <f t="shared" si="114"/>
        <v>0</v>
      </c>
      <c r="H1925" s="401" t="s">
        <v>1233</v>
      </c>
      <c r="I1925" s="235"/>
      <c r="J1925" s="235"/>
      <c r="K1925" s="235"/>
      <c r="L1925" s="235"/>
      <c r="M1925" s="235"/>
      <c r="N1925" s="235"/>
      <c r="O1925" s="235"/>
      <c r="P1925" s="235"/>
      <c r="Q1925" s="235"/>
      <c r="R1925" s="235"/>
      <c r="S1925" s="235"/>
      <c r="T1925" s="235"/>
      <c r="U1925" s="235"/>
      <c r="V1925" s="235"/>
      <c r="W1925" s="235"/>
      <c r="X1925" s="235"/>
      <c r="Y1925" s="235"/>
      <c r="Z1925" s="235"/>
      <c r="AA1925" s="235"/>
      <c r="AB1925" s="235"/>
      <c r="AC1925" s="235"/>
      <c r="AD1925" s="235"/>
      <c r="AE1925" s="235"/>
      <c r="AF1925" s="235"/>
      <c r="AG1925" s="235"/>
      <c r="AH1925" s="235"/>
      <c r="AI1925" s="235"/>
      <c r="AJ1925" s="235"/>
      <c r="AK1925" s="235"/>
      <c r="AL1925" s="235"/>
      <c r="AM1925" s="235"/>
      <c r="AN1925" s="235"/>
      <c r="AO1925" s="235"/>
      <c r="AP1925" s="235"/>
    </row>
    <row r="1926" spans="1:42" s="232" customFormat="1" outlineLevel="1">
      <c r="A1926" s="400">
        <v>779</v>
      </c>
      <c r="B1926" s="138" t="s">
        <v>2507</v>
      </c>
      <c r="C1926" s="236" t="s">
        <v>2508</v>
      </c>
      <c r="D1926" s="141" t="s">
        <v>142</v>
      </c>
      <c r="E1926" s="231">
        <v>9</v>
      </c>
      <c r="F1926" s="231"/>
      <c r="G1926" s="231">
        <f t="shared" si="114"/>
        <v>0</v>
      </c>
      <c r="H1926" s="401" t="s">
        <v>1233</v>
      </c>
      <c r="I1926" s="235"/>
      <c r="J1926" s="235"/>
      <c r="K1926" s="235"/>
      <c r="L1926" s="235"/>
      <c r="M1926" s="235"/>
      <c r="N1926" s="235"/>
      <c r="O1926" s="235"/>
      <c r="P1926" s="235"/>
      <c r="Q1926" s="235"/>
      <c r="R1926" s="235"/>
      <c r="S1926" s="235"/>
      <c r="T1926" s="235"/>
      <c r="U1926" s="235"/>
      <c r="V1926" s="235"/>
      <c r="W1926" s="235"/>
      <c r="X1926" s="235"/>
      <c r="Y1926" s="235"/>
      <c r="Z1926" s="235"/>
      <c r="AA1926" s="235"/>
      <c r="AB1926" s="235"/>
      <c r="AC1926" s="235"/>
      <c r="AD1926" s="235"/>
      <c r="AE1926" s="235"/>
      <c r="AF1926" s="235"/>
      <c r="AG1926" s="235"/>
      <c r="AH1926" s="235"/>
      <c r="AI1926" s="235"/>
      <c r="AJ1926" s="235"/>
      <c r="AK1926" s="235"/>
      <c r="AL1926" s="235"/>
      <c r="AM1926" s="235"/>
      <c r="AN1926" s="235"/>
      <c r="AO1926" s="235"/>
      <c r="AP1926" s="235"/>
    </row>
    <row r="1927" spans="1:42" s="232" customFormat="1" outlineLevel="1">
      <c r="A1927" s="400">
        <v>780</v>
      </c>
      <c r="B1927" s="138" t="s">
        <v>2509</v>
      </c>
      <c r="C1927" s="236" t="s">
        <v>2510</v>
      </c>
      <c r="D1927" s="141" t="s">
        <v>142</v>
      </c>
      <c r="E1927" s="231">
        <v>1</v>
      </c>
      <c r="F1927" s="231"/>
      <c r="G1927" s="231">
        <f t="shared" si="114"/>
        <v>0</v>
      </c>
      <c r="H1927" s="401" t="s">
        <v>1233</v>
      </c>
      <c r="I1927" s="235"/>
      <c r="J1927" s="235"/>
      <c r="K1927" s="235"/>
      <c r="L1927" s="235"/>
      <c r="M1927" s="235"/>
      <c r="N1927" s="235"/>
      <c r="O1927" s="235"/>
      <c r="P1927" s="235"/>
      <c r="Q1927" s="235"/>
      <c r="R1927" s="235"/>
      <c r="S1927" s="235"/>
      <c r="T1927" s="235"/>
      <c r="U1927" s="235"/>
      <c r="V1927" s="235"/>
      <c r="W1927" s="235"/>
      <c r="X1927" s="235"/>
      <c r="Y1927" s="235"/>
      <c r="Z1927" s="235"/>
      <c r="AA1927" s="235"/>
      <c r="AB1927" s="235"/>
      <c r="AC1927" s="235"/>
      <c r="AD1927" s="235"/>
      <c r="AE1927" s="235"/>
      <c r="AF1927" s="235"/>
      <c r="AG1927" s="235"/>
      <c r="AH1927" s="235"/>
      <c r="AI1927" s="235"/>
      <c r="AJ1927" s="235"/>
      <c r="AK1927" s="235"/>
      <c r="AL1927" s="235"/>
      <c r="AM1927" s="235"/>
      <c r="AN1927" s="235"/>
      <c r="AO1927" s="235"/>
      <c r="AP1927" s="235"/>
    </row>
    <row r="1928" spans="1:42" s="232" customFormat="1" outlineLevel="1">
      <c r="A1928" s="400">
        <v>0</v>
      </c>
      <c r="B1928" s="138">
        <v>0</v>
      </c>
      <c r="C1928" s="236">
        <v>0</v>
      </c>
      <c r="D1928" s="141">
        <v>0</v>
      </c>
      <c r="E1928" s="231">
        <v>0</v>
      </c>
      <c r="F1928" s="231"/>
      <c r="G1928" s="231"/>
      <c r="H1928" s="401"/>
      <c r="I1928" s="235"/>
      <c r="J1928" s="235"/>
      <c r="K1928" s="235"/>
      <c r="L1928" s="235"/>
      <c r="M1928" s="235"/>
      <c r="N1928" s="235"/>
      <c r="O1928" s="235"/>
      <c r="P1928" s="235"/>
      <c r="Q1928" s="235"/>
      <c r="R1928" s="235"/>
      <c r="S1928" s="235"/>
      <c r="T1928" s="235"/>
      <c r="U1928" s="235"/>
      <c r="V1928" s="235"/>
      <c r="W1928" s="235"/>
      <c r="X1928" s="235"/>
      <c r="Y1928" s="235"/>
      <c r="Z1928" s="235"/>
      <c r="AA1928" s="235"/>
      <c r="AB1928" s="235"/>
      <c r="AC1928" s="235"/>
      <c r="AD1928" s="235"/>
      <c r="AE1928" s="235"/>
      <c r="AF1928" s="235"/>
      <c r="AG1928" s="235"/>
      <c r="AH1928" s="235"/>
      <c r="AI1928" s="235"/>
      <c r="AJ1928" s="235"/>
      <c r="AK1928" s="235"/>
      <c r="AL1928" s="235"/>
      <c r="AM1928" s="235"/>
      <c r="AN1928" s="235"/>
      <c r="AO1928" s="235"/>
      <c r="AP1928" s="235"/>
    </row>
    <row r="1929" spans="1:42" s="232" customFormat="1" outlineLevel="1">
      <c r="A1929" s="400">
        <v>0</v>
      </c>
      <c r="B1929" s="138">
        <v>0</v>
      </c>
      <c r="C1929" s="236" t="s">
        <v>2403</v>
      </c>
      <c r="D1929" s="141">
        <v>0</v>
      </c>
      <c r="E1929" s="231">
        <v>0</v>
      </c>
      <c r="F1929" s="231"/>
      <c r="G1929" s="231"/>
      <c r="H1929" s="401"/>
      <c r="I1929" s="235"/>
      <c r="J1929" s="235"/>
      <c r="K1929" s="235"/>
      <c r="L1929" s="235"/>
      <c r="M1929" s="235"/>
      <c r="N1929" s="235"/>
      <c r="O1929" s="235"/>
      <c r="P1929" s="235"/>
      <c r="Q1929" s="235"/>
      <c r="R1929" s="235"/>
      <c r="S1929" s="235"/>
      <c r="T1929" s="235"/>
      <c r="U1929" s="235"/>
      <c r="V1929" s="235"/>
      <c r="W1929" s="235"/>
      <c r="X1929" s="235"/>
      <c r="Y1929" s="235"/>
      <c r="Z1929" s="235"/>
      <c r="AA1929" s="235"/>
      <c r="AB1929" s="235"/>
      <c r="AC1929" s="235"/>
      <c r="AD1929" s="235"/>
      <c r="AE1929" s="235"/>
      <c r="AF1929" s="235"/>
      <c r="AG1929" s="235"/>
      <c r="AH1929" s="235"/>
      <c r="AI1929" s="235"/>
      <c r="AJ1929" s="235"/>
      <c r="AK1929" s="235"/>
      <c r="AL1929" s="235"/>
      <c r="AM1929" s="235"/>
      <c r="AN1929" s="235"/>
      <c r="AO1929" s="235"/>
      <c r="AP1929" s="235"/>
    </row>
    <row r="1930" spans="1:42" s="232" customFormat="1" outlineLevel="1">
      <c r="A1930" s="400">
        <v>781</v>
      </c>
      <c r="B1930" s="138">
        <v>0</v>
      </c>
      <c r="C1930" s="236" t="s">
        <v>2511</v>
      </c>
      <c r="D1930" s="141" t="s">
        <v>247</v>
      </c>
      <c r="E1930" s="231">
        <v>71.61</v>
      </c>
      <c r="F1930" s="231"/>
      <c r="G1930" s="231">
        <f t="shared" ref="G1930:G1935" si="115">ROUND(E1930*F1930,2)</f>
        <v>0</v>
      </c>
      <c r="H1930" s="401" t="s">
        <v>1233</v>
      </c>
      <c r="I1930" s="235"/>
      <c r="J1930" s="235"/>
      <c r="K1930" s="235"/>
      <c r="L1930" s="235"/>
      <c r="M1930" s="235"/>
      <c r="N1930" s="235"/>
      <c r="O1930" s="235"/>
      <c r="P1930" s="235"/>
      <c r="Q1930" s="235"/>
      <c r="R1930" s="235"/>
      <c r="S1930" s="235"/>
      <c r="T1930" s="235"/>
      <c r="U1930" s="235"/>
      <c r="V1930" s="235"/>
      <c r="W1930" s="235"/>
      <c r="X1930" s="235"/>
      <c r="Y1930" s="235"/>
      <c r="Z1930" s="235"/>
      <c r="AA1930" s="235"/>
      <c r="AB1930" s="235"/>
      <c r="AC1930" s="235"/>
      <c r="AD1930" s="235"/>
      <c r="AE1930" s="235"/>
      <c r="AF1930" s="235"/>
      <c r="AG1930" s="235"/>
      <c r="AH1930" s="235"/>
      <c r="AI1930" s="235"/>
      <c r="AJ1930" s="235"/>
      <c r="AK1930" s="235"/>
      <c r="AL1930" s="235"/>
      <c r="AM1930" s="235"/>
      <c r="AN1930" s="235"/>
      <c r="AO1930" s="235"/>
      <c r="AP1930" s="235"/>
    </row>
    <row r="1931" spans="1:42" s="232" customFormat="1" outlineLevel="1">
      <c r="A1931" s="400">
        <v>782</v>
      </c>
      <c r="B1931" s="138">
        <v>0</v>
      </c>
      <c r="C1931" s="236" t="s">
        <v>2512</v>
      </c>
      <c r="D1931" s="141" t="s">
        <v>247</v>
      </c>
      <c r="E1931" s="231">
        <v>70.790000000000006</v>
      </c>
      <c r="F1931" s="231"/>
      <c r="G1931" s="231">
        <f t="shared" si="115"/>
        <v>0</v>
      </c>
      <c r="H1931" s="401" t="s">
        <v>1233</v>
      </c>
      <c r="I1931" s="235"/>
      <c r="J1931" s="235"/>
      <c r="K1931" s="235"/>
      <c r="L1931" s="235"/>
      <c r="M1931" s="235"/>
      <c r="N1931" s="235"/>
      <c r="O1931" s="235"/>
      <c r="P1931" s="235"/>
      <c r="Q1931" s="235"/>
      <c r="R1931" s="235"/>
      <c r="S1931" s="235"/>
      <c r="T1931" s="235"/>
      <c r="U1931" s="235"/>
      <c r="V1931" s="235"/>
      <c r="W1931" s="235"/>
      <c r="X1931" s="235"/>
      <c r="Y1931" s="235"/>
      <c r="Z1931" s="235"/>
      <c r="AA1931" s="235"/>
      <c r="AB1931" s="235"/>
      <c r="AC1931" s="235"/>
      <c r="AD1931" s="235"/>
      <c r="AE1931" s="235"/>
      <c r="AF1931" s="235"/>
      <c r="AG1931" s="235"/>
      <c r="AH1931" s="235"/>
      <c r="AI1931" s="235"/>
      <c r="AJ1931" s="235"/>
      <c r="AK1931" s="235"/>
      <c r="AL1931" s="235"/>
      <c r="AM1931" s="235"/>
      <c r="AN1931" s="235"/>
      <c r="AO1931" s="235"/>
      <c r="AP1931" s="235"/>
    </row>
    <row r="1932" spans="1:42" s="232" customFormat="1" outlineLevel="1">
      <c r="A1932" s="400">
        <v>783</v>
      </c>
      <c r="B1932" s="138">
        <v>0</v>
      </c>
      <c r="C1932" s="236" t="s">
        <v>2513</v>
      </c>
      <c r="D1932" s="141" t="s">
        <v>247</v>
      </c>
      <c r="E1932" s="231">
        <v>77.220000000000013</v>
      </c>
      <c r="F1932" s="231"/>
      <c r="G1932" s="231">
        <f t="shared" si="115"/>
        <v>0</v>
      </c>
      <c r="H1932" s="401" t="s">
        <v>1233</v>
      </c>
      <c r="I1932" s="235"/>
      <c r="J1932" s="235"/>
      <c r="K1932" s="235"/>
      <c r="L1932" s="235"/>
      <c r="M1932" s="235"/>
      <c r="N1932" s="235"/>
      <c r="O1932" s="235"/>
      <c r="P1932" s="235"/>
      <c r="Q1932" s="235"/>
      <c r="R1932" s="235"/>
      <c r="S1932" s="235"/>
      <c r="T1932" s="235"/>
      <c r="U1932" s="235"/>
      <c r="V1932" s="235"/>
      <c r="W1932" s="235"/>
      <c r="X1932" s="235"/>
      <c r="Y1932" s="235"/>
      <c r="Z1932" s="235"/>
      <c r="AA1932" s="235"/>
      <c r="AB1932" s="235"/>
      <c r="AC1932" s="235"/>
      <c r="AD1932" s="235"/>
      <c r="AE1932" s="235"/>
      <c r="AF1932" s="235"/>
      <c r="AG1932" s="235"/>
      <c r="AH1932" s="235"/>
      <c r="AI1932" s="235"/>
      <c r="AJ1932" s="235"/>
      <c r="AK1932" s="235"/>
      <c r="AL1932" s="235"/>
      <c r="AM1932" s="235"/>
      <c r="AN1932" s="235"/>
      <c r="AO1932" s="235"/>
      <c r="AP1932" s="235"/>
    </row>
    <row r="1933" spans="1:42" s="232" customFormat="1" outlineLevel="1">
      <c r="A1933" s="400">
        <v>784</v>
      </c>
      <c r="B1933" s="138">
        <v>0</v>
      </c>
      <c r="C1933" s="236" t="s">
        <v>2514</v>
      </c>
      <c r="D1933" s="141" t="s">
        <v>247</v>
      </c>
      <c r="E1933" s="231">
        <v>61.77000000000001</v>
      </c>
      <c r="F1933" s="231"/>
      <c r="G1933" s="231">
        <f t="shared" si="115"/>
        <v>0</v>
      </c>
      <c r="H1933" s="401" t="s">
        <v>1233</v>
      </c>
      <c r="I1933" s="235"/>
      <c r="J1933" s="235"/>
      <c r="K1933" s="235"/>
      <c r="L1933" s="235"/>
      <c r="M1933" s="235"/>
      <c r="N1933" s="235"/>
      <c r="O1933" s="235"/>
      <c r="P1933" s="235"/>
      <c r="Q1933" s="235"/>
      <c r="R1933" s="235"/>
      <c r="S1933" s="235"/>
      <c r="T1933" s="235"/>
      <c r="U1933" s="235"/>
      <c r="V1933" s="235"/>
      <c r="W1933" s="235"/>
      <c r="X1933" s="235"/>
      <c r="Y1933" s="235"/>
      <c r="Z1933" s="235"/>
      <c r="AA1933" s="235"/>
      <c r="AB1933" s="235"/>
      <c r="AC1933" s="235"/>
      <c r="AD1933" s="235"/>
      <c r="AE1933" s="235"/>
      <c r="AF1933" s="235"/>
      <c r="AG1933" s="235"/>
      <c r="AH1933" s="235"/>
      <c r="AI1933" s="235"/>
      <c r="AJ1933" s="235"/>
      <c r="AK1933" s="235"/>
      <c r="AL1933" s="235"/>
      <c r="AM1933" s="235"/>
      <c r="AN1933" s="235"/>
      <c r="AO1933" s="235"/>
      <c r="AP1933" s="235"/>
    </row>
    <row r="1934" spans="1:42" s="232" customFormat="1" outlineLevel="1">
      <c r="A1934" s="400">
        <v>785</v>
      </c>
      <c r="B1934" s="138">
        <v>0</v>
      </c>
      <c r="C1934" s="236" t="s">
        <v>2515</v>
      </c>
      <c r="D1934" s="141" t="s">
        <v>247</v>
      </c>
      <c r="E1934" s="231">
        <v>9.02</v>
      </c>
      <c r="F1934" s="231"/>
      <c r="G1934" s="231">
        <f t="shared" si="115"/>
        <v>0</v>
      </c>
      <c r="H1934" s="401" t="s">
        <v>1233</v>
      </c>
      <c r="I1934" s="235"/>
      <c r="J1934" s="235"/>
      <c r="K1934" s="235"/>
      <c r="L1934" s="235"/>
      <c r="M1934" s="235"/>
      <c r="N1934" s="235"/>
      <c r="O1934" s="235"/>
      <c r="P1934" s="235"/>
      <c r="Q1934" s="235"/>
      <c r="R1934" s="235"/>
      <c r="S1934" s="235"/>
      <c r="T1934" s="235"/>
      <c r="U1934" s="235"/>
      <c r="V1934" s="235"/>
      <c r="W1934" s="235"/>
      <c r="X1934" s="235"/>
      <c r="Y1934" s="235"/>
      <c r="Z1934" s="235"/>
      <c r="AA1934" s="235"/>
      <c r="AB1934" s="235"/>
      <c r="AC1934" s="235"/>
      <c r="AD1934" s="235"/>
      <c r="AE1934" s="235"/>
      <c r="AF1934" s="235"/>
      <c r="AG1934" s="235"/>
      <c r="AH1934" s="235"/>
      <c r="AI1934" s="235"/>
      <c r="AJ1934" s="235"/>
      <c r="AK1934" s="235"/>
      <c r="AL1934" s="235"/>
      <c r="AM1934" s="235"/>
      <c r="AN1934" s="235"/>
      <c r="AO1934" s="235"/>
      <c r="AP1934" s="235"/>
    </row>
    <row r="1935" spans="1:42" s="232" customFormat="1" outlineLevel="1">
      <c r="A1935" s="400">
        <v>786</v>
      </c>
      <c r="B1935" s="138">
        <v>0</v>
      </c>
      <c r="C1935" s="236" t="s">
        <v>2516</v>
      </c>
      <c r="D1935" s="141" t="s">
        <v>247</v>
      </c>
      <c r="E1935" s="231">
        <v>5.61</v>
      </c>
      <c r="F1935" s="231"/>
      <c r="G1935" s="231">
        <f t="shared" si="115"/>
        <v>0</v>
      </c>
      <c r="H1935" s="401" t="s">
        <v>1233</v>
      </c>
      <c r="I1935" s="235"/>
      <c r="J1935" s="235"/>
      <c r="K1935" s="235"/>
      <c r="L1935" s="235"/>
      <c r="M1935" s="235"/>
      <c r="N1935" s="235"/>
      <c r="O1935" s="235"/>
      <c r="P1935" s="235"/>
      <c r="Q1935" s="235"/>
      <c r="R1935" s="235"/>
      <c r="S1935" s="235"/>
      <c r="T1935" s="235"/>
      <c r="U1935" s="235"/>
      <c r="V1935" s="235"/>
      <c r="W1935" s="235"/>
      <c r="X1935" s="235"/>
      <c r="Y1935" s="235"/>
      <c r="Z1935" s="235"/>
      <c r="AA1935" s="235"/>
      <c r="AB1935" s="235"/>
      <c r="AC1935" s="235"/>
      <c r="AD1935" s="235"/>
      <c r="AE1935" s="235"/>
      <c r="AF1935" s="235"/>
      <c r="AG1935" s="235"/>
      <c r="AH1935" s="235"/>
      <c r="AI1935" s="235"/>
      <c r="AJ1935" s="235"/>
      <c r="AK1935" s="235"/>
      <c r="AL1935" s="235"/>
      <c r="AM1935" s="235"/>
      <c r="AN1935" s="235"/>
      <c r="AO1935" s="235"/>
      <c r="AP1935" s="235"/>
    </row>
    <row r="1936" spans="1:42" s="232" customFormat="1" outlineLevel="1">
      <c r="A1936" s="400">
        <v>0</v>
      </c>
      <c r="B1936" s="138">
        <v>0</v>
      </c>
      <c r="C1936" s="236">
        <v>0</v>
      </c>
      <c r="D1936" s="141">
        <v>0</v>
      </c>
      <c r="E1936" s="231">
        <v>0</v>
      </c>
      <c r="F1936" s="231"/>
      <c r="G1936" s="231"/>
      <c r="H1936" s="401"/>
      <c r="I1936" s="235"/>
      <c r="J1936" s="235"/>
      <c r="K1936" s="235"/>
      <c r="L1936" s="235"/>
      <c r="M1936" s="235"/>
      <c r="N1936" s="235"/>
      <c r="O1936" s="235"/>
      <c r="P1936" s="235"/>
      <c r="Q1936" s="235"/>
      <c r="R1936" s="235"/>
      <c r="S1936" s="235"/>
      <c r="T1936" s="235"/>
      <c r="U1936" s="235"/>
      <c r="V1936" s="235"/>
      <c r="W1936" s="235"/>
      <c r="X1936" s="235"/>
      <c r="Y1936" s="235"/>
      <c r="Z1936" s="235"/>
      <c r="AA1936" s="235"/>
      <c r="AB1936" s="235"/>
      <c r="AC1936" s="235"/>
      <c r="AD1936" s="235"/>
      <c r="AE1936" s="235"/>
      <c r="AF1936" s="235"/>
      <c r="AG1936" s="235"/>
      <c r="AH1936" s="235"/>
      <c r="AI1936" s="235"/>
      <c r="AJ1936" s="235"/>
      <c r="AK1936" s="235"/>
      <c r="AL1936" s="235"/>
      <c r="AM1936" s="235"/>
      <c r="AN1936" s="235"/>
      <c r="AO1936" s="235"/>
      <c r="AP1936" s="235"/>
    </row>
    <row r="1937" spans="1:42" s="232" customFormat="1" outlineLevel="1">
      <c r="A1937" s="400">
        <v>787</v>
      </c>
      <c r="B1937" s="138">
        <v>0</v>
      </c>
      <c r="C1937" s="236" t="s">
        <v>2406</v>
      </c>
      <c r="D1937" s="141" t="s">
        <v>1038</v>
      </c>
      <c r="E1937" s="231">
        <v>1</v>
      </c>
      <c r="F1937" s="231"/>
      <c r="G1937" s="231">
        <f t="shared" ref="G1937" si="116">ROUND(E1937*F1937,2)</f>
        <v>0</v>
      </c>
      <c r="H1937" s="401" t="s">
        <v>1233</v>
      </c>
      <c r="I1937" s="235"/>
      <c r="J1937" s="235"/>
      <c r="K1937" s="235"/>
      <c r="L1937" s="235"/>
      <c r="M1937" s="235"/>
      <c r="N1937" s="235"/>
      <c r="O1937" s="235"/>
      <c r="P1937" s="235"/>
      <c r="Q1937" s="235"/>
      <c r="R1937" s="235"/>
      <c r="S1937" s="235"/>
      <c r="T1937" s="235"/>
      <c r="U1937" s="235"/>
      <c r="V1937" s="235"/>
      <c r="W1937" s="235"/>
      <c r="X1937" s="235"/>
      <c r="Y1937" s="235"/>
      <c r="Z1937" s="235"/>
      <c r="AA1937" s="235"/>
      <c r="AB1937" s="235"/>
      <c r="AC1937" s="235"/>
      <c r="AD1937" s="235"/>
      <c r="AE1937" s="235"/>
      <c r="AF1937" s="235"/>
      <c r="AG1937" s="235"/>
      <c r="AH1937" s="235"/>
      <c r="AI1937" s="235"/>
      <c r="AJ1937" s="235"/>
      <c r="AK1937" s="235"/>
      <c r="AL1937" s="235"/>
      <c r="AM1937" s="235"/>
      <c r="AN1937" s="235"/>
      <c r="AO1937" s="235"/>
      <c r="AP1937" s="235"/>
    </row>
    <row r="1938" spans="1:42" s="232" customFormat="1" outlineLevel="1">
      <c r="A1938" s="400">
        <v>0</v>
      </c>
      <c r="B1938" s="138">
        <v>0</v>
      </c>
      <c r="C1938" s="236">
        <v>0</v>
      </c>
      <c r="D1938" s="141">
        <v>0</v>
      </c>
      <c r="E1938" s="231">
        <v>0</v>
      </c>
      <c r="F1938" s="231"/>
      <c r="G1938" s="231"/>
      <c r="H1938" s="401"/>
      <c r="I1938" s="235"/>
      <c r="J1938" s="235"/>
      <c r="K1938" s="235"/>
      <c r="L1938" s="235"/>
      <c r="M1938" s="235"/>
      <c r="N1938" s="235"/>
      <c r="O1938" s="235"/>
      <c r="P1938" s="235"/>
      <c r="Q1938" s="235"/>
      <c r="R1938" s="235"/>
      <c r="S1938" s="235"/>
      <c r="T1938" s="235"/>
      <c r="U1938" s="235"/>
      <c r="V1938" s="235"/>
      <c r="W1938" s="235"/>
      <c r="X1938" s="235"/>
      <c r="Y1938" s="235"/>
      <c r="Z1938" s="235"/>
      <c r="AA1938" s="235"/>
      <c r="AB1938" s="235"/>
      <c r="AC1938" s="235"/>
      <c r="AD1938" s="235"/>
      <c r="AE1938" s="235"/>
      <c r="AF1938" s="235"/>
      <c r="AG1938" s="235"/>
      <c r="AH1938" s="235"/>
      <c r="AI1938" s="235"/>
      <c r="AJ1938" s="235"/>
      <c r="AK1938" s="235"/>
      <c r="AL1938" s="235"/>
      <c r="AM1938" s="235"/>
      <c r="AN1938" s="235"/>
      <c r="AO1938" s="235"/>
      <c r="AP1938" s="235"/>
    </row>
    <row r="1939" spans="1:42" s="232" customFormat="1" outlineLevel="1">
      <c r="A1939" s="404">
        <v>0</v>
      </c>
      <c r="B1939" s="402">
        <v>0</v>
      </c>
      <c r="C1939" s="403" t="s">
        <v>2517</v>
      </c>
      <c r="D1939" s="405">
        <v>0</v>
      </c>
      <c r="E1939" s="406">
        <v>0</v>
      </c>
      <c r="F1939" s="406"/>
      <c r="G1939" s="406"/>
      <c r="H1939" s="407"/>
      <c r="I1939" s="235"/>
      <c r="J1939" s="235"/>
      <c r="K1939" s="235"/>
      <c r="L1939" s="235"/>
      <c r="M1939" s="235"/>
      <c r="N1939" s="235"/>
      <c r="O1939" s="235"/>
      <c r="P1939" s="235"/>
      <c r="Q1939" s="235"/>
      <c r="R1939" s="235"/>
      <c r="S1939" s="235"/>
      <c r="T1939" s="235"/>
      <c r="U1939" s="235"/>
      <c r="V1939" s="235"/>
      <c r="W1939" s="235"/>
      <c r="X1939" s="235"/>
      <c r="Y1939" s="235"/>
      <c r="Z1939" s="235"/>
      <c r="AA1939" s="235"/>
      <c r="AB1939" s="235"/>
      <c r="AC1939" s="235"/>
      <c r="AD1939" s="235"/>
      <c r="AE1939" s="235"/>
      <c r="AF1939" s="235"/>
      <c r="AG1939" s="235"/>
      <c r="AH1939" s="235"/>
      <c r="AI1939" s="235"/>
      <c r="AJ1939" s="235"/>
      <c r="AK1939" s="235"/>
      <c r="AL1939" s="235"/>
      <c r="AM1939" s="235"/>
      <c r="AN1939" s="235"/>
      <c r="AO1939" s="235"/>
      <c r="AP1939" s="235"/>
    </row>
    <row r="1940" spans="1:42" s="232" customFormat="1" outlineLevel="1">
      <c r="A1940" s="400">
        <v>0</v>
      </c>
      <c r="B1940" s="138">
        <v>0</v>
      </c>
      <c r="C1940" s="236">
        <v>0</v>
      </c>
      <c r="D1940" s="141">
        <v>0</v>
      </c>
      <c r="E1940" s="231">
        <v>0</v>
      </c>
      <c r="F1940" s="231"/>
      <c r="G1940" s="231"/>
      <c r="H1940" s="401"/>
      <c r="I1940" s="235"/>
      <c r="J1940" s="235"/>
      <c r="K1940" s="235"/>
      <c r="L1940" s="235"/>
      <c r="M1940" s="235"/>
      <c r="N1940" s="235"/>
      <c r="O1940" s="235"/>
      <c r="P1940" s="235"/>
      <c r="Q1940" s="235"/>
      <c r="R1940" s="235"/>
      <c r="S1940" s="235"/>
      <c r="T1940" s="235"/>
      <c r="U1940" s="235"/>
      <c r="V1940" s="235"/>
      <c r="W1940" s="235"/>
      <c r="X1940" s="235"/>
      <c r="Y1940" s="235"/>
      <c r="Z1940" s="235"/>
      <c r="AA1940" s="235"/>
      <c r="AB1940" s="235"/>
      <c r="AC1940" s="235"/>
      <c r="AD1940" s="235"/>
      <c r="AE1940" s="235"/>
      <c r="AF1940" s="235"/>
      <c r="AG1940" s="235"/>
      <c r="AH1940" s="235"/>
      <c r="AI1940" s="235"/>
      <c r="AJ1940" s="235"/>
      <c r="AK1940" s="235"/>
      <c r="AL1940" s="235"/>
      <c r="AM1940" s="235"/>
      <c r="AN1940" s="235"/>
      <c r="AO1940" s="235"/>
      <c r="AP1940" s="235"/>
    </row>
    <row r="1941" spans="1:42" s="232" customFormat="1" outlineLevel="1">
      <c r="A1941" s="400">
        <v>788</v>
      </c>
      <c r="B1941" s="138"/>
      <c r="C1941" s="236" t="s">
        <v>2518</v>
      </c>
      <c r="D1941" s="141" t="s">
        <v>142</v>
      </c>
      <c r="E1941" s="231">
        <v>1</v>
      </c>
      <c r="F1941" s="231"/>
      <c r="G1941" s="231">
        <f t="shared" ref="G1941:G1942" si="117">ROUND(E1941*F1941,2)</f>
        <v>0</v>
      </c>
      <c r="H1941" s="401" t="s">
        <v>1233</v>
      </c>
      <c r="I1941" s="235"/>
      <c r="J1941" s="235"/>
      <c r="K1941" s="235"/>
      <c r="L1941" s="235"/>
      <c r="M1941" s="235"/>
      <c r="N1941" s="235"/>
      <c r="O1941" s="235"/>
      <c r="P1941" s="235"/>
      <c r="Q1941" s="235"/>
      <c r="R1941" s="235"/>
      <c r="S1941" s="235"/>
      <c r="T1941" s="235"/>
      <c r="U1941" s="235"/>
      <c r="V1941" s="235"/>
      <c r="W1941" s="235"/>
      <c r="X1941" s="235"/>
      <c r="Y1941" s="235"/>
      <c r="Z1941" s="235"/>
      <c r="AA1941" s="235"/>
      <c r="AB1941" s="235"/>
      <c r="AC1941" s="235"/>
      <c r="AD1941" s="235"/>
      <c r="AE1941" s="235"/>
      <c r="AF1941" s="235"/>
      <c r="AG1941" s="235"/>
      <c r="AH1941" s="235"/>
      <c r="AI1941" s="235"/>
      <c r="AJ1941" s="235"/>
      <c r="AK1941" s="235"/>
      <c r="AL1941" s="235"/>
      <c r="AM1941" s="235"/>
      <c r="AN1941" s="235"/>
      <c r="AO1941" s="235"/>
      <c r="AP1941" s="235"/>
    </row>
    <row r="1942" spans="1:42" s="232" customFormat="1" ht="33.75" outlineLevel="1">
      <c r="A1942" s="400">
        <v>789</v>
      </c>
      <c r="B1942" s="138"/>
      <c r="C1942" s="236" t="s">
        <v>2519</v>
      </c>
      <c r="D1942" s="141" t="s">
        <v>142</v>
      </c>
      <c r="E1942" s="231">
        <v>1</v>
      </c>
      <c r="F1942" s="231"/>
      <c r="G1942" s="231">
        <f t="shared" si="117"/>
        <v>0</v>
      </c>
      <c r="H1942" s="401" t="s">
        <v>1233</v>
      </c>
      <c r="I1942" s="235"/>
      <c r="J1942" s="235"/>
      <c r="K1942" s="235"/>
      <c r="L1942" s="235"/>
      <c r="M1942" s="235"/>
      <c r="N1942" s="235"/>
      <c r="O1942" s="235"/>
      <c r="P1942" s="235"/>
      <c r="Q1942" s="235"/>
      <c r="R1942" s="235"/>
      <c r="S1942" s="235"/>
      <c r="T1942" s="235"/>
      <c r="U1942" s="235"/>
      <c r="V1942" s="235"/>
      <c r="W1942" s="235"/>
      <c r="X1942" s="235"/>
      <c r="Y1942" s="235"/>
      <c r="Z1942" s="235"/>
      <c r="AA1942" s="235"/>
      <c r="AB1942" s="235"/>
      <c r="AC1942" s="235"/>
      <c r="AD1942" s="235"/>
      <c r="AE1942" s="235"/>
      <c r="AF1942" s="235"/>
      <c r="AG1942" s="235"/>
      <c r="AH1942" s="235"/>
      <c r="AI1942" s="235"/>
      <c r="AJ1942" s="235"/>
      <c r="AK1942" s="235"/>
      <c r="AL1942" s="235"/>
      <c r="AM1942" s="235"/>
      <c r="AN1942" s="235"/>
      <c r="AO1942" s="235"/>
      <c r="AP1942" s="235"/>
    </row>
    <row r="1943" spans="1:42" s="232" customFormat="1" ht="252.75" customHeight="1" outlineLevel="1">
      <c r="A1943" s="400">
        <v>0</v>
      </c>
      <c r="B1943" s="138"/>
      <c r="C1943" s="236" t="s">
        <v>2520</v>
      </c>
      <c r="D1943" s="141"/>
      <c r="E1943" s="231"/>
      <c r="F1943" s="231"/>
      <c r="G1943" s="231"/>
      <c r="H1943" s="401"/>
      <c r="I1943" s="235"/>
      <c r="J1943" s="235"/>
      <c r="K1943" s="235"/>
      <c r="L1943" s="235"/>
      <c r="M1943" s="235"/>
      <c r="N1943" s="235"/>
      <c r="O1943" s="235"/>
      <c r="P1943" s="235"/>
      <c r="Q1943" s="235"/>
      <c r="R1943" s="235"/>
      <c r="S1943" s="235"/>
      <c r="T1943" s="235"/>
      <c r="U1943" s="235"/>
      <c r="V1943" s="235"/>
      <c r="W1943" s="235"/>
      <c r="X1943" s="235"/>
      <c r="Y1943" s="235"/>
      <c r="Z1943" s="235"/>
      <c r="AA1943" s="235"/>
      <c r="AB1943" s="235"/>
      <c r="AC1943" s="235"/>
      <c r="AD1943" s="235"/>
      <c r="AE1943" s="235"/>
      <c r="AF1943" s="235"/>
      <c r="AG1943" s="235"/>
      <c r="AH1943" s="235"/>
      <c r="AI1943" s="235"/>
      <c r="AJ1943" s="235"/>
      <c r="AK1943" s="235"/>
      <c r="AL1943" s="235"/>
      <c r="AM1943" s="235"/>
      <c r="AN1943" s="235"/>
      <c r="AO1943" s="235"/>
      <c r="AP1943" s="235"/>
    </row>
    <row r="1944" spans="1:42" s="232" customFormat="1" outlineLevel="1">
      <c r="A1944" s="400">
        <v>790</v>
      </c>
      <c r="B1944" s="138">
        <v>0</v>
      </c>
      <c r="C1944" s="236" t="s">
        <v>2521</v>
      </c>
      <c r="D1944" s="141" t="s">
        <v>142</v>
      </c>
      <c r="E1944" s="231">
        <v>1</v>
      </c>
      <c r="F1944" s="231"/>
      <c r="G1944" s="231">
        <f t="shared" ref="G1944:G1946" si="118">ROUND(E1944*F1944,2)</f>
        <v>0</v>
      </c>
      <c r="H1944" s="401" t="s">
        <v>1233</v>
      </c>
      <c r="I1944" s="235"/>
      <c r="J1944" s="235"/>
      <c r="K1944" s="235"/>
      <c r="L1944" s="235"/>
      <c r="M1944" s="235"/>
      <c r="N1944" s="235"/>
      <c r="O1944" s="235"/>
      <c r="P1944" s="235"/>
      <c r="Q1944" s="235"/>
      <c r="R1944" s="235"/>
      <c r="S1944" s="235"/>
      <c r="T1944" s="235"/>
      <c r="U1944" s="235"/>
      <c r="V1944" s="235"/>
      <c r="W1944" s="235"/>
      <c r="X1944" s="235"/>
      <c r="Y1944" s="235"/>
      <c r="Z1944" s="235"/>
      <c r="AA1944" s="235"/>
      <c r="AB1944" s="235"/>
      <c r="AC1944" s="235"/>
      <c r="AD1944" s="235"/>
      <c r="AE1944" s="235"/>
      <c r="AF1944" s="235"/>
      <c r="AG1944" s="235"/>
      <c r="AH1944" s="235"/>
      <c r="AI1944" s="235"/>
      <c r="AJ1944" s="235"/>
      <c r="AK1944" s="235"/>
      <c r="AL1944" s="235"/>
      <c r="AM1944" s="235"/>
      <c r="AN1944" s="235"/>
      <c r="AO1944" s="235"/>
      <c r="AP1944" s="235"/>
    </row>
    <row r="1945" spans="1:42" s="232" customFormat="1" outlineLevel="1">
      <c r="A1945" s="400">
        <v>791</v>
      </c>
      <c r="B1945" s="138">
        <v>0</v>
      </c>
      <c r="C1945" s="236" t="s">
        <v>2522</v>
      </c>
      <c r="D1945" s="141" t="s">
        <v>142</v>
      </c>
      <c r="E1945" s="231">
        <v>1</v>
      </c>
      <c r="F1945" s="231"/>
      <c r="G1945" s="231">
        <f t="shared" si="118"/>
        <v>0</v>
      </c>
      <c r="H1945" s="401" t="s">
        <v>1233</v>
      </c>
      <c r="I1945" s="235"/>
      <c r="J1945" s="235"/>
      <c r="K1945" s="235"/>
      <c r="L1945" s="235"/>
      <c r="M1945" s="235"/>
      <c r="N1945" s="235"/>
      <c r="O1945" s="235"/>
      <c r="P1945" s="235"/>
      <c r="Q1945" s="235"/>
      <c r="R1945" s="235"/>
      <c r="S1945" s="235"/>
      <c r="T1945" s="235"/>
      <c r="U1945" s="235"/>
      <c r="V1945" s="235"/>
      <c r="W1945" s="235"/>
      <c r="X1945" s="235"/>
      <c r="Y1945" s="235"/>
      <c r="Z1945" s="235"/>
      <c r="AA1945" s="235"/>
      <c r="AB1945" s="235"/>
      <c r="AC1945" s="235"/>
      <c r="AD1945" s="235"/>
      <c r="AE1945" s="235"/>
      <c r="AF1945" s="235"/>
      <c r="AG1945" s="235"/>
      <c r="AH1945" s="235"/>
      <c r="AI1945" s="235"/>
      <c r="AJ1945" s="235"/>
      <c r="AK1945" s="235"/>
      <c r="AL1945" s="235"/>
      <c r="AM1945" s="235"/>
      <c r="AN1945" s="235"/>
      <c r="AO1945" s="235"/>
      <c r="AP1945" s="235"/>
    </row>
    <row r="1946" spans="1:42" s="232" customFormat="1" outlineLevel="1">
      <c r="A1946" s="400">
        <v>792</v>
      </c>
      <c r="B1946" s="138">
        <v>0</v>
      </c>
      <c r="C1946" s="236" t="s">
        <v>2523</v>
      </c>
      <c r="D1946" s="141" t="s">
        <v>142</v>
      </c>
      <c r="E1946" s="231">
        <v>1</v>
      </c>
      <c r="F1946" s="231"/>
      <c r="G1946" s="231">
        <f t="shared" si="118"/>
        <v>0</v>
      </c>
      <c r="H1946" s="401" t="s">
        <v>1233</v>
      </c>
      <c r="I1946" s="235"/>
      <c r="J1946" s="235"/>
      <c r="K1946" s="235"/>
      <c r="L1946" s="235"/>
      <c r="M1946" s="235"/>
      <c r="N1946" s="235"/>
      <c r="O1946" s="235"/>
      <c r="P1946" s="235"/>
      <c r="Q1946" s="235"/>
      <c r="R1946" s="235"/>
      <c r="S1946" s="235"/>
      <c r="T1946" s="235"/>
      <c r="U1946" s="235"/>
      <c r="V1946" s="235"/>
      <c r="W1946" s="235"/>
      <c r="X1946" s="235"/>
      <c r="Y1946" s="235"/>
      <c r="Z1946" s="235"/>
      <c r="AA1946" s="235"/>
      <c r="AB1946" s="235"/>
      <c r="AC1946" s="235"/>
      <c r="AD1946" s="235"/>
      <c r="AE1946" s="235"/>
      <c r="AF1946" s="235"/>
      <c r="AG1946" s="235"/>
      <c r="AH1946" s="235"/>
      <c r="AI1946" s="235"/>
      <c r="AJ1946" s="235"/>
      <c r="AK1946" s="235"/>
      <c r="AL1946" s="235"/>
      <c r="AM1946" s="235"/>
      <c r="AN1946" s="235"/>
      <c r="AO1946" s="235"/>
      <c r="AP1946" s="235"/>
    </row>
    <row r="1947" spans="1:42">
      <c r="A1947" s="396" t="s">
        <v>126</v>
      </c>
      <c r="B1947" s="363" t="s">
        <v>106</v>
      </c>
      <c r="C1947" s="364" t="s">
        <v>107</v>
      </c>
      <c r="D1947" s="365"/>
      <c r="E1947" s="366"/>
      <c r="F1947" s="366"/>
      <c r="G1947" s="366">
        <f>SUMIF(M1948:M1975,"&lt;&gt;NOR",G1948:G1975)</f>
        <v>0</v>
      </c>
      <c r="H1947" s="339"/>
      <c r="M1947" s="136" t="s">
        <v>127</v>
      </c>
    </row>
    <row r="1948" spans="1:42" ht="22.5" outlineLevel="1">
      <c r="A1948" s="399">
        <v>793</v>
      </c>
      <c r="B1948" s="269" t="s">
        <v>1206</v>
      </c>
      <c r="C1948" s="270" t="s">
        <v>1207</v>
      </c>
      <c r="D1948" s="333" t="s">
        <v>1038</v>
      </c>
      <c r="E1948" s="428">
        <v>20424.91</v>
      </c>
      <c r="F1948" s="334"/>
      <c r="G1948" s="334">
        <f>ROUND(E1948*F1948,2)</f>
        <v>0</v>
      </c>
      <c r="H1948" s="271" t="s">
        <v>1233</v>
      </c>
      <c r="I1948" s="235"/>
      <c r="J1948" s="408"/>
      <c r="K1948" s="137"/>
      <c r="L1948" s="137"/>
      <c r="M1948" s="137" t="s">
        <v>131</v>
      </c>
      <c r="N1948" s="137"/>
      <c r="O1948" s="137"/>
      <c r="P1948" s="137"/>
      <c r="Q1948" s="137"/>
      <c r="R1948" s="137"/>
      <c r="S1948" s="137"/>
      <c r="T1948" s="137"/>
      <c r="U1948" s="137"/>
      <c r="V1948" s="137"/>
      <c r="W1948" s="137"/>
      <c r="X1948" s="137"/>
      <c r="Y1948" s="137"/>
      <c r="Z1948" s="137"/>
      <c r="AA1948" s="137"/>
      <c r="AB1948" s="137"/>
      <c r="AC1948" s="137"/>
      <c r="AD1948" s="137"/>
      <c r="AE1948" s="137"/>
      <c r="AF1948" s="137"/>
      <c r="AG1948" s="137"/>
      <c r="AH1948" s="137"/>
      <c r="AI1948" s="137"/>
      <c r="AJ1948" s="137"/>
      <c r="AK1948" s="137"/>
      <c r="AL1948" s="137"/>
      <c r="AM1948" s="137"/>
      <c r="AN1948" s="137"/>
      <c r="AO1948" s="137"/>
      <c r="AP1948" s="137"/>
    </row>
    <row r="1949" spans="1:42" outlineLevel="1">
      <c r="A1949" s="395">
        <v>0</v>
      </c>
      <c r="B1949" s="269"/>
      <c r="C1949" s="360" t="s">
        <v>1208</v>
      </c>
      <c r="D1949" s="361"/>
      <c r="E1949" s="362">
        <v>9014.4</v>
      </c>
      <c r="F1949" s="334"/>
      <c r="G1949" s="334"/>
      <c r="H1949" s="271">
        <v>0</v>
      </c>
      <c r="I1949" s="235"/>
      <c r="J1949" s="137"/>
      <c r="K1949" s="137"/>
      <c r="L1949" s="137"/>
      <c r="M1949" s="137" t="s">
        <v>133</v>
      </c>
      <c r="N1949" s="137">
        <v>0</v>
      </c>
      <c r="O1949" s="137"/>
      <c r="P1949" s="137"/>
      <c r="Q1949" s="137"/>
      <c r="R1949" s="137"/>
      <c r="S1949" s="137"/>
      <c r="T1949" s="137"/>
      <c r="U1949" s="137"/>
      <c r="V1949" s="137"/>
      <c r="W1949" s="137"/>
      <c r="X1949" s="137"/>
      <c r="Y1949" s="137"/>
      <c r="Z1949" s="137"/>
      <c r="AA1949" s="137"/>
      <c r="AB1949" s="137"/>
      <c r="AC1949" s="137"/>
      <c r="AD1949" s="137"/>
      <c r="AE1949" s="137"/>
      <c r="AF1949" s="137"/>
      <c r="AG1949" s="137"/>
      <c r="AH1949" s="137"/>
      <c r="AI1949" s="137"/>
      <c r="AJ1949" s="137"/>
      <c r="AK1949" s="137"/>
      <c r="AL1949" s="137"/>
      <c r="AM1949" s="137"/>
      <c r="AN1949" s="137"/>
      <c r="AO1949" s="137"/>
      <c r="AP1949" s="137"/>
    </row>
    <row r="1950" spans="1:42" outlineLevel="1">
      <c r="A1950" s="395">
        <v>0</v>
      </c>
      <c r="B1950" s="269"/>
      <c r="C1950" s="360" t="s">
        <v>1210</v>
      </c>
      <c r="D1950" s="361"/>
      <c r="E1950" s="362">
        <v>4890.96</v>
      </c>
      <c r="F1950" s="334"/>
      <c r="G1950" s="334"/>
      <c r="H1950" s="271">
        <v>0</v>
      </c>
      <c r="I1950" s="235"/>
      <c r="J1950" s="137"/>
      <c r="K1950" s="137"/>
      <c r="L1950" s="137"/>
      <c r="M1950" s="137" t="s">
        <v>133</v>
      </c>
      <c r="N1950" s="137">
        <v>0</v>
      </c>
      <c r="O1950" s="137"/>
      <c r="P1950" s="137"/>
      <c r="Q1950" s="137"/>
      <c r="R1950" s="137"/>
      <c r="S1950" s="137"/>
      <c r="T1950" s="137"/>
      <c r="U1950" s="137"/>
      <c r="V1950" s="137"/>
      <c r="W1950" s="137"/>
      <c r="X1950" s="137"/>
      <c r="Y1950" s="137"/>
      <c r="Z1950" s="137"/>
      <c r="AA1950" s="137"/>
      <c r="AB1950" s="137"/>
      <c r="AC1950" s="137"/>
      <c r="AD1950" s="137"/>
      <c r="AE1950" s="137"/>
      <c r="AF1950" s="137"/>
      <c r="AG1950" s="137"/>
      <c r="AH1950" s="137"/>
      <c r="AI1950" s="137"/>
      <c r="AJ1950" s="137"/>
      <c r="AK1950" s="137"/>
      <c r="AL1950" s="137"/>
      <c r="AM1950" s="137"/>
      <c r="AN1950" s="137"/>
      <c r="AO1950" s="137"/>
      <c r="AP1950" s="137"/>
    </row>
    <row r="1951" spans="1:42" outlineLevel="1">
      <c r="A1951" s="395">
        <v>0</v>
      </c>
      <c r="B1951" s="269"/>
      <c r="C1951" s="360" t="s">
        <v>1175</v>
      </c>
      <c r="D1951" s="361"/>
      <c r="E1951" s="362">
        <v>1439.51</v>
      </c>
      <c r="F1951" s="334"/>
      <c r="G1951" s="334"/>
      <c r="H1951" s="271">
        <v>0</v>
      </c>
      <c r="I1951" s="235"/>
      <c r="J1951" s="137"/>
      <c r="K1951" s="137"/>
      <c r="L1951" s="137"/>
      <c r="M1951" s="137" t="s">
        <v>133</v>
      </c>
      <c r="N1951" s="137">
        <v>0</v>
      </c>
      <c r="O1951" s="137"/>
      <c r="P1951" s="137"/>
      <c r="Q1951" s="137"/>
      <c r="R1951" s="137"/>
      <c r="S1951" s="137"/>
      <c r="T1951" s="137"/>
      <c r="U1951" s="137"/>
      <c r="V1951" s="137"/>
      <c r="W1951" s="137"/>
      <c r="X1951" s="137"/>
      <c r="Y1951" s="137"/>
      <c r="Z1951" s="137"/>
      <c r="AA1951" s="137"/>
      <c r="AB1951" s="137"/>
      <c r="AC1951" s="137"/>
      <c r="AD1951" s="137"/>
      <c r="AE1951" s="137"/>
      <c r="AF1951" s="137"/>
      <c r="AG1951" s="137"/>
      <c r="AH1951" s="137"/>
      <c r="AI1951" s="137"/>
      <c r="AJ1951" s="137"/>
      <c r="AK1951" s="137"/>
      <c r="AL1951" s="137"/>
      <c r="AM1951" s="137"/>
      <c r="AN1951" s="137"/>
      <c r="AO1951" s="137"/>
      <c r="AP1951" s="137"/>
    </row>
    <row r="1952" spans="1:42" outlineLevel="1">
      <c r="A1952" s="395">
        <v>0</v>
      </c>
      <c r="B1952" s="269"/>
      <c r="C1952" s="360" t="s">
        <v>152</v>
      </c>
      <c r="D1952" s="361"/>
      <c r="E1952" s="362"/>
      <c r="F1952" s="334"/>
      <c r="G1952" s="334"/>
      <c r="H1952" s="271">
        <v>0</v>
      </c>
      <c r="I1952" s="235"/>
      <c r="J1952" s="137"/>
      <c r="K1952" s="137"/>
      <c r="L1952" s="137"/>
      <c r="M1952" s="137" t="s">
        <v>133</v>
      </c>
      <c r="N1952" s="137">
        <v>0</v>
      </c>
      <c r="O1952" s="137"/>
      <c r="P1952" s="137"/>
      <c r="Q1952" s="137"/>
      <c r="R1952" s="137"/>
      <c r="S1952" s="137"/>
      <c r="T1952" s="137"/>
      <c r="U1952" s="137"/>
      <c r="V1952" s="137"/>
      <c r="W1952" s="137"/>
      <c r="X1952" s="137"/>
      <c r="Y1952" s="137"/>
      <c r="Z1952" s="137"/>
      <c r="AA1952" s="137"/>
      <c r="AB1952" s="137"/>
      <c r="AC1952" s="137"/>
      <c r="AD1952" s="137"/>
      <c r="AE1952" s="137"/>
      <c r="AF1952" s="137"/>
      <c r="AG1952" s="137"/>
      <c r="AH1952" s="137"/>
      <c r="AI1952" s="137"/>
      <c r="AJ1952" s="137"/>
      <c r="AK1952" s="137"/>
      <c r="AL1952" s="137"/>
      <c r="AM1952" s="137"/>
      <c r="AN1952" s="137"/>
      <c r="AO1952" s="137"/>
      <c r="AP1952" s="137"/>
    </row>
    <row r="1953" spans="1:42" outlineLevel="1">
      <c r="A1953" s="395">
        <v>0</v>
      </c>
      <c r="B1953" s="269"/>
      <c r="C1953" s="360" t="s">
        <v>598</v>
      </c>
      <c r="D1953" s="361"/>
      <c r="E1953" s="362"/>
      <c r="F1953" s="334"/>
      <c r="G1953" s="334"/>
      <c r="H1953" s="271">
        <v>0</v>
      </c>
      <c r="I1953" s="235"/>
      <c r="J1953" s="137"/>
      <c r="K1953" s="137"/>
      <c r="L1953" s="137"/>
      <c r="M1953" s="137" t="s">
        <v>133</v>
      </c>
      <c r="N1953" s="137">
        <v>0</v>
      </c>
      <c r="O1953" s="137"/>
      <c r="P1953" s="137"/>
      <c r="Q1953" s="137"/>
      <c r="R1953" s="137"/>
      <c r="S1953" s="137"/>
      <c r="T1953" s="137"/>
      <c r="U1953" s="137"/>
      <c r="V1953" s="137"/>
      <c r="W1953" s="137"/>
      <c r="X1953" s="137"/>
      <c r="Y1953" s="137"/>
      <c r="Z1953" s="137"/>
      <c r="AA1953" s="137"/>
      <c r="AB1953" s="137"/>
      <c r="AC1953" s="137"/>
      <c r="AD1953" s="137"/>
      <c r="AE1953" s="137"/>
      <c r="AF1953" s="137"/>
      <c r="AG1953" s="137"/>
      <c r="AH1953" s="137"/>
      <c r="AI1953" s="137"/>
      <c r="AJ1953" s="137"/>
      <c r="AK1953" s="137"/>
      <c r="AL1953" s="137"/>
      <c r="AM1953" s="137"/>
      <c r="AN1953" s="137"/>
      <c r="AO1953" s="137"/>
      <c r="AP1953" s="137"/>
    </row>
    <row r="1954" spans="1:42" outlineLevel="1">
      <c r="A1954" s="395">
        <v>0</v>
      </c>
      <c r="B1954" s="269"/>
      <c r="C1954" s="360" t="s">
        <v>154</v>
      </c>
      <c r="D1954" s="361"/>
      <c r="E1954" s="362"/>
      <c r="F1954" s="334"/>
      <c r="G1954" s="334"/>
      <c r="H1954" s="271">
        <v>0</v>
      </c>
      <c r="I1954" s="235"/>
      <c r="J1954" s="137"/>
      <c r="K1954" s="137"/>
      <c r="L1954" s="137"/>
      <c r="M1954" s="137" t="s">
        <v>133</v>
      </c>
      <c r="N1954" s="137">
        <v>0</v>
      </c>
      <c r="O1954" s="137"/>
      <c r="P1954" s="137"/>
      <c r="Q1954" s="137"/>
      <c r="R1954" s="137"/>
      <c r="S1954" s="137"/>
      <c r="T1954" s="137"/>
      <c r="U1954" s="137"/>
      <c r="V1954" s="137"/>
      <c r="W1954" s="137"/>
      <c r="X1954" s="137"/>
      <c r="Y1954" s="137"/>
      <c r="Z1954" s="137"/>
      <c r="AA1954" s="137"/>
      <c r="AB1954" s="137"/>
      <c r="AC1954" s="137"/>
      <c r="AD1954" s="137"/>
      <c r="AE1954" s="137"/>
      <c r="AF1954" s="137"/>
      <c r="AG1954" s="137"/>
      <c r="AH1954" s="137"/>
      <c r="AI1954" s="137"/>
      <c r="AJ1954" s="137"/>
      <c r="AK1954" s="137"/>
      <c r="AL1954" s="137"/>
      <c r="AM1954" s="137"/>
      <c r="AN1954" s="137"/>
      <c r="AO1954" s="137"/>
      <c r="AP1954" s="137"/>
    </row>
    <row r="1955" spans="1:42" outlineLevel="1">
      <c r="A1955" s="395">
        <v>0</v>
      </c>
      <c r="B1955" s="269"/>
      <c r="C1955" s="360" t="s">
        <v>1211</v>
      </c>
      <c r="D1955" s="361"/>
      <c r="E1955" s="362">
        <v>26.120640000000002</v>
      </c>
      <c r="F1955" s="334"/>
      <c r="G1955" s="334"/>
      <c r="H1955" s="271">
        <v>0</v>
      </c>
      <c r="I1955" s="235"/>
      <c r="J1955" s="137"/>
      <c r="K1955" s="137"/>
      <c r="L1955" s="137"/>
      <c r="M1955" s="137" t="s">
        <v>133</v>
      </c>
      <c r="N1955" s="137">
        <v>0</v>
      </c>
      <c r="O1955" s="137"/>
      <c r="P1955" s="137"/>
      <c r="Q1955" s="137"/>
      <c r="R1955" s="137"/>
      <c r="S1955" s="137"/>
      <c r="T1955" s="137"/>
      <c r="U1955" s="137"/>
      <c r="V1955" s="137"/>
      <c r="W1955" s="137"/>
      <c r="X1955" s="137"/>
      <c r="Y1955" s="137"/>
      <c r="Z1955" s="137"/>
      <c r="AA1955" s="137"/>
      <c r="AB1955" s="137"/>
      <c r="AC1955" s="137"/>
      <c r="AD1955" s="137"/>
      <c r="AE1955" s="137"/>
      <c r="AF1955" s="137"/>
      <c r="AG1955" s="137"/>
      <c r="AH1955" s="137"/>
      <c r="AI1955" s="137"/>
      <c r="AJ1955" s="137"/>
      <c r="AK1955" s="137"/>
      <c r="AL1955" s="137"/>
      <c r="AM1955" s="137"/>
      <c r="AN1955" s="137"/>
      <c r="AO1955" s="137"/>
      <c r="AP1955" s="137"/>
    </row>
    <row r="1956" spans="1:42" outlineLevel="1">
      <c r="A1956" s="395">
        <v>0</v>
      </c>
      <c r="B1956" s="269"/>
      <c r="C1956" s="360" t="s">
        <v>1212</v>
      </c>
      <c r="D1956" s="361"/>
      <c r="E1956" s="362">
        <v>26.120640000000002</v>
      </c>
      <c r="F1956" s="334"/>
      <c r="G1956" s="334"/>
      <c r="H1956" s="271">
        <v>0</v>
      </c>
      <c r="I1956" s="235"/>
      <c r="J1956" s="137"/>
      <c r="K1956" s="137"/>
      <c r="L1956" s="137"/>
      <c r="M1956" s="137" t="s">
        <v>133</v>
      </c>
      <c r="N1956" s="137">
        <v>0</v>
      </c>
      <c r="O1956" s="137"/>
      <c r="P1956" s="137"/>
      <c r="Q1956" s="137"/>
      <c r="R1956" s="137"/>
      <c r="S1956" s="137"/>
      <c r="T1956" s="137"/>
      <c r="U1956" s="137"/>
      <c r="V1956" s="137"/>
      <c r="W1956" s="137"/>
      <c r="X1956" s="137"/>
      <c r="Y1956" s="137"/>
      <c r="Z1956" s="137"/>
      <c r="AA1956" s="137"/>
      <c r="AB1956" s="137"/>
      <c r="AC1956" s="137"/>
      <c r="AD1956" s="137"/>
      <c r="AE1956" s="137"/>
      <c r="AF1956" s="137"/>
      <c r="AG1956" s="137"/>
      <c r="AH1956" s="137"/>
      <c r="AI1956" s="137"/>
      <c r="AJ1956" s="137"/>
      <c r="AK1956" s="137"/>
      <c r="AL1956" s="137"/>
      <c r="AM1956" s="137"/>
      <c r="AN1956" s="137"/>
      <c r="AO1956" s="137"/>
      <c r="AP1956" s="137"/>
    </row>
    <row r="1957" spans="1:42" outlineLevel="1">
      <c r="A1957" s="395">
        <v>0</v>
      </c>
      <c r="B1957" s="269"/>
      <c r="C1957" s="360" t="s">
        <v>1213</v>
      </c>
      <c r="D1957" s="361"/>
      <c r="E1957" s="362">
        <v>17.71</v>
      </c>
      <c r="F1957" s="334"/>
      <c r="G1957" s="334"/>
      <c r="H1957" s="271">
        <v>0</v>
      </c>
      <c r="I1957" s="235"/>
      <c r="J1957" s="137"/>
      <c r="K1957" s="137"/>
      <c r="L1957" s="137"/>
      <c r="M1957" s="137" t="s">
        <v>133</v>
      </c>
      <c r="N1957" s="137">
        <v>0</v>
      </c>
      <c r="O1957" s="137"/>
      <c r="P1957" s="137"/>
      <c r="Q1957" s="137"/>
      <c r="R1957" s="137"/>
      <c r="S1957" s="137"/>
      <c r="T1957" s="137"/>
      <c r="U1957" s="137"/>
      <c r="V1957" s="137"/>
      <c r="W1957" s="137"/>
      <c r="X1957" s="137"/>
      <c r="Y1957" s="137"/>
      <c r="Z1957" s="137"/>
      <c r="AA1957" s="137"/>
      <c r="AB1957" s="137"/>
      <c r="AC1957" s="137"/>
      <c r="AD1957" s="137"/>
      <c r="AE1957" s="137"/>
      <c r="AF1957" s="137"/>
      <c r="AG1957" s="137"/>
      <c r="AH1957" s="137"/>
      <c r="AI1957" s="137"/>
      <c r="AJ1957" s="137"/>
      <c r="AK1957" s="137"/>
      <c r="AL1957" s="137"/>
      <c r="AM1957" s="137"/>
      <c r="AN1957" s="137"/>
      <c r="AO1957" s="137"/>
      <c r="AP1957" s="137"/>
    </row>
    <row r="1958" spans="1:42" outlineLevel="1">
      <c r="A1958" s="395">
        <v>0</v>
      </c>
      <c r="B1958" s="269"/>
      <c r="C1958" s="360" t="s">
        <v>1214</v>
      </c>
      <c r="D1958" s="361"/>
      <c r="E1958" s="362">
        <v>43.24</v>
      </c>
      <c r="F1958" s="334"/>
      <c r="G1958" s="334"/>
      <c r="H1958" s="271">
        <v>0</v>
      </c>
      <c r="I1958" s="235"/>
      <c r="J1958" s="137"/>
      <c r="K1958" s="137"/>
      <c r="L1958" s="137"/>
      <c r="M1958" s="137" t="s">
        <v>133</v>
      </c>
      <c r="N1958" s="137">
        <v>0</v>
      </c>
      <c r="O1958" s="137"/>
      <c r="P1958" s="137"/>
      <c r="Q1958" s="137"/>
      <c r="R1958" s="137"/>
      <c r="S1958" s="137"/>
      <c r="T1958" s="137"/>
      <c r="U1958" s="137"/>
      <c r="V1958" s="137"/>
      <c r="W1958" s="137"/>
      <c r="X1958" s="137"/>
      <c r="Y1958" s="137"/>
      <c r="Z1958" s="137"/>
      <c r="AA1958" s="137"/>
      <c r="AB1958" s="137"/>
      <c r="AC1958" s="137"/>
      <c r="AD1958" s="137"/>
      <c r="AE1958" s="137"/>
      <c r="AF1958" s="137"/>
      <c r="AG1958" s="137"/>
      <c r="AH1958" s="137"/>
      <c r="AI1958" s="137"/>
      <c r="AJ1958" s="137"/>
      <c r="AK1958" s="137"/>
      <c r="AL1958" s="137"/>
      <c r="AM1958" s="137"/>
      <c r="AN1958" s="137"/>
      <c r="AO1958" s="137"/>
      <c r="AP1958" s="137"/>
    </row>
    <row r="1959" spans="1:42" outlineLevel="1">
      <c r="A1959" s="395">
        <v>0</v>
      </c>
      <c r="B1959" s="269"/>
      <c r="C1959" s="360" t="s">
        <v>152</v>
      </c>
      <c r="D1959" s="361"/>
      <c r="E1959" s="362"/>
      <c r="F1959" s="334"/>
      <c r="G1959" s="334"/>
      <c r="H1959" s="271">
        <v>0</v>
      </c>
      <c r="I1959" s="235"/>
      <c r="J1959" s="137"/>
      <c r="K1959" s="137"/>
      <c r="L1959" s="137"/>
      <c r="M1959" s="137" t="s">
        <v>133</v>
      </c>
      <c r="N1959" s="137">
        <v>0</v>
      </c>
      <c r="O1959" s="137"/>
      <c r="P1959" s="137"/>
      <c r="Q1959" s="137"/>
      <c r="R1959" s="137"/>
      <c r="S1959" s="137"/>
      <c r="T1959" s="137"/>
      <c r="U1959" s="137"/>
      <c r="V1959" s="137"/>
      <c r="W1959" s="137"/>
      <c r="X1959" s="137"/>
      <c r="Y1959" s="137"/>
      <c r="Z1959" s="137"/>
      <c r="AA1959" s="137"/>
      <c r="AB1959" s="137"/>
      <c r="AC1959" s="137"/>
      <c r="AD1959" s="137"/>
      <c r="AE1959" s="137"/>
      <c r="AF1959" s="137"/>
      <c r="AG1959" s="137"/>
      <c r="AH1959" s="137"/>
      <c r="AI1959" s="137"/>
      <c r="AJ1959" s="137"/>
      <c r="AK1959" s="137"/>
      <c r="AL1959" s="137"/>
      <c r="AM1959" s="137"/>
      <c r="AN1959" s="137"/>
      <c r="AO1959" s="137"/>
      <c r="AP1959" s="137"/>
    </row>
    <row r="1960" spans="1:42" outlineLevel="1">
      <c r="A1960" s="395">
        <v>0</v>
      </c>
      <c r="B1960" s="269"/>
      <c r="C1960" s="360" t="s">
        <v>1215</v>
      </c>
      <c r="D1960" s="361"/>
      <c r="E1960" s="362">
        <v>422.05</v>
      </c>
      <c r="F1960" s="334"/>
      <c r="G1960" s="334"/>
      <c r="H1960" s="271">
        <v>0</v>
      </c>
      <c r="I1960" s="235"/>
      <c r="J1960" s="137"/>
      <c r="K1960" s="137"/>
      <c r="L1960" s="137"/>
      <c r="M1960" s="137" t="s">
        <v>133</v>
      </c>
      <c r="N1960" s="137">
        <v>0</v>
      </c>
      <c r="O1960" s="137"/>
      <c r="P1960" s="137"/>
      <c r="Q1960" s="137"/>
      <c r="R1960" s="137"/>
      <c r="S1960" s="137"/>
      <c r="T1960" s="137"/>
      <c r="U1960" s="137"/>
      <c r="V1960" s="137"/>
      <c r="W1960" s="137"/>
      <c r="X1960" s="137"/>
      <c r="Y1960" s="137"/>
      <c r="Z1960" s="137"/>
      <c r="AA1960" s="137"/>
      <c r="AB1960" s="137"/>
      <c r="AC1960" s="137"/>
      <c r="AD1960" s="137"/>
      <c r="AE1960" s="137"/>
      <c r="AF1960" s="137"/>
      <c r="AG1960" s="137"/>
      <c r="AH1960" s="137"/>
      <c r="AI1960" s="137"/>
      <c r="AJ1960" s="137"/>
      <c r="AK1960" s="137"/>
      <c r="AL1960" s="137"/>
      <c r="AM1960" s="137"/>
      <c r="AN1960" s="137"/>
      <c r="AO1960" s="137"/>
      <c r="AP1960" s="137"/>
    </row>
    <row r="1961" spans="1:42" s="232" customFormat="1" outlineLevel="1">
      <c r="A1961" s="395"/>
      <c r="B1961" s="269"/>
      <c r="C1961" s="360"/>
      <c r="D1961" s="361"/>
      <c r="E1961" s="362"/>
      <c r="F1961" s="334"/>
      <c r="G1961" s="334"/>
      <c r="H1961" s="271"/>
      <c r="I1961" s="235"/>
      <c r="J1961" s="235"/>
      <c r="K1961" s="235"/>
      <c r="L1961" s="235"/>
      <c r="M1961" s="235"/>
      <c r="N1961" s="235"/>
      <c r="O1961" s="235"/>
      <c r="P1961" s="235"/>
      <c r="Q1961" s="235"/>
      <c r="R1961" s="235"/>
      <c r="S1961" s="235"/>
      <c r="T1961" s="235"/>
      <c r="U1961" s="235"/>
      <c r="V1961" s="235"/>
      <c r="W1961" s="235"/>
      <c r="X1961" s="235"/>
      <c r="Y1961" s="235"/>
      <c r="Z1961" s="235"/>
      <c r="AA1961" s="235"/>
      <c r="AB1961" s="235"/>
      <c r="AC1961" s="235"/>
      <c r="AD1961" s="235"/>
      <c r="AE1961" s="235"/>
      <c r="AF1961" s="235"/>
      <c r="AG1961" s="235"/>
      <c r="AH1961" s="235"/>
      <c r="AI1961" s="235"/>
      <c r="AJ1961" s="235"/>
      <c r="AK1961" s="235"/>
      <c r="AL1961" s="235"/>
      <c r="AM1961" s="235"/>
      <c r="AN1961" s="235"/>
      <c r="AO1961" s="235"/>
      <c r="AP1961" s="235"/>
    </row>
    <row r="1962" spans="1:42" s="232" customFormat="1" outlineLevel="1">
      <c r="A1962" s="395"/>
      <c r="B1962" s="269"/>
      <c r="C1962" s="432" t="s">
        <v>2600</v>
      </c>
      <c r="D1962" s="426"/>
      <c r="E1962" s="427"/>
      <c r="F1962" s="334"/>
      <c r="G1962" s="334"/>
      <c r="H1962" s="271"/>
      <c r="I1962" s="235"/>
      <c r="J1962" s="235"/>
      <c r="K1962" s="235"/>
      <c r="L1962" s="235"/>
      <c r="M1962" s="235"/>
      <c r="N1962" s="235"/>
      <c r="O1962" s="235"/>
      <c r="P1962" s="235"/>
      <c r="Q1962" s="235"/>
      <c r="R1962" s="235"/>
      <c r="S1962" s="235"/>
      <c r="T1962" s="235"/>
      <c r="U1962" s="235"/>
      <c r="V1962" s="235"/>
      <c r="W1962" s="235"/>
      <c r="X1962" s="235"/>
      <c r="Y1962" s="235"/>
      <c r="Z1962" s="235"/>
      <c r="AA1962" s="235"/>
      <c r="AB1962" s="235"/>
      <c r="AC1962" s="235"/>
      <c r="AD1962" s="235"/>
      <c r="AE1962" s="235"/>
      <c r="AF1962" s="235"/>
      <c r="AG1962" s="235"/>
      <c r="AH1962" s="235"/>
      <c r="AI1962" s="235"/>
      <c r="AJ1962" s="235"/>
      <c r="AK1962" s="235"/>
      <c r="AL1962" s="235"/>
      <c r="AM1962" s="235"/>
      <c r="AN1962" s="235"/>
      <c r="AO1962" s="235"/>
      <c r="AP1962" s="235"/>
    </row>
    <row r="1963" spans="1:42" s="232" customFormat="1" outlineLevel="1">
      <c r="A1963" s="395"/>
      <c r="B1963" s="269"/>
      <c r="C1963" s="425" t="s">
        <v>2601</v>
      </c>
      <c r="D1963" s="426"/>
      <c r="E1963" s="427">
        <v>4544.8</v>
      </c>
      <c r="F1963" s="334"/>
      <c r="G1963" s="334"/>
      <c r="H1963" s="271"/>
      <c r="I1963" s="235"/>
      <c r="J1963" s="235"/>
      <c r="K1963" s="235"/>
      <c r="L1963" s="235"/>
      <c r="M1963" s="235"/>
      <c r="N1963" s="235"/>
      <c r="O1963" s="235"/>
      <c r="P1963" s="235"/>
      <c r="Q1963" s="235"/>
      <c r="R1963" s="235"/>
      <c r="S1963" s="235"/>
      <c r="T1963" s="235"/>
      <c r="U1963" s="235"/>
      <c r="V1963" s="235"/>
      <c r="W1963" s="235"/>
      <c r="X1963" s="235"/>
      <c r="Y1963" s="235"/>
      <c r="Z1963" s="235"/>
      <c r="AA1963" s="235"/>
      <c r="AB1963" s="235"/>
      <c r="AC1963" s="235"/>
      <c r="AD1963" s="235"/>
      <c r="AE1963" s="235"/>
      <c r="AF1963" s="235"/>
      <c r="AG1963" s="235"/>
      <c r="AH1963" s="235"/>
      <c r="AI1963" s="235"/>
      <c r="AJ1963" s="235"/>
      <c r="AK1963" s="235"/>
      <c r="AL1963" s="235"/>
      <c r="AM1963" s="235"/>
      <c r="AN1963" s="235"/>
      <c r="AO1963" s="235"/>
      <c r="AP1963" s="235"/>
    </row>
    <row r="1964" spans="1:42" ht="22.5" outlineLevel="1">
      <c r="A1964" s="395">
        <v>794</v>
      </c>
      <c r="B1964" s="269" t="s">
        <v>1216</v>
      </c>
      <c r="C1964" s="270" t="s">
        <v>1217</v>
      </c>
      <c r="D1964" s="333" t="s">
        <v>1038</v>
      </c>
      <c r="E1964" s="334">
        <v>7.7957879999999999</v>
      </c>
      <c r="F1964" s="334"/>
      <c r="G1964" s="334">
        <f>ROUND(E1964*F1964,2)</f>
        <v>0</v>
      </c>
      <c r="H1964" s="271" t="s">
        <v>1233</v>
      </c>
      <c r="I1964" s="235"/>
      <c r="J1964" s="137"/>
      <c r="K1964" s="137"/>
      <c r="L1964" s="137"/>
      <c r="M1964" s="137" t="s">
        <v>131</v>
      </c>
      <c r="N1964" s="137"/>
      <c r="O1964" s="137"/>
      <c r="P1964" s="137"/>
      <c r="Q1964" s="137"/>
      <c r="R1964" s="137"/>
      <c r="S1964" s="137"/>
      <c r="T1964" s="137"/>
      <c r="U1964" s="137"/>
      <c r="V1964" s="137"/>
      <c r="W1964" s="137"/>
      <c r="X1964" s="137"/>
      <c r="Y1964" s="137"/>
      <c r="Z1964" s="137"/>
      <c r="AA1964" s="137"/>
      <c r="AB1964" s="137"/>
      <c r="AC1964" s="137"/>
      <c r="AD1964" s="137"/>
      <c r="AE1964" s="137"/>
      <c r="AF1964" s="137"/>
      <c r="AG1964" s="137"/>
      <c r="AH1964" s="137"/>
      <c r="AI1964" s="137"/>
      <c r="AJ1964" s="137"/>
      <c r="AK1964" s="137"/>
      <c r="AL1964" s="137"/>
      <c r="AM1964" s="137"/>
      <c r="AN1964" s="137"/>
      <c r="AO1964" s="137"/>
      <c r="AP1964" s="137"/>
    </row>
    <row r="1965" spans="1:42" outlineLevel="1">
      <c r="A1965" s="395">
        <v>0</v>
      </c>
      <c r="B1965" s="269"/>
      <c r="C1965" s="360" t="s">
        <v>598</v>
      </c>
      <c r="D1965" s="361"/>
      <c r="E1965" s="362"/>
      <c r="F1965" s="334"/>
      <c r="G1965" s="334"/>
      <c r="H1965" s="271">
        <v>0</v>
      </c>
      <c r="I1965" s="235"/>
      <c r="J1965" s="137"/>
      <c r="K1965" s="137"/>
      <c r="L1965" s="137"/>
      <c r="M1965" s="137" t="s">
        <v>133</v>
      </c>
      <c r="N1965" s="137">
        <v>0</v>
      </c>
      <c r="O1965" s="137"/>
      <c r="P1965" s="137"/>
      <c r="Q1965" s="137"/>
      <c r="R1965" s="137"/>
      <c r="S1965" s="137"/>
      <c r="T1965" s="137"/>
      <c r="U1965" s="137"/>
      <c r="V1965" s="137"/>
      <c r="W1965" s="137"/>
      <c r="X1965" s="137"/>
      <c r="Y1965" s="137"/>
      <c r="Z1965" s="137"/>
      <c r="AA1965" s="137"/>
      <c r="AB1965" s="137"/>
      <c r="AC1965" s="137"/>
      <c r="AD1965" s="137"/>
      <c r="AE1965" s="137"/>
      <c r="AF1965" s="137"/>
      <c r="AG1965" s="137"/>
      <c r="AH1965" s="137"/>
      <c r="AI1965" s="137"/>
      <c r="AJ1965" s="137"/>
      <c r="AK1965" s="137"/>
      <c r="AL1965" s="137"/>
      <c r="AM1965" s="137"/>
      <c r="AN1965" s="137"/>
      <c r="AO1965" s="137"/>
      <c r="AP1965" s="137"/>
    </row>
    <row r="1966" spans="1:42" outlineLevel="1">
      <c r="A1966" s="395">
        <v>0</v>
      </c>
      <c r="B1966" s="269"/>
      <c r="C1966" s="360" t="s">
        <v>154</v>
      </c>
      <c r="D1966" s="361"/>
      <c r="E1966" s="362"/>
      <c r="F1966" s="334"/>
      <c r="G1966" s="334"/>
      <c r="H1966" s="271">
        <v>0</v>
      </c>
      <c r="I1966" s="235"/>
      <c r="J1966" s="137"/>
      <c r="K1966" s="137"/>
      <c r="L1966" s="137"/>
      <c r="M1966" s="137" t="s">
        <v>133</v>
      </c>
      <c r="N1966" s="137">
        <v>0</v>
      </c>
      <c r="O1966" s="137"/>
      <c r="P1966" s="137"/>
      <c r="Q1966" s="137"/>
      <c r="R1966" s="137"/>
      <c r="S1966" s="137"/>
      <c r="T1966" s="137"/>
      <c r="U1966" s="137"/>
      <c r="V1966" s="137"/>
      <c r="W1966" s="137"/>
      <c r="X1966" s="137"/>
      <c r="Y1966" s="137"/>
      <c r="Z1966" s="137"/>
      <c r="AA1966" s="137"/>
      <c r="AB1966" s="137"/>
      <c r="AC1966" s="137"/>
      <c r="AD1966" s="137"/>
      <c r="AE1966" s="137"/>
      <c r="AF1966" s="137"/>
      <c r="AG1966" s="137"/>
      <c r="AH1966" s="137"/>
      <c r="AI1966" s="137"/>
      <c r="AJ1966" s="137"/>
      <c r="AK1966" s="137"/>
      <c r="AL1966" s="137"/>
      <c r="AM1966" s="137"/>
      <c r="AN1966" s="137"/>
      <c r="AO1966" s="137"/>
      <c r="AP1966" s="137"/>
    </row>
    <row r="1967" spans="1:42" outlineLevel="1">
      <c r="A1967" s="395">
        <v>0</v>
      </c>
      <c r="B1967" s="269"/>
      <c r="C1967" s="367" t="s">
        <v>369</v>
      </c>
      <c r="D1967" s="368"/>
      <c r="E1967" s="369"/>
      <c r="F1967" s="334"/>
      <c r="G1967" s="334"/>
      <c r="H1967" s="271">
        <v>0</v>
      </c>
      <c r="I1967" s="235"/>
      <c r="J1967" s="137"/>
      <c r="K1967" s="137"/>
      <c r="L1967" s="137"/>
      <c r="M1967" s="137" t="s">
        <v>133</v>
      </c>
      <c r="N1967" s="137">
        <v>2</v>
      </c>
      <c r="O1967" s="137"/>
      <c r="P1967" s="137"/>
      <c r="Q1967" s="137"/>
      <c r="R1967" s="137"/>
      <c r="S1967" s="137"/>
      <c r="T1967" s="137"/>
      <c r="U1967" s="137"/>
      <c r="V1967" s="137"/>
      <c r="W1967" s="137"/>
      <c r="X1967" s="137"/>
      <c r="Y1967" s="137"/>
      <c r="Z1967" s="137"/>
      <c r="AA1967" s="137"/>
      <c r="AB1967" s="137"/>
      <c r="AC1967" s="137"/>
      <c r="AD1967" s="137"/>
      <c r="AE1967" s="137"/>
      <c r="AF1967" s="137"/>
      <c r="AG1967" s="137"/>
      <c r="AH1967" s="137"/>
      <c r="AI1967" s="137"/>
      <c r="AJ1967" s="137"/>
      <c r="AK1967" s="137"/>
      <c r="AL1967" s="137"/>
      <c r="AM1967" s="137"/>
      <c r="AN1967" s="137"/>
      <c r="AO1967" s="137"/>
      <c r="AP1967" s="137"/>
    </row>
    <row r="1968" spans="1:42" outlineLevel="1">
      <c r="A1968" s="395">
        <v>0</v>
      </c>
      <c r="B1968" s="269"/>
      <c r="C1968" s="370" t="s">
        <v>1156</v>
      </c>
      <c r="D1968" s="368"/>
      <c r="E1968" s="369">
        <v>0.46200000000000002</v>
      </c>
      <c r="F1968" s="334"/>
      <c r="G1968" s="334"/>
      <c r="H1968" s="271">
        <v>0</v>
      </c>
      <c r="I1968" s="235"/>
      <c r="J1968" s="137"/>
      <c r="K1968" s="137"/>
      <c r="L1968" s="137"/>
      <c r="M1968" s="137" t="s">
        <v>133</v>
      </c>
      <c r="N1968" s="137">
        <v>2</v>
      </c>
      <c r="O1968" s="137"/>
      <c r="P1968" s="137"/>
      <c r="Q1968" s="137"/>
      <c r="R1968" s="137"/>
      <c r="S1968" s="137"/>
      <c r="T1968" s="137"/>
      <c r="U1968" s="137"/>
      <c r="V1968" s="137"/>
      <c r="W1968" s="137"/>
      <c r="X1968" s="137"/>
      <c r="Y1968" s="137"/>
      <c r="Z1968" s="137"/>
      <c r="AA1968" s="137"/>
      <c r="AB1968" s="137"/>
      <c r="AC1968" s="137"/>
      <c r="AD1968" s="137"/>
      <c r="AE1968" s="137"/>
      <c r="AF1968" s="137"/>
      <c r="AG1968" s="137"/>
      <c r="AH1968" s="137"/>
      <c r="AI1968" s="137"/>
      <c r="AJ1968" s="137"/>
      <c r="AK1968" s="137"/>
      <c r="AL1968" s="137"/>
      <c r="AM1968" s="137"/>
      <c r="AN1968" s="137"/>
      <c r="AO1968" s="137"/>
      <c r="AP1968" s="137"/>
    </row>
    <row r="1969" spans="1:42" outlineLevel="1">
      <c r="A1969" s="395">
        <v>0</v>
      </c>
      <c r="B1969" s="269"/>
      <c r="C1969" s="370" t="s">
        <v>1142</v>
      </c>
      <c r="D1969" s="368"/>
      <c r="E1969" s="369">
        <v>0.46200000000000002</v>
      </c>
      <c r="F1969" s="334"/>
      <c r="G1969" s="334"/>
      <c r="H1969" s="271">
        <v>0</v>
      </c>
      <c r="I1969" s="235"/>
      <c r="J1969" s="137"/>
      <c r="K1969" s="137"/>
      <c r="L1969" s="137"/>
      <c r="M1969" s="137" t="s">
        <v>133</v>
      </c>
      <c r="N1969" s="137">
        <v>2</v>
      </c>
      <c r="O1969" s="137"/>
      <c r="P1969" s="137"/>
      <c r="Q1969" s="137"/>
      <c r="R1969" s="137"/>
      <c r="S1969" s="137"/>
      <c r="T1969" s="137"/>
      <c r="U1969" s="137"/>
      <c r="V1969" s="137"/>
      <c r="W1969" s="137"/>
      <c r="X1969" s="137"/>
      <c r="Y1969" s="137"/>
      <c r="Z1969" s="137"/>
      <c r="AA1969" s="137"/>
      <c r="AB1969" s="137"/>
      <c r="AC1969" s="137"/>
      <c r="AD1969" s="137"/>
      <c r="AE1969" s="137"/>
      <c r="AF1969" s="137"/>
      <c r="AG1969" s="137"/>
      <c r="AH1969" s="137"/>
      <c r="AI1969" s="137"/>
      <c r="AJ1969" s="137"/>
      <c r="AK1969" s="137"/>
      <c r="AL1969" s="137"/>
      <c r="AM1969" s="137"/>
      <c r="AN1969" s="137"/>
      <c r="AO1969" s="137"/>
      <c r="AP1969" s="137"/>
    </row>
    <row r="1970" spans="1:42" outlineLevel="1">
      <c r="A1970" s="395">
        <v>0</v>
      </c>
      <c r="B1970" s="269"/>
      <c r="C1970" s="367" t="s">
        <v>373</v>
      </c>
      <c r="D1970" s="368"/>
      <c r="E1970" s="369"/>
      <c r="F1970" s="334"/>
      <c r="G1970" s="334"/>
      <c r="H1970" s="271">
        <v>0</v>
      </c>
      <c r="I1970" s="235"/>
      <c r="J1970" s="137"/>
      <c r="K1970" s="137"/>
      <c r="L1970" s="137"/>
      <c r="M1970" s="137" t="s">
        <v>133</v>
      </c>
      <c r="N1970" s="137">
        <v>0</v>
      </c>
      <c r="O1970" s="137"/>
      <c r="P1970" s="137"/>
      <c r="Q1970" s="137"/>
      <c r="R1970" s="137"/>
      <c r="S1970" s="137"/>
      <c r="T1970" s="137"/>
      <c r="U1970" s="137"/>
      <c r="V1970" s="137"/>
      <c r="W1970" s="137"/>
      <c r="X1970" s="137"/>
      <c r="Y1970" s="137"/>
      <c r="Z1970" s="137"/>
      <c r="AA1970" s="137"/>
      <c r="AB1970" s="137"/>
      <c r="AC1970" s="137"/>
      <c r="AD1970" s="137"/>
      <c r="AE1970" s="137"/>
      <c r="AF1970" s="137"/>
      <c r="AG1970" s="137"/>
      <c r="AH1970" s="137"/>
      <c r="AI1970" s="137"/>
      <c r="AJ1970" s="137"/>
      <c r="AK1970" s="137"/>
      <c r="AL1970" s="137"/>
      <c r="AM1970" s="137"/>
      <c r="AN1970" s="137"/>
      <c r="AO1970" s="137"/>
      <c r="AP1970" s="137"/>
    </row>
    <row r="1971" spans="1:42" outlineLevel="1">
      <c r="A1971" s="395">
        <v>0</v>
      </c>
      <c r="B1971" s="269"/>
      <c r="C1971" s="360" t="s">
        <v>1219</v>
      </c>
      <c r="D1971" s="361"/>
      <c r="E1971" s="362">
        <v>7.7957879999999999</v>
      </c>
      <c r="F1971" s="334"/>
      <c r="G1971" s="334"/>
      <c r="H1971" s="271">
        <v>0</v>
      </c>
      <c r="I1971" s="235"/>
      <c r="J1971" s="137"/>
      <c r="K1971" s="137"/>
      <c r="L1971" s="137"/>
      <c r="M1971" s="137" t="s">
        <v>133</v>
      </c>
      <c r="N1971" s="137">
        <v>0</v>
      </c>
      <c r="O1971" s="137"/>
      <c r="P1971" s="137"/>
      <c r="Q1971" s="137"/>
      <c r="R1971" s="137"/>
      <c r="S1971" s="137"/>
      <c r="T1971" s="137"/>
      <c r="U1971" s="137"/>
      <c r="V1971" s="137"/>
      <c r="W1971" s="137"/>
      <c r="X1971" s="137"/>
      <c r="Y1971" s="137"/>
      <c r="Z1971" s="137"/>
      <c r="AA1971" s="137"/>
      <c r="AB1971" s="137"/>
      <c r="AC1971" s="137"/>
      <c r="AD1971" s="137"/>
      <c r="AE1971" s="137"/>
      <c r="AF1971" s="137"/>
      <c r="AG1971" s="137"/>
      <c r="AH1971" s="137"/>
      <c r="AI1971" s="137"/>
      <c r="AJ1971" s="137"/>
      <c r="AK1971" s="137"/>
      <c r="AL1971" s="137"/>
      <c r="AM1971" s="137"/>
      <c r="AN1971" s="137"/>
      <c r="AO1971" s="137"/>
      <c r="AP1971" s="137"/>
    </row>
    <row r="1972" spans="1:42" ht="22.5" outlineLevel="1">
      <c r="A1972" s="395">
        <v>795</v>
      </c>
      <c r="B1972" s="269" t="s">
        <v>1220</v>
      </c>
      <c r="C1972" s="270" t="s">
        <v>1221</v>
      </c>
      <c r="D1972" s="333" t="s">
        <v>130</v>
      </c>
      <c r="E1972" s="334">
        <v>52.199999999999996</v>
      </c>
      <c r="F1972" s="334"/>
      <c r="G1972" s="334">
        <f>ROUND(E1972*F1972,2)</f>
        <v>0</v>
      </c>
      <c r="H1972" s="271" t="s">
        <v>1233</v>
      </c>
      <c r="I1972" s="235"/>
      <c r="J1972" s="137"/>
      <c r="K1972" s="137"/>
      <c r="L1972" s="137"/>
      <c r="M1972" s="137" t="s">
        <v>131</v>
      </c>
      <c r="N1972" s="137"/>
      <c r="O1972" s="137"/>
      <c r="P1972" s="137"/>
      <c r="Q1972" s="137"/>
      <c r="R1972" s="137"/>
      <c r="S1972" s="137"/>
      <c r="T1972" s="137"/>
      <c r="U1972" s="137"/>
      <c r="V1972" s="137"/>
      <c r="W1972" s="137"/>
      <c r="X1972" s="137"/>
      <c r="Y1972" s="137"/>
      <c r="Z1972" s="137"/>
      <c r="AA1972" s="137"/>
      <c r="AB1972" s="137"/>
      <c r="AC1972" s="137"/>
      <c r="AD1972" s="137"/>
      <c r="AE1972" s="137"/>
      <c r="AF1972" s="137"/>
      <c r="AG1972" s="137"/>
      <c r="AH1972" s="137"/>
      <c r="AI1972" s="137"/>
      <c r="AJ1972" s="137"/>
      <c r="AK1972" s="137"/>
      <c r="AL1972" s="137"/>
      <c r="AM1972" s="137"/>
      <c r="AN1972" s="137"/>
      <c r="AO1972" s="137"/>
      <c r="AP1972" s="137"/>
    </row>
    <row r="1973" spans="1:42" outlineLevel="1">
      <c r="A1973" s="395">
        <v>0</v>
      </c>
      <c r="B1973" s="269"/>
      <c r="C1973" s="360" t="s">
        <v>1222</v>
      </c>
      <c r="D1973" s="361"/>
      <c r="E1973" s="362">
        <v>41.3</v>
      </c>
      <c r="F1973" s="334"/>
      <c r="G1973" s="334"/>
      <c r="H1973" s="271">
        <v>0</v>
      </c>
      <c r="I1973" s="235"/>
      <c r="J1973" s="137"/>
      <c r="K1973" s="137"/>
      <c r="L1973" s="137"/>
      <c r="M1973" s="137" t="s">
        <v>133</v>
      </c>
      <c r="N1973" s="137">
        <v>0</v>
      </c>
      <c r="O1973" s="137"/>
      <c r="P1973" s="137"/>
      <c r="Q1973" s="137"/>
      <c r="R1973" s="137"/>
      <c r="S1973" s="137"/>
      <c r="T1973" s="137"/>
      <c r="U1973" s="137"/>
      <c r="V1973" s="137"/>
      <c r="W1973" s="137"/>
      <c r="X1973" s="137"/>
      <c r="Y1973" s="137"/>
      <c r="Z1973" s="137"/>
      <c r="AA1973" s="137"/>
      <c r="AB1973" s="137"/>
      <c r="AC1973" s="137"/>
      <c r="AD1973" s="137"/>
      <c r="AE1973" s="137"/>
      <c r="AF1973" s="137"/>
      <c r="AG1973" s="137"/>
      <c r="AH1973" s="137"/>
      <c r="AI1973" s="137"/>
      <c r="AJ1973" s="137"/>
      <c r="AK1973" s="137"/>
      <c r="AL1973" s="137"/>
      <c r="AM1973" s="137"/>
      <c r="AN1973" s="137"/>
      <c r="AO1973" s="137"/>
      <c r="AP1973" s="137"/>
    </row>
    <row r="1974" spans="1:42" outlineLevel="1">
      <c r="A1974" s="395">
        <v>0</v>
      </c>
      <c r="B1974" s="269"/>
      <c r="C1974" s="360" t="s">
        <v>1223</v>
      </c>
      <c r="D1974" s="361"/>
      <c r="E1974" s="362">
        <v>10.9</v>
      </c>
      <c r="F1974" s="334"/>
      <c r="G1974" s="334"/>
      <c r="H1974" s="271">
        <v>0</v>
      </c>
      <c r="I1974" s="235"/>
      <c r="J1974" s="137"/>
      <c r="K1974" s="137"/>
      <c r="L1974" s="137"/>
      <c r="M1974" s="137" t="s">
        <v>133</v>
      </c>
      <c r="N1974" s="137">
        <v>0</v>
      </c>
      <c r="O1974" s="137"/>
      <c r="P1974" s="137"/>
      <c r="Q1974" s="137"/>
      <c r="R1974" s="137"/>
      <c r="S1974" s="137"/>
      <c r="T1974" s="137"/>
      <c r="U1974" s="137"/>
      <c r="V1974" s="137"/>
      <c r="W1974" s="137"/>
      <c r="X1974" s="137"/>
      <c r="Y1974" s="137"/>
      <c r="Z1974" s="137"/>
      <c r="AA1974" s="137"/>
      <c r="AB1974" s="137"/>
      <c r="AC1974" s="137"/>
      <c r="AD1974" s="137"/>
      <c r="AE1974" s="137"/>
      <c r="AF1974" s="137"/>
      <c r="AG1974" s="137"/>
      <c r="AH1974" s="137"/>
      <c r="AI1974" s="137"/>
      <c r="AJ1974" s="137"/>
      <c r="AK1974" s="137"/>
      <c r="AL1974" s="137"/>
      <c r="AM1974" s="137"/>
      <c r="AN1974" s="137"/>
      <c r="AO1974" s="137"/>
      <c r="AP1974" s="137"/>
    </row>
    <row r="1975" spans="1:42" outlineLevel="1">
      <c r="A1975" s="395">
        <v>796</v>
      </c>
      <c r="B1975" s="269" t="s">
        <v>1224</v>
      </c>
      <c r="C1975" s="270" t="s">
        <v>1225</v>
      </c>
      <c r="D1975" s="333" t="s">
        <v>0</v>
      </c>
      <c r="E1975" s="334">
        <v>9</v>
      </c>
      <c r="F1975" s="428"/>
      <c r="G1975" s="334">
        <f>ROUND(E1975*F1975,2)</f>
        <v>0</v>
      </c>
      <c r="H1975" s="271" t="s">
        <v>1233</v>
      </c>
      <c r="I1975" s="235"/>
      <c r="J1975" s="137"/>
      <c r="K1975" s="137"/>
      <c r="L1975" s="137"/>
      <c r="M1975" s="137" t="s">
        <v>131</v>
      </c>
      <c r="N1975" s="137"/>
      <c r="O1975" s="137"/>
      <c r="P1975" s="137"/>
      <c r="Q1975" s="137"/>
      <c r="R1975" s="137"/>
      <c r="S1975" s="137"/>
      <c r="T1975" s="137"/>
      <c r="U1975" s="137"/>
      <c r="V1975" s="137"/>
      <c r="W1975" s="137"/>
      <c r="X1975" s="137"/>
      <c r="Y1975" s="137"/>
      <c r="Z1975" s="137"/>
      <c r="AA1975" s="137"/>
      <c r="AB1975" s="137"/>
      <c r="AC1975" s="137"/>
      <c r="AD1975" s="137"/>
      <c r="AE1975" s="137"/>
      <c r="AF1975" s="137"/>
      <c r="AG1975" s="137"/>
      <c r="AH1975" s="137"/>
      <c r="AI1975" s="137"/>
      <c r="AJ1975" s="137"/>
      <c r="AK1975" s="137"/>
      <c r="AL1975" s="137"/>
      <c r="AM1975" s="137"/>
      <c r="AN1975" s="137"/>
      <c r="AO1975" s="137"/>
      <c r="AP1975" s="137"/>
    </row>
    <row r="1976" spans="1:42">
      <c r="A1976" s="396" t="s">
        <v>126</v>
      </c>
      <c r="B1976" s="363" t="s">
        <v>108</v>
      </c>
      <c r="C1976" s="364" t="s">
        <v>109</v>
      </c>
      <c r="D1976" s="365"/>
      <c r="E1976" s="366"/>
      <c r="F1976" s="366"/>
      <c r="G1976" s="366">
        <f>SUMIF(M1977:M2030,"&lt;&gt;NOR",G1977:G2030)</f>
        <v>0</v>
      </c>
      <c r="H1976" s="339"/>
      <c r="M1976" s="136" t="s">
        <v>127</v>
      </c>
    </row>
    <row r="1977" spans="1:42" outlineLevel="1">
      <c r="A1977" s="395">
        <v>797</v>
      </c>
      <c r="B1977" s="269" t="s">
        <v>1226</v>
      </c>
      <c r="C1977" s="270" t="s">
        <v>1227</v>
      </c>
      <c r="D1977" s="333" t="s">
        <v>130</v>
      </c>
      <c r="E1977" s="334">
        <v>2450.17</v>
      </c>
      <c r="F1977" s="334">
        <v>0</v>
      </c>
      <c r="G1977" s="334">
        <f>ROUND(E1977*F1977,2)</f>
        <v>0</v>
      </c>
      <c r="H1977" s="271"/>
      <c r="I1977" s="137"/>
      <c r="J1977" s="137"/>
      <c r="K1977" s="137"/>
      <c r="L1977" s="137"/>
      <c r="M1977" s="137" t="s">
        <v>131</v>
      </c>
      <c r="N1977" s="137"/>
      <c r="O1977" s="137"/>
      <c r="P1977" s="137"/>
      <c r="Q1977" s="137"/>
      <c r="R1977" s="137"/>
      <c r="S1977" s="137"/>
      <c r="T1977" s="137"/>
      <c r="U1977" s="137"/>
      <c r="V1977" s="137"/>
      <c r="W1977" s="137"/>
      <c r="X1977" s="137"/>
      <c r="Y1977" s="137"/>
      <c r="Z1977" s="137"/>
      <c r="AA1977" s="137"/>
      <c r="AB1977" s="137"/>
      <c r="AC1977" s="137"/>
      <c r="AD1977" s="137"/>
      <c r="AE1977" s="137"/>
      <c r="AF1977" s="137"/>
      <c r="AG1977" s="137"/>
      <c r="AH1977" s="137"/>
      <c r="AI1977" s="137"/>
      <c r="AJ1977" s="137"/>
      <c r="AK1977" s="137"/>
      <c r="AL1977" s="137"/>
      <c r="AM1977" s="137"/>
      <c r="AN1977" s="137"/>
      <c r="AO1977" s="137"/>
      <c r="AP1977" s="137"/>
    </row>
    <row r="1978" spans="1:42" outlineLevel="1">
      <c r="A1978" s="395"/>
      <c r="B1978" s="269"/>
      <c r="C1978" s="360" t="s">
        <v>510</v>
      </c>
      <c r="D1978" s="361"/>
      <c r="E1978" s="362"/>
      <c r="F1978" s="334"/>
      <c r="G1978" s="334"/>
      <c r="H1978" s="271"/>
      <c r="I1978" s="137"/>
      <c r="J1978" s="137"/>
      <c r="K1978" s="137"/>
      <c r="L1978" s="137"/>
      <c r="M1978" s="137" t="s">
        <v>133</v>
      </c>
      <c r="N1978" s="137">
        <v>0</v>
      </c>
      <c r="O1978" s="137"/>
      <c r="P1978" s="137"/>
      <c r="Q1978" s="137"/>
      <c r="R1978" s="137"/>
      <c r="S1978" s="137"/>
      <c r="T1978" s="137"/>
      <c r="U1978" s="137"/>
      <c r="V1978" s="137"/>
      <c r="W1978" s="137"/>
      <c r="X1978" s="137"/>
      <c r="Y1978" s="137"/>
      <c r="Z1978" s="137"/>
      <c r="AA1978" s="137"/>
      <c r="AB1978" s="137"/>
      <c r="AC1978" s="137"/>
      <c r="AD1978" s="137"/>
      <c r="AE1978" s="137"/>
      <c r="AF1978" s="137"/>
      <c r="AG1978" s="137"/>
      <c r="AH1978" s="137"/>
      <c r="AI1978" s="137"/>
      <c r="AJ1978" s="137"/>
      <c r="AK1978" s="137"/>
      <c r="AL1978" s="137"/>
      <c r="AM1978" s="137"/>
      <c r="AN1978" s="137"/>
      <c r="AO1978" s="137"/>
      <c r="AP1978" s="137"/>
    </row>
    <row r="1979" spans="1:42" outlineLevel="1">
      <c r="A1979" s="395"/>
      <c r="B1979" s="269"/>
      <c r="C1979" s="360" t="s">
        <v>154</v>
      </c>
      <c r="D1979" s="361"/>
      <c r="E1979" s="362"/>
      <c r="F1979" s="334"/>
      <c r="G1979" s="334"/>
      <c r="H1979" s="271"/>
      <c r="I1979" s="137"/>
      <c r="J1979" s="137"/>
      <c r="K1979" s="137"/>
      <c r="L1979" s="137"/>
      <c r="M1979" s="137" t="s">
        <v>133</v>
      </c>
      <c r="N1979" s="137">
        <v>0</v>
      </c>
      <c r="O1979" s="137"/>
      <c r="P1979" s="137"/>
      <c r="Q1979" s="137"/>
      <c r="R1979" s="137"/>
      <c r="S1979" s="137"/>
      <c r="T1979" s="137"/>
      <c r="U1979" s="137"/>
      <c r="V1979" s="137"/>
      <c r="W1979" s="137"/>
      <c r="X1979" s="137"/>
      <c r="Y1979" s="137"/>
      <c r="Z1979" s="137"/>
      <c r="AA1979" s="137"/>
      <c r="AB1979" s="137"/>
      <c r="AC1979" s="137"/>
      <c r="AD1979" s="137"/>
      <c r="AE1979" s="137"/>
      <c r="AF1979" s="137"/>
      <c r="AG1979" s="137"/>
      <c r="AH1979" s="137"/>
      <c r="AI1979" s="137"/>
      <c r="AJ1979" s="137"/>
      <c r="AK1979" s="137"/>
      <c r="AL1979" s="137"/>
      <c r="AM1979" s="137"/>
      <c r="AN1979" s="137"/>
      <c r="AO1979" s="137"/>
      <c r="AP1979" s="137"/>
    </row>
    <row r="1980" spans="1:42" outlineLevel="1">
      <c r="A1980" s="395"/>
      <c r="B1980" s="269"/>
      <c r="C1980" s="360" t="s">
        <v>511</v>
      </c>
      <c r="D1980" s="361"/>
      <c r="E1980" s="362">
        <v>677.46</v>
      </c>
      <c r="F1980" s="334"/>
      <c r="G1980" s="334"/>
      <c r="H1980" s="271"/>
      <c r="I1980" s="137"/>
      <c r="J1980" s="137"/>
      <c r="K1980" s="137"/>
      <c r="L1980" s="137"/>
      <c r="M1980" s="137" t="s">
        <v>133</v>
      </c>
      <c r="N1980" s="137">
        <v>0</v>
      </c>
      <c r="O1980" s="137"/>
      <c r="P1980" s="137"/>
      <c r="Q1980" s="137"/>
      <c r="R1980" s="137"/>
      <c r="S1980" s="137"/>
      <c r="T1980" s="137"/>
      <c r="U1980" s="137"/>
      <c r="V1980" s="137"/>
      <c r="W1980" s="137"/>
      <c r="X1980" s="137"/>
      <c r="Y1980" s="137"/>
      <c r="Z1980" s="137"/>
      <c r="AA1980" s="137"/>
      <c r="AB1980" s="137"/>
      <c r="AC1980" s="137"/>
      <c r="AD1980" s="137"/>
      <c r="AE1980" s="137"/>
      <c r="AF1980" s="137"/>
      <c r="AG1980" s="137"/>
      <c r="AH1980" s="137"/>
      <c r="AI1980" s="137"/>
      <c r="AJ1980" s="137"/>
      <c r="AK1980" s="137"/>
      <c r="AL1980" s="137"/>
      <c r="AM1980" s="137"/>
      <c r="AN1980" s="137"/>
      <c r="AO1980" s="137"/>
      <c r="AP1980" s="137"/>
    </row>
    <row r="1981" spans="1:42" outlineLevel="1">
      <c r="A1981" s="395"/>
      <c r="B1981" s="269"/>
      <c r="C1981" s="360" t="s">
        <v>512</v>
      </c>
      <c r="D1981" s="361"/>
      <c r="E1981" s="362"/>
      <c r="F1981" s="334"/>
      <c r="G1981" s="334"/>
      <c r="H1981" s="271"/>
      <c r="I1981" s="137"/>
      <c r="J1981" s="137"/>
      <c r="K1981" s="137"/>
      <c r="L1981" s="137"/>
      <c r="M1981" s="137" t="s">
        <v>133</v>
      </c>
      <c r="N1981" s="137">
        <v>0</v>
      </c>
      <c r="O1981" s="137"/>
      <c r="P1981" s="137"/>
      <c r="Q1981" s="137"/>
      <c r="R1981" s="137"/>
      <c r="S1981" s="137"/>
      <c r="T1981" s="137"/>
      <c r="U1981" s="137"/>
      <c r="V1981" s="137"/>
      <c r="W1981" s="137"/>
      <c r="X1981" s="137"/>
      <c r="Y1981" s="137"/>
      <c r="Z1981" s="137"/>
      <c r="AA1981" s="137"/>
      <c r="AB1981" s="137"/>
      <c r="AC1981" s="137"/>
      <c r="AD1981" s="137"/>
      <c r="AE1981" s="137"/>
      <c r="AF1981" s="137"/>
      <c r="AG1981" s="137"/>
      <c r="AH1981" s="137"/>
      <c r="AI1981" s="137"/>
      <c r="AJ1981" s="137"/>
      <c r="AK1981" s="137"/>
      <c r="AL1981" s="137"/>
      <c r="AM1981" s="137"/>
      <c r="AN1981" s="137"/>
      <c r="AO1981" s="137"/>
      <c r="AP1981" s="137"/>
    </row>
    <row r="1982" spans="1:42" outlineLevel="1">
      <c r="A1982" s="395"/>
      <c r="B1982" s="269"/>
      <c r="C1982" s="360" t="s">
        <v>513</v>
      </c>
      <c r="D1982" s="361"/>
      <c r="E1982" s="362">
        <v>-5.6079999999999997</v>
      </c>
      <c r="F1982" s="334"/>
      <c r="G1982" s="334"/>
      <c r="H1982" s="271"/>
      <c r="I1982" s="137"/>
      <c r="J1982" s="137"/>
      <c r="K1982" s="137"/>
      <c r="L1982" s="137"/>
      <c r="M1982" s="137" t="s">
        <v>133</v>
      </c>
      <c r="N1982" s="137">
        <v>0</v>
      </c>
      <c r="O1982" s="137"/>
      <c r="P1982" s="137"/>
      <c r="Q1982" s="137"/>
      <c r="R1982" s="137"/>
      <c r="S1982" s="137"/>
      <c r="T1982" s="137"/>
      <c r="U1982" s="137"/>
      <c r="V1982" s="137"/>
      <c r="W1982" s="137"/>
      <c r="X1982" s="137"/>
      <c r="Y1982" s="137"/>
      <c r="Z1982" s="137"/>
      <c r="AA1982" s="137"/>
      <c r="AB1982" s="137"/>
      <c r="AC1982" s="137"/>
      <c r="AD1982" s="137"/>
      <c r="AE1982" s="137"/>
      <c r="AF1982" s="137"/>
      <c r="AG1982" s="137"/>
      <c r="AH1982" s="137"/>
      <c r="AI1982" s="137"/>
      <c r="AJ1982" s="137"/>
      <c r="AK1982" s="137"/>
      <c r="AL1982" s="137"/>
      <c r="AM1982" s="137"/>
      <c r="AN1982" s="137"/>
      <c r="AO1982" s="137"/>
      <c r="AP1982" s="137"/>
    </row>
    <row r="1983" spans="1:42" outlineLevel="1">
      <c r="A1983" s="395"/>
      <c r="B1983" s="269"/>
      <c r="C1983" s="360" t="s">
        <v>514</v>
      </c>
      <c r="D1983" s="361"/>
      <c r="E1983" s="362">
        <v>-208.81</v>
      </c>
      <c r="F1983" s="334"/>
      <c r="G1983" s="334"/>
      <c r="H1983" s="271"/>
      <c r="I1983" s="137"/>
      <c r="J1983" s="137"/>
      <c r="K1983" s="137"/>
      <c r="L1983" s="137"/>
      <c r="M1983" s="137" t="s">
        <v>133</v>
      </c>
      <c r="N1983" s="137">
        <v>0</v>
      </c>
      <c r="O1983" s="137"/>
      <c r="P1983" s="137"/>
      <c r="Q1983" s="137"/>
      <c r="R1983" s="137"/>
      <c r="S1983" s="137"/>
      <c r="T1983" s="137"/>
      <c r="U1983" s="137"/>
      <c r="V1983" s="137"/>
      <c r="W1983" s="137"/>
      <c r="X1983" s="137"/>
      <c r="Y1983" s="137"/>
      <c r="Z1983" s="137"/>
      <c r="AA1983" s="137"/>
      <c r="AB1983" s="137"/>
      <c r="AC1983" s="137"/>
      <c r="AD1983" s="137"/>
      <c r="AE1983" s="137"/>
      <c r="AF1983" s="137"/>
      <c r="AG1983" s="137"/>
      <c r="AH1983" s="137"/>
      <c r="AI1983" s="137"/>
      <c r="AJ1983" s="137"/>
      <c r="AK1983" s="137"/>
      <c r="AL1983" s="137"/>
      <c r="AM1983" s="137"/>
      <c r="AN1983" s="137"/>
      <c r="AO1983" s="137"/>
      <c r="AP1983" s="137"/>
    </row>
    <row r="1984" spans="1:42" outlineLevel="1">
      <c r="A1984" s="395"/>
      <c r="B1984" s="269"/>
      <c r="C1984" s="360" t="s">
        <v>515</v>
      </c>
      <c r="D1984" s="361"/>
      <c r="E1984" s="362">
        <v>-13.44</v>
      </c>
      <c r="F1984" s="334"/>
      <c r="G1984" s="334"/>
      <c r="H1984" s="271"/>
      <c r="I1984" s="137"/>
      <c r="J1984" s="137"/>
      <c r="K1984" s="137"/>
      <c r="L1984" s="137"/>
      <c r="M1984" s="137" t="s">
        <v>133</v>
      </c>
      <c r="N1984" s="137">
        <v>0</v>
      </c>
      <c r="O1984" s="137"/>
      <c r="P1984" s="137"/>
      <c r="Q1984" s="137"/>
      <c r="R1984" s="137"/>
      <c r="S1984" s="137"/>
      <c r="T1984" s="137"/>
      <c r="U1984" s="137"/>
      <c r="V1984" s="137"/>
      <c r="W1984" s="137"/>
      <c r="X1984" s="137"/>
      <c r="Y1984" s="137"/>
      <c r="Z1984" s="137"/>
      <c r="AA1984" s="137"/>
      <c r="AB1984" s="137"/>
      <c r="AC1984" s="137"/>
      <c r="AD1984" s="137"/>
      <c r="AE1984" s="137"/>
      <c r="AF1984" s="137"/>
      <c r="AG1984" s="137"/>
      <c r="AH1984" s="137"/>
      <c r="AI1984" s="137"/>
      <c r="AJ1984" s="137"/>
      <c r="AK1984" s="137"/>
      <c r="AL1984" s="137"/>
      <c r="AM1984" s="137"/>
      <c r="AN1984" s="137"/>
      <c r="AO1984" s="137"/>
      <c r="AP1984" s="137"/>
    </row>
    <row r="1985" spans="1:42" outlineLevel="1">
      <c r="A1985" s="395"/>
      <c r="B1985" s="269"/>
      <c r="C1985" s="360" t="s">
        <v>516</v>
      </c>
      <c r="D1985" s="361"/>
      <c r="E1985" s="362"/>
      <c r="F1985" s="334"/>
      <c r="G1985" s="334"/>
      <c r="H1985" s="271"/>
      <c r="I1985" s="137"/>
      <c r="J1985" s="137"/>
      <c r="K1985" s="137"/>
      <c r="L1985" s="137"/>
      <c r="M1985" s="137" t="s">
        <v>133</v>
      </c>
      <c r="N1985" s="137">
        <v>0</v>
      </c>
      <c r="O1985" s="137"/>
      <c r="P1985" s="137"/>
      <c r="Q1985" s="137"/>
      <c r="R1985" s="137"/>
      <c r="S1985" s="137"/>
      <c r="T1985" s="137"/>
      <c r="U1985" s="137"/>
      <c r="V1985" s="137"/>
      <c r="W1985" s="137"/>
      <c r="X1985" s="137"/>
      <c r="Y1985" s="137"/>
      <c r="Z1985" s="137"/>
      <c r="AA1985" s="137"/>
      <c r="AB1985" s="137"/>
      <c r="AC1985" s="137"/>
      <c r="AD1985" s="137"/>
      <c r="AE1985" s="137"/>
      <c r="AF1985" s="137"/>
      <c r="AG1985" s="137"/>
      <c r="AH1985" s="137"/>
      <c r="AI1985" s="137"/>
      <c r="AJ1985" s="137"/>
      <c r="AK1985" s="137"/>
      <c r="AL1985" s="137"/>
      <c r="AM1985" s="137"/>
      <c r="AN1985" s="137"/>
      <c r="AO1985" s="137"/>
      <c r="AP1985" s="137"/>
    </row>
    <row r="1986" spans="1:42" outlineLevel="1">
      <c r="A1986" s="395"/>
      <c r="B1986" s="269"/>
      <c r="C1986" s="360" t="s">
        <v>517</v>
      </c>
      <c r="D1986" s="361"/>
      <c r="E1986" s="362">
        <v>2.2926199999999999</v>
      </c>
      <c r="F1986" s="334"/>
      <c r="G1986" s="334"/>
      <c r="H1986" s="271"/>
      <c r="I1986" s="137"/>
      <c r="J1986" s="137"/>
      <c r="K1986" s="137"/>
      <c r="L1986" s="137"/>
      <c r="M1986" s="137" t="s">
        <v>133</v>
      </c>
      <c r="N1986" s="137">
        <v>0</v>
      </c>
      <c r="O1986" s="137"/>
      <c r="P1986" s="137"/>
      <c r="Q1986" s="137"/>
      <c r="R1986" s="137"/>
      <c r="S1986" s="137"/>
      <c r="T1986" s="137"/>
      <c r="U1986" s="137"/>
      <c r="V1986" s="137"/>
      <c r="W1986" s="137"/>
      <c r="X1986" s="137"/>
      <c r="Y1986" s="137"/>
      <c r="Z1986" s="137"/>
      <c r="AA1986" s="137"/>
      <c r="AB1986" s="137"/>
      <c r="AC1986" s="137"/>
      <c r="AD1986" s="137"/>
      <c r="AE1986" s="137"/>
      <c r="AF1986" s="137"/>
      <c r="AG1986" s="137"/>
      <c r="AH1986" s="137"/>
      <c r="AI1986" s="137"/>
      <c r="AJ1986" s="137"/>
      <c r="AK1986" s="137"/>
      <c r="AL1986" s="137"/>
      <c r="AM1986" s="137"/>
      <c r="AN1986" s="137"/>
      <c r="AO1986" s="137"/>
      <c r="AP1986" s="137"/>
    </row>
    <row r="1987" spans="1:42" ht="22.5" outlineLevel="1">
      <c r="A1987" s="395"/>
      <c r="B1987" s="269"/>
      <c r="C1987" s="360" t="s">
        <v>518</v>
      </c>
      <c r="D1987" s="361"/>
      <c r="E1987" s="362">
        <v>60.999400000000001</v>
      </c>
      <c r="F1987" s="334"/>
      <c r="G1987" s="334"/>
      <c r="H1987" s="271"/>
      <c r="I1987" s="137"/>
      <c r="J1987" s="137"/>
      <c r="K1987" s="137"/>
      <c r="L1987" s="137"/>
      <c r="M1987" s="137" t="s">
        <v>133</v>
      </c>
      <c r="N1987" s="137">
        <v>0</v>
      </c>
      <c r="O1987" s="137"/>
      <c r="P1987" s="137"/>
      <c r="Q1987" s="137"/>
      <c r="R1987" s="137"/>
      <c r="S1987" s="137"/>
      <c r="T1987" s="137"/>
      <c r="U1987" s="137"/>
      <c r="V1987" s="137"/>
      <c r="W1987" s="137"/>
      <c r="X1987" s="137"/>
      <c r="Y1987" s="137"/>
      <c r="Z1987" s="137"/>
      <c r="AA1987" s="137"/>
      <c r="AB1987" s="137"/>
      <c r="AC1987" s="137"/>
      <c r="AD1987" s="137"/>
      <c r="AE1987" s="137"/>
      <c r="AF1987" s="137"/>
      <c r="AG1987" s="137"/>
      <c r="AH1987" s="137"/>
      <c r="AI1987" s="137"/>
      <c r="AJ1987" s="137"/>
      <c r="AK1987" s="137"/>
      <c r="AL1987" s="137"/>
      <c r="AM1987" s="137"/>
      <c r="AN1987" s="137"/>
      <c r="AO1987" s="137"/>
      <c r="AP1987" s="137"/>
    </row>
    <row r="1988" spans="1:42" outlineLevel="1">
      <c r="A1988" s="395"/>
      <c r="B1988" s="269"/>
      <c r="C1988" s="360" t="s">
        <v>519</v>
      </c>
      <c r="D1988" s="361"/>
      <c r="E1988" s="362">
        <v>1.9597599999999999</v>
      </c>
      <c r="F1988" s="334"/>
      <c r="G1988" s="334"/>
      <c r="H1988" s="271"/>
      <c r="I1988" s="137"/>
      <c r="J1988" s="137"/>
      <c r="K1988" s="137"/>
      <c r="L1988" s="137"/>
      <c r="M1988" s="137" t="s">
        <v>133</v>
      </c>
      <c r="N1988" s="137">
        <v>0</v>
      </c>
      <c r="O1988" s="137"/>
      <c r="P1988" s="137"/>
      <c r="Q1988" s="137"/>
      <c r="R1988" s="137"/>
      <c r="S1988" s="137"/>
      <c r="T1988" s="137"/>
      <c r="U1988" s="137"/>
      <c r="V1988" s="137"/>
      <c r="W1988" s="137"/>
      <c r="X1988" s="137"/>
      <c r="Y1988" s="137"/>
      <c r="Z1988" s="137"/>
      <c r="AA1988" s="137"/>
      <c r="AB1988" s="137"/>
      <c r="AC1988" s="137"/>
      <c r="AD1988" s="137"/>
      <c r="AE1988" s="137"/>
      <c r="AF1988" s="137"/>
      <c r="AG1988" s="137"/>
      <c r="AH1988" s="137"/>
      <c r="AI1988" s="137"/>
      <c r="AJ1988" s="137"/>
      <c r="AK1988" s="137"/>
      <c r="AL1988" s="137"/>
      <c r="AM1988" s="137"/>
      <c r="AN1988" s="137"/>
      <c r="AO1988" s="137"/>
      <c r="AP1988" s="137"/>
    </row>
    <row r="1989" spans="1:42" outlineLevel="1">
      <c r="A1989" s="395"/>
      <c r="B1989" s="269"/>
      <c r="C1989" s="360" t="s">
        <v>521</v>
      </c>
      <c r="D1989" s="361"/>
      <c r="E1989" s="362">
        <v>94.14</v>
      </c>
      <c r="F1989" s="334"/>
      <c r="G1989" s="334"/>
      <c r="H1989" s="271"/>
      <c r="I1989" s="137"/>
      <c r="J1989" s="137"/>
      <c r="K1989" s="137"/>
      <c r="L1989" s="137"/>
      <c r="M1989" s="137" t="s">
        <v>133</v>
      </c>
      <c r="N1989" s="137">
        <v>0</v>
      </c>
      <c r="O1989" s="137"/>
      <c r="P1989" s="137"/>
      <c r="Q1989" s="137"/>
      <c r="R1989" s="137"/>
      <c r="S1989" s="137"/>
      <c r="T1989" s="137"/>
      <c r="U1989" s="137"/>
      <c r="V1989" s="137"/>
      <c r="W1989" s="137"/>
      <c r="X1989" s="137"/>
      <c r="Y1989" s="137"/>
      <c r="Z1989" s="137"/>
      <c r="AA1989" s="137"/>
      <c r="AB1989" s="137"/>
      <c r="AC1989" s="137"/>
      <c r="AD1989" s="137"/>
      <c r="AE1989" s="137"/>
      <c r="AF1989" s="137"/>
      <c r="AG1989" s="137"/>
      <c r="AH1989" s="137"/>
      <c r="AI1989" s="137"/>
      <c r="AJ1989" s="137"/>
      <c r="AK1989" s="137"/>
      <c r="AL1989" s="137"/>
      <c r="AM1989" s="137"/>
      <c r="AN1989" s="137"/>
      <c r="AO1989" s="137"/>
      <c r="AP1989" s="137"/>
    </row>
    <row r="1990" spans="1:42" outlineLevel="1">
      <c r="A1990" s="395"/>
      <c r="B1990" s="269"/>
      <c r="C1990" s="360" t="s">
        <v>522</v>
      </c>
      <c r="D1990" s="361"/>
      <c r="E1990" s="362">
        <v>0.78400000000000003</v>
      </c>
      <c r="F1990" s="334"/>
      <c r="G1990" s="334"/>
      <c r="H1990" s="271"/>
      <c r="I1990" s="137"/>
      <c r="J1990" s="137"/>
      <c r="K1990" s="137"/>
      <c r="L1990" s="137"/>
      <c r="M1990" s="137" t="s">
        <v>133</v>
      </c>
      <c r="N1990" s="137">
        <v>0</v>
      </c>
      <c r="O1990" s="137"/>
      <c r="P1990" s="137"/>
      <c r="Q1990" s="137"/>
      <c r="R1990" s="137"/>
      <c r="S1990" s="137"/>
      <c r="T1990" s="137"/>
      <c r="U1990" s="137"/>
      <c r="V1990" s="137"/>
      <c r="W1990" s="137"/>
      <c r="X1990" s="137"/>
      <c r="Y1990" s="137"/>
      <c r="Z1990" s="137"/>
      <c r="AA1990" s="137"/>
      <c r="AB1990" s="137"/>
      <c r="AC1990" s="137"/>
      <c r="AD1990" s="137"/>
      <c r="AE1990" s="137"/>
      <c r="AF1990" s="137"/>
      <c r="AG1990" s="137"/>
      <c r="AH1990" s="137"/>
      <c r="AI1990" s="137"/>
      <c r="AJ1990" s="137"/>
      <c r="AK1990" s="137"/>
      <c r="AL1990" s="137"/>
      <c r="AM1990" s="137"/>
      <c r="AN1990" s="137"/>
      <c r="AO1990" s="137"/>
      <c r="AP1990" s="137"/>
    </row>
    <row r="1991" spans="1:42" outlineLevel="1">
      <c r="A1991" s="395"/>
      <c r="B1991" s="269"/>
      <c r="C1991" s="360" t="s">
        <v>523</v>
      </c>
      <c r="D1991" s="361"/>
      <c r="E1991" s="362">
        <v>39.6</v>
      </c>
      <c r="F1991" s="334"/>
      <c r="G1991" s="334"/>
      <c r="H1991" s="271"/>
      <c r="I1991" s="137"/>
      <c r="J1991" s="137"/>
      <c r="K1991" s="137"/>
      <c r="L1991" s="137"/>
      <c r="M1991" s="137" t="s">
        <v>133</v>
      </c>
      <c r="N1991" s="137">
        <v>0</v>
      </c>
      <c r="O1991" s="137"/>
      <c r="P1991" s="137"/>
      <c r="Q1991" s="137"/>
      <c r="R1991" s="137"/>
      <c r="S1991" s="137"/>
      <c r="T1991" s="137"/>
      <c r="U1991" s="137"/>
      <c r="V1991" s="137"/>
      <c r="W1991" s="137"/>
      <c r="X1991" s="137"/>
      <c r="Y1991" s="137"/>
      <c r="Z1991" s="137"/>
      <c r="AA1991" s="137"/>
      <c r="AB1991" s="137"/>
      <c r="AC1991" s="137"/>
      <c r="AD1991" s="137"/>
      <c r="AE1991" s="137"/>
      <c r="AF1991" s="137"/>
      <c r="AG1991" s="137"/>
      <c r="AH1991" s="137"/>
      <c r="AI1991" s="137"/>
      <c r="AJ1991" s="137"/>
      <c r="AK1991" s="137"/>
      <c r="AL1991" s="137"/>
      <c r="AM1991" s="137"/>
      <c r="AN1991" s="137"/>
      <c r="AO1991" s="137"/>
      <c r="AP1991" s="137"/>
    </row>
    <row r="1992" spans="1:42" outlineLevel="1">
      <c r="A1992" s="395"/>
      <c r="B1992" s="269"/>
      <c r="C1992" s="360" t="s">
        <v>512</v>
      </c>
      <c r="D1992" s="361"/>
      <c r="E1992" s="362"/>
      <c r="F1992" s="334"/>
      <c r="G1992" s="334"/>
      <c r="H1992" s="271"/>
      <c r="I1992" s="137"/>
      <c r="J1992" s="137"/>
      <c r="K1992" s="137"/>
      <c r="L1992" s="137"/>
      <c r="M1992" s="137" t="s">
        <v>133</v>
      </c>
      <c r="N1992" s="137">
        <v>0</v>
      </c>
      <c r="O1992" s="137"/>
      <c r="P1992" s="137"/>
      <c r="Q1992" s="137"/>
      <c r="R1992" s="137"/>
      <c r="S1992" s="137"/>
      <c r="T1992" s="137"/>
      <c r="U1992" s="137"/>
      <c r="V1992" s="137"/>
      <c r="W1992" s="137"/>
      <c r="X1992" s="137"/>
      <c r="Y1992" s="137"/>
      <c r="Z1992" s="137"/>
      <c r="AA1992" s="137"/>
      <c r="AB1992" s="137"/>
      <c r="AC1992" s="137"/>
      <c r="AD1992" s="137"/>
      <c r="AE1992" s="137"/>
      <c r="AF1992" s="137"/>
      <c r="AG1992" s="137"/>
      <c r="AH1992" s="137"/>
      <c r="AI1992" s="137"/>
      <c r="AJ1992" s="137"/>
      <c r="AK1992" s="137"/>
      <c r="AL1992" s="137"/>
      <c r="AM1992" s="137"/>
      <c r="AN1992" s="137"/>
      <c r="AO1992" s="137"/>
      <c r="AP1992" s="137"/>
    </row>
    <row r="1993" spans="1:42" outlineLevel="1">
      <c r="A1993" s="395"/>
      <c r="B1993" s="269"/>
      <c r="C1993" s="360" t="s">
        <v>524</v>
      </c>
      <c r="D1993" s="361"/>
      <c r="E1993" s="362">
        <v>-6.5</v>
      </c>
      <c r="F1993" s="334"/>
      <c r="G1993" s="334"/>
      <c r="H1993" s="271"/>
      <c r="I1993" s="137"/>
      <c r="J1993" s="137"/>
      <c r="K1993" s="137"/>
      <c r="L1993" s="137"/>
      <c r="M1993" s="137" t="s">
        <v>133</v>
      </c>
      <c r="N1993" s="137">
        <v>0</v>
      </c>
      <c r="O1993" s="137"/>
      <c r="P1993" s="137"/>
      <c r="Q1993" s="137"/>
      <c r="R1993" s="137"/>
      <c r="S1993" s="137"/>
      <c r="T1993" s="137"/>
      <c r="U1993" s="137"/>
      <c r="V1993" s="137"/>
      <c r="W1993" s="137"/>
      <c r="X1993" s="137"/>
      <c r="Y1993" s="137"/>
      <c r="Z1993" s="137"/>
      <c r="AA1993" s="137"/>
      <c r="AB1993" s="137"/>
      <c r="AC1993" s="137"/>
      <c r="AD1993" s="137"/>
      <c r="AE1993" s="137"/>
      <c r="AF1993" s="137"/>
      <c r="AG1993" s="137"/>
      <c r="AH1993" s="137"/>
      <c r="AI1993" s="137"/>
      <c r="AJ1993" s="137"/>
      <c r="AK1993" s="137"/>
      <c r="AL1993" s="137"/>
      <c r="AM1993" s="137"/>
      <c r="AN1993" s="137"/>
      <c r="AO1993" s="137"/>
      <c r="AP1993" s="137"/>
    </row>
    <row r="1994" spans="1:42" outlineLevel="1">
      <c r="A1994" s="395"/>
      <c r="B1994" s="269"/>
      <c r="C1994" s="360" t="s">
        <v>525</v>
      </c>
      <c r="D1994" s="361"/>
      <c r="E1994" s="362">
        <v>-17.184000000000001</v>
      </c>
      <c r="F1994" s="334"/>
      <c r="G1994" s="334"/>
      <c r="H1994" s="271"/>
      <c r="I1994" s="137"/>
      <c r="J1994" s="137"/>
      <c r="K1994" s="137"/>
      <c r="L1994" s="137"/>
      <c r="M1994" s="137" t="s">
        <v>133</v>
      </c>
      <c r="N1994" s="137">
        <v>0</v>
      </c>
      <c r="O1994" s="137"/>
      <c r="P1994" s="137"/>
      <c r="Q1994" s="137"/>
      <c r="R1994" s="137"/>
      <c r="S1994" s="137"/>
      <c r="T1994" s="137"/>
      <c r="U1994" s="137"/>
      <c r="V1994" s="137"/>
      <c r="W1994" s="137"/>
      <c r="X1994" s="137"/>
      <c r="Y1994" s="137"/>
      <c r="Z1994" s="137"/>
      <c r="AA1994" s="137"/>
      <c r="AB1994" s="137"/>
      <c r="AC1994" s="137"/>
      <c r="AD1994" s="137"/>
      <c r="AE1994" s="137"/>
      <c r="AF1994" s="137"/>
      <c r="AG1994" s="137"/>
      <c r="AH1994" s="137"/>
      <c r="AI1994" s="137"/>
      <c r="AJ1994" s="137"/>
      <c r="AK1994" s="137"/>
      <c r="AL1994" s="137"/>
      <c r="AM1994" s="137"/>
      <c r="AN1994" s="137"/>
      <c r="AO1994" s="137"/>
      <c r="AP1994" s="137"/>
    </row>
    <row r="1995" spans="1:42" outlineLevel="1">
      <c r="A1995" s="395"/>
      <c r="B1995" s="269"/>
      <c r="C1995" s="360" t="s">
        <v>516</v>
      </c>
      <c r="D1995" s="361"/>
      <c r="E1995" s="362"/>
      <c r="F1995" s="334"/>
      <c r="G1995" s="334"/>
      <c r="H1995" s="271"/>
      <c r="I1995" s="137"/>
      <c r="J1995" s="137"/>
      <c r="K1995" s="137"/>
      <c r="L1995" s="137"/>
      <c r="M1995" s="137" t="s">
        <v>133</v>
      </c>
      <c r="N1995" s="137">
        <v>0</v>
      </c>
      <c r="O1995" s="137"/>
      <c r="P1995" s="137"/>
      <c r="Q1995" s="137"/>
      <c r="R1995" s="137"/>
      <c r="S1995" s="137"/>
      <c r="T1995" s="137"/>
      <c r="U1995" s="137"/>
      <c r="V1995" s="137"/>
      <c r="W1995" s="137"/>
      <c r="X1995" s="137"/>
      <c r="Y1995" s="137"/>
      <c r="Z1995" s="137"/>
      <c r="AA1995" s="137"/>
      <c r="AB1995" s="137"/>
      <c r="AC1995" s="137"/>
      <c r="AD1995" s="137"/>
      <c r="AE1995" s="137"/>
      <c r="AF1995" s="137"/>
      <c r="AG1995" s="137"/>
      <c r="AH1995" s="137"/>
      <c r="AI1995" s="137"/>
      <c r="AJ1995" s="137"/>
      <c r="AK1995" s="137"/>
      <c r="AL1995" s="137"/>
      <c r="AM1995" s="137"/>
      <c r="AN1995" s="137"/>
      <c r="AO1995" s="137"/>
      <c r="AP1995" s="137"/>
    </row>
    <row r="1996" spans="1:42" outlineLevel="1">
      <c r="A1996" s="395"/>
      <c r="B1996" s="269"/>
      <c r="C1996" s="360" t="s">
        <v>526</v>
      </c>
      <c r="D1996" s="361"/>
      <c r="E1996" s="362">
        <v>1.65</v>
      </c>
      <c r="F1996" s="334"/>
      <c r="G1996" s="334"/>
      <c r="H1996" s="271"/>
      <c r="I1996" s="137"/>
      <c r="J1996" s="137"/>
      <c r="K1996" s="137"/>
      <c r="L1996" s="137"/>
      <c r="M1996" s="137" t="s">
        <v>133</v>
      </c>
      <c r="N1996" s="137">
        <v>0</v>
      </c>
      <c r="O1996" s="137"/>
      <c r="P1996" s="137"/>
      <c r="Q1996" s="137"/>
      <c r="R1996" s="137"/>
      <c r="S1996" s="137"/>
      <c r="T1996" s="137"/>
      <c r="U1996" s="137"/>
      <c r="V1996" s="137"/>
      <c r="W1996" s="137"/>
      <c r="X1996" s="137"/>
      <c r="Y1996" s="137"/>
      <c r="Z1996" s="137"/>
      <c r="AA1996" s="137"/>
      <c r="AB1996" s="137"/>
      <c r="AC1996" s="137"/>
      <c r="AD1996" s="137"/>
      <c r="AE1996" s="137"/>
      <c r="AF1996" s="137"/>
      <c r="AG1996" s="137"/>
      <c r="AH1996" s="137"/>
      <c r="AI1996" s="137"/>
      <c r="AJ1996" s="137"/>
      <c r="AK1996" s="137"/>
      <c r="AL1996" s="137"/>
      <c r="AM1996" s="137"/>
      <c r="AN1996" s="137"/>
      <c r="AO1996" s="137"/>
      <c r="AP1996" s="137"/>
    </row>
    <row r="1997" spans="1:42" outlineLevel="1">
      <c r="A1997" s="395"/>
      <c r="B1997" s="269"/>
      <c r="C1997" s="360" t="s">
        <v>527</v>
      </c>
      <c r="D1997" s="361"/>
      <c r="E1997" s="362">
        <v>3.6871999999999998</v>
      </c>
      <c r="F1997" s="334"/>
      <c r="G1997" s="334"/>
      <c r="H1997" s="271"/>
      <c r="I1997" s="137"/>
      <c r="J1997" s="137"/>
      <c r="K1997" s="137"/>
      <c r="L1997" s="137"/>
      <c r="M1997" s="137" t="s">
        <v>133</v>
      </c>
      <c r="N1997" s="137">
        <v>0</v>
      </c>
      <c r="O1997" s="137"/>
      <c r="P1997" s="137"/>
      <c r="Q1997" s="137"/>
      <c r="R1997" s="137"/>
      <c r="S1997" s="137"/>
      <c r="T1997" s="137"/>
      <c r="U1997" s="137"/>
      <c r="V1997" s="137"/>
      <c r="W1997" s="137"/>
      <c r="X1997" s="137"/>
      <c r="Y1997" s="137"/>
      <c r="Z1997" s="137"/>
      <c r="AA1997" s="137"/>
      <c r="AB1997" s="137"/>
      <c r="AC1997" s="137"/>
      <c r="AD1997" s="137"/>
      <c r="AE1997" s="137"/>
      <c r="AF1997" s="137"/>
      <c r="AG1997" s="137"/>
      <c r="AH1997" s="137"/>
      <c r="AI1997" s="137"/>
      <c r="AJ1997" s="137"/>
      <c r="AK1997" s="137"/>
      <c r="AL1997" s="137"/>
      <c r="AM1997" s="137"/>
      <c r="AN1997" s="137"/>
      <c r="AO1997" s="137"/>
      <c r="AP1997" s="137"/>
    </row>
    <row r="1998" spans="1:42" outlineLevel="1">
      <c r="A1998" s="395"/>
      <c r="B1998" s="269"/>
      <c r="C1998" s="360" t="s">
        <v>528</v>
      </c>
      <c r="D1998" s="361"/>
      <c r="E1998" s="362">
        <v>39.6</v>
      </c>
      <c r="F1998" s="334"/>
      <c r="G1998" s="334"/>
      <c r="H1998" s="271"/>
      <c r="I1998" s="137"/>
      <c r="J1998" s="137"/>
      <c r="K1998" s="137"/>
      <c r="L1998" s="137"/>
      <c r="M1998" s="137" t="s">
        <v>133</v>
      </c>
      <c r="N1998" s="137">
        <v>0</v>
      </c>
      <c r="O1998" s="137"/>
      <c r="P1998" s="137"/>
      <c r="Q1998" s="137"/>
      <c r="R1998" s="137"/>
      <c r="S1998" s="137"/>
      <c r="T1998" s="137"/>
      <c r="U1998" s="137"/>
      <c r="V1998" s="137"/>
      <c r="W1998" s="137"/>
      <c r="X1998" s="137"/>
      <c r="Y1998" s="137"/>
      <c r="Z1998" s="137"/>
      <c r="AA1998" s="137"/>
      <c r="AB1998" s="137"/>
      <c r="AC1998" s="137"/>
      <c r="AD1998" s="137"/>
      <c r="AE1998" s="137"/>
      <c r="AF1998" s="137"/>
      <c r="AG1998" s="137"/>
      <c r="AH1998" s="137"/>
      <c r="AI1998" s="137"/>
      <c r="AJ1998" s="137"/>
      <c r="AK1998" s="137"/>
      <c r="AL1998" s="137"/>
      <c r="AM1998" s="137"/>
      <c r="AN1998" s="137"/>
      <c r="AO1998" s="137"/>
      <c r="AP1998" s="137"/>
    </row>
    <row r="1999" spans="1:42" outlineLevel="1">
      <c r="A1999" s="395"/>
      <c r="B1999" s="269"/>
      <c r="C1999" s="360" t="s">
        <v>529</v>
      </c>
      <c r="D1999" s="361"/>
      <c r="E1999" s="362">
        <v>-5.28</v>
      </c>
      <c r="F1999" s="334"/>
      <c r="G1999" s="334"/>
      <c r="H1999" s="271"/>
      <c r="I1999" s="137"/>
      <c r="J1999" s="137"/>
      <c r="K1999" s="137"/>
      <c r="L1999" s="137"/>
      <c r="M1999" s="137" t="s">
        <v>133</v>
      </c>
      <c r="N1999" s="137">
        <v>0</v>
      </c>
      <c r="O1999" s="137"/>
      <c r="P1999" s="137"/>
      <c r="Q1999" s="137"/>
      <c r="R1999" s="137"/>
      <c r="S1999" s="137"/>
      <c r="T1999" s="137"/>
      <c r="U1999" s="137"/>
      <c r="V1999" s="137"/>
      <c r="W1999" s="137"/>
      <c r="X1999" s="137"/>
      <c r="Y1999" s="137"/>
      <c r="Z1999" s="137"/>
      <c r="AA1999" s="137"/>
      <c r="AB1999" s="137"/>
      <c r="AC1999" s="137"/>
      <c r="AD1999" s="137"/>
      <c r="AE1999" s="137"/>
      <c r="AF1999" s="137"/>
      <c r="AG1999" s="137"/>
      <c r="AH1999" s="137"/>
      <c r="AI1999" s="137"/>
      <c r="AJ1999" s="137"/>
      <c r="AK1999" s="137"/>
      <c r="AL1999" s="137"/>
      <c r="AM1999" s="137"/>
      <c r="AN1999" s="137"/>
      <c r="AO1999" s="137"/>
      <c r="AP1999" s="137"/>
    </row>
    <row r="2000" spans="1:42" outlineLevel="1">
      <c r="A2000" s="395"/>
      <c r="B2000" s="269"/>
      <c r="C2000" s="360" t="s">
        <v>530</v>
      </c>
      <c r="D2000" s="361"/>
      <c r="E2000" s="362">
        <v>1.792</v>
      </c>
      <c r="F2000" s="334"/>
      <c r="G2000" s="334"/>
      <c r="H2000" s="271"/>
      <c r="I2000" s="137"/>
      <c r="J2000" s="137"/>
      <c r="K2000" s="137"/>
      <c r="L2000" s="137"/>
      <c r="M2000" s="137" t="s">
        <v>133</v>
      </c>
      <c r="N2000" s="137">
        <v>0</v>
      </c>
      <c r="O2000" s="137"/>
      <c r="P2000" s="137"/>
      <c r="Q2000" s="137"/>
      <c r="R2000" s="137"/>
      <c r="S2000" s="137"/>
      <c r="T2000" s="137"/>
      <c r="U2000" s="137"/>
      <c r="V2000" s="137"/>
      <c r="W2000" s="137"/>
      <c r="X2000" s="137"/>
      <c r="Y2000" s="137"/>
      <c r="Z2000" s="137"/>
      <c r="AA2000" s="137"/>
      <c r="AB2000" s="137"/>
      <c r="AC2000" s="137"/>
      <c r="AD2000" s="137"/>
      <c r="AE2000" s="137"/>
      <c r="AF2000" s="137"/>
      <c r="AG2000" s="137"/>
      <c r="AH2000" s="137"/>
      <c r="AI2000" s="137"/>
      <c r="AJ2000" s="137"/>
      <c r="AK2000" s="137"/>
      <c r="AL2000" s="137"/>
      <c r="AM2000" s="137"/>
      <c r="AN2000" s="137"/>
      <c r="AO2000" s="137"/>
      <c r="AP2000" s="137"/>
    </row>
    <row r="2001" spans="1:42" outlineLevel="1">
      <c r="A2001" s="395"/>
      <c r="B2001" s="269"/>
      <c r="C2001" s="360" t="s">
        <v>531</v>
      </c>
      <c r="D2001" s="361"/>
      <c r="E2001" s="362">
        <v>3.9</v>
      </c>
      <c r="F2001" s="334"/>
      <c r="G2001" s="334"/>
      <c r="H2001" s="271"/>
      <c r="I2001" s="137"/>
      <c r="J2001" s="137"/>
      <c r="K2001" s="137"/>
      <c r="L2001" s="137"/>
      <c r="M2001" s="137" t="s">
        <v>133</v>
      </c>
      <c r="N2001" s="137">
        <v>0</v>
      </c>
      <c r="O2001" s="137"/>
      <c r="P2001" s="137"/>
      <c r="Q2001" s="137"/>
      <c r="R2001" s="137"/>
      <c r="S2001" s="137"/>
      <c r="T2001" s="137"/>
      <c r="U2001" s="137"/>
      <c r="V2001" s="137"/>
      <c r="W2001" s="137"/>
      <c r="X2001" s="137"/>
      <c r="Y2001" s="137"/>
      <c r="Z2001" s="137"/>
      <c r="AA2001" s="137"/>
      <c r="AB2001" s="137"/>
      <c r="AC2001" s="137"/>
      <c r="AD2001" s="137"/>
      <c r="AE2001" s="137"/>
      <c r="AF2001" s="137"/>
      <c r="AG2001" s="137"/>
      <c r="AH2001" s="137"/>
      <c r="AI2001" s="137"/>
      <c r="AJ2001" s="137"/>
      <c r="AK2001" s="137"/>
      <c r="AL2001" s="137"/>
      <c r="AM2001" s="137"/>
      <c r="AN2001" s="137"/>
      <c r="AO2001" s="137"/>
      <c r="AP2001" s="137"/>
    </row>
    <row r="2002" spans="1:42" outlineLevel="1">
      <c r="A2002" s="395"/>
      <c r="B2002" s="269"/>
      <c r="C2002" s="360" t="s">
        <v>532</v>
      </c>
      <c r="D2002" s="361"/>
      <c r="E2002" s="362">
        <v>7.7279999999999998</v>
      </c>
      <c r="F2002" s="334"/>
      <c r="G2002" s="334"/>
      <c r="H2002" s="271"/>
      <c r="I2002" s="137"/>
      <c r="J2002" s="137"/>
      <c r="K2002" s="137"/>
      <c r="L2002" s="137"/>
      <c r="M2002" s="137" t="s">
        <v>133</v>
      </c>
      <c r="N2002" s="137">
        <v>0</v>
      </c>
      <c r="O2002" s="137"/>
      <c r="P2002" s="137"/>
      <c r="Q2002" s="137"/>
      <c r="R2002" s="137"/>
      <c r="S2002" s="137"/>
      <c r="T2002" s="137"/>
      <c r="U2002" s="137"/>
      <c r="V2002" s="137"/>
      <c r="W2002" s="137"/>
      <c r="X2002" s="137"/>
      <c r="Y2002" s="137"/>
      <c r="Z2002" s="137"/>
      <c r="AA2002" s="137"/>
      <c r="AB2002" s="137"/>
      <c r="AC2002" s="137"/>
      <c r="AD2002" s="137"/>
      <c r="AE2002" s="137"/>
      <c r="AF2002" s="137"/>
      <c r="AG2002" s="137"/>
      <c r="AH2002" s="137"/>
      <c r="AI2002" s="137"/>
      <c r="AJ2002" s="137"/>
      <c r="AK2002" s="137"/>
      <c r="AL2002" s="137"/>
      <c r="AM2002" s="137"/>
      <c r="AN2002" s="137"/>
      <c r="AO2002" s="137"/>
      <c r="AP2002" s="137"/>
    </row>
    <row r="2003" spans="1:42" outlineLevel="1">
      <c r="A2003" s="395"/>
      <c r="B2003" s="269"/>
      <c r="C2003" s="360" t="s">
        <v>152</v>
      </c>
      <c r="D2003" s="361"/>
      <c r="E2003" s="362"/>
      <c r="F2003" s="334"/>
      <c r="G2003" s="334"/>
      <c r="H2003" s="271"/>
      <c r="I2003" s="137"/>
      <c r="J2003" s="137"/>
      <c r="K2003" s="137"/>
      <c r="L2003" s="137"/>
      <c r="M2003" s="137" t="s">
        <v>133</v>
      </c>
      <c r="N2003" s="137">
        <v>0</v>
      </c>
      <c r="O2003" s="137"/>
      <c r="P2003" s="137"/>
      <c r="Q2003" s="137"/>
      <c r="R2003" s="137"/>
      <c r="S2003" s="137"/>
      <c r="T2003" s="137"/>
      <c r="U2003" s="137"/>
      <c r="V2003" s="137"/>
      <c r="W2003" s="137"/>
      <c r="X2003" s="137"/>
      <c r="Y2003" s="137"/>
      <c r="Z2003" s="137"/>
      <c r="AA2003" s="137"/>
      <c r="AB2003" s="137"/>
      <c r="AC2003" s="137"/>
      <c r="AD2003" s="137"/>
      <c r="AE2003" s="137"/>
      <c r="AF2003" s="137"/>
      <c r="AG2003" s="137"/>
      <c r="AH2003" s="137"/>
      <c r="AI2003" s="137"/>
      <c r="AJ2003" s="137"/>
      <c r="AK2003" s="137"/>
      <c r="AL2003" s="137"/>
      <c r="AM2003" s="137"/>
      <c r="AN2003" s="137"/>
      <c r="AO2003" s="137"/>
      <c r="AP2003" s="137"/>
    </row>
    <row r="2004" spans="1:42" outlineLevel="1">
      <c r="A2004" s="395"/>
      <c r="B2004" s="269"/>
      <c r="C2004" s="360" t="s">
        <v>533</v>
      </c>
      <c r="D2004" s="361"/>
      <c r="E2004" s="362">
        <v>1268.93</v>
      </c>
      <c r="F2004" s="334"/>
      <c r="G2004" s="334"/>
      <c r="H2004" s="271"/>
      <c r="I2004" s="137"/>
      <c r="J2004" s="137"/>
      <c r="K2004" s="137"/>
      <c r="L2004" s="137"/>
      <c r="M2004" s="137" t="s">
        <v>133</v>
      </c>
      <c r="N2004" s="137">
        <v>0</v>
      </c>
      <c r="O2004" s="137"/>
      <c r="P2004" s="137"/>
      <c r="Q2004" s="137"/>
      <c r="R2004" s="137"/>
      <c r="S2004" s="137"/>
      <c r="T2004" s="137"/>
      <c r="U2004" s="137"/>
      <c r="V2004" s="137"/>
      <c r="W2004" s="137"/>
      <c r="X2004" s="137"/>
      <c r="Y2004" s="137"/>
      <c r="Z2004" s="137"/>
      <c r="AA2004" s="137"/>
      <c r="AB2004" s="137"/>
      <c r="AC2004" s="137"/>
      <c r="AD2004" s="137"/>
      <c r="AE2004" s="137"/>
      <c r="AF2004" s="137"/>
      <c r="AG2004" s="137"/>
      <c r="AH2004" s="137"/>
      <c r="AI2004" s="137"/>
      <c r="AJ2004" s="137"/>
      <c r="AK2004" s="137"/>
      <c r="AL2004" s="137"/>
      <c r="AM2004" s="137"/>
      <c r="AN2004" s="137"/>
      <c r="AO2004" s="137"/>
      <c r="AP2004" s="137"/>
    </row>
    <row r="2005" spans="1:42" outlineLevel="1">
      <c r="A2005" s="395"/>
      <c r="B2005" s="269"/>
      <c r="C2005" s="360" t="s">
        <v>512</v>
      </c>
      <c r="D2005" s="361"/>
      <c r="E2005" s="362"/>
      <c r="F2005" s="334"/>
      <c r="G2005" s="334"/>
      <c r="H2005" s="271"/>
      <c r="I2005" s="137"/>
      <c r="J2005" s="137"/>
      <c r="K2005" s="137"/>
      <c r="L2005" s="137"/>
      <c r="M2005" s="137" t="s">
        <v>133</v>
      </c>
      <c r="N2005" s="137">
        <v>0</v>
      </c>
      <c r="O2005" s="137"/>
      <c r="P2005" s="137"/>
      <c r="Q2005" s="137"/>
      <c r="R2005" s="137"/>
      <c r="S2005" s="137"/>
      <c r="T2005" s="137"/>
      <c r="U2005" s="137"/>
      <c r="V2005" s="137"/>
      <c r="W2005" s="137"/>
      <c r="X2005" s="137"/>
      <c r="Y2005" s="137"/>
      <c r="Z2005" s="137"/>
      <c r="AA2005" s="137"/>
      <c r="AB2005" s="137"/>
      <c r="AC2005" s="137"/>
      <c r="AD2005" s="137"/>
      <c r="AE2005" s="137"/>
      <c r="AF2005" s="137"/>
      <c r="AG2005" s="137"/>
      <c r="AH2005" s="137"/>
      <c r="AI2005" s="137"/>
      <c r="AJ2005" s="137"/>
      <c r="AK2005" s="137"/>
      <c r="AL2005" s="137"/>
      <c r="AM2005" s="137"/>
      <c r="AN2005" s="137"/>
      <c r="AO2005" s="137"/>
      <c r="AP2005" s="137"/>
    </row>
    <row r="2006" spans="1:42" outlineLevel="1">
      <c r="A2006" s="395"/>
      <c r="B2006" s="269"/>
      <c r="C2006" s="360" t="s">
        <v>534</v>
      </c>
      <c r="D2006" s="361"/>
      <c r="E2006" s="362">
        <v>-9.7200000000000006</v>
      </c>
      <c r="F2006" s="334"/>
      <c r="G2006" s="334"/>
      <c r="H2006" s="271"/>
      <c r="I2006" s="137"/>
      <c r="J2006" s="137"/>
      <c r="K2006" s="137"/>
      <c r="L2006" s="137"/>
      <c r="M2006" s="137" t="s">
        <v>133</v>
      </c>
      <c r="N2006" s="137">
        <v>0</v>
      </c>
      <c r="O2006" s="137"/>
      <c r="P2006" s="137"/>
      <c r="Q2006" s="137"/>
      <c r="R2006" s="137"/>
      <c r="S2006" s="137"/>
      <c r="T2006" s="137"/>
      <c r="U2006" s="137"/>
      <c r="V2006" s="137"/>
      <c r="W2006" s="137"/>
      <c r="X2006" s="137"/>
      <c r="Y2006" s="137"/>
      <c r="Z2006" s="137"/>
      <c r="AA2006" s="137"/>
      <c r="AB2006" s="137"/>
      <c r="AC2006" s="137"/>
      <c r="AD2006" s="137"/>
      <c r="AE2006" s="137"/>
      <c r="AF2006" s="137"/>
      <c r="AG2006" s="137"/>
      <c r="AH2006" s="137"/>
      <c r="AI2006" s="137"/>
      <c r="AJ2006" s="137"/>
      <c r="AK2006" s="137"/>
      <c r="AL2006" s="137"/>
      <c r="AM2006" s="137"/>
      <c r="AN2006" s="137"/>
      <c r="AO2006" s="137"/>
      <c r="AP2006" s="137"/>
    </row>
    <row r="2007" spans="1:42" outlineLevel="1">
      <c r="A2007" s="395"/>
      <c r="B2007" s="269"/>
      <c r="C2007" s="360" t="s">
        <v>535</v>
      </c>
      <c r="D2007" s="361"/>
      <c r="E2007" s="362">
        <v>-518.4</v>
      </c>
      <c r="F2007" s="334"/>
      <c r="G2007" s="334"/>
      <c r="H2007" s="271"/>
      <c r="I2007" s="137"/>
      <c r="J2007" s="137"/>
      <c r="K2007" s="137"/>
      <c r="L2007" s="137"/>
      <c r="M2007" s="137" t="s">
        <v>133</v>
      </c>
      <c r="N2007" s="137">
        <v>0</v>
      </c>
      <c r="O2007" s="137"/>
      <c r="P2007" s="137"/>
      <c r="Q2007" s="137"/>
      <c r="R2007" s="137"/>
      <c r="S2007" s="137"/>
      <c r="T2007" s="137"/>
      <c r="U2007" s="137"/>
      <c r="V2007" s="137"/>
      <c r="W2007" s="137"/>
      <c r="X2007" s="137"/>
      <c r="Y2007" s="137"/>
      <c r="Z2007" s="137"/>
      <c r="AA2007" s="137"/>
      <c r="AB2007" s="137"/>
      <c r="AC2007" s="137"/>
      <c r="AD2007" s="137"/>
      <c r="AE2007" s="137"/>
      <c r="AF2007" s="137"/>
      <c r="AG2007" s="137"/>
      <c r="AH2007" s="137"/>
      <c r="AI2007" s="137"/>
      <c r="AJ2007" s="137"/>
      <c r="AK2007" s="137"/>
      <c r="AL2007" s="137"/>
      <c r="AM2007" s="137"/>
      <c r="AN2007" s="137"/>
      <c r="AO2007" s="137"/>
      <c r="AP2007" s="137"/>
    </row>
    <row r="2008" spans="1:42" outlineLevel="1">
      <c r="A2008" s="395"/>
      <c r="B2008" s="269"/>
      <c r="C2008" s="360" t="s">
        <v>536</v>
      </c>
      <c r="D2008" s="361"/>
      <c r="E2008" s="362">
        <v>-12.8576</v>
      </c>
      <c r="F2008" s="334"/>
      <c r="G2008" s="334"/>
      <c r="H2008" s="271"/>
      <c r="I2008" s="137"/>
      <c r="J2008" s="137"/>
      <c r="K2008" s="137"/>
      <c r="L2008" s="137"/>
      <c r="M2008" s="137" t="s">
        <v>133</v>
      </c>
      <c r="N2008" s="137">
        <v>0</v>
      </c>
      <c r="O2008" s="137"/>
      <c r="P2008" s="137"/>
      <c r="Q2008" s="137"/>
      <c r="R2008" s="137"/>
      <c r="S2008" s="137"/>
      <c r="T2008" s="137"/>
      <c r="U2008" s="137"/>
      <c r="V2008" s="137"/>
      <c r="W2008" s="137"/>
      <c r="X2008" s="137"/>
      <c r="Y2008" s="137"/>
      <c r="Z2008" s="137"/>
      <c r="AA2008" s="137"/>
      <c r="AB2008" s="137"/>
      <c r="AC2008" s="137"/>
      <c r="AD2008" s="137"/>
      <c r="AE2008" s="137"/>
      <c r="AF2008" s="137"/>
      <c r="AG2008" s="137"/>
      <c r="AH2008" s="137"/>
      <c r="AI2008" s="137"/>
      <c r="AJ2008" s="137"/>
      <c r="AK2008" s="137"/>
      <c r="AL2008" s="137"/>
      <c r="AM2008" s="137"/>
      <c r="AN2008" s="137"/>
      <c r="AO2008" s="137"/>
      <c r="AP2008" s="137"/>
    </row>
    <row r="2009" spans="1:42" outlineLevel="1">
      <c r="A2009" s="395"/>
      <c r="B2009" s="269"/>
      <c r="C2009" s="360" t="s">
        <v>516</v>
      </c>
      <c r="D2009" s="361"/>
      <c r="E2009" s="362"/>
      <c r="F2009" s="334"/>
      <c r="G2009" s="334"/>
      <c r="H2009" s="271"/>
      <c r="I2009" s="137"/>
      <c r="J2009" s="137"/>
      <c r="K2009" s="137"/>
      <c r="L2009" s="137"/>
      <c r="M2009" s="137" t="s">
        <v>133</v>
      </c>
      <c r="N2009" s="137">
        <v>0</v>
      </c>
      <c r="O2009" s="137"/>
      <c r="P2009" s="137"/>
      <c r="Q2009" s="137"/>
      <c r="R2009" s="137"/>
      <c r="S2009" s="137"/>
      <c r="T2009" s="137"/>
      <c r="U2009" s="137"/>
      <c r="V2009" s="137"/>
      <c r="W2009" s="137"/>
      <c r="X2009" s="137"/>
      <c r="Y2009" s="137"/>
      <c r="Z2009" s="137"/>
      <c r="AA2009" s="137"/>
      <c r="AB2009" s="137"/>
      <c r="AC2009" s="137"/>
      <c r="AD2009" s="137"/>
      <c r="AE2009" s="137"/>
      <c r="AF2009" s="137"/>
      <c r="AG2009" s="137"/>
      <c r="AH2009" s="137"/>
      <c r="AI2009" s="137"/>
      <c r="AJ2009" s="137"/>
      <c r="AK2009" s="137"/>
      <c r="AL2009" s="137"/>
      <c r="AM2009" s="137"/>
      <c r="AN2009" s="137"/>
      <c r="AO2009" s="137"/>
      <c r="AP2009" s="137"/>
    </row>
    <row r="2010" spans="1:42" outlineLevel="1">
      <c r="A2010" s="395"/>
      <c r="B2010" s="269"/>
      <c r="C2010" s="360" t="s">
        <v>537</v>
      </c>
      <c r="D2010" s="361"/>
      <c r="E2010" s="362">
        <v>1.44</v>
      </c>
      <c r="F2010" s="334"/>
      <c r="G2010" s="334"/>
      <c r="H2010" s="271"/>
      <c r="I2010" s="137"/>
      <c r="J2010" s="137"/>
      <c r="K2010" s="137"/>
      <c r="L2010" s="137"/>
      <c r="M2010" s="137" t="s">
        <v>133</v>
      </c>
      <c r="N2010" s="137">
        <v>0</v>
      </c>
      <c r="O2010" s="137"/>
      <c r="P2010" s="137"/>
      <c r="Q2010" s="137"/>
      <c r="R2010" s="137"/>
      <c r="S2010" s="137"/>
      <c r="T2010" s="137"/>
      <c r="U2010" s="137"/>
      <c r="V2010" s="137"/>
      <c r="W2010" s="137"/>
      <c r="X2010" s="137"/>
      <c r="Y2010" s="137"/>
      <c r="Z2010" s="137"/>
      <c r="AA2010" s="137"/>
      <c r="AB2010" s="137"/>
      <c r="AC2010" s="137"/>
      <c r="AD2010" s="137"/>
      <c r="AE2010" s="137"/>
      <c r="AF2010" s="137"/>
      <c r="AG2010" s="137"/>
      <c r="AH2010" s="137"/>
      <c r="AI2010" s="137"/>
      <c r="AJ2010" s="137"/>
      <c r="AK2010" s="137"/>
      <c r="AL2010" s="137"/>
      <c r="AM2010" s="137"/>
      <c r="AN2010" s="137"/>
      <c r="AO2010" s="137"/>
      <c r="AP2010" s="137"/>
    </row>
    <row r="2011" spans="1:42" outlineLevel="1">
      <c r="A2011" s="395"/>
      <c r="B2011" s="269"/>
      <c r="C2011" s="360" t="s">
        <v>538</v>
      </c>
      <c r="D2011" s="361"/>
      <c r="E2011" s="362">
        <v>89.28</v>
      </c>
      <c r="F2011" s="334"/>
      <c r="G2011" s="334"/>
      <c r="H2011" s="271"/>
      <c r="I2011" s="137"/>
      <c r="J2011" s="137"/>
      <c r="K2011" s="137"/>
      <c r="L2011" s="137"/>
      <c r="M2011" s="137" t="s">
        <v>133</v>
      </c>
      <c r="N2011" s="137">
        <v>0</v>
      </c>
      <c r="O2011" s="137"/>
      <c r="P2011" s="137"/>
      <c r="Q2011" s="137"/>
      <c r="R2011" s="137"/>
      <c r="S2011" s="137"/>
      <c r="T2011" s="137"/>
      <c r="U2011" s="137"/>
      <c r="V2011" s="137"/>
      <c r="W2011" s="137"/>
      <c r="X2011" s="137"/>
      <c r="Y2011" s="137"/>
      <c r="Z2011" s="137"/>
      <c r="AA2011" s="137"/>
      <c r="AB2011" s="137"/>
      <c r="AC2011" s="137"/>
      <c r="AD2011" s="137"/>
      <c r="AE2011" s="137"/>
      <c r="AF2011" s="137"/>
      <c r="AG2011" s="137"/>
      <c r="AH2011" s="137"/>
      <c r="AI2011" s="137"/>
      <c r="AJ2011" s="137"/>
      <c r="AK2011" s="137"/>
      <c r="AL2011" s="137"/>
      <c r="AM2011" s="137"/>
      <c r="AN2011" s="137"/>
      <c r="AO2011" s="137"/>
      <c r="AP2011" s="137"/>
    </row>
    <row r="2012" spans="1:42" outlineLevel="1">
      <c r="A2012" s="395"/>
      <c r="B2012" s="269"/>
      <c r="C2012" s="360" t="s">
        <v>539</v>
      </c>
      <c r="D2012" s="361"/>
      <c r="E2012" s="362">
        <v>1.022</v>
      </c>
      <c r="F2012" s="334"/>
      <c r="G2012" s="334"/>
      <c r="H2012" s="271"/>
      <c r="I2012" s="137"/>
      <c r="J2012" s="137"/>
      <c r="K2012" s="137"/>
      <c r="L2012" s="137"/>
      <c r="M2012" s="137" t="s">
        <v>133</v>
      </c>
      <c r="N2012" s="137">
        <v>0</v>
      </c>
      <c r="O2012" s="137"/>
      <c r="P2012" s="137"/>
      <c r="Q2012" s="137"/>
      <c r="R2012" s="137"/>
      <c r="S2012" s="137"/>
      <c r="T2012" s="137"/>
      <c r="U2012" s="137"/>
      <c r="V2012" s="137"/>
      <c r="W2012" s="137"/>
      <c r="X2012" s="137"/>
      <c r="Y2012" s="137"/>
      <c r="Z2012" s="137"/>
      <c r="AA2012" s="137"/>
      <c r="AB2012" s="137"/>
      <c r="AC2012" s="137"/>
      <c r="AD2012" s="137"/>
      <c r="AE2012" s="137"/>
      <c r="AF2012" s="137"/>
      <c r="AG2012" s="137"/>
      <c r="AH2012" s="137"/>
      <c r="AI2012" s="137"/>
      <c r="AJ2012" s="137"/>
      <c r="AK2012" s="137"/>
      <c r="AL2012" s="137"/>
      <c r="AM2012" s="137"/>
      <c r="AN2012" s="137"/>
      <c r="AO2012" s="137"/>
      <c r="AP2012" s="137"/>
    </row>
    <row r="2013" spans="1:42" outlineLevel="1">
      <c r="A2013" s="395"/>
      <c r="B2013" s="269"/>
      <c r="C2013" s="360" t="s">
        <v>152</v>
      </c>
      <c r="D2013" s="361"/>
      <c r="E2013" s="362"/>
      <c r="F2013" s="334"/>
      <c r="G2013" s="334"/>
      <c r="H2013" s="271"/>
      <c r="I2013" s="137"/>
      <c r="J2013" s="137"/>
      <c r="K2013" s="137"/>
      <c r="L2013" s="137"/>
      <c r="M2013" s="137" t="s">
        <v>133</v>
      </c>
      <c r="N2013" s="137">
        <v>0</v>
      </c>
      <c r="O2013" s="137"/>
      <c r="P2013" s="137"/>
      <c r="Q2013" s="137"/>
      <c r="R2013" s="137"/>
      <c r="S2013" s="137"/>
      <c r="T2013" s="137"/>
      <c r="U2013" s="137"/>
      <c r="V2013" s="137"/>
      <c r="W2013" s="137"/>
      <c r="X2013" s="137"/>
      <c r="Y2013" s="137"/>
      <c r="Z2013" s="137"/>
      <c r="AA2013" s="137"/>
      <c r="AB2013" s="137"/>
      <c r="AC2013" s="137"/>
      <c r="AD2013" s="137"/>
      <c r="AE2013" s="137"/>
      <c r="AF2013" s="137"/>
      <c r="AG2013" s="137"/>
      <c r="AH2013" s="137"/>
      <c r="AI2013" s="137"/>
      <c r="AJ2013" s="137"/>
      <c r="AK2013" s="137"/>
      <c r="AL2013" s="137"/>
      <c r="AM2013" s="137"/>
      <c r="AN2013" s="137"/>
      <c r="AO2013" s="137"/>
      <c r="AP2013" s="137"/>
    </row>
    <row r="2014" spans="1:42" outlineLevel="1">
      <c r="A2014" s="395"/>
      <c r="B2014" s="269"/>
      <c r="C2014" s="360" t="s">
        <v>598</v>
      </c>
      <c r="D2014" s="361"/>
      <c r="E2014" s="362"/>
      <c r="F2014" s="334"/>
      <c r="G2014" s="334"/>
      <c r="H2014" s="271"/>
      <c r="I2014" s="137"/>
      <c r="J2014" s="137"/>
      <c r="K2014" s="137"/>
      <c r="L2014" s="137"/>
      <c r="M2014" s="137" t="s">
        <v>133</v>
      </c>
      <c r="N2014" s="137">
        <v>0</v>
      </c>
      <c r="O2014" s="137"/>
      <c r="P2014" s="137"/>
      <c r="Q2014" s="137"/>
      <c r="R2014" s="137"/>
      <c r="S2014" s="137"/>
      <c r="T2014" s="137"/>
      <c r="U2014" s="137"/>
      <c r="V2014" s="137"/>
      <c r="W2014" s="137"/>
      <c r="X2014" s="137"/>
      <c r="Y2014" s="137"/>
      <c r="Z2014" s="137"/>
      <c r="AA2014" s="137"/>
      <c r="AB2014" s="137"/>
      <c r="AC2014" s="137"/>
      <c r="AD2014" s="137"/>
      <c r="AE2014" s="137"/>
      <c r="AF2014" s="137"/>
      <c r="AG2014" s="137"/>
      <c r="AH2014" s="137"/>
      <c r="AI2014" s="137"/>
      <c r="AJ2014" s="137"/>
      <c r="AK2014" s="137"/>
      <c r="AL2014" s="137"/>
      <c r="AM2014" s="137"/>
      <c r="AN2014" s="137"/>
      <c r="AO2014" s="137"/>
      <c r="AP2014" s="137"/>
    </row>
    <row r="2015" spans="1:42" outlineLevel="1">
      <c r="A2015" s="395"/>
      <c r="B2015" s="269"/>
      <c r="C2015" s="360" t="s">
        <v>154</v>
      </c>
      <c r="D2015" s="361"/>
      <c r="E2015" s="362"/>
      <c r="F2015" s="334"/>
      <c r="G2015" s="334"/>
      <c r="H2015" s="271"/>
      <c r="I2015" s="137"/>
      <c r="J2015" s="137"/>
      <c r="K2015" s="137"/>
      <c r="L2015" s="137"/>
      <c r="M2015" s="137" t="s">
        <v>133</v>
      </c>
      <c r="N2015" s="137">
        <v>0</v>
      </c>
      <c r="O2015" s="137"/>
      <c r="P2015" s="137"/>
      <c r="Q2015" s="137"/>
      <c r="R2015" s="137"/>
      <c r="S2015" s="137"/>
      <c r="T2015" s="137"/>
      <c r="U2015" s="137"/>
      <c r="V2015" s="137"/>
      <c r="W2015" s="137"/>
      <c r="X2015" s="137"/>
      <c r="Y2015" s="137"/>
      <c r="Z2015" s="137"/>
      <c r="AA2015" s="137"/>
      <c r="AB2015" s="137"/>
      <c r="AC2015" s="137"/>
      <c r="AD2015" s="137"/>
      <c r="AE2015" s="137"/>
      <c r="AF2015" s="137"/>
      <c r="AG2015" s="137"/>
      <c r="AH2015" s="137"/>
      <c r="AI2015" s="137"/>
      <c r="AJ2015" s="137"/>
      <c r="AK2015" s="137"/>
      <c r="AL2015" s="137"/>
      <c r="AM2015" s="137"/>
      <c r="AN2015" s="137"/>
      <c r="AO2015" s="137"/>
      <c r="AP2015" s="137"/>
    </row>
    <row r="2016" spans="1:42" outlineLevel="1">
      <c r="A2016" s="395"/>
      <c r="B2016" s="269"/>
      <c r="C2016" s="360" t="s">
        <v>1453</v>
      </c>
      <c r="D2016" s="361"/>
      <c r="E2016" s="362">
        <v>487.31</v>
      </c>
      <c r="F2016" s="334"/>
      <c r="G2016" s="334"/>
      <c r="H2016" s="271"/>
      <c r="I2016" s="137"/>
      <c r="J2016" s="137"/>
      <c r="K2016" s="137"/>
      <c r="L2016" s="137"/>
      <c r="M2016" s="137" t="s">
        <v>133</v>
      </c>
      <c r="N2016" s="137">
        <v>0</v>
      </c>
      <c r="O2016" s="137"/>
      <c r="P2016" s="137"/>
      <c r="Q2016" s="137"/>
      <c r="R2016" s="137"/>
      <c r="S2016" s="137"/>
      <c r="T2016" s="137"/>
      <c r="U2016" s="137"/>
      <c r="V2016" s="137"/>
      <c r="W2016" s="137"/>
      <c r="X2016" s="137"/>
      <c r="Y2016" s="137"/>
      <c r="Z2016" s="137"/>
      <c r="AA2016" s="137"/>
      <c r="AB2016" s="137"/>
      <c r="AC2016" s="137"/>
      <c r="AD2016" s="137"/>
      <c r="AE2016" s="137"/>
      <c r="AF2016" s="137"/>
      <c r="AG2016" s="137"/>
      <c r="AH2016" s="137"/>
      <c r="AI2016" s="137"/>
      <c r="AJ2016" s="137"/>
      <c r="AK2016" s="137"/>
      <c r="AL2016" s="137"/>
      <c r="AM2016" s="137"/>
      <c r="AN2016" s="137"/>
      <c r="AO2016" s="137"/>
      <c r="AP2016" s="137"/>
    </row>
    <row r="2017" spans="1:42" outlineLevel="1">
      <c r="A2017" s="395"/>
      <c r="B2017" s="269"/>
      <c r="C2017" s="360" t="s">
        <v>1454</v>
      </c>
      <c r="D2017" s="361"/>
      <c r="E2017" s="362">
        <v>34.64</v>
      </c>
      <c r="F2017" s="334"/>
      <c r="G2017" s="334"/>
      <c r="H2017" s="271"/>
      <c r="I2017" s="137"/>
      <c r="J2017" s="137"/>
      <c r="K2017" s="137"/>
      <c r="L2017" s="137"/>
      <c r="M2017" s="137" t="s">
        <v>133</v>
      </c>
      <c r="N2017" s="137">
        <v>0</v>
      </c>
      <c r="O2017" s="137"/>
      <c r="P2017" s="137"/>
      <c r="Q2017" s="137"/>
      <c r="R2017" s="137"/>
      <c r="S2017" s="137"/>
      <c r="T2017" s="137"/>
      <c r="U2017" s="137"/>
      <c r="V2017" s="137"/>
      <c r="W2017" s="137"/>
      <c r="X2017" s="137"/>
      <c r="Y2017" s="137"/>
      <c r="Z2017" s="137"/>
      <c r="AA2017" s="137"/>
      <c r="AB2017" s="137"/>
      <c r="AC2017" s="137"/>
      <c r="AD2017" s="137"/>
      <c r="AE2017" s="137"/>
      <c r="AF2017" s="137"/>
      <c r="AG2017" s="137"/>
      <c r="AH2017" s="137"/>
      <c r="AI2017" s="137"/>
      <c r="AJ2017" s="137"/>
      <c r="AK2017" s="137"/>
      <c r="AL2017" s="137"/>
      <c r="AM2017" s="137"/>
      <c r="AN2017" s="137"/>
      <c r="AO2017" s="137"/>
      <c r="AP2017" s="137"/>
    </row>
    <row r="2018" spans="1:42" outlineLevel="1">
      <c r="A2018" s="395"/>
      <c r="B2018" s="269"/>
      <c r="C2018" s="360" t="s">
        <v>620</v>
      </c>
      <c r="D2018" s="361"/>
      <c r="E2018" s="362">
        <v>10.5</v>
      </c>
      <c r="F2018" s="334"/>
      <c r="G2018" s="334"/>
      <c r="H2018" s="271"/>
      <c r="I2018" s="137"/>
      <c r="J2018" s="137"/>
      <c r="K2018" s="137"/>
      <c r="L2018" s="137"/>
      <c r="M2018" s="137" t="s">
        <v>133</v>
      </c>
      <c r="N2018" s="137">
        <v>0</v>
      </c>
      <c r="O2018" s="137"/>
      <c r="P2018" s="137"/>
      <c r="Q2018" s="137"/>
      <c r="R2018" s="137"/>
      <c r="S2018" s="137"/>
      <c r="T2018" s="137"/>
      <c r="U2018" s="137"/>
      <c r="V2018" s="137"/>
      <c r="W2018" s="137"/>
      <c r="X2018" s="137"/>
      <c r="Y2018" s="137"/>
      <c r="Z2018" s="137"/>
      <c r="AA2018" s="137"/>
      <c r="AB2018" s="137"/>
      <c r="AC2018" s="137"/>
      <c r="AD2018" s="137"/>
      <c r="AE2018" s="137"/>
      <c r="AF2018" s="137"/>
      <c r="AG2018" s="137"/>
      <c r="AH2018" s="137"/>
      <c r="AI2018" s="137"/>
      <c r="AJ2018" s="137"/>
      <c r="AK2018" s="137"/>
      <c r="AL2018" s="137"/>
      <c r="AM2018" s="137"/>
      <c r="AN2018" s="137"/>
      <c r="AO2018" s="137"/>
      <c r="AP2018" s="137"/>
    </row>
    <row r="2019" spans="1:42" outlineLevel="1">
      <c r="A2019" s="395"/>
      <c r="B2019" s="269"/>
      <c r="C2019" s="360" t="s">
        <v>617</v>
      </c>
      <c r="D2019" s="361"/>
      <c r="E2019" s="362">
        <v>0.46200000000000002</v>
      </c>
      <c r="F2019" s="334"/>
      <c r="G2019" s="334"/>
      <c r="H2019" s="271"/>
      <c r="I2019" s="137"/>
      <c r="J2019" s="137"/>
      <c r="K2019" s="137"/>
      <c r="L2019" s="137"/>
      <c r="M2019" s="137" t="s">
        <v>133</v>
      </c>
      <c r="N2019" s="137">
        <v>0</v>
      </c>
      <c r="O2019" s="137"/>
      <c r="P2019" s="137"/>
      <c r="Q2019" s="137"/>
      <c r="R2019" s="137"/>
      <c r="S2019" s="137"/>
      <c r="T2019" s="137"/>
      <c r="U2019" s="137"/>
      <c r="V2019" s="137"/>
      <c r="W2019" s="137"/>
      <c r="X2019" s="137"/>
      <c r="Y2019" s="137"/>
      <c r="Z2019" s="137"/>
      <c r="AA2019" s="137"/>
      <c r="AB2019" s="137"/>
      <c r="AC2019" s="137"/>
      <c r="AD2019" s="137"/>
      <c r="AE2019" s="137"/>
      <c r="AF2019" s="137"/>
      <c r="AG2019" s="137"/>
      <c r="AH2019" s="137"/>
      <c r="AI2019" s="137"/>
      <c r="AJ2019" s="137"/>
      <c r="AK2019" s="137"/>
      <c r="AL2019" s="137"/>
      <c r="AM2019" s="137"/>
      <c r="AN2019" s="137"/>
      <c r="AO2019" s="137"/>
      <c r="AP2019" s="137"/>
    </row>
    <row r="2020" spans="1:42" outlineLevel="1">
      <c r="A2020" s="395"/>
      <c r="B2020" s="269"/>
      <c r="C2020" s="360" t="s">
        <v>1125</v>
      </c>
      <c r="D2020" s="361"/>
      <c r="E2020" s="362">
        <v>0.46200000000000002</v>
      </c>
      <c r="F2020" s="334"/>
      <c r="G2020" s="334"/>
      <c r="H2020" s="271"/>
      <c r="I2020" s="137"/>
      <c r="J2020" s="137"/>
      <c r="K2020" s="137"/>
      <c r="L2020" s="137"/>
      <c r="M2020" s="137" t="s">
        <v>133</v>
      </c>
      <c r="N2020" s="137">
        <v>0</v>
      </c>
      <c r="O2020" s="137"/>
      <c r="P2020" s="137"/>
      <c r="Q2020" s="137"/>
      <c r="R2020" s="137"/>
      <c r="S2020" s="137"/>
      <c r="T2020" s="137"/>
      <c r="U2020" s="137"/>
      <c r="V2020" s="137"/>
      <c r="W2020" s="137"/>
      <c r="X2020" s="137"/>
      <c r="Y2020" s="137"/>
      <c r="Z2020" s="137"/>
      <c r="AA2020" s="137"/>
      <c r="AB2020" s="137"/>
      <c r="AC2020" s="137"/>
      <c r="AD2020" s="137"/>
      <c r="AE2020" s="137"/>
      <c r="AF2020" s="137"/>
      <c r="AG2020" s="137"/>
      <c r="AH2020" s="137"/>
      <c r="AI2020" s="137"/>
      <c r="AJ2020" s="137"/>
      <c r="AK2020" s="137"/>
      <c r="AL2020" s="137"/>
      <c r="AM2020" s="137"/>
      <c r="AN2020" s="137"/>
      <c r="AO2020" s="137"/>
      <c r="AP2020" s="137"/>
    </row>
    <row r="2021" spans="1:42" outlineLevel="1">
      <c r="A2021" s="395"/>
      <c r="B2021" s="269"/>
      <c r="C2021" s="360" t="s">
        <v>909</v>
      </c>
      <c r="D2021" s="361"/>
      <c r="E2021" s="362">
        <v>0.65</v>
      </c>
      <c r="F2021" s="334"/>
      <c r="G2021" s="334"/>
      <c r="H2021" s="271"/>
      <c r="I2021" s="137"/>
      <c r="J2021" s="137"/>
      <c r="K2021" s="137"/>
      <c r="L2021" s="137"/>
      <c r="M2021" s="137" t="s">
        <v>133</v>
      </c>
      <c r="N2021" s="137">
        <v>0</v>
      </c>
      <c r="O2021" s="137"/>
      <c r="P2021" s="137"/>
      <c r="Q2021" s="137"/>
      <c r="R2021" s="137"/>
      <c r="S2021" s="137"/>
      <c r="T2021" s="137"/>
      <c r="U2021" s="137"/>
      <c r="V2021" s="137"/>
      <c r="W2021" s="137"/>
      <c r="X2021" s="137"/>
      <c r="Y2021" s="137"/>
      <c r="Z2021" s="137"/>
      <c r="AA2021" s="137"/>
      <c r="AB2021" s="137"/>
      <c r="AC2021" s="137"/>
      <c r="AD2021" s="137"/>
      <c r="AE2021" s="137"/>
      <c r="AF2021" s="137"/>
      <c r="AG2021" s="137"/>
      <c r="AH2021" s="137"/>
      <c r="AI2021" s="137"/>
      <c r="AJ2021" s="137"/>
      <c r="AK2021" s="137"/>
      <c r="AL2021" s="137"/>
      <c r="AM2021" s="137"/>
      <c r="AN2021" s="137"/>
      <c r="AO2021" s="137"/>
      <c r="AP2021" s="137"/>
    </row>
    <row r="2022" spans="1:42" outlineLevel="1">
      <c r="A2022" s="395"/>
      <c r="B2022" s="269"/>
      <c r="C2022" s="360" t="s">
        <v>1126</v>
      </c>
      <c r="D2022" s="361"/>
      <c r="E2022" s="362">
        <v>1.115</v>
      </c>
      <c r="F2022" s="334"/>
      <c r="G2022" s="334"/>
      <c r="H2022" s="271"/>
      <c r="I2022" s="137"/>
      <c r="J2022" s="137"/>
      <c r="K2022" s="137"/>
      <c r="L2022" s="137"/>
      <c r="M2022" s="137" t="s">
        <v>133</v>
      </c>
      <c r="N2022" s="137">
        <v>0</v>
      </c>
      <c r="O2022" s="137"/>
      <c r="P2022" s="137"/>
      <c r="Q2022" s="137"/>
      <c r="R2022" s="137"/>
      <c r="S2022" s="137"/>
      <c r="T2022" s="137"/>
      <c r="U2022" s="137"/>
      <c r="V2022" s="137"/>
      <c r="W2022" s="137"/>
      <c r="X2022" s="137"/>
      <c r="Y2022" s="137"/>
      <c r="Z2022" s="137"/>
      <c r="AA2022" s="137"/>
      <c r="AB2022" s="137"/>
      <c r="AC2022" s="137"/>
      <c r="AD2022" s="137"/>
      <c r="AE2022" s="137"/>
      <c r="AF2022" s="137"/>
      <c r="AG2022" s="137"/>
      <c r="AH2022" s="137"/>
      <c r="AI2022" s="137"/>
      <c r="AJ2022" s="137"/>
      <c r="AK2022" s="137"/>
      <c r="AL2022" s="137"/>
      <c r="AM2022" s="137"/>
      <c r="AN2022" s="137"/>
      <c r="AO2022" s="137"/>
      <c r="AP2022" s="137"/>
    </row>
    <row r="2023" spans="1:42" outlineLevel="1">
      <c r="A2023" s="395"/>
      <c r="B2023" s="269"/>
      <c r="C2023" s="360" t="s">
        <v>1192</v>
      </c>
      <c r="D2023" s="361"/>
      <c r="E2023" s="362">
        <v>13.57</v>
      </c>
      <c r="F2023" s="334"/>
      <c r="G2023" s="334"/>
      <c r="H2023" s="271"/>
      <c r="I2023" s="137"/>
      <c r="J2023" s="137"/>
      <c r="K2023" s="137"/>
      <c r="L2023" s="137"/>
      <c r="M2023" s="137" t="s">
        <v>133</v>
      </c>
      <c r="N2023" s="137">
        <v>0</v>
      </c>
      <c r="O2023" s="137"/>
      <c r="P2023" s="137"/>
      <c r="Q2023" s="137"/>
      <c r="R2023" s="137"/>
      <c r="S2023" s="137"/>
      <c r="T2023" s="137"/>
      <c r="U2023" s="137"/>
      <c r="V2023" s="137"/>
      <c r="W2023" s="137"/>
      <c r="X2023" s="137"/>
      <c r="Y2023" s="137"/>
      <c r="Z2023" s="137"/>
      <c r="AA2023" s="137"/>
      <c r="AB2023" s="137"/>
      <c r="AC2023" s="137"/>
      <c r="AD2023" s="137"/>
      <c r="AE2023" s="137"/>
      <c r="AF2023" s="137"/>
      <c r="AG2023" s="137"/>
      <c r="AH2023" s="137"/>
      <c r="AI2023" s="137"/>
      <c r="AJ2023" s="137"/>
      <c r="AK2023" s="137"/>
      <c r="AL2023" s="137"/>
      <c r="AM2023" s="137"/>
      <c r="AN2023" s="137"/>
      <c r="AO2023" s="137"/>
      <c r="AP2023" s="137"/>
    </row>
    <row r="2024" spans="1:42" outlineLevel="1">
      <c r="A2024" s="395"/>
      <c r="B2024" s="269"/>
      <c r="C2024" s="360" t="s">
        <v>611</v>
      </c>
      <c r="D2024" s="361"/>
      <c r="E2024" s="362">
        <v>8</v>
      </c>
      <c r="F2024" s="334"/>
      <c r="G2024" s="334"/>
      <c r="H2024" s="271"/>
      <c r="I2024" s="137"/>
      <c r="J2024" s="137"/>
      <c r="K2024" s="137"/>
      <c r="L2024" s="137"/>
      <c r="M2024" s="137" t="s">
        <v>133</v>
      </c>
      <c r="N2024" s="137">
        <v>0</v>
      </c>
      <c r="O2024" s="137"/>
      <c r="P2024" s="137"/>
      <c r="Q2024" s="137"/>
      <c r="R2024" s="137"/>
      <c r="S2024" s="137"/>
      <c r="T2024" s="137"/>
      <c r="U2024" s="137"/>
      <c r="V2024" s="137"/>
      <c r="W2024" s="137"/>
      <c r="X2024" s="137"/>
      <c r="Y2024" s="137"/>
      <c r="Z2024" s="137"/>
      <c r="AA2024" s="137"/>
      <c r="AB2024" s="137"/>
      <c r="AC2024" s="137"/>
      <c r="AD2024" s="137"/>
      <c r="AE2024" s="137"/>
      <c r="AF2024" s="137"/>
      <c r="AG2024" s="137"/>
      <c r="AH2024" s="137"/>
      <c r="AI2024" s="137"/>
      <c r="AJ2024" s="137"/>
      <c r="AK2024" s="137"/>
      <c r="AL2024" s="137"/>
      <c r="AM2024" s="137"/>
      <c r="AN2024" s="137"/>
      <c r="AO2024" s="137"/>
      <c r="AP2024" s="137"/>
    </row>
    <row r="2025" spans="1:42" outlineLevel="1">
      <c r="A2025" s="395"/>
      <c r="B2025" s="269"/>
      <c r="C2025" s="360" t="s">
        <v>152</v>
      </c>
      <c r="D2025" s="361"/>
      <c r="E2025" s="362"/>
      <c r="F2025" s="334"/>
      <c r="G2025" s="334"/>
      <c r="H2025" s="271"/>
      <c r="I2025" s="137"/>
      <c r="J2025" s="137"/>
      <c r="K2025" s="137"/>
      <c r="L2025" s="137"/>
      <c r="M2025" s="137" t="s">
        <v>133</v>
      </c>
      <c r="N2025" s="137">
        <v>0</v>
      </c>
      <c r="O2025" s="137"/>
      <c r="P2025" s="137"/>
      <c r="Q2025" s="137"/>
      <c r="R2025" s="137"/>
      <c r="S2025" s="137"/>
      <c r="T2025" s="137"/>
      <c r="U2025" s="137"/>
      <c r="V2025" s="137"/>
      <c r="W2025" s="137"/>
      <c r="X2025" s="137"/>
      <c r="Y2025" s="137"/>
      <c r="Z2025" s="137"/>
      <c r="AA2025" s="137"/>
      <c r="AB2025" s="137"/>
      <c r="AC2025" s="137"/>
      <c r="AD2025" s="137"/>
      <c r="AE2025" s="137"/>
      <c r="AF2025" s="137"/>
      <c r="AG2025" s="137"/>
      <c r="AH2025" s="137"/>
      <c r="AI2025" s="137"/>
      <c r="AJ2025" s="137"/>
      <c r="AK2025" s="137"/>
      <c r="AL2025" s="137"/>
      <c r="AM2025" s="137"/>
      <c r="AN2025" s="137"/>
      <c r="AO2025" s="137"/>
      <c r="AP2025" s="137"/>
    </row>
    <row r="2026" spans="1:42" outlineLevel="1">
      <c r="A2026" s="395"/>
      <c r="B2026" s="269"/>
      <c r="C2026" s="360" t="s">
        <v>153</v>
      </c>
      <c r="D2026" s="361"/>
      <c r="E2026" s="362"/>
      <c r="F2026" s="334"/>
      <c r="G2026" s="334"/>
      <c r="H2026" s="271"/>
      <c r="I2026" s="137"/>
      <c r="J2026" s="137"/>
      <c r="K2026" s="137"/>
      <c r="L2026" s="137"/>
      <c r="M2026" s="137" t="s">
        <v>133</v>
      </c>
      <c r="N2026" s="137">
        <v>0</v>
      </c>
      <c r="O2026" s="137"/>
      <c r="P2026" s="137"/>
      <c r="Q2026" s="137"/>
      <c r="R2026" s="137"/>
      <c r="S2026" s="137"/>
      <c r="T2026" s="137"/>
      <c r="U2026" s="137"/>
      <c r="V2026" s="137"/>
      <c r="W2026" s="137"/>
      <c r="X2026" s="137"/>
      <c r="Y2026" s="137"/>
      <c r="Z2026" s="137"/>
      <c r="AA2026" s="137"/>
      <c r="AB2026" s="137"/>
      <c r="AC2026" s="137"/>
      <c r="AD2026" s="137"/>
      <c r="AE2026" s="137"/>
      <c r="AF2026" s="137"/>
      <c r="AG2026" s="137"/>
      <c r="AH2026" s="137"/>
      <c r="AI2026" s="137"/>
      <c r="AJ2026" s="137"/>
      <c r="AK2026" s="137"/>
      <c r="AL2026" s="137"/>
      <c r="AM2026" s="137"/>
      <c r="AN2026" s="137"/>
      <c r="AO2026" s="137"/>
      <c r="AP2026" s="137"/>
    </row>
    <row r="2027" spans="1:42" outlineLevel="1">
      <c r="A2027" s="395"/>
      <c r="B2027" s="269"/>
      <c r="C2027" s="360" t="s">
        <v>154</v>
      </c>
      <c r="D2027" s="361"/>
      <c r="E2027" s="362"/>
      <c r="F2027" s="334"/>
      <c r="G2027" s="334"/>
      <c r="H2027" s="271"/>
      <c r="I2027" s="137"/>
      <c r="J2027" s="137"/>
      <c r="K2027" s="137"/>
      <c r="L2027" s="137"/>
      <c r="M2027" s="137" t="s">
        <v>133</v>
      </c>
      <c r="N2027" s="137">
        <v>0</v>
      </c>
      <c r="O2027" s="137"/>
      <c r="P2027" s="137"/>
      <c r="Q2027" s="137"/>
      <c r="R2027" s="137"/>
      <c r="S2027" s="137"/>
      <c r="T2027" s="137"/>
      <c r="U2027" s="137"/>
      <c r="V2027" s="137"/>
      <c r="W2027" s="137"/>
      <c r="X2027" s="137"/>
      <c r="Y2027" s="137"/>
      <c r="Z2027" s="137"/>
      <c r="AA2027" s="137"/>
      <c r="AB2027" s="137"/>
      <c r="AC2027" s="137"/>
      <c r="AD2027" s="137"/>
      <c r="AE2027" s="137"/>
      <c r="AF2027" s="137"/>
      <c r="AG2027" s="137"/>
      <c r="AH2027" s="137"/>
      <c r="AI2027" s="137"/>
      <c r="AJ2027" s="137"/>
      <c r="AK2027" s="137"/>
      <c r="AL2027" s="137"/>
      <c r="AM2027" s="137"/>
      <c r="AN2027" s="137"/>
      <c r="AO2027" s="137"/>
      <c r="AP2027" s="137"/>
    </row>
    <row r="2028" spans="1:42" outlineLevel="1">
      <c r="A2028" s="395"/>
      <c r="B2028" s="269"/>
      <c r="C2028" s="360" t="s">
        <v>184</v>
      </c>
      <c r="D2028" s="361"/>
      <c r="E2028" s="362">
        <v>39</v>
      </c>
      <c r="F2028" s="334"/>
      <c r="G2028" s="334"/>
      <c r="H2028" s="271"/>
      <c r="I2028" s="137"/>
      <c r="J2028" s="137"/>
      <c r="K2028" s="137"/>
      <c r="L2028" s="137"/>
      <c r="M2028" s="137" t="s">
        <v>133</v>
      </c>
      <c r="N2028" s="137">
        <v>0</v>
      </c>
      <c r="O2028" s="137"/>
      <c r="P2028" s="137"/>
      <c r="Q2028" s="137"/>
      <c r="R2028" s="137"/>
      <c r="S2028" s="137"/>
      <c r="T2028" s="137"/>
      <c r="U2028" s="137"/>
      <c r="V2028" s="137"/>
      <c r="W2028" s="137"/>
      <c r="X2028" s="137"/>
      <c r="Y2028" s="137"/>
      <c r="Z2028" s="137"/>
      <c r="AA2028" s="137"/>
      <c r="AB2028" s="137"/>
      <c r="AC2028" s="137"/>
      <c r="AD2028" s="137"/>
      <c r="AE2028" s="137"/>
      <c r="AF2028" s="137"/>
      <c r="AG2028" s="137"/>
      <c r="AH2028" s="137"/>
      <c r="AI2028" s="137"/>
      <c r="AJ2028" s="137"/>
      <c r="AK2028" s="137"/>
      <c r="AL2028" s="137"/>
      <c r="AM2028" s="137"/>
      <c r="AN2028" s="137"/>
      <c r="AO2028" s="137"/>
      <c r="AP2028" s="137"/>
    </row>
    <row r="2029" spans="1:42" outlineLevel="1">
      <c r="A2029" s="395"/>
      <c r="B2029" s="269"/>
      <c r="C2029" s="360" t="s">
        <v>185</v>
      </c>
      <c r="D2029" s="361"/>
      <c r="E2029" s="362">
        <v>311</v>
      </c>
      <c r="F2029" s="334"/>
      <c r="G2029" s="334"/>
      <c r="H2029" s="271"/>
      <c r="I2029" s="137"/>
      <c r="J2029" s="137"/>
      <c r="K2029" s="137"/>
      <c r="L2029" s="137"/>
      <c r="M2029" s="137" t="s">
        <v>133</v>
      </c>
      <c r="N2029" s="137">
        <v>0</v>
      </c>
      <c r="O2029" s="137"/>
      <c r="P2029" s="137"/>
      <c r="Q2029" s="137"/>
      <c r="R2029" s="137"/>
      <c r="S2029" s="137"/>
      <c r="T2029" s="137"/>
      <c r="U2029" s="137"/>
      <c r="V2029" s="137"/>
      <c r="W2029" s="137"/>
      <c r="X2029" s="137"/>
      <c r="Y2029" s="137"/>
      <c r="Z2029" s="137"/>
      <c r="AA2029" s="137"/>
      <c r="AB2029" s="137"/>
      <c r="AC2029" s="137"/>
      <c r="AD2029" s="137"/>
      <c r="AE2029" s="137"/>
      <c r="AF2029" s="137"/>
      <c r="AG2029" s="137"/>
      <c r="AH2029" s="137"/>
      <c r="AI2029" s="137"/>
      <c r="AJ2029" s="137"/>
      <c r="AK2029" s="137"/>
      <c r="AL2029" s="137"/>
      <c r="AM2029" s="137"/>
      <c r="AN2029" s="137"/>
      <c r="AO2029" s="137"/>
      <c r="AP2029" s="137"/>
    </row>
    <row r="2030" spans="1:42" outlineLevel="1">
      <c r="A2030" s="397"/>
      <c r="B2030" s="373"/>
      <c r="C2030" s="374" t="s">
        <v>186</v>
      </c>
      <c r="D2030" s="375"/>
      <c r="E2030" s="376">
        <v>45</v>
      </c>
      <c r="F2030" s="377"/>
      <c r="G2030" s="377"/>
      <c r="H2030" s="340"/>
      <c r="I2030" s="137"/>
      <c r="J2030" s="137"/>
      <c r="K2030" s="137"/>
      <c r="L2030" s="137"/>
      <c r="M2030" s="137" t="s">
        <v>133</v>
      </c>
      <c r="N2030" s="137">
        <v>0</v>
      </c>
      <c r="O2030" s="137"/>
      <c r="P2030" s="137"/>
      <c r="Q2030" s="137"/>
      <c r="R2030" s="137"/>
      <c r="S2030" s="137"/>
      <c r="T2030" s="137"/>
      <c r="U2030" s="137"/>
      <c r="V2030" s="137"/>
      <c r="W2030" s="137"/>
      <c r="X2030" s="137"/>
      <c r="Y2030" s="137"/>
      <c r="Z2030" s="137"/>
      <c r="AA2030" s="137"/>
      <c r="AB2030" s="137"/>
      <c r="AC2030" s="137"/>
      <c r="AD2030" s="137"/>
      <c r="AE2030" s="137"/>
      <c r="AF2030" s="137"/>
      <c r="AG2030" s="137"/>
      <c r="AH2030" s="137"/>
      <c r="AI2030" s="137"/>
      <c r="AJ2030" s="137"/>
      <c r="AK2030" s="137"/>
      <c r="AL2030" s="137"/>
      <c r="AM2030" s="137"/>
      <c r="AN2030" s="137"/>
      <c r="AO2030" s="137"/>
      <c r="AP2030" s="137"/>
    </row>
    <row r="2031" spans="1:42">
      <c r="B2031" s="379" t="s">
        <v>152</v>
      </c>
      <c r="C2031" s="380" t="s">
        <v>152</v>
      </c>
      <c r="K2031" s="136">
        <v>15</v>
      </c>
      <c r="L2031" s="136">
        <v>21</v>
      </c>
    </row>
    <row r="2032" spans="1:42">
      <c r="A2032" s="398"/>
      <c r="B2032" s="382" t="s">
        <v>28</v>
      </c>
      <c r="C2032" s="383" t="s">
        <v>152</v>
      </c>
      <c r="D2032" s="384"/>
      <c r="E2032" s="385"/>
      <c r="F2032" s="386"/>
      <c r="G2032" s="387">
        <f>G8+G18+G49+G115+G147+G214+G227+G269+G332+G544+G609+G615+G651+G664+G816+G819+G837+G894+G900+G1093+G1172+G1187+G1204+G1260+G1307+G1359+G1394+G1416+G1439+G1454+G1459+G1586+G1756+G1947+G1976</f>
        <v>0</v>
      </c>
      <c r="K2032" s="136" t="e">
        <f>SUMIF(#REF!,K2031,G7:G2030)</f>
        <v>#REF!</v>
      </c>
      <c r="L2032" s="136" t="e">
        <f>SUMIF(#REF!,L2031,G7:G2030)</f>
        <v>#REF!</v>
      </c>
      <c r="M2032" s="136" t="s">
        <v>1230</v>
      </c>
    </row>
    <row r="2034" spans="2:7">
      <c r="B2034" s="379" t="s">
        <v>2656</v>
      </c>
    </row>
    <row r="2035" spans="2:7">
      <c r="B2035" s="416"/>
      <c r="C2035" s="379" t="s">
        <v>2638</v>
      </c>
    </row>
    <row r="2036" spans="2:7">
      <c r="B2036" s="530"/>
      <c r="C2036" s="379" t="s">
        <v>2657</v>
      </c>
    </row>
    <row r="2037" spans="2:7">
      <c r="G2037" s="381"/>
    </row>
    <row r="2039" spans="2:7">
      <c r="G2039" s="381"/>
    </row>
    <row r="2041" spans="2:7">
      <c r="G2041" s="381">
        <f>G2039-G2037</f>
        <v>0</v>
      </c>
    </row>
  </sheetData>
  <sheetProtection password="CCE1" sheet="1" objects="1" scenarios="1"/>
  <protectedRanges>
    <protectedRange sqref="F9:F1975" name="Oblast1"/>
  </protectedRanges>
  <mergeCells count="4">
    <mergeCell ref="A1:G1"/>
    <mergeCell ref="C2:G2"/>
    <mergeCell ref="C3:G3"/>
    <mergeCell ref="C4:G4"/>
  </mergeCells>
  <pageMargins left="0.39370078740157483" right="0.19685039370078741" top="0.78740157480314965" bottom="0.78740157480314965" header="0.31496062992125984" footer="0.31496062992125984"/>
  <pageSetup paperSize="9" scale="85" orientation="portrait" r:id="rId1"/>
  <headerFooter>
    <oddFooter>Stránka &amp;P z &amp;N</oddFooter>
  </headerFooter>
</worksheet>
</file>

<file path=xl/worksheets/sheet4.xml><?xml version="1.0" encoding="utf-8"?>
<worksheet xmlns="http://schemas.openxmlformats.org/spreadsheetml/2006/main" xmlns:r="http://schemas.openxmlformats.org/officeDocument/2006/relationships">
  <dimension ref="A1:AP298"/>
  <sheetViews>
    <sheetView showZeros="0" view="pageBreakPreview" zoomScale="85" zoomScaleNormal="100" zoomScaleSheetLayoutView="85" workbookViewId="0">
      <selection activeCell="J23" sqref="J23"/>
    </sheetView>
  </sheetViews>
  <sheetFormatPr defaultRowHeight="12.75" outlineLevelRow="1"/>
  <cols>
    <col min="1" max="1" width="4.28515625" style="337" customWidth="1"/>
    <col min="2" max="2" width="14.42578125" style="379" customWidth="1"/>
    <col min="3" max="3" width="50.7109375" style="379" customWidth="1"/>
    <col min="4" max="4" width="4.5703125" style="337" customWidth="1"/>
    <col min="5" max="5" width="10.5703125" style="381" customWidth="1"/>
    <col min="6" max="6" width="9.85546875" style="378" customWidth="1"/>
    <col min="7" max="7" width="12.7109375" style="378" customWidth="1"/>
    <col min="8" max="8" width="9.140625" style="337" customWidth="1"/>
    <col min="9" max="9" width="11.85546875" style="412" customWidth="1"/>
    <col min="10" max="10" width="10.28515625" style="232" bestFit="1" customWidth="1"/>
    <col min="11" max="21" width="0" style="232" hidden="1" customWidth="1"/>
    <col min="22" max="22" width="10.28515625" style="232" bestFit="1" customWidth="1"/>
    <col min="23" max="16384" width="9.140625" style="232"/>
  </cols>
  <sheetData>
    <row r="1" spans="1:42" ht="15.75" customHeight="1">
      <c r="A1" s="498" t="s">
        <v>2644</v>
      </c>
      <c r="B1" s="498"/>
      <c r="C1" s="498"/>
      <c r="D1" s="498"/>
      <c r="E1" s="498"/>
      <c r="F1" s="498"/>
      <c r="G1" s="498"/>
      <c r="M1" s="232" t="s">
        <v>113</v>
      </c>
    </row>
    <row r="2" spans="1:42" ht="24.95" customHeight="1">
      <c r="A2" s="391" t="s">
        <v>112</v>
      </c>
      <c r="B2" s="341"/>
      <c r="C2" s="499" t="s">
        <v>1231</v>
      </c>
      <c r="D2" s="500"/>
      <c r="E2" s="500"/>
      <c r="F2" s="500"/>
      <c r="G2" s="501"/>
      <c r="M2" s="232" t="s">
        <v>114</v>
      </c>
    </row>
    <row r="3" spans="1:42" ht="24.95" customHeight="1">
      <c r="A3" s="392" t="s">
        <v>7</v>
      </c>
      <c r="B3" s="342"/>
      <c r="C3" s="499" t="s">
        <v>1232</v>
      </c>
      <c r="D3" s="500"/>
      <c r="E3" s="500"/>
      <c r="F3" s="500"/>
      <c r="G3" s="501"/>
      <c r="M3" s="232" t="s">
        <v>115</v>
      </c>
    </row>
    <row r="4" spans="1:42" ht="24.95" customHeight="1">
      <c r="A4" s="392" t="s">
        <v>8</v>
      </c>
      <c r="B4" s="342"/>
      <c r="C4" s="499" t="s">
        <v>2648</v>
      </c>
      <c r="D4" s="500"/>
      <c r="E4" s="500"/>
      <c r="F4" s="500"/>
      <c r="G4" s="501"/>
      <c r="M4" s="232" t="s">
        <v>116</v>
      </c>
    </row>
    <row r="5" spans="1:42">
      <c r="A5" s="393" t="s">
        <v>117</v>
      </c>
      <c r="B5" s="343"/>
      <c r="C5" s="343"/>
      <c r="D5" s="344"/>
      <c r="E5" s="345"/>
      <c r="F5" s="346"/>
      <c r="G5" s="347"/>
      <c r="M5" s="232" t="s">
        <v>118</v>
      </c>
    </row>
    <row r="7" spans="1:42" ht="25.5">
      <c r="A7" s="359" t="s">
        <v>119</v>
      </c>
      <c r="B7" s="356" t="s">
        <v>120</v>
      </c>
      <c r="C7" s="356" t="s">
        <v>121</v>
      </c>
      <c r="D7" s="359" t="s">
        <v>122</v>
      </c>
      <c r="E7" s="358" t="s">
        <v>123</v>
      </c>
      <c r="F7" s="354" t="s">
        <v>124</v>
      </c>
      <c r="G7" s="388" t="s">
        <v>28</v>
      </c>
      <c r="H7" s="338" t="s">
        <v>125</v>
      </c>
    </row>
    <row r="8" spans="1:42">
      <c r="A8" s="396" t="s">
        <v>126</v>
      </c>
      <c r="B8" s="363" t="s">
        <v>50</v>
      </c>
      <c r="C8" s="364" t="s">
        <v>51</v>
      </c>
      <c r="D8" s="365"/>
      <c r="E8" s="366"/>
      <c r="F8" s="366"/>
      <c r="G8" s="366">
        <f>SUMIF(M9:M10,"&lt;&gt;NOR",G9:G10)</f>
        <v>0</v>
      </c>
      <c r="H8" s="339"/>
      <c r="M8" s="232" t="s">
        <v>127</v>
      </c>
    </row>
    <row r="9" spans="1:42" outlineLevel="1">
      <c r="A9" s="395">
        <v>1</v>
      </c>
      <c r="B9" s="269" t="s">
        <v>260</v>
      </c>
      <c r="C9" s="270" t="s">
        <v>261</v>
      </c>
      <c r="D9" s="333" t="s">
        <v>130</v>
      </c>
      <c r="E9" s="334">
        <v>89.6</v>
      </c>
      <c r="F9" s="334"/>
      <c r="G9" s="334">
        <f>ROUND(E9*F9,2)</f>
        <v>0</v>
      </c>
      <c r="H9" s="271" t="s">
        <v>1269</v>
      </c>
      <c r="I9" s="413"/>
      <c r="J9" s="235"/>
      <c r="K9" s="235"/>
      <c r="L9" s="235"/>
      <c r="M9" s="235" t="s">
        <v>131</v>
      </c>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row>
    <row r="10" spans="1:42" outlineLevel="1">
      <c r="A10" s="395"/>
      <c r="B10" s="269"/>
      <c r="C10" s="360" t="s">
        <v>262</v>
      </c>
      <c r="D10" s="361"/>
      <c r="E10" s="362">
        <v>89.6</v>
      </c>
      <c r="F10" s="334"/>
      <c r="G10" s="334"/>
      <c r="H10" s="271">
        <v>0</v>
      </c>
      <c r="I10" s="413"/>
      <c r="J10" s="235"/>
      <c r="K10" s="235"/>
      <c r="L10" s="235"/>
      <c r="M10" s="235" t="s">
        <v>133</v>
      </c>
      <c r="N10" s="235">
        <v>0</v>
      </c>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row>
    <row r="11" spans="1:42">
      <c r="A11" s="396" t="s">
        <v>126</v>
      </c>
      <c r="B11" s="363" t="s">
        <v>52</v>
      </c>
      <c r="C11" s="364" t="s">
        <v>53</v>
      </c>
      <c r="D11" s="365"/>
      <c r="E11" s="366"/>
      <c r="F11" s="366"/>
      <c r="G11" s="366">
        <f>SUMIF(M12:M26,"&lt;&gt;NOR",G12:G26)</f>
        <v>0</v>
      </c>
      <c r="H11" s="339"/>
      <c r="J11" s="235"/>
      <c r="M11" s="232" t="s">
        <v>127</v>
      </c>
    </row>
    <row r="12" spans="1:42" ht="22.5" outlineLevel="1">
      <c r="A12" s="395">
        <v>2</v>
      </c>
      <c r="B12" s="269" t="s">
        <v>282</v>
      </c>
      <c r="C12" s="270" t="s">
        <v>283</v>
      </c>
      <c r="D12" s="333" t="s">
        <v>130</v>
      </c>
      <c r="E12" s="334">
        <v>178.69</v>
      </c>
      <c r="F12" s="334"/>
      <c r="G12" s="334">
        <f>ROUND(E12*F12,2)</f>
        <v>0</v>
      </c>
      <c r="H12" s="271" t="s">
        <v>1269</v>
      </c>
      <c r="I12" s="413"/>
      <c r="J12" s="235"/>
      <c r="K12" s="235"/>
      <c r="L12" s="235"/>
      <c r="M12" s="235" t="s">
        <v>131</v>
      </c>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row>
    <row r="13" spans="1:42" outlineLevel="1">
      <c r="A13" s="395"/>
      <c r="B13" s="269"/>
      <c r="C13" s="360" t="s">
        <v>154</v>
      </c>
      <c r="D13" s="361"/>
      <c r="E13" s="362"/>
      <c r="F13" s="334"/>
      <c r="G13" s="334"/>
      <c r="H13" s="271">
        <v>0</v>
      </c>
      <c r="I13" s="413"/>
      <c r="J13" s="235"/>
      <c r="K13" s="235"/>
      <c r="L13" s="235"/>
      <c r="M13" s="235" t="s">
        <v>133</v>
      </c>
      <c r="N13" s="235">
        <v>0</v>
      </c>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row>
    <row r="14" spans="1:42" outlineLevel="1">
      <c r="A14" s="395"/>
      <c r="B14" s="269"/>
      <c r="C14" s="360" t="s">
        <v>284</v>
      </c>
      <c r="D14" s="361"/>
      <c r="E14" s="362"/>
      <c r="F14" s="334"/>
      <c r="G14" s="334"/>
      <c r="H14" s="271">
        <v>0</v>
      </c>
      <c r="I14" s="413"/>
      <c r="J14" s="235"/>
      <c r="K14" s="235"/>
      <c r="L14" s="235"/>
      <c r="M14" s="235" t="s">
        <v>133</v>
      </c>
      <c r="N14" s="235">
        <v>0</v>
      </c>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row>
    <row r="15" spans="1:42" outlineLevel="1">
      <c r="A15" s="395"/>
      <c r="B15" s="269"/>
      <c r="C15" s="360" t="s">
        <v>1434</v>
      </c>
      <c r="D15" s="361"/>
      <c r="E15" s="362">
        <v>178.69</v>
      </c>
      <c r="F15" s="334"/>
      <c r="G15" s="334"/>
      <c r="H15" s="271">
        <v>0</v>
      </c>
      <c r="I15" s="413"/>
      <c r="J15" s="235"/>
      <c r="K15" s="235"/>
      <c r="L15" s="235"/>
      <c r="M15" s="235" t="s">
        <v>133</v>
      </c>
      <c r="N15" s="235">
        <v>0</v>
      </c>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row>
    <row r="16" spans="1:42" ht="22.5" outlineLevel="1">
      <c r="A16" s="395">
        <v>3</v>
      </c>
      <c r="B16" s="269" t="s">
        <v>285</v>
      </c>
      <c r="C16" s="270" t="s">
        <v>286</v>
      </c>
      <c r="D16" s="333" t="s">
        <v>130</v>
      </c>
      <c r="E16" s="334">
        <v>34.64</v>
      </c>
      <c r="F16" s="334"/>
      <c r="G16" s="334">
        <f>ROUND(E16*F16,2)</f>
        <v>0</v>
      </c>
      <c r="H16" s="271" t="s">
        <v>1269</v>
      </c>
      <c r="I16" s="413"/>
      <c r="J16" s="235"/>
      <c r="K16" s="235"/>
      <c r="L16" s="235"/>
      <c r="M16" s="235" t="s">
        <v>131</v>
      </c>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row>
    <row r="17" spans="1:42" outlineLevel="1">
      <c r="A17" s="395"/>
      <c r="B17" s="269"/>
      <c r="C17" s="360" t="s">
        <v>154</v>
      </c>
      <c r="D17" s="361"/>
      <c r="E17" s="362"/>
      <c r="F17" s="334"/>
      <c r="G17" s="334"/>
      <c r="H17" s="271">
        <v>0</v>
      </c>
      <c r="I17" s="413"/>
      <c r="J17" s="235"/>
      <c r="K17" s="235"/>
      <c r="L17" s="235"/>
      <c r="M17" s="235" t="s">
        <v>133</v>
      </c>
      <c r="N17" s="235">
        <v>0</v>
      </c>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row>
    <row r="18" spans="1:42" outlineLevel="1">
      <c r="A18" s="395"/>
      <c r="B18" s="269"/>
      <c r="C18" s="360" t="s">
        <v>284</v>
      </c>
      <c r="D18" s="361"/>
      <c r="E18" s="362"/>
      <c r="F18" s="334"/>
      <c r="G18" s="334"/>
      <c r="H18" s="271">
        <v>0</v>
      </c>
      <c r="I18" s="413"/>
      <c r="J18" s="235"/>
      <c r="K18" s="235"/>
      <c r="L18" s="235"/>
      <c r="M18" s="235" t="s">
        <v>133</v>
      </c>
      <c r="N18" s="235">
        <v>0</v>
      </c>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row>
    <row r="19" spans="1:42" outlineLevel="1">
      <c r="A19" s="395"/>
      <c r="B19" s="269"/>
      <c r="C19" s="360" t="s">
        <v>1435</v>
      </c>
      <c r="D19" s="361"/>
      <c r="E19" s="362">
        <v>34.64</v>
      </c>
      <c r="F19" s="334"/>
      <c r="G19" s="334"/>
      <c r="H19" s="271">
        <v>0</v>
      </c>
      <c r="I19" s="413"/>
      <c r="J19" s="235"/>
      <c r="K19" s="235"/>
      <c r="L19" s="235"/>
      <c r="M19" s="235" t="s">
        <v>133</v>
      </c>
      <c r="N19" s="235">
        <v>0</v>
      </c>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row>
    <row r="20" spans="1:42" outlineLevel="1">
      <c r="A20" s="395">
        <v>4</v>
      </c>
      <c r="B20" s="269" t="s">
        <v>287</v>
      </c>
      <c r="C20" s="270" t="s">
        <v>288</v>
      </c>
      <c r="D20" s="333" t="s">
        <v>130</v>
      </c>
      <c r="E20" s="334">
        <v>42.64</v>
      </c>
      <c r="F20" s="334"/>
      <c r="G20" s="334">
        <f>ROUND(E20*F20,2)</f>
        <v>0</v>
      </c>
      <c r="H20" s="271" t="s">
        <v>1269</v>
      </c>
      <c r="I20" s="413"/>
      <c r="J20" s="235"/>
      <c r="K20" s="235"/>
      <c r="L20" s="235"/>
      <c r="M20" s="235" t="s">
        <v>131</v>
      </c>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row>
    <row r="21" spans="1:42" outlineLevel="1">
      <c r="A21" s="395"/>
      <c r="B21" s="269"/>
      <c r="C21" s="360" t="s">
        <v>154</v>
      </c>
      <c r="D21" s="361"/>
      <c r="E21" s="362"/>
      <c r="F21" s="334"/>
      <c r="G21" s="334"/>
      <c r="H21" s="271">
        <v>0</v>
      </c>
      <c r="I21" s="413"/>
      <c r="J21" s="235"/>
      <c r="K21" s="235"/>
      <c r="L21" s="235"/>
      <c r="M21" s="235" t="s">
        <v>133</v>
      </c>
      <c r="N21" s="235">
        <v>0</v>
      </c>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row>
    <row r="22" spans="1:42" outlineLevel="1">
      <c r="A22" s="395"/>
      <c r="B22" s="269"/>
      <c r="C22" s="360" t="s">
        <v>284</v>
      </c>
      <c r="D22" s="361"/>
      <c r="E22" s="362"/>
      <c r="F22" s="334"/>
      <c r="G22" s="334"/>
      <c r="H22" s="271">
        <v>0</v>
      </c>
      <c r="I22" s="413"/>
      <c r="J22" s="235"/>
      <c r="K22" s="235"/>
      <c r="L22" s="235"/>
      <c r="M22" s="235" t="s">
        <v>133</v>
      </c>
      <c r="N22" s="235">
        <v>0</v>
      </c>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row>
    <row r="23" spans="1:42" outlineLevel="1">
      <c r="A23" s="395"/>
      <c r="B23" s="269"/>
      <c r="C23" s="360" t="s">
        <v>1436</v>
      </c>
      <c r="D23" s="361"/>
      <c r="E23" s="362">
        <v>42.64</v>
      </c>
      <c r="F23" s="334"/>
      <c r="G23" s="334"/>
      <c r="H23" s="271">
        <v>0</v>
      </c>
      <c r="I23" s="413"/>
      <c r="J23" s="235"/>
      <c r="K23" s="235"/>
      <c r="L23" s="235"/>
      <c r="M23" s="235" t="s">
        <v>133</v>
      </c>
      <c r="N23" s="235">
        <v>0</v>
      </c>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row>
    <row r="24" spans="1:42" ht="22.5" outlineLevel="1">
      <c r="A24" s="395">
        <v>5</v>
      </c>
      <c r="B24" s="269" t="s">
        <v>289</v>
      </c>
      <c r="C24" s="270" t="s">
        <v>290</v>
      </c>
      <c r="D24" s="333" t="s">
        <v>130</v>
      </c>
      <c r="E24" s="334">
        <v>319.10000000000002</v>
      </c>
      <c r="F24" s="334"/>
      <c r="G24" s="334">
        <f>ROUND(E24*F24,2)</f>
        <v>0</v>
      </c>
      <c r="H24" s="271" t="s">
        <v>1233</v>
      </c>
      <c r="I24" s="413"/>
      <c r="J24" s="235"/>
      <c r="K24" s="235"/>
      <c r="L24" s="235"/>
      <c r="M24" s="235" t="s">
        <v>131</v>
      </c>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row>
    <row r="25" spans="1:42" outlineLevel="1">
      <c r="A25" s="395"/>
      <c r="B25" s="269"/>
      <c r="C25" s="360" t="s">
        <v>154</v>
      </c>
      <c r="D25" s="361"/>
      <c r="E25" s="362"/>
      <c r="F25" s="334"/>
      <c r="G25" s="334"/>
      <c r="H25" s="271">
        <v>0</v>
      </c>
      <c r="I25" s="413"/>
      <c r="J25" s="235"/>
      <c r="K25" s="235"/>
      <c r="L25" s="235"/>
      <c r="M25" s="235" t="s">
        <v>133</v>
      </c>
      <c r="N25" s="235">
        <v>0</v>
      </c>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row>
    <row r="26" spans="1:42" outlineLevel="1">
      <c r="A26" s="395"/>
      <c r="B26" s="269"/>
      <c r="C26" s="360" t="s">
        <v>1437</v>
      </c>
      <c r="D26" s="361"/>
      <c r="E26" s="362">
        <v>319.10000000000002</v>
      </c>
      <c r="F26" s="334"/>
      <c r="G26" s="334"/>
      <c r="H26" s="271">
        <v>0</v>
      </c>
      <c r="I26" s="413"/>
      <c r="J26" s="235"/>
      <c r="K26" s="235"/>
      <c r="L26" s="235"/>
      <c r="M26" s="235" t="s">
        <v>133</v>
      </c>
      <c r="N26" s="235">
        <v>0</v>
      </c>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row>
    <row r="27" spans="1:42">
      <c r="A27" s="396" t="s">
        <v>126</v>
      </c>
      <c r="B27" s="363" t="s">
        <v>54</v>
      </c>
      <c r="C27" s="364" t="s">
        <v>55</v>
      </c>
      <c r="D27" s="365"/>
      <c r="E27" s="366"/>
      <c r="F27" s="366"/>
      <c r="G27" s="366">
        <f>SUMIF(M28:M81,"&lt;&gt;NOR",G28:G81)</f>
        <v>0</v>
      </c>
      <c r="H27" s="339"/>
      <c r="J27" s="235"/>
      <c r="M27" s="232" t="s">
        <v>127</v>
      </c>
    </row>
    <row r="28" spans="1:42" outlineLevel="1">
      <c r="A28" s="395">
        <v>6</v>
      </c>
      <c r="B28" s="269" t="s">
        <v>340</v>
      </c>
      <c r="C28" s="270" t="s">
        <v>341</v>
      </c>
      <c r="D28" s="333" t="s">
        <v>146</v>
      </c>
      <c r="E28" s="334">
        <v>61.2</v>
      </c>
      <c r="F28" s="334"/>
      <c r="G28" s="334">
        <f>ROUND(E28*F28,2)</f>
        <v>0</v>
      </c>
      <c r="H28" s="271" t="s">
        <v>1269</v>
      </c>
      <c r="I28" s="413"/>
      <c r="J28" s="235"/>
      <c r="K28" s="235"/>
      <c r="L28" s="235"/>
      <c r="M28" s="235" t="s">
        <v>131</v>
      </c>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row>
    <row r="29" spans="1:42" outlineLevel="1">
      <c r="A29" s="395"/>
      <c r="B29" s="269"/>
      <c r="C29" s="360" t="s">
        <v>193</v>
      </c>
      <c r="D29" s="361"/>
      <c r="E29" s="362"/>
      <c r="F29" s="334"/>
      <c r="G29" s="334"/>
      <c r="H29" s="271">
        <v>0</v>
      </c>
      <c r="I29" s="413"/>
      <c r="J29" s="235"/>
      <c r="K29" s="235"/>
      <c r="L29" s="235"/>
      <c r="M29" s="235" t="s">
        <v>133</v>
      </c>
      <c r="N29" s="235">
        <v>0</v>
      </c>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row>
    <row r="30" spans="1:42" outlineLevel="1">
      <c r="A30" s="395"/>
      <c r="B30" s="269"/>
      <c r="C30" s="360" t="s">
        <v>342</v>
      </c>
      <c r="D30" s="361"/>
      <c r="E30" s="362">
        <v>61.2</v>
      </c>
      <c r="F30" s="334"/>
      <c r="G30" s="334"/>
      <c r="H30" s="271">
        <v>0</v>
      </c>
      <c r="I30" s="413"/>
      <c r="J30" s="235"/>
      <c r="K30" s="235"/>
      <c r="L30" s="235"/>
      <c r="M30" s="235" t="s">
        <v>133</v>
      </c>
      <c r="N30" s="235">
        <v>0</v>
      </c>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row>
    <row r="31" spans="1:42" outlineLevel="1">
      <c r="A31" s="395">
        <v>7</v>
      </c>
      <c r="B31" s="269" t="s">
        <v>343</v>
      </c>
      <c r="C31" s="270" t="s">
        <v>344</v>
      </c>
      <c r="D31" s="333" t="s">
        <v>130</v>
      </c>
      <c r="E31" s="334">
        <v>680</v>
      </c>
      <c r="F31" s="334"/>
      <c r="G31" s="334">
        <f>ROUND(E31*F31,2)</f>
        <v>0</v>
      </c>
      <c r="H31" s="271" t="s">
        <v>1269</v>
      </c>
      <c r="I31" s="413"/>
      <c r="J31" s="235"/>
      <c r="K31" s="235"/>
      <c r="L31" s="235"/>
      <c r="M31" s="235" t="s">
        <v>131</v>
      </c>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row>
    <row r="32" spans="1:42" outlineLevel="1">
      <c r="A32" s="395"/>
      <c r="B32" s="269"/>
      <c r="C32" s="360" t="s">
        <v>193</v>
      </c>
      <c r="D32" s="361"/>
      <c r="E32" s="362"/>
      <c r="F32" s="334"/>
      <c r="G32" s="334"/>
      <c r="H32" s="271">
        <v>0</v>
      </c>
      <c r="I32" s="413"/>
      <c r="J32" s="235"/>
      <c r="K32" s="235"/>
      <c r="L32" s="235"/>
      <c r="M32" s="235" t="s">
        <v>133</v>
      </c>
      <c r="N32" s="235">
        <v>0</v>
      </c>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row>
    <row r="33" spans="1:42" outlineLevel="1">
      <c r="A33" s="395"/>
      <c r="B33" s="269"/>
      <c r="C33" s="360" t="s">
        <v>345</v>
      </c>
      <c r="D33" s="361"/>
      <c r="E33" s="362">
        <v>680</v>
      </c>
      <c r="F33" s="334"/>
      <c r="G33" s="334"/>
      <c r="H33" s="271">
        <v>0</v>
      </c>
      <c r="I33" s="413"/>
      <c r="J33" s="235"/>
      <c r="K33" s="235"/>
      <c r="L33" s="235"/>
      <c r="M33" s="235" t="s">
        <v>133</v>
      </c>
      <c r="N33" s="235">
        <v>0</v>
      </c>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row>
    <row r="34" spans="1:42" outlineLevel="1">
      <c r="A34" s="395">
        <v>8</v>
      </c>
      <c r="B34" s="269" t="s">
        <v>347</v>
      </c>
      <c r="C34" s="270" t="s">
        <v>348</v>
      </c>
      <c r="D34" s="333" t="s">
        <v>130</v>
      </c>
      <c r="E34" s="334">
        <v>680</v>
      </c>
      <c r="F34" s="334"/>
      <c r="G34" s="334">
        <f>ROUND(E34*F34,2)</f>
        <v>0</v>
      </c>
      <c r="H34" s="271" t="s">
        <v>1269</v>
      </c>
      <c r="I34" s="413"/>
      <c r="J34" s="235"/>
      <c r="K34" s="235"/>
      <c r="L34" s="235"/>
      <c r="M34" s="235" t="s">
        <v>131</v>
      </c>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row>
    <row r="35" spans="1:42" outlineLevel="1">
      <c r="A35" s="395"/>
      <c r="B35" s="269"/>
      <c r="C35" s="360" t="s">
        <v>193</v>
      </c>
      <c r="D35" s="361"/>
      <c r="E35" s="362"/>
      <c r="F35" s="334"/>
      <c r="G35" s="334"/>
      <c r="H35" s="271">
        <v>0</v>
      </c>
      <c r="I35" s="413"/>
      <c r="J35" s="235"/>
      <c r="K35" s="235"/>
      <c r="L35" s="235"/>
      <c r="M35" s="235" t="s">
        <v>133</v>
      </c>
      <c r="N35" s="235">
        <v>0</v>
      </c>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row>
    <row r="36" spans="1:42" outlineLevel="1">
      <c r="A36" s="395"/>
      <c r="B36" s="269"/>
      <c r="C36" s="360" t="s">
        <v>345</v>
      </c>
      <c r="D36" s="361"/>
      <c r="E36" s="362">
        <v>680</v>
      </c>
      <c r="F36" s="334"/>
      <c r="G36" s="334"/>
      <c r="H36" s="271">
        <v>0</v>
      </c>
      <c r="I36" s="413"/>
      <c r="J36" s="235"/>
      <c r="K36" s="235"/>
      <c r="L36" s="235"/>
      <c r="M36" s="235" t="s">
        <v>133</v>
      </c>
      <c r="N36" s="235">
        <v>0</v>
      </c>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row>
    <row r="37" spans="1:42" ht="22.5" outlineLevel="1">
      <c r="A37" s="395">
        <v>9</v>
      </c>
      <c r="B37" s="269" t="s">
        <v>349</v>
      </c>
      <c r="C37" s="270" t="s">
        <v>350</v>
      </c>
      <c r="D37" s="333" t="s">
        <v>197</v>
      </c>
      <c r="E37" s="334">
        <v>2.2664399999999998</v>
      </c>
      <c r="F37" s="334"/>
      <c r="G37" s="334">
        <f>ROUND(E37*F37,2)</f>
        <v>0</v>
      </c>
      <c r="H37" s="271" t="s">
        <v>1269</v>
      </c>
      <c r="I37" s="413"/>
      <c r="J37" s="235"/>
      <c r="K37" s="235"/>
      <c r="L37" s="235"/>
      <c r="M37" s="235" t="s">
        <v>131</v>
      </c>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row>
    <row r="38" spans="1:42" outlineLevel="1">
      <c r="A38" s="395"/>
      <c r="B38" s="269"/>
      <c r="C38" s="360" t="s">
        <v>193</v>
      </c>
      <c r="D38" s="361"/>
      <c r="E38" s="362"/>
      <c r="F38" s="334"/>
      <c r="G38" s="334"/>
      <c r="H38" s="271">
        <v>0</v>
      </c>
      <c r="I38" s="413"/>
      <c r="J38" s="235"/>
      <c r="K38" s="235"/>
      <c r="L38" s="235"/>
      <c r="M38" s="235" t="s">
        <v>133</v>
      </c>
      <c r="N38" s="235">
        <v>0</v>
      </c>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row>
    <row r="39" spans="1:42" outlineLevel="1">
      <c r="A39" s="395"/>
      <c r="B39" s="269"/>
      <c r="C39" s="360" t="s">
        <v>351</v>
      </c>
      <c r="D39" s="361"/>
      <c r="E39" s="362">
        <v>2.2664399999999998</v>
      </c>
      <c r="F39" s="334"/>
      <c r="G39" s="334"/>
      <c r="H39" s="271">
        <v>0</v>
      </c>
      <c r="I39" s="413"/>
      <c r="J39" s="235"/>
      <c r="K39" s="235"/>
      <c r="L39" s="235"/>
      <c r="M39" s="235" t="s">
        <v>133</v>
      </c>
      <c r="N39" s="235">
        <v>0</v>
      </c>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row>
    <row r="40" spans="1:42" outlineLevel="1">
      <c r="A40" s="395">
        <v>10</v>
      </c>
      <c r="B40" s="269" t="s">
        <v>352</v>
      </c>
      <c r="C40" s="270" t="s">
        <v>353</v>
      </c>
      <c r="D40" s="333" t="s">
        <v>197</v>
      </c>
      <c r="E40" s="334">
        <v>4.4660000000000002</v>
      </c>
      <c r="F40" s="334"/>
      <c r="G40" s="334">
        <f>ROUND(E40*F40,2)</f>
        <v>0</v>
      </c>
      <c r="H40" s="271" t="s">
        <v>1269</v>
      </c>
      <c r="I40" s="413"/>
      <c r="J40" s="235"/>
      <c r="K40" s="235"/>
      <c r="L40" s="235"/>
      <c r="M40" s="235" t="s">
        <v>131</v>
      </c>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row>
    <row r="41" spans="1:42" outlineLevel="1">
      <c r="A41" s="395"/>
      <c r="B41" s="269"/>
      <c r="C41" s="360" t="s">
        <v>193</v>
      </c>
      <c r="D41" s="361"/>
      <c r="E41" s="362"/>
      <c r="F41" s="334"/>
      <c r="G41" s="334"/>
      <c r="H41" s="271">
        <v>0</v>
      </c>
      <c r="I41" s="413"/>
      <c r="J41" s="235"/>
      <c r="K41" s="235"/>
      <c r="L41" s="235"/>
      <c r="M41" s="235" t="s">
        <v>133</v>
      </c>
      <c r="N41" s="235">
        <v>0</v>
      </c>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row>
    <row r="42" spans="1:42" outlineLevel="1">
      <c r="A42" s="395"/>
      <c r="B42" s="269"/>
      <c r="C42" s="360" t="s">
        <v>354</v>
      </c>
      <c r="D42" s="361"/>
      <c r="E42" s="362">
        <v>4.4660000000000002</v>
      </c>
      <c r="F42" s="334"/>
      <c r="G42" s="334"/>
      <c r="H42" s="271">
        <v>0</v>
      </c>
      <c r="I42" s="413"/>
      <c r="J42" s="235"/>
      <c r="K42" s="235"/>
      <c r="L42" s="235"/>
      <c r="M42" s="235" t="s">
        <v>133</v>
      </c>
      <c r="N42" s="235">
        <v>0</v>
      </c>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row>
    <row r="43" spans="1:42" outlineLevel="1">
      <c r="A43" s="395">
        <v>11</v>
      </c>
      <c r="B43" s="269" t="s">
        <v>355</v>
      </c>
      <c r="C43" s="270" t="s">
        <v>356</v>
      </c>
      <c r="D43" s="333" t="s">
        <v>146</v>
      </c>
      <c r="E43" s="334">
        <v>17.850000000000001</v>
      </c>
      <c r="F43" s="334"/>
      <c r="G43" s="334">
        <f>ROUND(E43*F43,2)</f>
        <v>0</v>
      </c>
      <c r="H43" s="271" t="s">
        <v>1269</v>
      </c>
      <c r="I43" s="413"/>
      <c r="J43" s="235"/>
      <c r="K43" s="235"/>
      <c r="L43" s="235"/>
      <c r="M43" s="235" t="s">
        <v>131</v>
      </c>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row>
    <row r="44" spans="1:42" outlineLevel="1">
      <c r="A44" s="395"/>
      <c r="B44" s="269"/>
      <c r="C44" s="360" t="s">
        <v>193</v>
      </c>
      <c r="D44" s="361"/>
      <c r="E44" s="362"/>
      <c r="F44" s="334"/>
      <c r="G44" s="334"/>
      <c r="H44" s="271">
        <v>0</v>
      </c>
      <c r="I44" s="413"/>
      <c r="J44" s="235"/>
      <c r="K44" s="235"/>
      <c r="L44" s="235"/>
      <c r="M44" s="235" t="s">
        <v>133</v>
      </c>
      <c r="N44" s="235">
        <v>0</v>
      </c>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row>
    <row r="45" spans="1:42" outlineLevel="1">
      <c r="A45" s="395"/>
      <c r="B45" s="269"/>
      <c r="C45" s="360" t="s">
        <v>357</v>
      </c>
      <c r="D45" s="361"/>
      <c r="E45" s="362">
        <v>3.8555000000000001</v>
      </c>
      <c r="F45" s="334"/>
      <c r="G45" s="334"/>
      <c r="H45" s="271">
        <v>0</v>
      </c>
      <c r="I45" s="413"/>
      <c r="J45" s="235"/>
      <c r="K45" s="235"/>
      <c r="L45" s="235"/>
      <c r="M45" s="235" t="s">
        <v>133</v>
      </c>
      <c r="N45" s="235">
        <v>0</v>
      </c>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row>
    <row r="46" spans="1:42" outlineLevel="1">
      <c r="A46" s="395"/>
      <c r="B46" s="269"/>
      <c r="C46" s="360" t="s">
        <v>358</v>
      </c>
      <c r="D46" s="361"/>
      <c r="E46" s="362">
        <v>3.8555000000000001</v>
      </c>
      <c r="F46" s="334"/>
      <c r="G46" s="334"/>
      <c r="H46" s="271">
        <v>0</v>
      </c>
      <c r="I46" s="413"/>
      <c r="J46" s="235"/>
      <c r="K46" s="235"/>
      <c r="L46" s="235"/>
      <c r="M46" s="235" t="s">
        <v>133</v>
      </c>
      <c r="N46" s="235">
        <v>0</v>
      </c>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row>
    <row r="47" spans="1:42" outlineLevel="1">
      <c r="A47" s="395"/>
      <c r="B47" s="269"/>
      <c r="C47" s="360" t="s">
        <v>359</v>
      </c>
      <c r="D47" s="361"/>
      <c r="E47" s="362">
        <v>3.0023499999999999</v>
      </c>
      <c r="F47" s="334"/>
      <c r="G47" s="334"/>
      <c r="H47" s="271">
        <v>0</v>
      </c>
      <c r="I47" s="413"/>
      <c r="J47" s="235"/>
      <c r="K47" s="235"/>
      <c r="L47" s="235"/>
      <c r="M47" s="235" t="s">
        <v>133</v>
      </c>
      <c r="N47" s="235">
        <v>0</v>
      </c>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row>
    <row r="48" spans="1:42" outlineLevel="1">
      <c r="A48" s="395"/>
      <c r="B48" s="269"/>
      <c r="C48" s="389" t="s">
        <v>2539</v>
      </c>
      <c r="D48" s="361"/>
      <c r="E48" s="362">
        <v>7.14</v>
      </c>
      <c r="F48" s="334"/>
      <c r="G48" s="334"/>
      <c r="H48" s="271"/>
      <c r="I48" s="413"/>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row>
    <row r="49" spans="1:42" outlineLevel="1">
      <c r="A49" s="395">
        <v>12</v>
      </c>
      <c r="B49" s="269" t="s">
        <v>360</v>
      </c>
      <c r="C49" s="270" t="s">
        <v>361</v>
      </c>
      <c r="D49" s="333" t="s">
        <v>130</v>
      </c>
      <c r="E49" s="334">
        <v>157.15</v>
      </c>
      <c r="F49" s="334"/>
      <c r="G49" s="334">
        <f>ROUND(E49*F49,2)</f>
        <v>0</v>
      </c>
      <c r="H49" s="271" t="s">
        <v>1269</v>
      </c>
      <c r="I49" s="413"/>
      <c r="J49" s="235"/>
      <c r="K49" s="235"/>
      <c r="L49" s="235"/>
      <c r="M49" s="235" t="s">
        <v>131</v>
      </c>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row>
    <row r="50" spans="1:42" outlineLevel="1">
      <c r="A50" s="395"/>
      <c r="B50" s="269"/>
      <c r="C50" s="360" t="s">
        <v>193</v>
      </c>
      <c r="D50" s="361"/>
      <c r="E50" s="362"/>
      <c r="F50" s="334"/>
      <c r="G50" s="334"/>
      <c r="H50" s="271">
        <v>0</v>
      </c>
      <c r="I50" s="413"/>
      <c r="J50" s="235"/>
      <c r="K50" s="235"/>
      <c r="L50" s="235"/>
      <c r="M50" s="235" t="s">
        <v>133</v>
      </c>
      <c r="N50" s="235">
        <v>0</v>
      </c>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row>
    <row r="51" spans="1:42" outlineLevel="1">
      <c r="A51" s="395"/>
      <c r="B51" s="269"/>
      <c r="C51" s="360" t="s">
        <v>362</v>
      </c>
      <c r="D51" s="361"/>
      <c r="E51" s="362">
        <v>30.844000000000001</v>
      </c>
      <c r="F51" s="334"/>
      <c r="G51" s="334"/>
      <c r="H51" s="271">
        <v>0</v>
      </c>
      <c r="I51" s="413"/>
      <c r="J51" s="235"/>
      <c r="K51" s="235"/>
      <c r="L51" s="235"/>
      <c r="M51" s="235" t="s">
        <v>133</v>
      </c>
      <c r="N51" s="235">
        <v>0</v>
      </c>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row>
    <row r="52" spans="1:42" outlineLevel="1">
      <c r="A52" s="395"/>
      <c r="B52" s="269"/>
      <c r="C52" s="360" t="s">
        <v>363</v>
      </c>
      <c r="D52" s="361"/>
      <c r="E52" s="362">
        <v>30.844000000000001</v>
      </c>
      <c r="F52" s="334"/>
      <c r="G52" s="334"/>
      <c r="H52" s="271">
        <v>0</v>
      </c>
      <c r="I52" s="413"/>
      <c r="J52" s="235"/>
      <c r="K52" s="235"/>
      <c r="L52" s="235"/>
      <c r="M52" s="235" t="s">
        <v>133</v>
      </c>
      <c r="N52" s="235">
        <v>0</v>
      </c>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row>
    <row r="53" spans="1:42" outlineLevel="1">
      <c r="A53" s="395"/>
      <c r="B53" s="269"/>
      <c r="C53" s="360" t="s">
        <v>364</v>
      </c>
      <c r="D53" s="361"/>
      <c r="E53" s="362">
        <v>24.018799999999999</v>
      </c>
      <c r="F53" s="334"/>
      <c r="G53" s="334"/>
      <c r="H53" s="271">
        <v>0</v>
      </c>
      <c r="I53" s="413"/>
      <c r="J53" s="235"/>
      <c r="K53" s="235"/>
      <c r="L53" s="235"/>
      <c r="M53" s="235" t="s">
        <v>133</v>
      </c>
      <c r="N53" s="235">
        <v>0</v>
      </c>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row>
    <row r="54" spans="1:42" outlineLevel="1">
      <c r="A54" s="395"/>
      <c r="B54" s="269"/>
      <c r="C54" s="389" t="s">
        <v>2540</v>
      </c>
      <c r="D54" s="361"/>
      <c r="E54" s="362">
        <v>71.44</v>
      </c>
      <c r="F54" s="334"/>
      <c r="G54" s="334"/>
      <c r="H54" s="271"/>
      <c r="I54" s="413"/>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row>
    <row r="55" spans="1:42" outlineLevel="1">
      <c r="A55" s="395">
        <v>13</v>
      </c>
      <c r="B55" s="269" t="s">
        <v>365</v>
      </c>
      <c r="C55" s="270" t="s">
        <v>366</v>
      </c>
      <c r="D55" s="333" t="s">
        <v>130</v>
      </c>
      <c r="E55" s="334">
        <v>157.15</v>
      </c>
      <c r="F55" s="334"/>
      <c r="G55" s="334">
        <f>ROUND(E55*F55,2)</f>
        <v>0</v>
      </c>
      <c r="H55" s="271" t="s">
        <v>1269</v>
      </c>
      <c r="I55" s="413"/>
      <c r="J55" s="235"/>
      <c r="K55" s="235"/>
      <c r="L55" s="235"/>
      <c r="M55" s="235" t="s">
        <v>131</v>
      </c>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row>
    <row r="56" spans="1:42" outlineLevel="1">
      <c r="A56" s="395"/>
      <c r="B56" s="269"/>
      <c r="C56" s="360" t="s">
        <v>193</v>
      </c>
      <c r="D56" s="361"/>
      <c r="E56" s="362"/>
      <c r="F56" s="334"/>
      <c r="G56" s="334"/>
      <c r="H56" s="271">
        <v>0</v>
      </c>
      <c r="I56" s="413"/>
      <c r="J56" s="235"/>
      <c r="K56" s="235"/>
      <c r="L56" s="235"/>
      <c r="M56" s="235" t="s">
        <v>133</v>
      </c>
      <c r="N56" s="235">
        <v>0</v>
      </c>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row>
    <row r="57" spans="1:42" outlineLevel="1">
      <c r="A57" s="395"/>
      <c r="B57" s="269"/>
      <c r="C57" s="360" t="s">
        <v>362</v>
      </c>
      <c r="D57" s="361"/>
      <c r="E57" s="362">
        <v>30.844000000000001</v>
      </c>
      <c r="F57" s="334"/>
      <c r="G57" s="334"/>
      <c r="H57" s="271">
        <v>0</v>
      </c>
      <c r="I57" s="413"/>
      <c r="J57" s="235"/>
      <c r="K57" s="235"/>
      <c r="L57" s="235"/>
      <c r="M57" s="235" t="s">
        <v>133</v>
      </c>
      <c r="N57" s="235">
        <v>0</v>
      </c>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row>
    <row r="58" spans="1:42" outlineLevel="1">
      <c r="A58" s="395"/>
      <c r="B58" s="269"/>
      <c r="C58" s="360" t="s">
        <v>363</v>
      </c>
      <c r="D58" s="361"/>
      <c r="E58" s="362">
        <v>30.844000000000001</v>
      </c>
      <c r="F58" s="334"/>
      <c r="G58" s="334"/>
      <c r="H58" s="271">
        <v>0</v>
      </c>
      <c r="I58" s="413"/>
      <c r="J58" s="235"/>
      <c r="K58" s="235"/>
      <c r="L58" s="235"/>
      <c r="M58" s="235" t="s">
        <v>133</v>
      </c>
      <c r="N58" s="235">
        <v>0</v>
      </c>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row>
    <row r="59" spans="1:42" outlineLevel="1">
      <c r="A59" s="395"/>
      <c r="B59" s="269"/>
      <c r="C59" s="360" t="s">
        <v>364</v>
      </c>
      <c r="D59" s="361"/>
      <c r="E59" s="362">
        <v>24.018799999999999</v>
      </c>
      <c r="F59" s="334"/>
      <c r="G59" s="334"/>
      <c r="H59" s="271">
        <v>0</v>
      </c>
      <c r="I59" s="413"/>
      <c r="J59" s="235"/>
      <c r="K59" s="235"/>
      <c r="L59" s="235"/>
      <c r="M59" s="235" t="s">
        <v>133</v>
      </c>
      <c r="N59" s="235">
        <v>0</v>
      </c>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row>
    <row r="60" spans="1:42" outlineLevel="1">
      <c r="A60" s="395"/>
      <c r="B60" s="269"/>
      <c r="C60" s="389" t="s">
        <v>2540</v>
      </c>
      <c r="D60" s="361"/>
      <c r="E60" s="362">
        <v>71.44</v>
      </c>
      <c r="F60" s="334"/>
      <c r="G60" s="334"/>
      <c r="H60" s="271"/>
      <c r="I60" s="413"/>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row>
    <row r="61" spans="1:42" outlineLevel="1">
      <c r="A61" s="395">
        <v>14</v>
      </c>
      <c r="B61" s="269" t="s">
        <v>367</v>
      </c>
      <c r="C61" s="270" t="s">
        <v>368</v>
      </c>
      <c r="D61" s="333" t="s">
        <v>197</v>
      </c>
      <c r="E61" s="334">
        <v>1.82</v>
      </c>
      <c r="F61" s="334"/>
      <c r="G61" s="334">
        <f>ROUND(E61*F61,2)</f>
        <v>0</v>
      </c>
      <c r="H61" s="271" t="s">
        <v>1269</v>
      </c>
      <c r="I61" s="413"/>
      <c r="J61" s="235"/>
      <c r="K61" s="235"/>
      <c r="L61" s="235"/>
      <c r="M61" s="235" t="s">
        <v>131</v>
      </c>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row>
    <row r="62" spans="1:42" outlineLevel="1">
      <c r="A62" s="395"/>
      <c r="B62" s="269"/>
      <c r="C62" s="360" t="s">
        <v>193</v>
      </c>
      <c r="D62" s="361"/>
      <c r="E62" s="362"/>
      <c r="F62" s="334"/>
      <c r="G62" s="334"/>
      <c r="H62" s="271">
        <v>0</v>
      </c>
      <c r="I62" s="413"/>
      <c r="J62" s="235"/>
      <c r="K62" s="235"/>
      <c r="L62" s="235"/>
      <c r="M62" s="235" t="s">
        <v>133</v>
      </c>
      <c r="N62" s="235">
        <v>0</v>
      </c>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row>
    <row r="63" spans="1:42" outlineLevel="1">
      <c r="A63" s="395"/>
      <c r="B63" s="269"/>
      <c r="C63" s="367" t="s">
        <v>369</v>
      </c>
      <c r="D63" s="368"/>
      <c r="E63" s="369"/>
      <c r="F63" s="334"/>
      <c r="G63" s="334"/>
      <c r="H63" s="271">
        <v>0</v>
      </c>
      <c r="I63" s="413"/>
      <c r="J63" s="235"/>
      <c r="K63" s="235"/>
      <c r="L63" s="235"/>
      <c r="M63" s="235" t="s">
        <v>133</v>
      </c>
      <c r="N63" s="235">
        <v>2</v>
      </c>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row>
    <row r="64" spans="1:42" outlineLevel="1">
      <c r="A64" s="395"/>
      <c r="B64" s="269"/>
      <c r="C64" s="370" t="s">
        <v>370</v>
      </c>
      <c r="D64" s="368"/>
      <c r="E64" s="369">
        <v>3.8555000000000001</v>
      </c>
      <c r="F64" s="334"/>
      <c r="G64" s="334"/>
      <c r="H64" s="271">
        <v>0</v>
      </c>
      <c r="I64" s="413"/>
      <c r="J64" s="235"/>
      <c r="K64" s="235"/>
      <c r="L64" s="235"/>
      <c r="M64" s="235" t="s">
        <v>133</v>
      </c>
      <c r="N64" s="235">
        <v>2</v>
      </c>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row>
    <row r="65" spans="1:42" outlineLevel="1">
      <c r="A65" s="395"/>
      <c r="B65" s="269"/>
      <c r="C65" s="370" t="s">
        <v>371</v>
      </c>
      <c r="D65" s="368"/>
      <c r="E65" s="369">
        <v>3.8555000000000001</v>
      </c>
      <c r="F65" s="334"/>
      <c r="G65" s="334"/>
      <c r="H65" s="271">
        <v>0</v>
      </c>
      <c r="I65" s="413"/>
      <c r="J65" s="235"/>
      <c r="K65" s="235"/>
      <c r="L65" s="235"/>
      <c r="M65" s="235" t="s">
        <v>133</v>
      </c>
      <c r="N65" s="235">
        <v>2</v>
      </c>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row>
    <row r="66" spans="1:42" outlineLevel="1">
      <c r="A66" s="395"/>
      <c r="B66" s="269"/>
      <c r="C66" s="370" t="s">
        <v>372</v>
      </c>
      <c r="D66" s="368"/>
      <c r="E66" s="369">
        <v>3.0023499999999999</v>
      </c>
      <c r="F66" s="334"/>
      <c r="G66" s="334"/>
      <c r="H66" s="271">
        <v>0</v>
      </c>
      <c r="I66" s="413"/>
      <c r="J66" s="235"/>
      <c r="K66" s="235"/>
      <c r="L66" s="235"/>
      <c r="M66" s="235" t="s">
        <v>133</v>
      </c>
      <c r="N66" s="235">
        <v>2</v>
      </c>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row>
    <row r="67" spans="1:42" outlineLevel="1">
      <c r="A67" s="395"/>
      <c r="B67" s="269"/>
      <c r="C67" s="367" t="s">
        <v>373</v>
      </c>
      <c r="D67" s="368"/>
      <c r="E67" s="369"/>
      <c r="F67" s="334"/>
      <c r="G67" s="334"/>
      <c r="H67" s="271">
        <v>0</v>
      </c>
      <c r="I67" s="413"/>
      <c r="J67" s="235"/>
      <c r="K67" s="235"/>
      <c r="L67" s="235"/>
      <c r="M67" s="235" t="s">
        <v>133</v>
      </c>
      <c r="N67" s="235">
        <v>0</v>
      </c>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row>
    <row r="68" spans="1:42" outlineLevel="1">
      <c r="A68" s="395"/>
      <c r="B68" s="269"/>
      <c r="C68" s="360" t="s">
        <v>374</v>
      </c>
      <c r="D68" s="361"/>
      <c r="E68" s="362">
        <v>1.1784684999999999</v>
      </c>
      <c r="F68" s="334"/>
      <c r="G68" s="334"/>
      <c r="H68" s="271">
        <v>0</v>
      </c>
      <c r="I68" s="413"/>
      <c r="J68" s="235"/>
      <c r="K68" s="235"/>
      <c r="L68" s="235"/>
      <c r="M68" s="235" t="s">
        <v>133</v>
      </c>
      <c r="N68" s="235">
        <v>0</v>
      </c>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row>
    <row r="69" spans="1:42" outlineLevel="1">
      <c r="A69" s="395"/>
      <c r="B69" s="269"/>
      <c r="C69" s="389" t="s">
        <v>2541</v>
      </c>
      <c r="D69" s="361"/>
      <c r="E69" s="362">
        <v>0.64</v>
      </c>
      <c r="F69" s="334"/>
      <c r="G69" s="334"/>
      <c r="H69" s="271"/>
      <c r="I69" s="413"/>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row>
    <row r="70" spans="1:42" outlineLevel="1">
      <c r="A70" s="395">
        <v>15</v>
      </c>
      <c r="B70" s="269" t="s">
        <v>375</v>
      </c>
      <c r="C70" s="270" t="s">
        <v>376</v>
      </c>
      <c r="D70" s="333" t="s">
        <v>146</v>
      </c>
      <c r="E70" s="334">
        <v>4.9080000000000004</v>
      </c>
      <c r="F70" s="334"/>
      <c r="G70" s="334">
        <f>ROUND(E70*F70,2)</f>
        <v>0</v>
      </c>
      <c r="H70" s="271" t="s">
        <v>1269</v>
      </c>
      <c r="I70" s="413"/>
      <c r="J70" s="235"/>
      <c r="K70" s="235"/>
      <c r="L70" s="235"/>
      <c r="M70" s="235" t="s">
        <v>131</v>
      </c>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row>
    <row r="71" spans="1:42" outlineLevel="1">
      <c r="A71" s="395"/>
      <c r="B71" s="269"/>
      <c r="C71" s="360" t="s">
        <v>193</v>
      </c>
      <c r="D71" s="361"/>
      <c r="E71" s="362"/>
      <c r="F71" s="334"/>
      <c r="G71" s="334"/>
      <c r="H71" s="271">
        <v>0</v>
      </c>
      <c r="I71" s="413"/>
      <c r="J71" s="235"/>
      <c r="K71" s="235"/>
      <c r="L71" s="235"/>
      <c r="M71" s="235" t="s">
        <v>133</v>
      </c>
      <c r="N71" s="235">
        <v>0</v>
      </c>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row>
    <row r="72" spans="1:42" outlineLevel="1">
      <c r="A72" s="395"/>
      <c r="B72" s="269"/>
      <c r="C72" s="360" t="s">
        <v>377</v>
      </c>
      <c r="D72" s="361"/>
      <c r="E72" s="362">
        <v>4.9080000000000004</v>
      </c>
      <c r="F72" s="334"/>
      <c r="G72" s="334"/>
      <c r="H72" s="271">
        <v>0</v>
      </c>
      <c r="I72" s="413"/>
      <c r="J72" s="235"/>
      <c r="K72" s="235"/>
      <c r="L72" s="235"/>
      <c r="M72" s="235" t="s">
        <v>133</v>
      </c>
      <c r="N72" s="235">
        <v>0</v>
      </c>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row>
    <row r="73" spans="1:42" outlineLevel="1">
      <c r="A73" s="395">
        <v>16</v>
      </c>
      <c r="B73" s="269" t="s">
        <v>378</v>
      </c>
      <c r="C73" s="270" t="s">
        <v>379</v>
      </c>
      <c r="D73" s="333" t="s">
        <v>130</v>
      </c>
      <c r="E73" s="334">
        <v>23.662500000000001</v>
      </c>
      <c r="F73" s="334"/>
      <c r="G73" s="334">
        <f>ROUND(E73*F73,2)</f>
        <v>0</v>
      </c>
      <c r="H73" s="271" t="s">
        <v>1269</v>
      </c>
      <c r="I73" s="413"/>
      <c r="J73" s="235"/>
      <c r="K73" s="235"/>
      <c r="L73" s="235"/>
      <c r="M73" s="235" t="s">
        <v>131</v>
      </c>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235"/>
      <c r="AP73" s="235"/>
    </row>
    <row r="74" spans="1:42" outlineLevel="1">
      <c r="A74" s="395"/>
      <c r="B74" s="269"/>
      <c r="C74" s="360" t="s">
        <v>193</v>
      </c>
      <c r="D74" s="361"/>
      <c r="E74" s="362"/>
      <c r="F74" s="334"/>
      <c r="G74" s="334"/>
      <c r="H74" s="271">
        <v>0</v>
      </c>
      <c r="I74" s="413"/>
      <c r="J74" s="235"/>
      <c r="K74" s="235"/>
      <c r="L74" s="235"/>
      <c r="M74" s="235" t="s">
        <v>133</v>
      </c>
      <c r="N74" s="235">
        <v>0</v>
      </c>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235"/>
      <c r="AP74" s="235"/>
    </row>
    <row r="75" spans="1:42" outlineLevel="1">
      <c r="A75" s="395"/>
      <c r="B75" s="269"/>
      <c r="C75" s="360" t="s">
        <v>380</v>
      </c>
      <c r="D75" s="361"/>
      <c r="E75" s="362">
        <v>23.662500000000001</v>
      </c>
      <c r="F75" s="334"/>
      <c r="G75" s="334"/>
      <c r="H75" s="271">
        <v>0</v>
      </c>
      <c r="I75" s="413"/>
      <c r="J75" s="235"/>
      <c r="K75" s="235"/>
      <c r="L75" s="235"/>
      <c r="M75" s="235" t="s">
        <v>133</v>
      </c>
      <c r="N75" s="235">
        <v>0</v>
      </c>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235"/>
      <c r="AP75" s="235"/>
    </row>
    <row r="76" spans="1:42" outlineLevel="1">
      <c r="A76" s="395">
        <v>17</v>
      </c>
      <c r="B76" s="269" t="s">
        <v>381</v>
      </c>
      <c r="C76" s="270" t="s">
        <v>382</v>
      </c>
      <c r="D76" s="333" t="s">
        <v>130</v>
      </c>
      <c r="E76" s="334">
        <v>23.662500000000001</v>
      </c>
      <c r="F76" s="334"/>
      <c r="G76" s="334">
        <f>ROUND(E76*F76,2)</f>
        <v>0</v>
      </c>
      <c r="H76" s="271" t="s">
        <v>1269</v>
      </c>
      <c r="I76" s="413"/>
      <c r="J76" s="235"/>
      <c r="K76" s="235"/>
      <c r="L76" s="235"/>
      <c r="M76" s="235" t="s">
        <v>131</v>
      </c>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row>
    <row r="77" spans="1:42" outlineLevel="1">
      <c r="A77" s="395"/>
      <c r="B77" s="269"/>
      <c r="C77" s="360" t="s">
        <v>193</v>
      </c>
      <c r="D77" s="361"/>
      <c r="E77" s="362"/>
      <c r="F77" s="334"/>
      <c r="G77" s="334"/>
      <c r="H77" s="271">
        <v>0</v>
      </c>
      <c r="I77" s="413"/>
      <c r="J77" s="235"/>
      <c r="K77" s="235"/>
      <c r="L77" s="235"/>
      <c r="M77" s="235" t="s">
        <v>133</v>
      </c>
      <c r="N77" s="235">
        <v>0</v>
      </c>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5"/>
      <c r="AP77" s="235"/>
    </row>
    <row r="78" spans="1:42" outlineLevel="1">
      <c r="A78" s="395"/>
      <c r="B78" s="269"/>
      <c r="C78" s="360" t="s">
        <v>380</v>
      </c>
      <c r="D78" s="361"/>
      <c r="E78" s="362">
        <v>23.662500000000001</v>
      </c>
      <c r="F78" s="334"/>
      <c r="G78" s="334"/>
      <c r="H78" s="271">
        <v>0</v>
      </c>
      <c r="I78" s="413"/>
      <c r="J78" s="235"/>
      <c r="K78" s="235"/>
      <c r="L78" s="235"/>
      <c r="M78" s="235" t="s">
        <v>133</v>
      </c>
      <c r="N78" s="235">
        <v>0</v>
      </c>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row>
    <row r="79" spans="1:42" outlineLevel="1">
      <c r="A79" s="395">
        <v>18</v>
      </c>
      <c r="B79" s="269" t="s">
        <v>383</v>
      </c>
      <c r="C79" s="270" t="s">
        <v>384</v>
      </c>
      <c r="D79" s="333" t="s">
        <v>197</v>
      </c>
      <c r="E79" s="334">
        <v>0.53988000000000003</v>
      </c>
      <c r="F79" s="334"/>
      <c r="G79" s="334">
        <f>ROUND(E79*F79,2)</f>
        <v>0</v>
      </c>
      <c r="H79" s="271" t="s">
        <v>1269</v>
      </c>
      <c r="I79" s="413"/>
      <c r="J79" s="235"/>
      <c r="K79" s="235"/>
      <c r="L79" s="235"/>
      <c r="M79" s="235" t="s">
        <v>131</v>
      </c>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235"/>
      <c r="AP79" s="235"/>
    </row>
    <row r="80" spans="1:42" outlineLevel="1">
      <c r="A80" s="395"/>
      <c r="B80" s="269"/>
      <c r="C80" s="360" t="s">
        <v>193</v>
      </c>
      <c r="D80" s="361"/>
      <c r="E80" s="362"/>
      <c r="F80" s="334"/>
      <c r="G80" s="334"/>
      <c r="H80" s="271">
        <v>0</v>
      </c>
      <c r="I80" s="413"/>
      <c r="J80" s="235"/>
      <c r="K80" s="235"/>
      <c r="L80" s="235"/>
      <c r="M80" s="235" t="s">
        <v>133</v>
      </c>
      <c r="N80" s="235">
        <v>0</v>
      </c>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235"/>
      <c r="AP80" s="235"/>
    </row>
    <row r="81" spans="1:42" ht="22.5" outlineLevel="1">
      <c r="A81" s="395"/>
      <c r="B81" s="269"/>
      <c r="C81" s="360" t="s">
        <v>385</v>
      </c>
      <c r="D81" s="361"/>
      <c r="E81" s="362">
        <v>0.53988000000000003</v>
      </c>
      <c r="F81" s="334"/>
      <c r="G81" s="334"/>
      <c r="H81" s="271">
        <v>0</v>
      </c>
      <c r="I81" s="413"/>
      <c r="J81" s="235"/>
      <c r="K81" s="235"/>
      <c r="L81" s="235"/>
      <c r="M81" s="235" t="s">
        <v>133</v>
      </c>
      <c r="N81" s="235">
        <v>0</v>
      </c>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row>
    <row r="82" spans="1:42">
      <c r="A82" s="396" t="s">
        <v>126</v>
      </c>
      <c r="B82" s="363" t="s">
        <v>58</v>
      </c>
      <c r="C82" s="364" t="s">
        <v>59</v>
      </c>
      <c r="D82" s="365"/>
      <c r="E82" s="366"/>
      <c r="F82" s="366"/>
      <c r="G82" s="366">
        <f>SUMIF(M83:M88,"&lt;&gt;NOR",G83:G88)</f>
        <v>0</v>
      </c>
      <c r="H82" s="339"/>
      <c r="J82" s="235"/>
      <c r="M82" s="232" t="s">
        <v>127</v>
      </c>
    </row>
    <row r="83" spans="1:42" outlineLevel="1">
      <c r="A83" s="395">
        <v>19</v>
      </c>
      <c r="B83" s="269" t="s">
        <v>438</v>
      </c>
      <c r="C83" s="270" t="s">
        <v>439</v>
      </c>
      <c r="D83" s="333" t="s">
        <v>130</v>
      </c>
      <c r="E83" s="334">
        <v>36.72</v>
      </c>
      <c r="F83" s="334"/>
      <c r="G83" s="334">
        <f>ROUND(E83*F83,2)</f>
        <v>0</v>
      </c>
      <c r="H83" s="271" t="s">
        <v>1269</v>
      </c>
      <c r="I83" s="413"/>
      <c r="J83" s="235"/>
      <c r="K83" s="235"/>
      <c r="L83" s="235"/>
      <c r="M83" s="235" t="s">
        <v>131</v>
      </c>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row>
    <row r="84" spans="1:42" outlineLevel="1">
      <c r="A84" s="395"/>
      <c r="B84" s="269"/>
      <c r="C84" s="360" t="s">
        <v>440</v>
      </c>
      <c r="D84" s="361"/>
      <c r="E84" s="362"/>
      <c r="F84" s="334"/>
      <c r="G84" s="334"/>
      <c r="H84" s="271">
        <v>0</v>
      </c>
      <c r="I84" s="413"/>
      <c r="J84" s="235"/>
      <c r="K84" s="235"/>
      <c r="L84" s="235"/>
      <c r="M84" s="235" t="s">
        <v>133</v>
      </c>
      <c r="N84" s="235">
        <v>0</v>
      </c>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row>
    <row r="85" spans="1:42" outlineLevel="1">
      <c r="A85" s="395"/>
      <c r="B85" s="269"/>
      <c r="C85" s="360" t="s">
        <v>441</v>
      </c>
      <c r="D85" s="361"/>
      <c r="E85" s="362">
        <v>36.72</v>
      </c>
      <c r="F85" s="334"/>
      <c r="G85" s="334"/>
      <c r="H85" s="271">
        <v>0</v>
      </c>
      <c r="I85" s="413"/>
      <c r="J85" s="235"/>
      <c r="K85" s="235"/>
      <c r="L85" s="235"/>
      <c r="M85" s="235" t="s">
        <v>133</v>
      </c>
      <c r="N85" s="235">
        <v>0</v>
      </c>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row>
    <row r="86" spans="1:42" outlineLevel="1">
      <c r="A86" s="395">
        <v>20</v>
      </c>
      <c r="B86" s="269" t="s">
        <v>446</v>
      </c>
      <c r="C86" s="270" t="s">
        <v>447</v>
      </c>
      <c r="D86" s="333" t="s">
        <v>130</v>
      </c>
      <c r="E86" s="334">
        <v>36.72</v>
      </c>
      <c r="F86" s="334"/>
      <c r="G86" s="334">
        <f>ROUND(E86*F86,2)</f>
        <v>0</v>
      </c>
      <c r="H86" s="271" t="s">
        <v>1233</v>
      </c>
      <c r="I86" s="413"/>
      <c r="J86" s="235"/>
      <c r="K86" s="235"/>
      <c r="L86" s="235"/>
      <c r="M86" s="235" t="s">
        <v>444</v>
      </c>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row>
    <row r="87" spans="1:42" outlineLevel="1">
      <c r="A87" s="395"/>
      <c r="B87" s="269"/>
      <c r="C87" s="360" t="s">
        <v>440</v>
      </c>
      <c r="D87" s="361"/>
      <c r="E87" s="362"/>
      <c r="F87" s="334"/>
      <c r="G87" s="334"/>
      <c r="H87" s="271">
        <v>0</v>
      </c>
      <c r="I87" s="413"/>
      <c r="J87" s="235"/>
      <c r="K87" s="235"/>
      <c r="L87" s="235"/>
      <c r="M87" s="235" t="s">
        <v>133</v>
      </c>
      <c r="N87" s="235">
        <v>0</v>
      </c>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row>
    <row r="88" spans="1:42" outlineLevel="1">
      <c r="A88" s="395"/>
      <c r="B88" s="269"/>
      <c r="C88" s="360" t="s">
        <v>441</v>
      </c>
      <c r="D88" s="361"/>
      <c r="E88" s="362">
        <v>36.72</v>
      </c>
      <c r="F88" s="334"/>
      <c r="G88" s="334"/>
      <c r="H88" s="271">
        <v>0</v>
      </c>
      <c r="I88" s="413"/>
      <c r="J88" s="235"/>
      <c r="K88" s="235"/>
      <c r="L88" s="235"/>
      <c r="M88" s="235" t="s">
        <v>133</v>
      </c>
      <c r="N88" s="235">
        <v>0</v>
      </c>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5"/>
      <c r="AP88" s="235"/>
    </row>
    <row r="89" spans="1:42">
      <c r="A89" s="396" t="s">
        <v>126</v>
      </c>
      <c r="B89" s="363" t="s">
        <v>62</v>
      </c>
      <c r="C89" s="364" t="s">
        <v>63</v>
      </c>
      <c r="D89" s="365"/>
      <c r="E89" s="366"/>
      <c r="F89" s="366"/>
      <c r="G89" s="366">
        <f>SUMIF(M90:M103,"&lt;&gt;NOR",G90:G103)</f>
        <v>0</v>
      </c>
      <c r="H89" s="339"/>
      <c r="J89" s="235"/>
      <c r="M89" s="232" t="s">
        <v>127</v>
      </c>
    </row>
    <row r="90" spans="1:42" outlineLevel="1">
      <c r="A90" s="395">
        <v>21</v>
      </c>
      <c r="B90" s="269" t="s">
        <v>508</v>
      </c>
      <c r="C90" s="270" t="s">
        <v>509</v>
      </c>
      <c r="D90" s="333" t="s">
        <v>130</v>
      </c>
      <c r="E90" s="334">
        <v>132.26599999999999</v>
      </c>
      <c r="F90" s="334"/>
      <c r="G90" s="334">
        <f>ROUND(E90*F90,2)</f>
        <v>0</v>
      </c>
      <c r="H90" s="271" t="s">
        <v>1269</v>
      </c>
      <c r="I90" s="413"/>
      <c r="J90" s="235"/>
      <c r="K90" s="235"/>
      <c r="L90" s="235"/>
      <c r="M90" s="235" t="s">
        <v>131</v>
      </c>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row>
    <row r="91" spans="1:42" outlineLevel="1">
      <c r="A91" s="395"/>
      <c r="B91" s="269"/>
      <c r="C91" s="360" t="s">
        <v>510</v>
      </c>
      <c r="D91" s="361"/>
      <c r="E91" s="362"/>
      <c r="F91" s="334"/>
      <c r="G91" s="334"/>
      <c r="H91" s="271">
        <v>0</v>
      </c>
      <c r="I91" s="413"/>
      <c r="J91" s="235"/>
      <c r="K91" s="235"/>
      <c r="L91" s="235"/>
      <c r="M91" s="235" t="s">
        <v>133</v>
      </c>
      <c r="N91" s="235">
        <v>0</v>
      </c>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235"/>
      <c r="AP91" s="235"/>
    </row>
    <row r="92" spans="1:42" outlineLevel="1">
      <c r="A92" s="395"/>
      <c r="B92" s="269"/>
      <c r="C92" s="360" t="s">
        <v>154</v>
      </c>
      <c r="D92" s="361"/>
      <c r="E92" s="362"/>
      <c r="F92" s="334"/>
      <c r="G92" s="334"/>
      <c r="H92" s="271">
        <v>0</v>
      </c>
      <c r="I92" s="413"/>
      <c r="J92" s="235"/>
      <c r="K92" s="235"/>
      <c r="L92" s="235"/>
      <c r="M92" s="235" t="s">
        <v>133</v>
      </c>
      <c r="N92" s="235">
        <v>0</v>
      </c>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row>
    <row r="93" spans="1:42" outlineLevel="1">
      <c r="A93" s="395"/>
      <c r="B93" s="269"/>
      <c r="C93" s="360" t="s">
        <v>520</v>
      </c>
      <c r="D93" s="361"/>
      <c r="E93" s="362">
        <v>132.26599999999999</v>
      </c>
      <c r="F93" s="334"/>
      <c r="G93" s="334"/>
      <c r="H93" s="271">
        <v>0</v>
      </c>
      <c r="I93" s="413"/>
      <c r="J93" s="235"/>
      <c r="K93" s="235"/>
      <c r="L93" s="235"/>
      <c r="M93" s="235" t="s">
        <v>133</v>
      </c>
      <c r="N93" s="235">
        <v>0</v>
      </c>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row>
    <row r="94" spans="1:42" ht="22.5" outlineLevel="1">
      <c r="A94" s="395">
        <v>22</v>
      </c>
      <c r="B94" s="269" t="s">
        <v>568</v>
      </c>
      <c r="C94" s="270" t="s">
        <v>569</v>
      </c>
      <c r="D94" s="333" t="s">
        <v>130</v>
      </c>
      <c r="E94" s="334">
        <v>132.26599999999999</v>
      </c>
      <c r="F94" s="334"/>
      <c r="G94" s="334">
        <f>ROUND(E94*F94,2)</f>
        <v>0</v>
      </c>
      <c r="H94" s="271" t="s">
        <v>1233</v>
      </c>
      <c r="I94" s="413"/>
      <c r="J94" s="235"/>
      <c r="K94" s="235"/>
      <c r="L94" s="235"/>
      <c r="M94" s="235" t="s">
        <v>131</v>
      </c>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235"/>
      <c r="AP94" s="235"/>
    </row>
    <row r="95" spans="1:42" outlineLevel="1">
      <c r="A95" s="395"/>
      <c r="B95" s="269"/>
      <c r="C95" s="360" t="s">
        <v>510</v>
      </c>
      <c r="D95" s="361"/>
      <c r="E95" s="362"/>
      <c r="F95" s="334"/>
      <c r="G95" s="334"/>
      <c r="H95" s="271">
        <v>0</v>
      </c>
      <c r="I95" s="413"/>
      <c r="J95" s="235"/>
      <c r="K95" s="235"/>
      <c r="L95" s="235"/>
      <c r="M95" s="235" t="s">
        <v>133</v>
      </c>
      <c r="N95" s="235">
        <v>0</v>
      </c>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row>
    <row r="96" spans="1:42" outlineLevel="1">
      <c r="A96" s="395"/>
      <c r="B96" s="269"/>
      <c r="C96" s="360" t="s">
        <v>154</v>
      </c>
      <c r="D96" s="361"/>
      <c r="E96" s="362"/>
      <c r="F96" s="334"/>
      <c r="G96" s="334"/>
      <c r="H96" s="271">
        <v>0</v>
      </c>
      <c r="I96" s="413"/>
      <c r="J96" s="235"/>
      <c r="K96" s="235"/>
      <c r="L96" s="235"/>
      <c r="M96" s="235" t="s">
        <v>133</v>
      </c>
      <c r="N96" s="235">
        <v>0</v>
      </c>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row>
    <row r="97" spans="1:42" outlineLevel="1">
      <c r="A97" s="395"/>
      <c r="B97" s="269"/>
      <c r="C97" s="360" t="s">
        <v>520</v>
      </c>
      <c r="D97" s="361"/>
      <c r="E97" s="362">
        <v>132.26599999999999</v>
      </c>
      <c r="F97" s="334"/>
      <c r="G97" s="334"/>
      <c r="H97" s="271">
        <v>0</v>
      </c>
      <c r="I97" s="413"/>
      <c r="J97" s="235"/>
      <c r="K97" s="235"/>
      <c r="L97" s="235"/>
      <c r="M97" s="235" t="s">
        <v>133</v>
      </c>
      <c r="N97" s="235">
        <v>0</v>
      </c>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235"/>
      <c r="AP97" s="235"/>
    </row>
    <row r="98" spans="1:42" outlineLevel="1">
      <c r="A98" s="395">
        <v>23</v>
      </c>
      <c r="B98" s="269" t="s">
        <v>572</v>
      </c>
      <c r="C98" s="270" t="s">
        <v>573</v>
      </c>
      <c r="D98" s="333" t="s">
        <v>247</v>
      </c>
      <c r="E98" s="334">
        <v>157.80000000000001</v>
      </c>
      <c r="F98" s="334"/>
      <c r="G98" s="334">
        <f>ROUND(E98*F98,2)</f>
        <v>0</v>
      </c>
      <c r="H98" s="271" t="s">
        <v>1269</v>
      </c>
      <c r="I98" s="413"/>
      <c r="J98" s="235"/>
      <c r="K98" s="235"/>
      <c r="L98" s="235"/>
      <c r="M98" s="235" t="s">
        <v>131</v>
      </c>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5"/>
      <c r="AP98" s="235"/>
    </row>
    <row r="99" spans="1:42" outlineLevel="1">
      <c r="A99" s="395"/>
      <c r="B99" s="269"/>
      <c r="C99" s="360" t="s">
        <v>575</v>
      </c>
      <c r="D99" s="361"/>
      <c r="E99" s="362"/>
      <c r="F99" s="334"/>
      <c r="G99" s="334"/>
      <c r="H99" s="271">
        <v>0</v>
      </c>
      <c r="I99" s="413"/>
      <c r="J99" s="235"/>
      <c r="K99" s="235"/>
      <c r="L99" s="235"/>
      <c r="M99" s="235" t="s">
        <v>133</v>
      </c>
      <c r="N99" s="235">
        <v>0</v>
      </c>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235"/>
      <c r="AP99" s="235"/>
    </row>
    <row r="100" spans="1:42" outlineLevel="1">
      <c r="A100" s="395"/>
      <c r="B100" s="269"/>
      <c r="C100" s="360" t="s">
        <v>576</v>
      </c>
      <c r="D100" s="361"/>
      <c r="E100" s="362">
        <v>157.80000000000001</v>
      </c>
      <c r="F100" s="334"/>
      <c r="G100" s="334"/>
      <c r="H100" s="271">
        <v>0</v>
      </c>
      <c r="I100" s="413"/>
      <c r="J100" s="235"/>
      <c r="K100" s="235"/>
      <c r="L100" s="235"/>
      <c r="M100" s="235" t="s">
        <v>133</v>
      </c>
      <c r="N100" s="235">
        <v>0</v>
      </c>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row>
    <row r="101" spans="1:42" ht="22.5" outlineLevel="1">
      <c r="A101" s="395">
        <v>24</v>
      </c>
      <c r="B101" s="269" t="s">
        <v>589</v>
      </c>
      <c r="C101" s="270" t="s">
        <v>590</v>
      </c>
      <c r="D101" s="333" t="s">
        <v>130</v>
      </c>
      <c r="E101" s="334">
        <v>132.26599999999999</v>
      </c>
      <c r="F101" s="334"/>
      <c r="G101" s="334">
        <f>ROUND(E101*F101,2)</f>
        <v>0</v>
      </c>
      <c r="H101" s="271" t="s">
        <v>1233</v>
      </c>
      <c r="I101" s="413"/>
      <c r="J101" s="235"/>
      <c r="K101" s="235"/>
      <c r="L101" s="235"/>
      <c r="M101" s="235" t="s">
        <v>131</v>
      </c>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row>
    <row r="102" spans="1:42" outlineLevel="1">
      <c r="A102" s="395"/>
      <c r="B102" s="269"/>
      <c r="C102" s="360" t="s">
        <v>510</v>
      </c>
      <c r="D102" s="361"/>
      <c r="E102" s="362"/>
      <c r="F102" s="334"/>
      <c r="G102" s="334"/>
      <c r="H102" s="271">
        <v>0</v>
      </c>
      <c r="I102" s="413"/>
      <c r="J102" s="235"/>
      <c r="K102" s="235"/>
      <c r="L102" s="235"/>
      <c r="M102" s="235" t="s">
        <v>133</v>
      </c>
      <c r="N102" s="235">
        <v>0</v>
      </c>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row>
    <row r="103" spans="1:42" outlineLevel="1">
      <c r="A103" s="395"/>
      <c r="B103" s="269"/>
      <c r="C103" s="360" t="s">
        <v>520</v>
      </c>
      <c r="D103" s="361"/>
      <c r="E103" s="362">
        <v>132.26599999999999</v>
      </c>
      <c r="F103" s="334"/>
      <c r="G103" s="334"/>
      <c r="H103" s="271">
        <v>0</v>
      </c>
      <c r="I103" s="413"/>
      <c r="J103" s="235"/>
      <c r="K103" s="235"/>
      <c r="L103" s="235"/>
      <c r="M103" s="235" t="s">
        <v>133</v>
      </c>
      <c r="N103" s="235">
        <v>0</v>
      </c>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row>
    <row r="104" spans="1:42">
      <c r="A104" s="396" t="s">
        <v>126</v>
      </c>
      <c r="B104" s="363" t="s">
        <v>74</v>
      </c>
      <c r="C104" s="364" t="s">
        <v>75</v>
      </c>
      <c r="D104" s="365"/>
      <c r="E104" s="366"/>
      <c r="F104" s="366"/>
      <c r="G104" s="366">
        <f>SUMIF(M105:M106,"&lt;&gt;NOR",G105:G106)</f>
        <v>0</v>
      </c>
      <c r="H104" s="339"/>
      <c r="M104" s="232" t="s">
        <v>127</v>
      </c>
    </row>
    <row r="105" spans="1:42" outlineLevel="1">
      <c r="A105" s="395">
        <v>25</v>
      </c>
      <c r="B105" s="269" t="s">
        <v>850</v>
      </c>
      <c r="C105" s="270" t="s">
        <v>851</v>
      </c>
      <c r="D105" s="333" t="s">
        <v>197</v>
      </c>
      <c r="E105" s="334">
        <v>258.02</v>
      </c>
      <c r="F105" s="334"/>
      <c r="G105" s="334">
        <f>ROUND(E105*F105,2)</f>
        <v>0</v>
      </c>
      <c r="H105" s="271" t="s">
        <v>1269</v>
      </c>
      <c r="I105" s="413"/>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row>
    <row r="106" spans="1:42" outlineLevel="1">
      <c r="A106" s="395"/>
      <c r="B106" s="269"/>
      <c r="C106" s="414">
        <v>258.02</v>
      </c>
      <c r="D106" s="361"/>
      <c r="E106" s="362">
        <v>258.02</v>
      </c>
      <c r="F106" s="334"/>
      <c r="G106" s="334"/>
      <c r="H106" s="271">
        <v>0</v>
      </c>
      <c r="I106" s="413"/>
      <c r="J106" s="408"/>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row>
    <row r="107" spans="1:42">
      <c r="A107" s="396" t="s">
        <v>126</v>
      </c>
      <c r="B107" s="363" t="s">
        <v>78</v>
      </c>
      <c r="C107" s="364" t="s">
        <v>79</v>
      </c>
      <c r="D107" s="365"/>
      <c r="E107" s="366"/>
      <c r="F107" s="366"/>
      <c r="G107" s="366">
        <f>SUMIF(M108:M184,"&lt;&gt;NOR",G108:G184)</f>
        <v>0</v>
      </c>
      <c r="H107" s="339"/>
      <c r="M107" s="232" t="s">
        <v>127</v>
      </c>
    </row>
    <row r="108" spans="1:42" ht="22.5" outlineLevel="1">
      <c r="A108" s="395">
        <v>26</v>
      </c>
      <c r="B108" s="269" t="s">
        <v>863</v>
      </c>
      <c r="C108" s="270" t="s">
        <v>864</v>
      </c>
      <c r="D108" s="333" t="s">
        <v>130</v>
      </c>
      <c r="E108" s="334">
        <v>742.15</v>
      </c>
      <c r="F108" s="334"/>
      <c r="G108" s="334">
        <f>ROUND(E108*F108,2)</f>
        <v>0</v>
      </c>
      <c r="H108" s="271" t="s">
        <v>1269</v>
      </c>
      <c r="I108" s="413"/>
      <c r="J108" s="235"/>
      <c r="K108" s="235"/>
      <c r="L108" s="235"/>
      <c r="M108" s="235" t="s">
        <v>131</v>
      </c>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row>
    <row r="109" spans="1:42" outlineLevel="1">
      <c r="A109" s="395"/>
      <c r="B109" s="269"/>
      <c r="C109" s="360" t="s">
        <v>575</v>
      </c>
      <c r="D109" s="361"/>
      <c r="E109" s="362"/>
      <c r="F109" s="334"/>
      <c r="G109" s="334"/>
      <c r="H109" s="271">
        <v>0</v>
      </c>
      <c r="I109" s="413"/>
      <c r="J109" s="235"/>
      <c r="K109" s="235"/>
      <c r="L109" s="235"/>
      <c r="M109" s="235" t="s">
        <v>133</v>
      </c>
      <c r="N109" s="235">
        <v>0</v>
      </c>
      <c r="O109" s="235"/>
      <c r="P109" s="235"/>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row>
    <row r="110" spans="1:42" outlineLevel="1">
      <c r="A110" s="395"/>
      <c r="B110" s="269"/>
      <c r="C110" s="360" t="s">
        <v>154</v>
      </c>
      <c r="D110" s="361"/>
      <c r="E110" s="362"/>
      <c r="F110" s="334"/>
      <c r="G110" s="334"/>
      <c r="H110" s="271">
        <v>0</v>
      </c>
      <c r="I110" s="413"/>
      <c r="J110" s="235"/>
      <c r="K110" s="235"/>
      <c r="L110" s="235"/>
      <c r="M110" s="235" t="s">
        <v>133</v>
      </c>
      <c r="N110" s="235">
        <v>0</v>
      </c>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5"/>
    </row>
    <row r="111" spans="1:42" outlineLevel="1">
      <c r="A111" s="395"/>
      <c r="B111" s="269"/>
      <c r="C111" s="360" t="s">
        <v>865</v>
      </c>
      <c r="D111" s="361"/>
      <c r="E111" s="362">
        <v>653</v>
      </c>
      <c r="F111" s="334"/>
      <c r="G111" s="334"/>
      <c r="H111" s="271">
        <v>0</v>
      </c>
      <c r="I111" s="413"/>
      <c r="J111" s="235"/>
      <c r="K111" s="235"/>
      <c r="L111" s="235"/>
      <c r="M111" s="235" t="s">
        <v>133</v>
      </c>
      <c r="N111" s="235">
        <v>0</v>
      </c>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row>
    <row r="112" spans="1:42" outlineLevel="1">
      <c r="A112" s="395"/>
      <c r="B112" s="269"/>
      <c r="C112" s="360" t="s">
        <v>866</v>
      </c>
      <c r="D112" s="361"/>
      <c r="E112" s="362">
        <v>9.5</v>
      </c>
      <c r="F112" s="334"/>
      <c r="G112" s="334"/>
      <c r="H112" s="271">
        <v>0</v>
      </c>
      <c r="I112" s="413"/>
      <c r="J112" s="235"/>
      <c r="K112" s="235"/>
      <c r="L112" s="235"/>
      <c r="M112" s="235" t="s">
        <v>133</v>
      </c>
      <c r="N112" s="235">
        <v>0</v>
      </c>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row>
    <row r="113" spans="1:42" outlineLevel="1">
      <c r="A113" s="395"/>
      <c r="B113" s="269"/>
      <c r="C113" s="360" t="s">
        <v>867</v>
      </c>
      <c r="D113" s="361"/>
      <c r="E113" s="362">
        <v>79.650000000000006</v>
      </c>
      <c r="F113" s="334"/>
      <c r="G113" s="334"/>
      <c r="H113" s="271">
        <v>0</v>
      </c>
      <c r="I113" s="413"/>
      <c r="J113" s="235"/>
      <c r="K113" s="235"/>
      <c r="L113" s="235"/>
      <c r="M113" s="235" t="s">
        <v>133</v>
      </c>
      <c r="N113" s="235">
        <v>0</v>
      </c>
      <c r="O113" s="235"/>
      <c r="P113" s="235"/>
      <c r="Q113" s="235"/>
      <c r="R113" s="235"/>
      <c r="S113" s="235"/>
      <c r="T113" s="235"/>
      <c r="U113" s="235"/>
      <c r="V113" s="235"/>
      <c r="W113" s="235"/>
      <c r="X113" s="235"/>
      <c r="Y113" s="235"/>
      <c r="Z113" s="235"/>
      <c r="AA113" s="235"/>
      <c r="AB113" s="235"/>
      <c r="AC113" s="235"/>
      <c r="AD113" s="235"/>
      <c r="AE113" s="235"/>
      <c r="AF113" s="235"/>
      <c r="AG113" s="235"/>
      <c r="AH113" s="235"/>
      <c r="AI113" s="235"/>
      <c r="AJ113" s="235"/>
      <c r="AK113" s="235"/>
      <c r="AL113" s="235"/>
      <c r="AM113" s="235"/>
      <c r="AN113" s="235"/>
      <c r="AO113" s="235"/>
      <c r="AP113" s="235"/>
    </row>
    <row r="114" spans="1:42" ht="22.5" outlineLevel="1">
      <c r="A114" s="395">
        <v>27</v>
      </c>
      <c r="B114" s="269" t="s">
        <v>868</v>
      </c>
      <c r="C114" s="270" t="s">
        <v>869</v>
      </c>
      <c r="D114" s="333" t="s">
        <v>130</v>
      </c>
      <c r="E114" s="334">
        <v>123.9</v>
      </c>
      <c r="F114" s="334"/>
      <c r="G114" s="334">
        <f>ROUND(E114*F114,2)</f>
        <v>0</v>
      </c>
      <c r="H114" s="271" t="s">
        <v>1269</v>
      </c>
      <c r="I114" s="413"/>
      <c r="J114" s="235"/>
      <c r="K114" s="235"/>
      <c r="L114" s="235"/>
      <c r="M114" s="235" t="s">
        <v>131</v>
      </c>
      <c r="N114" s="235"/>
      <c r="O114" s="235"/>
      <c r="P114" s="235"/>
      <c r="Q114" s="235"/>
      <c r="R114" s="235"/>
      <c r="S114" s="235"/>
      <c r="T114" s="235"/>
      <c r="U114" s="235"/>
      <c r="V114" s="235"/>
      <c r="W114" s="235"/>
      <c r="X114" s="235"/>
      <c r="Y114" s="235"/>
      <c r="Z114" s="235"/>
      <c r="AA114" s="235"/>
      <c r="AB114" s="235"/>
      <c r="AC114" s="235"/>
      <c r="AD114" s="235"/>
      <c r="AE114" s="235"/>
      <c r="AF114" s="235"/>
      <c r="AG114" s="235"/>
      <c r="AH114" s="235"/>
      <c r="AI114" s="235"/>
      <c r="AJ114" s="235"/>
      <c r="AK114" s="235"/>
      <c r="AL114" s="235"/>
      <c r="AM114" s="235"/>
      <c r="AN114" s="235"/>
      <c r="AO114" s="235"/>
      <c r="AP114" s="235"/>
    </row>
    <row r="115" spans="1:42" outlineLevel="1">
      <c r="A115" s="395"/>
      <c r="B115" s="269"/>
      <c r="C115" s="360" t="s">
        <v>575</v>
      </c>
      <c r="D115" s="361"/>
      <c r="E115" s="362"/>
      <c r="F115" s="334"/>
      <c r="G115" s="334"/>
      <c r="H115" s="271">
        <v>0</v>
      </c>
      <c r="I115" s="413"/>
      <c r="J115" s="235"/>
      <c r="K115" s="235"/>
      <c r="L115" s="235"/>
      <c r="M115" s="235" t="s">
        <v>133</v>
      </c>
      <c r="N115" s="235">
        <v>0</v>
      </c>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row>
    <row r="116" spans="1:42" outlineLevel="1">
      <c r="A116" s="395"/>
      <c r="B116" s="269"/>
      <c r="C116" s="360" t="s">
        <v>154</v>
      </c>
      <c r="D116" s="361"/>
      <c r="E116" s="362"/>
      <c r="F116" s="334"/>
      <c r="G116" s="334"/>
      <c r="H116" s="271">
        <v>0</v>
      </c>
      <c r="I116" s="413"/>
      <c r="J116" s="235"/>
      <c r="K116" s="235"/>
      <c r="L116" s="235"/>
      <c r="M116" s="235" t="s">
        <v>133</v>
      </c>
      <c r="N116" s="235">
        <v>0</v>
      </c>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row>
    <row r="117" spans="1:42" outlineLevel="1">
      <c r="A117" s="395"/>
      <c r="B117" s="269"/>
      <c r="C117" s="360" t="s">
        <v>870</v>
      </c>
      <c r="D117" s="361"/>
      <c r="E117" s="362">
        <v>123.9</v>
      </c>
      <c r="F117" s="334"/>
      <c r="G117" s="334"/>
      <c r="H117" s="271">
        <v>0</v>
      </c>
      <c r="I117" s="413"/>
      <c r="J117" s="235"/>
      <c r="K117" s="235"/>
      <c r="L117" s="235"/>
      <c r="M117" s="235" t="s">
        <v>133</v>
      </c>
      <c r="N117" s="235">
        <v>0</v>
      </c>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row>
    <row r="118" spans="1:42" ht="22.5" outlineLevel="1">
      <c r="A118" s="395">
        <v>28</v>
      </c>
      <c r="B118" s="269" t="s">
        <v>871</v>
      </c>
      <c r="C118" s="270" t="s">
        <v>872</v>
      </c>
      <c r="D118" s="333" t="s">
        <v>130</v>
      </c>
      <c r="E118" s="334">
        <v>742.15</v>
      </c>
      <c r="F118" s="334"/>
      <c r="G118" s="334">
        <f>ROUND(E118*F118,2)</f>
        <v>0</v>
      </c>
      <c r="H118" s="271" t="s">
        <v>1269</v>
      </c>
      <c r="I118" s="413"/>
      <c r="J118" s="235"/>
      <c r="K118" s="235"/>
      <c r="L118" s="235"/>
      <c r="M118" s="235" t="s">
        <v>131</v>
      </c>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row>
    <row r="119" spans="1:42" outlineLevel="1">
      <c r="A119" s="395"/>
      <c r="B119" s="269"/>
      <c r="C119" s="360" t="s">
        <v>575</v>
      </c>
      <c r="D119" s="361"/>
      <c r="E119" s="362"/>
      <c r="F119" s="334"/>
      <c r="G119" s="334"/>
      <c r="H119" s="271">
        <v>0</v>
      </c>
      <c r="I119" s="413"/>
      <c r="J119" s="235"/>
      <c r="K119" s="235"/>
      <c r="L119" s="235"/>
      <c r="M119" s="235" t="s">
        <v>133</v>
      </c>
      <c r="N119" s="235">
        <v>0</v>
      </c>
      <c r="O119" s="235"/>
      <c r="P119" s="235"/>
      <c r="Q119" s="235"/>
      <c r="R119" s="235"/>
      <c r="S119" s="235"/>
      <c r="T119" s="235"/>
      <c r="U119" s="235"/>
      <c r="V119" s="235"/>
      <c r="W119" s="235"/>
      <c r="X119" s="235"/>
      <c r="Y119" s="235"/>
      <c r="Z119" s="235"/>
      <c r="AA119" s="235"/>
      <c r="AB119" s="235"/>
      <c r="AC119" s="235"/>
      <c r="AD119" s="235"/>
      <c r="AE119" s="235"/>
      <c r="AF119" s="235"/>
      <c r="AG119" s="235"/>
      <c r="AH119" s="235"/>
      <c r="AI119" s="235"/>
      <c r="AJ119" s="235"/>
      <c r="AK119" s="235"/>
      <c r="AL119" s="235"/>
      <c r="AM119" s="235"/>
      <c r="AN119" s="235"/>
      <c r="AO119" s="235"/>
      <c r="AP119" s="235"/>
    </row>
    <row r="120" spans="1:42" outlineLevel="1">
      <c r="A120" s="395"/>
      <c r="B120" s="269"/>
      <c r="C120" s="360" t="s">
        <v>154</v>
      </c>
      <c r="D120" s="361"/>
      <c r="E120" s="362"/>
      <c r="F120" s="334"/>
      <c r="G120" s="334"/>
      <c r="H120" s="271">
        <v>0</v>
      </c>
      <c r="I120" s="413"/>
      <c r="J120" s="235"/>
      <c r="K120" s="235"/>
      <c r="L120" s="235"/>
      <c r="M120" s="235" t="s">
        <v>133</v>
      </c>
      <c r="N120" s="235">
        <v>0</v>
      </c>
      <c r="O120" s="235"/>
      <c r="P120" s="235"/>
      <c r="Q120" s="235"/>
      <c r="R120" s="235"/>
      <c r="S120" s="235"/>
      <c r="T120" s="235"/>
      <c r="U120" s="235"/>
      <c r="V120" s="235"/>
      <c r="W120" s="235"/>
      <c r="X120" s="235"/>
      <c r="Y120" s="235"/>
      <c r="Z120" s="235"/>
      <c r="AA120" s="235"/>
      <c r="AB120" s="235"/>
      <c r="AC120" s="235"/>
      <c r="AD120" s="235"/>
      <c r="AE120" s="235"/>
      <c r="AF120" s="235"/>
      <c r="AG120" s="235"/>
      <c r="AH120" s="235"/>
      <c r="AI120" s="235"/>
      <c r="AJ120" s="235"/>
      <c r="AK120" s="235"/>
      <c r="AL120" s="235"/>
      <c r="AM120" s="235"/>
      <c r="AN120" s="235"/>
      <c r="AO120" s="235"/>
      <c r="AP120" s="235"/>
    </row>
    <row r="121" spans="1:42" outlineLevel="1">
      <c r="A121" s="395"/>
      <c r="B121" s="269"/>
      <c r="C121" s="360" t="s">
        <v>865</v>
      </c>
      <c r="D121" s="361"/>
      <c r="E121" s="362">
        <v>653</v>
      </c>
      <c r="F121" s="334"/>
      <c r="G121" s="334"/>
      <c r="H121" s="271">
        <v>0</v>
      </c>
      <c r="I121" s="413"/>
      <c r="J121" s="235"/>
      <c r="K121" s="235"/>
      <c r="L121" s="235"/>
      <c r="M121" s="235" t="s">
        <v>133</v>
      </c>
      <c r="N121" s="235">
        <v>0</v>
      </c>
      <c r="O121" s="235"/>
      <c r="P121" s="235"/>
      <c r="Q121" s="235"/>
      <c r="R121" s="235"/>
      <c r="S121" s="235"/>
      <c r="T121" s="235"/>
      <c r="U121" s="235"/>
      <c r="V121" s="235"/>
      <c r="W121" s="235"/>
      <c r="X121" s="235"/>
      <c r="Y121" s="235"/>
      <c r="Z121" s="235"/>
      <c r="AA121" s="235"/>
      <c r="AB121" s="235"/>
      <c r="AC121" s="235"/>
      <c r="AD121" s="235"/>
      <c r="AE121" s="235"/>
      <c r="AF121" s="235"/>
      <c r="AG121" s="235"/>
      <c r="AH121" s="235"/>
      <c r="AI121" s="235"/>
      <c r="AJ121" s="235"/>
      <c r="AK121" s="235"/>
      <c r="AL121" s="235"/>
      <c r="AM121" s="235"/>
      <c r="AN121" s="235"/>
      <c r="AO121" s="235"/>
      <c r="AP121" s="235"/>
    </row>
    <row r="122" spans="1:42" outlineLevel="1">
      <c r="A122" s="395"/>
      <c r="B122" s="269"/>
      <c r="C122" s="360" t="s">
        <v>866</v>
      </c>
      <c r="D122" s="361"/>
      <c r="E122" s="362">
        <v>9.5</v>
      </c>
      <c r="F122" s="334"/>
      <c r="G122" s="334"/>
      <c r="H122" s="271">
        <v>0</v>
      </c>
      <c r="I122" s="413"/>
      <c r="J122" s="235"/>
      <c r="K122" s="235"/>
      <c r="L122" s="235"/>
      <c r="M122" s="235" t="s">
        <v>133</v>
      </c>
      <c r="N122" s="235">
        <v>0</v>
      </c>
      <c r="O122" s="235"/>
      <c r="P122" s="235"/>
      <c r="Q122" s="235"/>
      <c r="R122" s="235"/>
      <c r="S122" s="235"/>
      <c r="T122" s="235"/>
      <c r="U122" s="235"/>
      <c r="V122" s="235"/>
      <c r="W122" s="235"/>
      <c r="X122" s="235"/>
      <c r="Y122" s="235"/>
      <c r="Z122" s="235"/>
      <c r="AA122" s="235"/>
      <c r="AB122" s="235"/>
      <c r="AC122" s="235"/>
      <c r="AD122" s="235"/>
      <c r="AE122" s="235"/>
      <c r="AF122" s="235"/>
      <c r="AG122" s="235"/>
      <c r="AH122" s="235"/>
      <c r="AI122" s="235"/>
      <c r="AJ122" s="235"/>
      <c r="AK122" s="235"/>
      <c r="AL122" s="235"/>
      <c r="AM122" s="235"/>
      <c r="AN122" s="235"/>
      <c r="AO122" s="235"/>
      <c r="AP122" s="235"/>
    </row>
    <row r="123" spans="1:42" outlineLevel="1">
      <c r="A123" s="395"/>
      <c r="B123" s="269"/>
      <c r="C123" s="360" t="s">
        <v>867</v>
      </c>
      <c r="D123" s="361"/>
      <c r="E123" s="362">
        <v>79.650000000000006</v>
      </c>
      <c r="F123" s="334"/>
      <c r="G123" s="334"/>
      <c r="H123" s="271">
        <v>0</v>
      </c>
      <c r="I123" s="413"/>
      <c r="J123" s="235"/>
      <c r="K123" s="235"/>
      <c r="L123" s="235"/>
      <c r="M123" s="235" t="s">
        <v>133</v>
      </c>
      <c r="N123" s="235">
        <v>0</v>
      </c>
      <c r="O123" s="235"/>
      <c r="P123" s="235"/>
      <c r="Q123" s="235"/>
      <c r="R123" s="235"/>
      <c r="S123" s="235"/>
      <c r="T123" s="235"/>
      <c r="U123" s="235"/>
      <c r="V123" s="235"/>
      <c r="W123" s="235"/>
      <c r="X123" s="235"/>
      <c r="Y123" s="235"/>
      <c r="Z123" s="235"/>
      <c r="AA123" s="235"/>
      <c r="AB123" s="235"/>
      <c r="AC123" s="235"/>
      <c r="AD123" s="235"/>
      <c r="AE123" s="235"/>
      <c r="AF123" s="235"/>
      <c r="AG123" s="235"/>
      <c r="AH123" s="235"/>
      <c r="AI123" s="235"/>
      <c r="AJ123" s="235"/>
      <c r="AK123" s="235"/>
      <c r="AL123" s="235"/>
      <c r="AM123" s="235"/>
      <c r="AN123" s="235"/>
      <c r="AO123" s="235"/>
      <c r="AP123" s="235"/>
    </row>
    <row r="124" spans="1:42" ht="22.5" outlineLevel="1">
      <c r="A124" s="395">
        <v>29</v>
      </c>
      <c r="B124" s="269" t="s">
        <v>873</v>
      </c>
      <c r="C124" s="270" t="s">
        <v>874</v>
      </c>
      <c r="D124" s="333" t="s">
        <v>130</v>
      </c>
      <c r="E124" s="334">
        <v>123.9</v>
      </c>
      <c r="F124" s="334"/>
      <c r="G124" s="334">
        <f>ROUND(E124*F124,2)</f>
        <v>0</v>
      </c>
      <c r="H124" s="271" t="s">
        <v>1269</v>
      </c>
      <c r="I124" s="413"/>
      <c r="J124" s="235"/>
      <c r="K124" s="235"/>
      <c r="L124" s="235"/>
      <c r="M124" s="235" t="s">
        <v>131</v>
      </c>
      <c r="N124" s="235"/>
      <c r="O124" s="235"/>
      <c r="P124" s="235"/>
      <c r="Q124" s="235"/>
      <c r="R124" s="235"/>
      <c r="S124" s="235"/>
      <c r="T124" s="235"/>
      <c r="U124" s="235"/>
      <c r="V124" s="235"/>
      <c r="W124" s="235"/>
      <c r="X124" s="235"/>
      <c r="Y124" s="235"/>
      <c r="Z124" s="235"/>
      <c r="AA124" s="235"/>
      <c r="AB124" s="235"/>
      <c r="AC124" s="235"/>
      <c r="AD124" s="235"/>
      <c r="AE124" s="235"/>
      <c r="AF124" s="235"/>
      <c r="AG124" s="235"/>
      <c r="AH124" s="235"/>
      <c r="AI124" s="235"/>
      <c r="AJ124" s="235"/>
      <c r="AK124" s="235"/>
      <c r="AL124" s="235"/>
      <c r="AM124" s="235"/>
      <c r="AN124" s="235"/>
      <c r="AO124" s="235"/>
      <c r="AP124" s="235"/>
    </row>
    <row r="125" spans="1:42" outlineLevel="1">
      <c r="A125" s="395"/>
      <c r="B125" s="269"/>
      <c r="C125" s="360" t="s">
        <v>575</v>
      </c>
      <c r="D125" s="361"/>
      <c r="E125" s="362"/>
      <c r="F125" s="334"/>
      <c r="G125" s="334"/>
      <c r="H125" s="271">
        <v>0</v>
      </c>
      <c r="I125" s="413"/>
      <c r="J125" s="235"/>
      <c r="K125" s="235"/>
      <c r="L125" s="235"/>
      <c r="M125" s="235" t="s">
        <v>133</v>
      </c>
      <c r="N125" s="235">
        <v>0</v>
      </c>
      <c r="O125" s="235"/>
      <c r="P125" s="235"/>
      <c r="Q125" s="235"/>
      <c r="R125" s="235"/>
      <c r="S125" s="235"/>
      <c r="T125" s="235"/>
      <c r="U125" s="235"/>
      <c r="V125" s="235"/>
      <c r="W125" s="235"/>
      <c r="X125" s="235"/>
      <c r="Y125" s="235"/>
      <c r="Z125" s="235"/>
      <c r="AA125" s="235"/>
      <c r="AB125" s="235"/>
      <c r="AC125" s="235"/>
      <c r="AD125" s="235"/>
      <c r="AE125" s="235"/>
      <c r="AF125" s="235"/>
      <c r="AG125" s="235"/>
      <c r="AH125" s="235"/>
      <c r="AI125" s="235"/>
      <c r="AJ125" s="235"/>
      <c r="AK125" s="235"/>
      <c r="AL125" s="235"/>
      <c r="AM125" s="235"/>
      <c r="AN125" s="235"/>
      <c r="AO125" s="235"/>
      <c r="AP125" s="235"/>
    </row>
    <row r="126" spans="1:42" outlineLevel="1">
      <c r="A126" s="395"/>
      <c r="B126" s="269"/>
      <c r="C126" s="360" t="s">
        <v>154</v>
      </c>
      <c r="D126" s="361"/>
      <c r="E126" s="362"/>
      <c r="F126" s="334"/>
      <c r="G126" s="334"/>
      <c r="H126" s="271">
        <v>0</v>
      </c>
      <c r="I126" s="413"/>
      <c r="J126" s="235"/>
      <c r="K126" s="235"/>
      <c r="L126" s="235"/>
      <c r="M126" s="235" t="s">
        <v>133</v>
      </c>
      <c r="N126" s="235">
        <v>0</v>
      </c>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row>
    <row r="127" spans="1:42" outlineLevel="1">
      <c r="A127" s="395"/>
      <c r="B127" s="269"/>
      <c r="C127" s="360" t="s">
        <v>870</v>
      </c>
      <c r="D127" s="361"/>
      <c r="E127" s="362">
        <v>123.9</v>
      </c>
      <c r="F127" s="334"/>
      <c r="G127" s="334"/>
      <c r="H127" s="271">
        <v>0</v>
      </c>
      <c r="I127" s="413"/>
      <c r="J127" s="235"/>
      <c r="K127" s="235"/>
      <c r="L127" s="235"/>
      <c r="M127" s="235" t="s">
        <v>133</v>
      </c>
      <c r="N127" s="235">
        <v>0</v>
      </c>
      <c r="O127" s="235"/>
      <c r="P127" s="235"/>
      <c r="Q127" s="235"/>
      <c r="R127" s="235"/>
      <c r="S127" s="235"/>
      <c r="T127" s="235"/>
      <c r="U127" s="235"/>
      <c r="V127" s="235"/>
      <c r="W127" s="235"/>
      <c r="X127" s="235"/>
      <c r="Y127" s="235"/>
      <c r="Z127" s="235"/>
      <c r="AA127" s="235"/>
      <c r="AB127" s="235"/>
      <c r="AC127" s="235"/>
      <c r="AD127" s="235"/>
      <c r="AE127" s="235"/>
      <c r="AF127" s="235"/>
      <c r="AG127" s="235"/>
      <c r="AH127" s="235"/>
      <c r="AI127" s="235"/>
      <c r="AJ127" s="235"/>
      <c r="AK127" s="235"/>
      <c r="AL127" s="235"/>
      <c r="AM127" s="235"/>
      <c r="AN127" s="235"/>
      <c r="AO127" s="235"/>
      <c r="AP127" s="235"/>
    </row>
    <row r="128" spans="1:42" outlineLevel="1">
      <c r="A128" s="395">
        <v>30</v>
      </c>
      <c r="B128" s="269" t="s">
        <v>875</v>
      </c>
      <c r="C128" s="270" t="s">
        <v>876</v>
      </c>
      <c r="D128" s="333" t="s">
        <v>130</v>
      </c>
      <c r="E128" s="334">
        <v>995.95749999999998</v>
      </c>
      <c r="F128" s="334"/>
      <c r="G128" s="334">
        <f>ROUND(E128*F128,2)</f>
        <v>0</v>
      </c>
      <c r="H128" s="271" t="s">
        <v>1269</v>
      </c>
      <c r="I128" s="413"/>
      <c r="J128" s="235"/>
      <c r="K128" s="235"/>
      <c r="L128" s="235"/>
      <c r="M128" s="235" t="s">
        <v>444</v>
      </c>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235"/>
      <c r="AL128" s="235"/>
      <c r="AM128" s="235"/>
      <c r="AN128" s="235"/>
      <c r="AO128" s="235"/>
      <c r="AP128" s="235"/>
    </row>
    <row r="129" spans="1:42" outlineLevel="1">
      <c r="A129" s="395"/>
      <c r="B129" s="269"/>
      <c r="C129" s="360" t="s">
        <v>575</v>
      </c>
      <c r="D129" s="361"/>
      <c r="E129" s="362"/>
      <c r="F129" s="334"/>
      <c r="G129" s="334"/>
      <c r="H129" s="271">
        <v>0</v>
      </c>
      <c r="I129" s="413"/>
      <c r="J129" s="235"/>
      <c r="K129" s="235"/>
      <c r="L129" s="235"/>
      <c r="M129" s="235" t="s">
        <v>133</v>
      </c>
      <c r="N129" s="235">
        <v>0</v>
      </c>
      <c r="O129" s="235"/>
      <c r="P129" s="235"/>
      <c r="Q129" s="235"/>
      <c r="R129" s="235"/>
      <c r="S129" s="235"/>
      <c r="T129" s="235"/>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row>
    <row r="130" spans="1:42" outlineLevel="1">
      <c r="A130" s="395"/>
      <c r="B130" s="269"/>
      <c r="C130" s="360" t="s">
        <v>154</v>
      </c>
      <c r="D130" s="361"/>
      <c r="E130" s="362"/>
      <c r="F130" s="334"/>
      <c r="G130" s="334"/>
      <c r="H130" s="271">
        <v>0</v>
      </c>
      <c r="I130" s="413"/>
      <c r="J130" s="235"/>
      <c r="K130" s="235"/>
      <c r="L130" s="235"/>
      <c r="M130" s="235" t="s">
        <v>133</v>
      </c>
      <c r="N130" s="235">
        <v>0</v>
      </c>
      <c r="O130" s="235"/>
      <c r="P130" s="235"/>
      <c r="Q130" s="235"/>
      <c r="R130" s="235"/>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row>
    <row r="131" spans="1:42" outlineLevel="1">
      <c r="A131" s="395"/>
      <c r="B131" s="269"/>
      <c r="C131" s="367" t="s">
        <v>369</v>
      </c>
      <c r="D131" s="368"/>
      <c r="E131" s="369"/>
      <c r="F131" s="334"/>
      <c r="G131" s="334"/>
      <c r="H131" s="271">
        <v>0</v>
      </c>
      <c r="I131" s="413"/>
      <c r="J131" s="235"/>
      <c r="K131" s="235"/>
      <c r="L131" s="235"/>
      <c r="M131" s="235" t="s">
        <v>133</v>
      </c>
      <c r="N131" s="235">
        <v>2</v>
      </c>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row>
    <row r="132" spans="1:42" outlineLevel="1">
      <c r="A132" s="395"/>
      <c r="B132" s="269"/>
      <c r="C132" s="370" t="s">
        <v>877</v>
      </c>
      <c r="D132" s="368"/>
      <c r="E132" s="369">
        <v>653</v>
      </c>
      <c r="F132" s="334"/>
      <c r="G132" s="334"/>
      <c r="H132" s="271">
        <v>0</v>
      </c>
      <c r="I132" s="413"/>
      <c r="J132" s="235"/>
      <c r="K132" s="235"/>
      <c r="L132" s="235"/>
      <c r="M132" s="235" t="s">
        <v>133</v>
      </c>
      <c r="N132" s="235">
        <v>2</v>
      </c>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row>
    <row r="133" spans="1:42" outlineLevel="1">
      <c r="A133" s="395"/>
      <c r="B133" s="269"/>
      <c r="C133" s="370" t="s">
        <v>878</v>
      </c>
      <c r="D133" s="368"/>
      <c r="E133" s="369">
        <v>9.5</v>
      </c>
      <c r="F133" s="334"/>
      <c r="G133" s="334"/>
      <c r="H133" s="271">
        <v>0</v>
      </c>
      <c r="I133" s="413"/>
      <c r="J133" s="235"/>
      <c r="K133" s="235"/>
      <c r="L133" s="235"/>
      <c r="M133" s="235" t="s">
        <v>133</v>
      </c>
      <c r="N133" s="235">
        <v>2</v>
      </c>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row>
    <row r="134" spans="1:42" outlineLevel="1">
      <c r="A134" s="395"/>
      <c r="B134" s="269"/>
      <c r="C134" s="370" t="s">
        <v>879</v>
      </c>
      <c r="D134" s="368"/>
      <c r="E134" s="369">
        <v>123.9</v>
      </c>
      <c r="F134" s="334"/>
      <c r="G134" s="334"/>
      <c r="H134" s="271">
        <v>0</v>
      </c>
      <c r="I134" s="413"/>
      <c r="J134" s="235"/>
      <c r="K134" s="235"/>
      <c r="L134" s="235"/>
      <c r="M134" s="235" t="s">
        <v>133</v>
      </c>
      <c r="N134" s="235">
        <v>2</v>
      </c>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row>
    <row r="135" spans="1:42" outlineLevel="1">
      <c r="A135" s="395"/>
      <c r="B135" s="269"/>
      <c r="C135" s="370" t="s">
        <v>880</v>
      </c>
      <c r="D135" s="368"/>
      <c r="E135" s="369">
        <v>79.650000000000006</v>
      </c>
      <c r="F135" s="334"/>
      <c r="G135" s="334"/>
      <c r="H135" s="271">
        <v>0</v>
      </c>
      <c r="I135" s="413"/>
      <c r="J135" s="235"/>
      <c r="K135" s="235"/>
      <c r="L135" s="235"/>
      <c r="M135" s="235" t="s">
        <v>133</v>
      </c>
      <c r="N135" s="235">
        <v>2</v>
      </c>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235"/>
      <c r="AL135" s="235"/>
      <c r="AM135" s="235"/>
      <c r="AN135" s="235"/>
      <c r="AO135" s="235"/>
      <c r="AP135" s="235"/>
    </row>
    <row r="136" spans="1:42" outlineLevel="1">
      <c r="A136" s="395"/>
      <c r="B136" s="269"/>
      <c r="C136" s="367" t="s">
        <v>373</v>
      </c>
      <c r="D136" s="368"/>
      <c r="E136" s="369"/>
      <c r="F136" s="334"/>
      <c r="G136" s="334"/>
      <c r="H136" s="271">
        <v>0</v>
      </c>
      <c r="I136" s="413"/>
      <c r="J136" s="235"/>
      <c r="K136" s="235"/>
      <c r="L136" s="235"/>
      <c r="M136" s="235" t="s">
        <v>133</v>
      </c>
      <c r="N136" s="235">
        <v>0</v>
      </c>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c r="AJ136" s="235"/>
      <c r="AK136" s="235"/>
      <c r="AL136" s="235"/>
      <c r="AM136" s="235"/>
      <c r="AN136" s="235"/>
      <c r="AO136" s="235"/>
      <c r="AP136" s="235"/>
    </row>
    <row r="137" spans="1:42" outlineLevel="1">
      <c r="A137" s="395"/>
      <c r="B137" s="269"/>
      <c r="C137" s="360" t="s">
        <v>881</v>
      </c>
      <c r="D137" s="361"/>
      <c r="E137" s="362">
        <v>995.95749999999998</v>
      </c>
      <c r="F137" s="334"/>
      <c r="G137" s="334"/>
      <c r="H137" s="271">
        <v>0</v>
      </c>
      <c r="I137" s="413"/>
      <c r="J137" s="235"/>
      <c r="K137" s="235"/>
      <c r="L137" s="235"/>
      <c r="M137" s="235" t="s">
        <v>133</v>
      </c>
      <c r="N137" s="235">
        <v>0</v>
      </c>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row>
    <row r="138" spans="1:42" ht="22.5" outlineLevel="1">
      <c r="A138" s="395">
        <v>31</v>
      </c>
      <c r="B138" s="269" t="s">
        <v>882</v>
      </c>
      <c r="C138" s="270" t="s">
        <v>883</v>
      </c>
      <c r="D138" s="333" t="s">
        <v>130</v>
      </c>
      <c r="E138" s="334">
        <v>866.05</v>
      </c>
      <c r="F138" s="334"/>
      <c r="G138" s="334">
        <f>ROUND(E138*F138,2)</f>
        <v>0</v>
      </c>
      <c r="H138" s="271" t="s">
        <v>1269</v>
      </c>
      <c r="I138" s="413"/>
      <c r="J138" s="235"/>
      <c r="K138" s="235"/>
      <c r="L138" s="235"/>
      <c r="M138" s="235" t="s">
        <v>131</v>
      </c>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row>
    <row r="139" spans="1:42" outlineLevel="1">
      <c r="A139" s="395"/>
      <c r="B139" s="269"/>
      <c r="C139" s="360" t="s">
        <v>575</v>
      </c>
      <c r="D139" s="361"/>
      <c r="E139" s="362"/>
      <c r="F139" s="334"/>
      <c r="G139" s="334"/>
      <c r="H139" s="271">
        <v>0</v>
      </c>
      <c r="I139" s="413"/>
      <c r="J139" s="235"/>
      <c r="K139" s="235"/>
      <c r="L139" s="235"/>
      <c r="M139" s="235" t="s">
        <v>133</v>
      </c>
      <c r="N139" s="235">
        <v>0</v>
      </c>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row>
    <row r="140" spans="1:42" outlineLevel="1">
      <c r="A140" s="395"/>
      <c r="B140" s="269"/>
      <c r="C140" s="360" t="s">
        <v>154</v>
      </c>
      <c r="D140" s="361"/>
      <c r="E140" s="362"/>
      <c r="F140" s="334"/>
      <c r="G140" s="334"/>
      <c r="H140" s="271">
        <v>0</v>
      </c>
      <c r="I140" s="413"/>
      <c r="J140" s="235"/>
      <c r="K140" s="235"/>
      <c r="L140" s="235"/>
      <c r="M140" s="235" t="s">
        <v>133</v>
      </c>
      <c r="N140" s="235">
        <v>0</v>
      </c>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row>
    <row r="141" spans="1:42" outlineLevel="1">
      <c r="A141" s="395"/>
      <c r="B141" s="269"/>
      <c r="C141" s="360" t="s">
        <v>865</v>
      </c>
      <c r="D141" s="361"/>
      <c r="E141" s="362">
        <v>653</v>
      </c>
      <c r="F141" s="334"/>
      <c r="G141" s="334"/>
      <c r="H141" s="271">
        <v>0</v>
      </c>
      <c r="I141" s="413"/>
      <c r="J141" s="235"/>
      <c r="K141" s="235"/>
      <c r="L141" s="235"/>
      <c r="M141" s="235" t="s">
        <v>133</v>
      </c>
      <c r="N141" s="235">
        <v>0</v>
      </c>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row>
    <row r="142" spans="1:42" outlineLevel="1">
      <c r="A142" s="395"/>
      <c r="B142" s="269"/>
      <c r="C142" s="360" t="s">
        <v>866</v>
      </c>
      <c r="D142" s="361"/>
      <c r="E142" s="362">
        <v>9.5</v>
      </c>
      <c r="F142" s="334"/>
      <c r="G142" s="334"/>
      <c r="H142" s="271">
        <v>0</v>
      </c>
      <c r="I142" s="413"/>
      <c r="J142" s="235"/>
      <c r="K142" s="235"/>
      <c r="L142" s="235"/>
      <c r="M142" s="235" t="s">
        <v>133</v>
      </c>
      <c r="N142" s="235">
        <v>0</v>
      </c>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row>
    <row r="143" spans="1:42" outlineLevel="1">
      <c r="A143" s="395"/>
      <c r="B143" s="269"/>
      <c r="C143" s="360" t="s">
        <v>870</v>
      </c>
      <c r="D143" s="361"/>
      <c r="E143" s="362">
        <v>123.9</v>
      </c>
      <c r="F143" s="334"/>
      <c r="G143" s="334"/>
      <c r="H143" s="271">
        <v>0</v>
      </c>
      <c r="I143" s="413"/>
      <c r="J143" s="235"/>
      <c r="K143" s="235"/>
      <c r="L143" s="235"/>
      <c r="M143" s="235" t="s">
        <v>133</v>
      </c>
      <c r="N143" s="235">
        <v>0</v>
      </c>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35"/>
      <c r="AL143" s="235"/>
      <c r="AM143" s="235"/>
      <c r="AN143" s="235"/>
      <c r="AO143" s="235"/>
      <c r="AP143" s="235"/>
    </row>
    <row r="144" spans="1:42" outlineLevel="1">
      <c r="A144" s="395"/>
      <c r="B144" s="269"/>
      <c r="C144" s="360" t="s">
        <v>867</v>
      </c>
      <c r="D144" s="361"/>
      <c r="E144" s="362">
        <v>79.650000000000006</v>
      </c>
      <c r="F144" s="334"/>
      <c r="G144" s="334"/>
      <c r="H144" s="271">
        <v>0</v>
      </c>
      <c r="I144" s="413"/>
      <c r="J144" s="235"/>
      <c r="K144" s="235"/>
      <c r="L144" s="235"/>
      <c r="M144" s="235" t="s">
        <v>133</v>
      </c>
      <c r="N144" s="235">
        <v>0</v>
      </c>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row>
    <row r="145" spans="1:42" outlineLevel="1">
      <c r="A145" s="395">
        <v>32</v>
      </c>
      <c r="B145" s="269" t="s">
        <v>884</v>
      </c>
      <c r="C145" s="270" t="s">
        <v>885</v>
      </c>
      <c r="D145" s="333" t="s">
        <v>130</v>
      </c>
      <c r="E145" s="334">
        <v>995.95749999999998</v>
      </c>
      <c r="F145" s="334"/>
      <c r="G145" s="334">
        <f>ROUND(E145*F145,2)</f>
        <v>0</v>
      </c>
      <c r="H145" s="271" t="s">
        <v>1269</v>
      </c>
      <c r="I145" s="413"/>
      <c r="J145" s="235"/>
      <c r="K145" s="235"/>
      <c r="L145" s="235"/>
      <c r="M145" s="235" t="s">
        <v>444</v>
      </c>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5"/>
      <c r="AL145" s="235"/>
      <c r="AM145" s="235"/>
      <c r="AN145" s="235"/>
      <c r="AO145" s="235"/>
      <c r="AP145" s="235"/>
    </row>
    <row r="146" spans="1:42" outlineLevel="1">
      <c r="A146" s="395"/>
      <c r="B146" s="269"/>
      <c r="C146" s="360" t="s">
        <v>575</v>
      </c>
      <c r="D146" s="361"/>
      <c r="E146" s="362"/>
      <c r="F146" s="334"/>
      <c r="G146" s="334"/>
      <c r="H146" s="271">
        <v>0</v>
      </c>
      <c r="I146" s="413"/>
      <c r="J146" s="235"/>
      <c r="K146" s="235"/>
      <c r="L146" s="235"/>
      <c r="M146" s="235" t="s">
        <v>133</v>
      </c>
      <c r="N146" s="235">
        <v>0</v>
      </c>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5"/>
      <c r="AO146" s="235"/>
      <c r="AP146" s="235"/>
    </row>
    <row r="147" spans="1:42" outlineLevel="1">
      <c r="A147" s="395"/>
      <c r="B147" s="269"/>
      <c r="C147" s="360" t="s">
        <v>154</v>
      </c>
      <c r="D147" s="361"/>
      <c r="E147" s="362"/>
      <c r="F147" s="334"/>
      <c r="G147" s="334"/>
      <c r="H147" s="271">
        <v>0</v>
      </c>
      <c r="I147" s="413"/>
      <c r="J147" s="235"/>
      <c r="K147" s="235"/>
      <c r="L147" s="235"/>
      <c r="M147" s="235" t="s">
        <v>133</v>
      </c>
      <c r="N147" s="235">
        <v>0</v>
      </c>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row>
    <row r="148" spans="1:42" outlineLevel="1">
      <c r="A148" s="395"/>
      <c r="B148" s="269"/>
      <c r="C148" s="367" t="s">
        <v>369</v>
      </c>
      <c r="D148" s="368"/>
      <c r="E148" s="369"/>
      <c r="F148" s="334"/>
      <c r="G148" s="334"/>
      <c r="H148" s="271">
        <v>0</v>
      </c>
      <c r="I148" s="413"/>
      <c r="J148" s="235"/>
      <c r="K148" s="235"/>
      <c r="L148" s="235"/>
      <c r="M148" s="235" t="s">
        <v>133</v>
      </c>
      <c r="N148" s="235">
        <v>2</v>
      </c>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c r="AJ148" s="235"/>
      <c r="AK148" s="235"/>
      <c r="AL148" s="235"/>
      <c r="AM148" s="235"/>
      <c r="AN148" s="235"/>
      <c r="AO148" s="235"/>
      <c r="AP148" s="235"/>
    </row>
    <row r="149" spans="1:42" outlineLevel="1">
      <c r="A149" s="395"/>
      <c r="B149" s="269"/>
      <c r="C149" s="370" t="s">
        <v>877</v>
      </c>
      <c r="D149" s="368"/>
      <c r="E149" s="369">
        <v>653</v>
      </c>
      <c r="F149" s="334"/>
      <c r="G149" s="334"/>
      <c r="H149" s="271">
        <v>0</v>
      </c>
      <c r="I149" s="413"/>
      <c r="J149" s="235"/>
      <c r="K149" s="235"/>
      <c r="L149" s="235"/>
      <c r="M149" s="235" t="s">
        <v>133</v>
      </c>
      <c r="N149" s="235">
        <v>2</v>
      </c>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35"/>
      <c r="AL149" s="235"/>
      <c r="AM149" s="235"/>
      <c r="AN149" s="235"/>
      <c r="AO149" s="235"/>
      <c r="AP149" s="235"/>
    </row>
    <row r="150" spans="1:42" outlineLevel="1">
      <c r="A150" s="395"/>
      <c r="B150" s="269"/>
      <c r="C150" s="370" t="s">
        <v>878</v>
      </c>
      <c r="D150" s="368"/>
      <c r="E150" s="369">
        <v>9.5</v>
      </c>
      <c r="F150" s="334"/>
      <c r="G150" s="334"/>
      <c r="H150" s="271">
        <v>0</v>
      </c>
      <c r="I150" s="413"/>
      <c r="J150" s="235"/>
      <c r="K150" s="235"/>
      <c r="L150" s="235"/>
      <c r="M150" s="235" t="s">
        <v>133</v>
      </c>
      <c r="N150" s="235">
        <v>2</v>
      </c>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c r="AJ150" s="235"/>
      <c r="AK150" s="235"/>
      <c r="AL150" s="235"/>
      <c r="AM150" s="235"/>
      <c r="AN150" s="235"/>
      <c r="AO150" s="235"/>
      <c r="AP150" s="235"/>
    </row>
    <row r="151" spans="1:42" outlineLevel="1">
      <c r="A151" s="395"/>
      <c r="B151" s="269"/>
      <c r="C151" s="370" t="s">
        <v>879</v>
      </c>
      <c r="D151" s="368"/>
      <c r="E151" s="369">
        <v>123.9</v>
      </c>
      <c r="F151" s="334"/>
      <c r="G151" s="334"/>
      <c r="H151" s="271">
        <v>0</v>
      </c>
      <c r="I151" s="413"/>
      <c r="J151" s="235"/>
      <c r="K151" s="235"/>
      <c r="L151" s="235"/>
      <c r="M151" s="235" t="s">
        <v>133</v>
      </c>
      <c r="N151" s="235">
        <v>2</v>
      </c>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5"/>
      <c r="AM151" s="235"/>
      <c r="AN151" s="235"/>
      <c r="AO151" s="235"/>
      <c r="AP151" s="235"/>
    </row>
    <row r="152" spans="1:42" outlineLevel="1">
      <c r="A152" s="395"/>
      <c r="B152" s="269"/>
      <c r="C152" s="370" t="s">
        <v>880</v>
      </c>
      <c r="D152" s="368"/>
      <c r="E152" s="369">
        <v>79.650000000000006</v>
      </c>
      <c r="F152" s="334"/>
      <c r="G152" s="334"/>
      <c r="H152" s="271">
        <v>0</v>
      </c>
      <c r="I152" s="413"/>
      <c r="J152" s="235"/>
      <c r="K152" s="235"/>
      <c r="L152" s="235"/>
      <c r="M152" s="235" t="s">
        <v>133</v>
      </c>
      <c r="N152" s="235">
        <v>2</v>
      </c>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5"/>
      <c r="AP152" s="235"/>
    </row>
    <row r="153" spans="1:42" outlineLevel="1">
      <c r="A153" s="395"/>
      <c r="B153" s="269"/>
      <c r="C153" s="367" t="s">
        <v>373</v>
      </c>
      <c r="D153" s="368"/>
      <c r="E153" s="369"/>
      <c r="F153" s="334"/>
      <c r="G153" s="334"/>
      <c r="H153" s="271">
        <v>0</v>
      </c>
      <c r="I153" s="413"/>
      <c r="J153" s="235"/>
      <c r="K153" s="235"/>
      <c r="L153" s="235"/>
      <c r="M153" s="235" t="s">
        <v>133</v>
      </c>
      <c r="N153" s="235">
        <v>0</v>
      </c>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row>
    <row r="154" spans="1:42" outlineLevel="1">
      <c r="A154" s="395"/>
      <c r="B154" s="269"/>
      <c r="C154" s="360" t="s">
        <v>881</v>
      </c>
      <c r="D154" s="361"/>
      <c r="E154" s="362">
        <v>995.95749999999998</v>
      </c>
      <c r="F154" s="334"/>
      <c r="G154" s="334"/>
      <c r="H154" s="271">
        <v>0</v>
      </c>
      <c r="I154" s="413"/>
      <c r="J154" s="235"/>
      <c r="K154" s="235"/>
      <c r="L154" s="235"/>
      <c r="M154" s="235" t="s">
        <v>133</v>
      </c>
      <c r="N154" s="235">
        <v>0</v>
      </c>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row>
    <row r="155" spans="1:42" ht="22.5" outlineLevel="1">
      <c r="A155" s="395">
        <v>33</v>
      </c>
      <c r="B155" s="269" t="s">
        <v>886</v>
      </c>
      <c r="C155" s="270" t="s">
        <v>887</v>
      </c>
      <c r="D155" s="333" t="s">
        <v>130</v>
      </c>
      <c r="E155" s="334">
        <v>79.650000000000006</v>
      </c>
      <c r="F155" s="334"/>
      <c r="G155" s="334">
        <f>ROUND(E155*F155,2)</f>
        <v>0</v>
      </c>
      <c r="H155" s="271" t="s">
        <v>1269</v>
      </c>
      <c r="I155" s="413"/>
      <c r="J155" s="235"/>
      <c r="K155" s="235"/>
      <c r="L155" s="235"/>
      <c r="M155" s="235" t="s">
        <v>131</v>
      </c>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row>
    <row r="156" spans="1:42" outlineLevel="1">
      <c r="A156" s="395"/>
      <c r="B156" s="269"/>
      <c r="C156" s="360" t="s">
        <v>575</v>
      </c>
      <c r="D156" s="361"/>
      <c r="E156" s="362"/>
      <c r="F156" s="334"/>
      <c r="G156" s="334"/>
      <c r="H156" s="271">
        <v>0</v>
      </c>
      <c r="I156" s="413"/>
      <c r="J156" s="235"/>
      <c r="K156" s="235"/>
      <c r="L156" s="235"/>
      <c r="M156" s="235" t="s">
        <v>133</v>
      </c>
      <c r="N156" s="235">
        <v>0</v>
      </c>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235"/>
      <c r="AP156" s="235"/>
    </row>
    <row r="157" spans="1:42" outlineLevel="1">
      <c r="A157" s="395"/>
      <c r="B157" s="269"/>
      <c r="C157" s="360" t="s">
        <v>154</v>
      </c>
      <c r="D157" s="361"/>
      <c r="E157" s="362"/>
      <c r="F157" s="334"/>
      <c r="G157" s="334"/>
      <c r="H157" s="271">
        <v>0</v>
      </c>
      <c r="I157" s="413"/>
      <c r="J157" s="235"/>
      <c r="K157" s="235"/>
      <c r="L157" s="235"/>
      <c r="M157" s="235" t="s">
        <v>133</v>
      </c>
      <c r="N157" s="235">
        <v>0</v>
      </c>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row>
    <row r="158" spans="1:42" outlineLevel="1">
      <c r="A158" s="395"/>
      <c r="B158" s="269"/>
      <c r="C158" s="360" t="s">
        <v>867</v>
      </c>
      <c r="D158" s="361"/>
      <c r="E158" s="362">
        <v>79.650000000000006</v>
      </c>
      <c r="F158" s="334"/>
      <c r="G158" s="334"/>
      <c r="H158" s="271">
        <v>0</v>
      </c>
      <c r="I158" s="413"/>
      <c r="J158" s="235"/>
      <c r="K158" s="235"/>
      <c r="L158" s="235"/>
      <c r="M158" s="235" t="s">
        <v>133</v>
      </c>
      <c r="N158" s="235">
        <v>0</v>
      </c>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row>
    <row r="159" spans="1:42" ht="22.5" outlineLevel="1">
      <c r="A159" s="395">
        <v>34</v>
      </c>
      <c r="B159" s="269" t="s">
        <v>888</v>
      </c>
      <c r="C159" s="270" t="s">
        <v>889</v>
      </c>
      <c r="D159" s="333" t="s">
        <v>130</v>
      </c>
      <c r="E159" s="334">
        <v>662.5</v>
      </c>
      <c r="F159" s="334"/>
      <c r="G159" s="334">
        <f>ROUND(E159*F159,2)</f>
        <v>0</v>
      </c>
      <c r="H159" s="271" t="s">
        <v>1269</v>
      </c>
      <c r="I159" s="413"/>
      <c r="J159" s="235"/>
      <c r="K159" s="235"/>
      <c r="L159" s="235"/>
      <c r="M159" s="235" t="s">
        <v>131</v>
      </c>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row>
    <row r="160" spans="1:42" outlineLevel="1">
      <c r="A160" s="395"/>
      <c r="B160" s="269"/>
      <c r="C160" s="360" t="s">
        <v>575</v>
      </c>
      <c r="D160" s="361"/>
      <c r="E160" s="362"/>
      <c r="F160" s="334"/>
      <c r="G160" s="334"/>
      <c r="H160" s="271">
        <v>0</v>
      </c>
      <c r="I160" s="413"/>
      <c r="J160" s="235"/>
      <c r="K160" s="235"/>
      <c r="L160" s="235"/>
      <c r="M160" s="235" t="s">
        <v>133</v>
      </c>
      <c r="N160" s="235">
        <v>0</v>
      </c>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row>
    <row r="161" spans="1:42" outlineLevel="1">
      <c r="A161" s="395"/>
      <c r="B161" s="269"/>
      <c r="C161" s="360" t="s">
        <v>154</v>
      </c>
      <c r="D161" s="361"/>
      <c r="E161" s="362"/>
      <c r="F161" s="334"/>
      <c r="G161" s="334"/>
      <c r="H161" s="271">
        <v>0</v>
      </c>
      <c r="I161" s="413"/>
      <c r="J161" s="235"/>
      <c r="K161" s="235"/>
      <c r="L161" s="235"/>
      <c r="M161" s="235" t="s">
        <v>133</v>
      </c>
      <c r="N161" s="235">
        <v>0</v>
      </c>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row>
    <row r="162" spans="1:42" outlineLevel="1">
      <c r="A162" s="395"/>
      <c r="B162" s="269"/>
      <c r="C162" s="360" t="s">
        <v>865</v>
      </c>
      <c r="D162" s="361"/>
      <c r="E162" s="362">
        <v>653</v>
      </c>
      <c r="F162" s="334"/>
      <c r="G162" s="334"/>
      <c r="H162" s="271">
        <v>0</v>
      </c>
      <c r="I162" s="413"/>
      <c r="J162" s="235"/>
      <c r="K162" s="235"/>
      <c r="L162" s="235"/>
      <c r="M162" s="235" t="s">
        <v>133</v>
      </c>
      <c r="N162" s="235">
        <v>0</v>
      </c>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row>
    <row r="163" spans="1:42" outlineLevel="1">
      <c r="A163" s="395"/>
      <c r="B163" s="269"/>
      <c r="C163" s="360" t="s">
        <v>866</v>
      </c>
      <c r="D163" s="361"/>
      <c r="E163" s="362">
        <v>9.5</v>
      </c>
      <c r="F163" s="334"/>
      <c r="G163" s="334"/>
      <c r="H163" s="271">
        <v>0</v>
      </c>
      <c r="I163" s="413"/>
      <c r="J163" s="235"/>
      <c r="K163" s="235"/>
      <c r="L163" s="235"/>
      <c r="M163" s="235" t="s">
        <v>133</v>
      </c>
      <c r="N163" s="235">
        <v>0</v>
      </c>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row>
    <row r="164" spans="1:42" ht="22.5" outlineLevel="1">
      <c r="A164" s="395">
        <v>35</v>
      </c>
      <c r="B164" s="269" t="s">
        <v>890</v>
      </c>
      <c r="C164" s="270" t="s">
        <v>891</v>
      </c>
      <c r="D164" s="333" t="s">
        <v>130</v>
      </c>
      <c r="E164" s="334">
        <v>123.9</v>
      </c>
      <c r="F164" s="334"/>
      <c r="G164" s="334">
        <f>ROUND(E164*F164,2)</f>
        <v>0</v>
      </c>
      <c r="H164" s="271" t="s">
        <v>1233</v>
      </c>
      <c r="I164" s="413"/>
      <c r="J164" s="235"/>
      <c r="K164" s="235"/>
      <c r="L164" s="235"/>
      <c r="M164" s="235" t="s">
        <v>131</v>
      </c>
      <c r="N164" s="235"/>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c r="AJ164" s="235"/>
      <c r="AK164" s="235"/>
      <c r="AL164" s="235"/>
      <c r="AM164" s="235"/>
      <c r="AN164" s="235"/>
      <c r="AO164" s="235"/>
      <c r="AP164" s="235"/>
    </row>
    <row r="165" spans="1:42" outlineLevel="1">
      <c r="A165" s="395"/>
      <c r="B165" s="269"/>
      <c r="C165" s="360" t="s">
        <v>575</v>
      </c>
      <c r="D165" s="361"/>
      <c r="E165" s="362"/>
      <c r="F165" s="334"/>
      <c r="G165" s="334"/>
      <c r="H165" s="271">
        <v>0</v>
      </c>
      <c r="I165" s="413"/>
      <c r="J165" s="235"/>
      <c r="K165" s="235"/>
      <c r="L165" s="235"/>
      <c r="M165" s="235" t="s">
        <v>133</v>
      </c>
      <c r="N165" s="235">
        <v>0</v>
      </c>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5"/>
      <c r="AP165" s="235"/>
    </row>
    <row r="166" spans="1:42" outlineLevel="1">
      <c r="A166" s="395"/>
      <c r="B166" s="269"/>
      <c r="C166" s="360" t="s">
        <v>154</v>
      </c>
      <c r="D166" s="361"/>
      <c r="E166" s="362"/>
      <c r="F166" s="334"/>
      <c r="G166" s="334"/>
      <c r="H166" s="271">
        <v>0</v>
      </c>
      <c r="I166" s="413"/>
      <c r="J166" s="235"/>
      <c r="K166" s="235"/>
      <c r="L166" s="235"/>
      <c r="M166" s="235" t="s">
        <v>133</v>
      </c>
      <c r="N166" s="235">
        <v>0</v>
      </c>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35"/>
      <c r="AL166" s="235"/>
      <c r="AM166" s="235"/>
      <c r="AN166" s="235"/>
      <c r="AO166" s="235"/>
      <c r="AP166" s="235"/>
    </row>
    <row r="167" spans="1:42" outlineLevel="1">
      <c r="A167" s="395"/>
      <c r="B167" s="269"/>
      <c r="C167" s="360" t="s">
        <v>870</v>
      </c>
      <c r="D167" s="361"/>
      <c r="E167" s="362">
        <v>123.9</v>
      </c>
      <c r="F167" s="334"/>
      <c r="G167" s="334"/>
      <c r="H167" s="271">
        <v>0</v>
      </c>
      <c r="I167" s="413"/>
      <c r="J167" s="235"/>
      <c r="K167" s="235"/>
      <c r="L167" s="235"/>
      <c r="M167" s="235" t="s">
        <v>133</v>
      </c>
      <c r="N167" s="235">
        <v>0</v>
      </c>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c r="AJ167" s="235"/>
      <c r="AK167" s="235"/>
      <c r="AL167" s="235"/>
      <c r="AM167" s="235"/>
      <c r="AN167" s="235"/>
      <c r="AO167" s="235"/>
      <c r="AP167" s="235"/>
    </row>
    <row r="168" spans="1:42" outlineLevel="1">
      <c r="A168" s="395">
        <v>36</v>
      </c>
      <c r="B168" s="269" t="s">
        <v>892</v>
      </c>
      <c r="C168" s="270" t="s">
        <v>893</v>
      </c>
      <c r="D168" s="333" t="s">
        <v>130</v>
      </c>
      <c r="E168" s="334">
        <v>995.95749999999998</v>
      </c>
      <c r="F168" s="334"/>
      <c r="G168" s="334">
        <f>ROUND(E168*F168,2)</f>
        <v>0</v>
      </c>
      <c r="H168" s="271" t="s">
        <v>1269</v>
      </c>
      <c r="I168" s="413"/>
      <c r="J168" s="235"/>
      <c r="K168" s="235"/>
      <c r="L168" s="235"/>
      <c r="M168" s="235" t="s">
        <v>444</v>
      </c>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row>
    <row r="169" spans="1:42" outlineLevel="1">
      <c r="A169" s="395"/>
      <c r="B169" s="269"/>
      <c r="C169" s="360" t="s">
        <v>575</v>
      </c>
      <c r="D169" s="361"/>
      <c r="E169" s="362"/>
      <c r="F169" s="334"/>
      <c r="G169" s="334"/>
      <c r="H169" s="271">
        <v>0</v>
      </c>
      <c r="I169" s="413"/>
      <c r="J169" s="235"/>
      <c r="K169" s="235"/>
      <c r="L169" s="235"/>
      <c r="M169" s="235" t="s">
        <v>133</v>
      </c>
      <c r="N169" s="235">
        <v>0</v>
      </c>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c r="AJ169" s="235"/>
      <c r="AK169" s="235"/>
      <c r="AL169" s="235"/>
      <c r="AM169" s="235"/>
      <c r="AN169" s="235"/>
      <c r="AO169" s="235"/>
      <c r="AP169" s="235"/>
    </row>
    <row r="170" spans="1:42" outlineLevel="1">
      <c r="A170" s="395"/>
      <c r="B170" s="269"/>
      <c r="C170" s="360" t="s">
        <v>154</v>
      </c>
      <c r="D170" s="361"/>
      <c r="E170" s="362"/>
      <c r="F170" s="334"/>
      <c r="G170" s="334"/>
      <c r="H170" s="271">
        <v>0</v>
      </c>
      <c r="I170" s="413"/>
      <c r="J170" s="235"/>
      <c r="K170" s="235"/>
      <c r="L170" s="235"/>
      <c r="M170" s="235" t="s">
        <v>133</v>
      </c>
      <c r="N170" s="235">
        <v>0</v>
      </c>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row>
    <row r="171" spans="1:42" outlineLevel="1">
      <c r="A171" s="395"/>
      <c r="B171" s="269"/>
      <c r="C171" s="367" t="s">
        <v>369</v>
      </c>
      <c r="D171" s="368"/>
      <c r="E171" s="369"/>
      <c r="F171" s="334"/>
      <c r="G171" s="334"/>
      <c r="H171" s="271">
        <v>0</v>
      </c>
      <c r="I171" s="413"/>
      <c r="J171" s="235"/>
      <c r="K171" s="235"/>
      <c r="L171" s="235"/>
      <c r="M171" s="235" t="s">
        <v>133</v>
      </c>
      <c r="N171" s="235">
        <v>2</v>
      </c>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235"/>
      <c r="AP171" s="235"/>
    </row>
    <row r="172" spans="1:42" outlineLevel="1">
      <c r="A172" s="395"/>
      <c r="B172" s="269"/>
      <c r="C172" s="370" t="s">
        <v>877</v>
      </c>
      <c r="D172" s="368"/>
      <c r="E172" s="369">
        <v>653</v>
      </c>
      <c r="F172" s="334"/>
      <c r="G172" s="334"/>
      <c r="H172" s="271">
        <v>0</v>
      </c>
      <c r="I172" s="413"/>
      <c r="J172" s="235"/>
      <c r="K172" s="235"/>
      <c r="L172" s="235"/>
      <c r="M172" s="235" t="s">
        <v>133</v>
      </c>
      <c r="N172" s="235">
        <v>2</v>
      </c>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row>
    <row r="173" spans="1:42" outlineLevel="1">
      <c r="A173" s="395"/>
      <c r="B173" s="269"/>
      <c r="C173" s="370" t="s">
        <v>878</v>
      </c>
      <c r="D173" s="368"/>
      <c r="E173" s="369">
        <v>9.5</v>
      </c>
      <c r="F173" s="334"/>
      <c r="G173" s="334"/>
      <c r="H173" s="271">
        <v>0</v>
      </c>
      <c r="I173" s="413"/>
      <c r="J173" s="235"/>
      <c r="K173" s="235"/>
      <c r="L173" s="235"/>
      <c r="M173" s="235" t="s">
        <v>133</v>
      </c>
      <c r="N173" s="235">
        <v>2</v>
      </c>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row>
    <row r="174" spans="1:42" outlineLevel="1">
      <c r="A174" s="395"/>
      <c r="B174" s="269"/>
      <c r="C174" s="370" t="s">
        <v>879</v>
      </c>
      <c r="D174" s="368"/>
      <c r="E174" s="369">
        <v>123.9</v>
      </c>
      <c r="F174" s="334"/>
      <c r="G174" s="334"/>
      <c r="H174" s="271">
        <v>0</v>
      </c>
      <c r="I174" s="413"/>
      <c r="J174" s="235"/>
      <c r="K174" s="235"/>
      <c r="L174" s="235"/>
      <c r="M174" s="235" t="s">
        <v>133</v>
      </c>
      <c r="N174" s="235">
        <v>2</v>
      </c>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row>
    <row r="175" spans="1:42" outlineLevel="1">
      <c r="A175" s="395"/>
      <c r="B175" s="269"/>
      <c r="C175" s="370" t="s">
        <v>880</v>
      </c>
      <c r="D175" s="368"/>
      <c r="E175" s="369">
        <v>79.650000000000006</v>
      </c>
      <c r="F175" s="334"/>
      <c r="G175" s="334"/>
      <c r="H175" s="271">
        <v>0</v>
      </c>
      <c r="I175" s="413"/>
      <c r="J175" s="235"/>
      <c r="K175" s="235"/>
      <c r="L175" s="235"/>
      <c r="M175" s="235" t="s">
        <v>133</v>
      </c>
      <c r="N175" s="235">
        <v>2</v>
      </c>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row>
    <row r="176" spans="1:42" outlineLevel="1">
      <c r="A176" s="395"/>
      <c r="B176" s="269"/>
      <c r="C176" s="367" t="s">
        <v>373</v>
      </c>
      <c r="D176" s="368"/>
      <c r="E176" s="369"/>
      <c r="F176" s="334"/>
      <c r="G176" s="334"/>
      <c r="H176" s="271">
        <v>0</v>
      </c>
      <c r="I176" s="413"/>
      <c r="J176" s="235"/>
      <c r="K176" s="235"/>
      <c r="L176" s="235"/>
      <c r="M176" s="235" t="s">
        <v>133</v>
      </c>
      <c r="N176" s="235">
        <v>0</v>
      </c>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235"/>
      <c r="AK176" s="235"/>
      <c r="AL176" s="235"/>
      <c r="AM176" s="235"/>
      <c r="AN176" s="235"/>
      <c r="AO176" s="235"/>
      <c r="AP176" s="235"/>
    </row>
    <row r="177" spans="1:42" outlineLevel="1">
      <c r="A177" s="395"/>
      <c r="B177" s="269"/>
      <c r="C177" s="360" t="s">
        <v>881</v>
      </c>
      <c r="D177" s="361"/>
      <c r="E177" s="362">
        <v>995.95749999999998</v>
      </c>
      <c r="F177" s="334"/>
      <c r="G177" s="334"/>
      <c r="H177" s="271">
        <v>0</v>
      </c>
      <c r="I177" s="413"/>
      <c r="J177" s="235"/>
      <c r="K177" s="235"/>
      <c r="L177" s="235"/>
      <c r="M177" s="235" t="s">
        <v>133</v>
      </c>
      <c r="N177" s="235">
        <v>0</v>
      </c>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row>
    <row r="178" spans="1:42" ht="22.5" outlineLevel="1">
      <c r="A178" s="395">
        <v>37</v>
      </c>
      <c r="B178" s="269" t="s">
        <v>894</v>
      </c>
      <c r="C178" s="270" t="s">
        <v>895</v>
      </c>
      <c r="D178" s="333" t="s">
        <v>142</v>
      </c>
      <c r="E178" s="334">
        <v>10</v>
      </c>
      <c r="F178" s="334"/>
      <c r="G178" s="334">
        <f>ROUND(E178*F178,2)</f>
        <v>0</v>
      </c>
      <c r="H178" s="271" t="s">
        <v>1233</v>
      </c>
      <c r="I178" s="413"/>
      <c r="J178" s="235"/>
      <c r="K178" s="235"/>
      <c r="L178" s="235"/>
      <c r="M178" s="235" t="s">
        <v>131</v>
      </c>
      <c r="N178" s="235"/>
      <c r="O178" s="235"/>
      <c r="P178" s="235"/>
      <c r="Q178" s="235"/>
      <c r="R178" s="235"/>
      <c r="S178" s="235"/>
      <c r="T178" s="235"/>
      <c r="U178" s="235"/>
      <c r="V178" s="235"/>
      <c r="W178" s="235"/>
      <c r="X178" s="235"/>
      <c r="Y178" s="235"/>
      <c r="Z178" s="235"/>
      <c r="AA178" s="235"/>
      <c r="AB178" s="235"/>
      <c r="AC178" s="235"/>
      <c r="AD178" s="235"/>
      <c r="AE178" s="235"/>
      <c r="AF178" s="235"/>
      <c r="AG178" s="235"/>
      <c r="AH178" s="235"/>
      <c r="AI178" s="235"/>
      <c r="AJ178" s="235"/>
      <c r="AK178" s="235"/>
      <c r="AL178" s="235"/>
      <c r="AM178" s="235"/>
      <c r="AN178" s="235"/>
      <c r="AO178" s="235"/>
      <c r="AP178" s="235"/>
    </row>
    <row r="179" spans="1:42" outlineLevel="1">
      <c r="A179" s="395"/>
      <c r="B179" s="269"/>
      <c r="C179" s="360" t="s">
        <v>896</v>
      </c>
      <c r="D179" s="361"/>
      <c r="E179" s="362">
        <v>10</v>
      </c>
      <c r="F179" s="334"/>
      <c r="G179" s="334"/>
      <c r="H179" s="271">
        <v>0</v>
      </c>
      <c r="I179" s="413"/>
      <c r="J179" s="235"/>
      <c r="K179" s="235"/>
      <c r="L179" s="235"/>
      <c r="M179" s="235" t="s">
        <v>133</v>
      </c>
      <c r="N179" s="235">
        <v>0</v>
      </c>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5"/>
      <c r="AK179" s="235"/>
      <c r="AL179" s="235"/>
      <c r="AM179" s="235"/>
      <c r="AN179" s="235"/>
      <c r="AO179" s="235"/>
      <c r="AP179" s="235"/>
    </row>
    <row r="180" spans="1:42" outlineLevel="1">
      <c r="A180" s="395">
        <v>38</v>
      </c>
      <c r="B180" s="269" t="s">
        <v>897</v>
      </c>
      <c r="C180" s="270" t="s">
        <v>898</v>
      </c>
      <c r="D180" s="333" t="s">
        <v>130</v>
      </c>
      <c r="E180" s="334">
        <v>653</v>
      </c>
      <c r="F180" s="334"/>
      <c r="G180" s="334">
        <f>ROUND(E180*F180,2)</f>
        <v>0</v>
      </c>
      <c r="H180" s="271" t="s">
        <v>1233</v>
      </c>
      <c r="I180" s="413"/>
      <c r="J180" s="235"/>
      <c r="K180" s="235"/>
      <c r="L180" s="235"/>
      <c r="M180" s="235" t="s">
        <v>131</v>
      </c>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c r="AJ180" s="235"/>
      <c r="AK180" s="235"/>
      <c r="AL180" s="235"/>
      <c r="AM180" s="235"/>
      <c r="AN180" s="235"/>
      <c r="AO180" s="235"/>
      <c r="AP180" s="235"/>
    </row>
    <row r="181" spans="1:42" outlineLevel="1">
      <c r="A181" s="395"/>
      <c r="B181" s="269"/>
      <c r="C181" s="360" t="s">
        <v>575</v>
      </c>
      <c r="D181" s="361"/>
      <c r="E181" s="362"/>
      <c r="F181" s="334"/>
      <c r="G181" s="334"/>
      <c r="H181" s="271">
        <v>0</v>
      </c>
      <c r="I181" s="413"/>
      <c r="J181" s="235"/>
      <c r="K181" s="235"/>
      <c r="L181" s="235"/>
      <c r="M181" s="235" t="s">
        <v>133</v>
      </c>
      <c r="N181" s="235">
        <v>0</v>
      </c>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row>
    <row r="182" spans="1:42" outlineLevel="1">
      <c r="A182" s="395"/>
      <c r="B182" s="269"/>
      <c r="C182" s="360" t="s">
        <v>154</v>
      </c>
      <c r="D182" s="361"/>
      <c r="E182" s="362"/>
      <c r="F182" s="334"/>
      <c r="G182" s="334"/>
      <c r="H182" s="271">
        <v>0</v>
      </c>
      <c r="I182" s="413"/>
      <c r="J182" s="235"/>
      <c r="K182" s="235"/>
      <c r="L182" s="235"/>
      <c r="M182" s="235" t="s">
        <v>133</v>
      </c>
      <c r="N182" s="235">
        <v>0</v>
      </c>
      <c r="O182" s="235"/>
      <c r="P182" s="235"/>
      <c r="Q182" s="235"/>
      <c r="R182" s="235"/>
      <c r="S182" s="235"/>
      <c r="T182" s="235"/>
      <c r="U182" s="235"/>
      <c r="V182" s="235"/>
      <c r="W182" s="235"/>
      <c r="X182" s="235"/>
      <c r="Y182" s="235"/>
      <c r="Z182" s="235"/>
      <c r="AA182" s="235"/>
      <c r="AB182" s="235"/>
      <c r="AC182" s="235"/>
      <c r="AD182" s="235"/>
      <c r="AE182" s="235"/>
      <c r="AF182" s="235"/>
      <c r="AG182" s="235"/>
      <c r="AH182" s="235"/>
      <c r="AI182" s="235"/>
      <c r="AJ182" s="235"/>
      <c r="AK182" s="235"/>
      <c r="AL182" s="235"/>
      <c r="AM182" s="235"/>
      <c r="AN182" s="235"/>
      <c r="AO182" s="235"/>
      <c r="AP182" s="235"/>
    </row>
    <row r="183" spans="1:42" outlineLevel="1">
      <c r="A183" s="395"/>
      <c r="B183" s="269"/>
      <c r="C183" s="360" t="s">
        <v>865</v>
      </c>
      <c r="D183" s="361"/>
      <c r="E183" s="362">
        <v>653</v>
      </c>
      <c r="F183" s="334"/>
      <c r="G183" s="334"/>
      <c r="H183" s="271">
        <v>0</v>
      </c>
      <c r="I183" s="413"/>
      <c r="J183" s="235"/>
      <c r="K183" s="235"/>
      <c r="L183" s="235"/>
      <c r="M183" s="235" t="s">
        <v>133</v>
      </c>
      <c r="N183" s="235">
        <v>0</v>
      </c>
      <c r="O183" s="235"/>
      <c r="P183" s="235"/>
      <c r="Q183" s="235"/>
      <c r="R183" s="235"/>
      <c r="S183" s="235"/>
      <c r="T183" s="235"/>
      <c r="U183" s="235"/>
      <c r="V183" s="235"/>
      <c r="W183" s="235"/>
      <c r="X183" s="235"/>
      <c r="Y183" s="235"/>
      <c r="Z183" s="235"/>
      <c r="AA183" s="235"/>
      <c r="AB183" s="235"/>
      <c r="AC183" s="235"/>
      <c r="AD183" s="235"/>
      <c r="AE183" s="235"/>
      <c r="AF183" s="235"/>
      <c r="AG183" s="235"/>
      <c r="AH183" s="235"/>
      <c r="AI183" s="235"/>
      <c r="AJ183" s="235"/>
      <c r="AK183" s="235"/>
      <c r="AL183" s="235"/>
      <c r="AM183" s="235"/>
      <c r="AN183" s="235"/>
      <c r="AO183" s="235"/>
      <c r="AP183" s="235"/>
    </row>
    <row r="184" spans="1:42" outlineLevel="1">
      <c r="A184" s="395">
        <v>39</v>
      </c>
      <c r="B184" s="269" t="s">
        <v>899</v>
      </c>
      <c r="C184" s="270" t="s">
        <v>900</v>
      </c>
      <c r="D184" s="333" t="s">
        <v>0</v>
      </c>
      <c r="E184" s="334">
        <v>4</v>
      </c>
      <c r="F184" s="334"/>
      <c r="G184" s="334">
        <f>ROUND(E184*F184,2)</f>
        <v>0</v>
      </c>
      <c r="H184" s="271" t="s">
        <v>1269</v>
      </c>
      <c r="I184" s="413"/>
      <c r="J184" s="235"/>
      <c r="K184" s="235"/>
      <c r="L184" s="235"/>
      <c r="M184" s="235" t="s">
        <v>131</v>
      </c>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35"/>
      <c r="AM184" s="235"/>
      <c r="AN184" s="235"/>
      <c r="AO184" s="235"/>
      <c r="AP184" s="235"/>
    </row>
    <row r="185" spans="1:42">
      <c r="A185" s="396" t="s">
        <v>126</v>
      </c>
      <c r="B185" s="363" t="s">
        <v>80</v>
      </c>
      <c r="C185" s="364" t="s">
        <v>81</v>
      </c>
      <c r="D185" s="365"/>
      <c r="E185" s="366"/>
      <c r="F185" s="366"/>
      <c r="G185" s="366">
        <f>SUMIF(M186:M229,"&lt;&gt;NOR",G186:G229)</f>
        <v>0</v>
      </c>
      <c r="H185" s="339"/>
      <c r="M185" s="232" t="s">
        <v>127</v>
      </c>
    </row>
    <row r="186" spans="1:42" ht="22.5" outlineLevel="1">
      <c r="A186" s="395">
        <v>40</v>
      </c>
      <c r="B186" s="269" t="s">
        <v>901</v>
      </c>
      <c r="C186" s="270" t="s">
        <v>902</v>
      </c>
      <c r="D186" s="333" t="s">
        <v>130</v>
      </c>
      <c r="E186" s="334">
        <v>497.78</v>
      </c>
      <c r="F186" s="334"/>
      <c r="G186" s="334">
        <f>ROUND(E186*F186,2)</f>
        <v>0</v>
      </c>
      <c r="H186" s="271" t="s">
        <v>1269</v>
      </c>
      <c r="I186" s="413"/>
      <c r="J186" s="235"/>
      <c r="K186" s="235"/>
      <c r="L186" s="235"/>
      <c r="M186" s="235" t="s">
        <v>131</v>
      </c>
      <c r="N186" s="235"/>
      <c r="O186" s="235"/>
      <c r="P186" s="235"/>
      <c r="Q186" s="235"/>
      <c r="R186" s="235"/>
      <c r="S186" s="235"/>
      <c r="T186" s="235"/>
      <c r="U186" s="235"/>
      <c r="V186" s="235"/>
      <c r="W186" s="235"/>
      <c r="X186" s="235"/>
      <c r="Y186" s="235"/>
      <c r="Z186" s="235"/>
      <c r="AA186" s="235"/>
      <c r="AB186" s="235"/>
      <c r="AC186" s="235"/>
      <c r="AD186" s="235"/>
      <c r="AE186" s="235"/>
      <c r="AF186" s="235"/>
      <c r="AG186" s="235"/>
      <c r="AH186" s="235"/>
      <c r="AI186" s="235"/>
      <c r="AJ186" s="235"/>
      <c r="AK186" s="235"/>
      <c r="AL186" s="235"/>
      <c r="AM186" s="235"/>
      <c r="AN186" s="235"/>
      <c r="AO186" s="235"/>
      <c r="AP186" s="235"/>
    </row>
    <row r="187" spans="1:42" outlineLevel="1">
      <c r="A187" s="395"/>
      <c r="B187" s="269"/>
      <c r="C187" s="360" t="s">
        <v>154</v>
      </c>
      <c r="D187" s="361"/>
      <c r="E187" s="362"/>
      <c r="F187" s="334"/>
      <c r="G187" s="334"/>
      <c r="H187" s="271">
        <v>0</v>
      </c>
      <c r="I187" s="413"/>
      <c r="J187" s="235"/>
      <c r="K187" s="235"/>
      <c r="L187" s="235"/>
      <c r="M187" s="235" t="s">
        <v>133</v>
      </c>
      <c r="N187" s="235">
        <v>0</v>
      </c>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5"/>
      <c r="AN187" s="235"/>
      <c r="AO187" s="235"/>
      <c r="AP187" s="235"/>
    </row>
    <row r="188" spans="1:42" outlineLevel="1">
      <c r="A188" s="395"/>
      <c r="B188" s="269"/>
      <c r="C188" s="360" t="s">
        <v>1463</v>
      </c>
      <c r="D188" s="361"/>
      <c r="E188" s="362">
        <v>178.68</v>
      </c>
      <c r="F188" s="334"/>
      <c r="G188" s="334"/>
      <c r="H188" s="271">
        <v>0</v>
      </c>
      <c r="I188" s="413"/>
      <c r="J188" s="235"/>
      <c r="K188" s="235"/>
      <c r="L188" s="235"/>
      <c r="M188" s="235" t="s">
        <v>133</v>
      </c>
      <c r="N188" s="235">
        <v>0</v>
      </c>
      <c r="O188" s="235"/>
      <c r="P188" s="235"/>
      <c r="Q188" s="235"/>
      <c r="R188" s="235"/>
      <c r="S188" s="235"/>
      <c r="T188" s="235"/>
      <c r="U188" s="235"/>
      <c r="V188" s="235"/>
      <c r="W188" s="235"/>
      <c r="X188" s="235"/>
      <c r="Y188" s="235"/>
      <c r="Z188" s="235"/>
      <c r="AA188" s="235"/>
      <c r="AB188" s="235"/>
      <c r="AC188" s="235"/>
      <c r="AD188" s="235"/>
      <c r="AE188" s="235"/>
      <c r="AF188" s="235"/>
      <c r="AG188" s="235"/>
      <c r="AH188" s="235"/>
      <c r="AI188" s="235"/>
      <c r="AJ188" s="235"/>
      <c r="AK188" s="235"/>
      <c r="AL188" s="235"/>
      <c r="AM188" s="235"/>
      <c r="AN188" s="235"/>
      <c r="AO188" s="235"/>
      <c r="AP188" s="235"/>
    </row>
    <row r="189" spans="1:42" outlineLevel="1">
      <c r="A189" s="395"/>
      <c r="B189" s="269"/>
      <c r="C189" s="360" t="s">
        <v>1437</v>
      </c>
      <c r="D189" s="361"/>
      <c r="E189" s="362">
        <v>319.10000000000002</v>
      </c>
      <c r="F189" s="334"/>
      <c r="G189" s="334"/>
      <c r="H189" s="271">
        <v>0</v>
      </c>
      <c r="I189" s="413"/>
      <c r="J189" s="235"/>
      <c r="K189" s="235"/>
      <c r="L189" s="235"/>
      <c r="M189" s="235" t="s">
        <v>133</v>
      </c>
      <c r="N189" s="235">
        <v>0</v>
      </c>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row>
    <row r="190" spans="1:42" outlineLevel="1">
      <c r="A190" s="395">
        <v>41</v>
      </c>
      <c r="B190" s="269" t="s">
        <v>903</v>
      </c>
      <c r="C190" s="270" t="s">
        <v>904</v>
      </c>
      <c r="D190" s="333" t="s">
        <v>130</v>
      </c>
      <c r="E190" s="334">
        <v>196.559</v>
      </c>
      <c r="F190" s="334"/>
      <c r="G190" s="334">
        <f>ROUND(E190*F190,2)</f>
        <v>0</v>
      </c>
      <c r="H190" s="271" t="s">
        <v>1269</v>
      </c>
      <c r="I190" s="413"/>
      <c r="J190" s="235"/>
      <c r="K190" s="235"/>
      <c r="L190" s="235"/>
      <c r="M190" s="235" t="s">
        <v>444</v>
      </c>
      <c r="N190" s="235"/>
      <c r="O190" s="235"/>
      <c r="P190" s="235"/>
      <c r="Q190" s="235"/>
      <c r="R190" s="235"/>
      <c r="S190" s="235"/>
      <c r="T190" s="235"/>
      <c r="U190" s="235"/>
      <c r="V190" s="235"/>
      <c r="W190" s="235"/>
      <c r="X190" s="235"/>
      <c r="Y190" s="235"/>
      <c r="Z190" s="235"/>
      <c r="AA190" s="235"/>
      <c r="AB190" s="235"/>
      <c r="AC190" s="235"/>
      <c r="AD190" s="235"/>
      <c r="AE190" s="235"/>
      <c r="AF190" s="235"/>
      <c r="AG190" s="235"/>
      <c r="AH190" s="235"/>
      <c r="AI190" s="235"/>
      <c r="AJ190" s="235"/>
      <c r="AK190" s="235"/>
      <c r="AL190" s="235"/>
      <c r="AM190" s="235"/>
      <c r="AN190" s="235"/>
      <c r="AO190" s="235"/>
      <c r="AP190" s="235"/>
    </row>
    <row r="191" spans="1:42" outlineLevel="1">
      <c r="A191" s="395"/>
      <c r="B191" s="269"/>
      <c r="C191" s="360" t="s">
        <v>154</v>
      </c>
      <c r="D191" s="361"/>
      <c r="E191" s="362"/>
      <c r="F191" s="334"/>
      <c r="G191" s="334"/>
      <c r="H191" s="271">
        <v>0</v>
      </c>
      <c r="I191" s="413"/>
      <c r="J191" s="235"/>
      <c r="K191" s="235"/>
      <c r="L191" s="235"/>
      <c r="M191" s="235" t="s">
        <v>133</v>
      </c>
      <c r="N191" s="235">
        <v>0</v>
      </c>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row>
    <row r="192" spans="1:42" outlineLevel="1">
      <c r="A192" s="395"/>
      <c r="B192" s="269"/>
      <c r="C192" s="360" t="s">
        <v>1464</v>
      </c>
      <c r="D192" s="361"/>
      <c r="E192" s="362">
        <v>196.559</v>
      </c>
      <c r="F192" s="334"/>
      <c r="G192" s="334"/>
      <c r="H192" s="271">
        <v>0</v>
      </c>
      <c r="I192" s="413"/>
      <c r="J192" s="235"/>
      <c r="K192" s="235"/>
      <c r="L192" s="235"/>
      <c r="M192" s="235" t="s">
        <v>133</v>
      </c>
      <c r="N192" s="235">
        <v>0</v>
      </c>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5"/>
      <c r="AN192" s="235"/>
      <c r="AO192" s="235"/>
      <c r="AP192" s="235"/>
    </row>
    <row r="193" spans="1:42" outlineLevel="1">
      <c r="A193" s="395">
        <v>42</v>
      </c>
      <c r="B193" s="269" t="s">
        <v>905</v>
      </c>
      <c r="C193" s="270" t="s">
        <v>906</v>
      </c>
      <c r="D193" s="333" t="s">
        <v>130</v>
      </c>
      <c r="E193" s="334">
        <v>351.01</v>
      </c>
      <c r="F193" s="334"/>
      <c r="G193" s="334">
        <f>ROUND(E193*F193,2)</f>
        <v>0</v>
      </c>
      <c r="H193" s="271" t="s">
        <v>1233</v>
      </c>
      <c r="I193" s="413"/>
      <c r="J193" s="235"/>
      <c r="K193" s="235"/>
      <c r="L193" s="235"/>
      <c r="M193" s="235" t="s">
        <v>444</v>
      </c>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row>
    <row r="194" spans="1:42" outlineLevel="1">
      <c r="A194" s="395"/>
      <c r="B194" s="269"/>
      <c r="C194" s="360" t="s">
        <v>1465</v>
      </c>
      <c r="D194" s="361"/>
      <c r="E194" s="362">
        <v>351.01</v>
      </c>
      <c r="F194" s="334"/>
      <c r="G194" s="334"/>
      <c r="H194" s="271">
        <v>0</v>
      </c>
      <c r="I194" s="413"/>
      <c r="J194" s="235"/>
      <c r="K194" s="235"/>
      <c r="L194" s="235"/>
      <c r="M194" s="235" t="s">
        <v>133</v>
      </c>
      <c r="N194" s="235">
        <v>0</v>
      </c>
      <c r="O194" s="235"/>
      <c r="P194" s="235"/>
      <c r="Q194" s="235"/>
      <c r="R194" s="235"/>
      <c r="S194" s="235"/>
      <c r="T194" s="235"/>
      <c r="U194" s="235"/>
      <c r="V194" s="235"/>
      <c r="W194" s="235"/>
      <c r="X194" s="235"/>
      <c r="Y194" s="235"/>
      <c r="Z194" s="235"/>
      <c r="AA194" s="235"/>
      <c r="AB194" s="235"/>
      <c r="AC194" s="235"/>
      <c r="AD194" s="235"/>
      <c r="AE194" s="235"/>
      <c r="AF194" s="235"/>
      <c r="AG194" s="235"/>
      <c r="AH194" s="235"/>
      <c r="AI194" s="235"/>
      <c r="AJ194" s="235"/>
      <c r="AK194" s="235"/>
      <c r="AL194" s="235"/>
      <c r="AM194" s="235"/>
      <c r="AN194" s="235"/>
      <c r="AO194" s="235"/>
      <c r="AP194" s="235"/>
    </row>
    <row r="195" spans="1:42" outlineLevel="1">
      <c r="A195" s="395">
        <v>43</v>
      </c>
      <c r="B195" s="269" t="s">
        <v>923</v>
      </c>
      <c r="C195" s="270" t="s">
        <v>924</v>
      </c>
      <c r="D195" s="333" t="s">
        <v>130</v>
      </c>
      <c r="E195" s="334">
        <v>1404.65</v>
      </c>
      <c r="F195" s="334"/>
      <c r="G195" s="334">
        <f>ROUND(E195*F195,2)</f>
        <v>0</v>
      </c>
      <c r="H195" s="271" t="s">
        <v>1269</v>
      </c>
      <c r="I195" s="413"/>
      <c r="J195" s="235"/>
      <c r="K195" s="235"/>
      <c r="L195" s="235"/>
      <c r="M195" s="235" t="s">
        <v>131</v>
      </c>
      <c r="N195" s="235"/>
      <c r="O195" s="235"/>
      <c r="P195" s="235"/>
      <c r="Q195" s="235"/>
      <c r="R195" s="235"/>
      <c r="S195" s="235"/>
      <c r="T195" s="235"/>
      <c r="U195" s="235"/>
      <c r="V195" s="235"/>
      <c r="W195" s="235"/>
      <c r="X195" s="235"/>
      <c r="Y195" s="235"/>
      <c r="Z195" s="235"/>
      <c r="AA195" s="235"/>
      <c r="AB195" s="235"/>
      <c r="AC195" s="235"/>
      <c r="AD195" s="235"/>
      <c r="AE195" s="235"/>
      <c r="AF195" s="235"/>
      <c r="AG195" s="235"/>
      <c r="AH195" s="235"/>
      <c r="AI195" s="235"/>
      <c r="AJ195" s="235"/>
      <c r="AK195" s="235"/>
      <c r="AL195" s="235"/>
      <c r="AM195" s="235"/>
      <c r="AN195" s="235"/>
      <c r="AO195" s="235"/>
      <c r="AP195" s="235"/>
    </row>
    <row r="196" spans="1:42" outlineLevel="1">
      <c r="A196" s="395"/>
      <c r="B196" s="269"/>
      <c r="C196" s="360" t="s">
        <v>575</v>
      </c>
      <c r="D196" s="361"/>
      <c r="E196" s="362"/>
      <c r="F196" s="334"/>
      <c r="G196" s="334"/>
      <c r="H196" s="271">
        <v>0</v>
      </c>
      <c r="I196" s="413"/>
      <c r="J196" s="235"/>
      <c r="K196" s="235"/>
      <c r="L196" s="235"/>
      <c r="M196" s="235" t="s">
        <v>133</v>
      </c>
      <c r="N196" s="235">
        <v>0</v>
      </c>
      <c r="O196" s="235"/>
      <c r="P196" s="235"/>
      <c r="Q196" s="235"/>
      <c r="R196" s="235"/>
      <c r="S196" s="235"/>
      <c r="T196" s="235"/>
      <c r="U196" s="235"/>
      <c r="V196" s="235"/>
      <c r="W196" s="235"/>
      <c r="X196" s="235"/>
      <c r="Y196" s="235"/>
      <c r="Z196" s="235"/>
      <c r="AA196" s="235"/>
      <c r="AB196" s="235"/>
      <c r="AC196" s="235"/>
      <c r="AD196" s="235"/>
      <c r="AE196" s="235"/>
      <c r="AF196" s="235"/>
      <c r="AG196" s="235"/>
      <c r="AH196" s="235"/>
      <c r="AI196" s="235"/>
      <c r="AJ196" s="235"/>
      <c r="AK196" s="235"/>
      <c r="AL196" s="235"/>
      <c r="AM196" s="235"/>
      <c r="AN196" s="235"/>
      <c r="AO196" s="235"/>
      <c r="AP196" s="235"/>
    </row>
    <row r="197" spans="1:42" outlineLevel="1">
      <c r="A197" s="395"/>
      <c r="B197" s="269"/>
      <c r="C197" s="360" t="s">
        <v>154</v>
      </c>
      <c r="D197" s="361"/>
      <c r="E197" s="362"/>
      <c r="F197" s="334"/>
      <c r="G197" s="334"/>
      <c r="H197" s="271">
        <v>0</v>
      </c>
      <c r="I197" s="413"/>
      <c r="J197" s="235"/>
      <c r="K197" s="235"/>
      <c r="L197" s="235"/>
      <c r="M197" s="235" t="s">
        <v>133</v>
      </c>
      <c r="N197" s="235">
        <v>0</v>
      </c>
      <c r="O197" s="235"/>
      <c r="P197" s="235"/>
      <c r="Q197" s="235"/>
      <c r="R197" s="235"/>
      <c r="S197" s="235"/>
      <c r="T197" s="235"/>
      <c r="U197" s="235"/>
      <c r="V197" s="235"/>
      <c r="W197" s="235"/>
      <c r="X197" s="235"/>
      <c r="Y197" s="235"/>
      <c r="Z197" s="235"/>
      <c r="AA197" s="235"/>
      <c r="AB197" s="235"/>
      <c r="AC197" s="235"/>
      <c r="AD197" s="235"/>
      <c r="AE197" s="235"/>
      <c r="AF197" s="235"/>
      <c r="AG197" s="235"/>
      <c r="AH197" s="235"/>
      <c r="AI197" s="235"/>
      <c r="AJ197" s="235"/>
      <c r="AK197" s="235"/>
      <c r="AL197" s="235"/>
      <c r="AM197" s="235"/>
      <c r="AN197" s="235"/>
      <c r="AO197" s="235"/>
      <c r="AP197" s="235"/>
    </row>
    <row r="198" spans="1:42" outlineLevel="1">
      <c r="A198" s="395"/>
      <c r="B198" s="269"/>
      <c r="C198" s="360" t="s">
        <v>925</v>
      </c>
      <c r="D198" s="361"/>
      <c r="E198" s="362">
        <v>1306</v>
      </c>
      <c r="F198" s="334"/>
      <c r="G198" s="334"/>
      <c r="H198" s="271">
        <v>0</v>
      </c>
      <c r="I198" s="413"/>
      <c r="J198" s="235"/>
      <c r="K198" s="235"/>
      <c r="L198" s="235"/>
      <c r="M198" s="235" t="s">
        <v>133</v>
      </c>
      <c r="N198" s="235">
        <v>0</v>
      </c>
      <c r="O198" s="235"/>
      <c r="P198" s="235"/>
      <c r="Q198" s="235"/>
      <c r="R198" s="235"/>
      <c r="S198" s="235"/>
      <c r="T198" s="235"/>
      <c r="U198" s="235"/>
      <c r="V198" s="235"/>
      <c r="W198" s="235"/>
      <c r="X198" s="235"/>
      <c r="Y198" s="235"/>
      <c r="Z198" s="235"/>
      <c r="AA198" s="235"/>
      <c r="AB198" s="235"/>
      <c r="AC198" s="235"/>
      <c r="AD198" s="235"/>
      <c r="AE198" s="235"/>
      <c r="AF198" s="235"/>
      <c r="AG198" s="235"/>
      <c r="AH198" s="235"/>
      <c r="AI198" s="235"/>
      <c r="AJ198" s="235"/>
      <c r="AK198" s="235"/>
      <c r="AL198" s="235"/>
      <c r="AM198" s="235"/>
      <c r="AN198" s="235"/>
      <c r="AO198" s="235"/>
      <c r="AP198" s="235"/>
    </row>
    <row r="199" spans="1:42" outlineLevel="1">
      <c r="A199" s="395"/>
      <c r="B199" s="269"/>
      <c r="C199" s="360" t="s">
        <v>926</v>
      </c>
      <c r="D199" s="361"/>
      <c r="E199" s="362">
        <v>19</v>
      </c>
      <c r="F199" s="334"/>
      <c r="G199" s="334"/>
      <c r="H199" s="271">
        <v>0</v>
      </c>
      <c r="I199" s="413"/>
      <c r="J199" s="235"/>
      <c r="K199" s="235"/>
      <c r="L199" s="235"/>
      <c r="M199" s="235" t="s">
        <v>133</v>
      </c>
      <c r="N199" s="235">
        <v>0</v>
      </c>
      <c r="O199" s="235"/>
      <c r="P199" s="235"/>
      <c r="Q199" s="235"/>
      <c r="R199" s="235"/>
      <c r="S199" s="235"/>
      <c r="T199" s="235"/>
      <c r="U199" s="235"/>
      <c r="V199" s="235"/>
      <c r="W199" s="235"/>
      <c r="X199" s="235"/>
      <c r="Y199" s="235"/>
      <c r="Z199" s="235"/>
      <c r="AA199" s="235"/>
      <c r="AB199" s="235"/>
      <c r="AC199" s="235"/>
      <c r="AD199" s="235"/>
      <c r="AE199" s="235"/>
      <c r="AF199" s="235"/>
      <c r="AG199" s="235"/>
      <c r="AH199" s="235"/>
      <c r="AI199" s="235"/>
      <c r="AJ199" s="235"/>
      <c r="AK199" s="235"/>
      <c r="AL199" s="235"/>
      <c r="AM199" s="235"/>
      <c r="AN199" s="235"/>
      <c r="AO199" s="235"/>
      <c r="AP199" s="235"/>
    </row>
    <row r="200" spans="1:42" outlineLevel="1">
      <c r="A200" s="395"/>
      <c r="B200" s="269"/>
      <c r="C200" s="360" t="s">
        <v>867</v>
      </c>
      <c r="D200" s="361"/>
      <c r="E200" s="362">
        <v>79.650000000000006</v>
      </c>
      <c r="F200" s="334"/>
      <c r="G200" s="334"/>
      <c r="H200" s="271">
        <v>0</v>
      </c>
      <c r="I200" s="413"/>
      <c r="J200" s="235"/>
      <c r="K200" s="235"/>
      <c r="L200" s="235"/>
      <c r="M200" s="235" t="s">
        <v>133</v>
      </c>
      <c r="N200" s="235">
        <v>0</v>
      </c>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c r="AJ200" s="235"/>
      <c r="AK200" s="235"/>
      <c r="AL200" s="235"/>
      <c r="AM200" s="235"/>
      <c r="AN200" s="235"/>
      <c r="AO200" s="235"/>
      <c r="AP200" s="235"/>
    </row>
    <row r="201" spans="1:42" outlineLevel="1">
      <c r="A201" s="395">
        <v>44</v>
      </c>
      <c r="B201" s="269" t="s">
        <v>927</v>
      </c>
      <c r="C201" s="270" t="s">
        <v>928</v>
      </c>
      <c r="D201" s="333" t="s">
        <v>130</v>
      </c>
      <c r="E201" s="334">
        <v>123.9</v>
      </c>
      <c r="F201" s="334"/>
      <c r="G201" s="334">
        <f>ROUND(E201*F201,2)</f>
        <v>0</v>
      </c>
      <c r="H201" s="271" t="s">
        <v>1269</v>
      </c>
      <c r="I201" s="413"/>
      <c r="J201" s="235"/>
      <c r="K201" s="235"/>
      <c r="L201" s="235"/>
      <c r="M201" s="235" t="s">
        <v>131</v>
      </c>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35"/>
    </row>
    <row r="202" spans="1:42" outlineLevel="1">
      <c r="A202" s="395"/>
      <c r="B202" s="269"/>
      <c r="C202" s="360" t="s">
        <v>575</v>
      </c>
      <c r="D202" s="361"/>
      <c r="E202" s="362"/>
      <c r="F202" s="334"/>
      <c r="G202" s="334"/>
      <c r="H202" s="271">
        <v>0</v>
      </c>
      <c r="I202" s="413"/>
      <c r="J202" s="235"/>
      <c r="K202" s="235"/>
      <c r="L202" s="235"/>
      <c r="M202" s="235" t="s">
        <v>133</v>
      </c>
      <c r="N202" s="235">
        <v>0</v>
      </c>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c r="AJ202" s="235"/>
      <c r="AK202" s="235"/>
      <c r="AL202" s="235"/>
      <c r="AM202" s="235"/>
      <c r="AN202" s="235"/>
      <c r="AO202" s="235"/>
      <c r="AP202" s="235"/>
    </row>
    <row r="203" spans="1:42" outlineLevel="1">
      <c r="A203" s="395"/>
      <c r="B203" s="269"/>
      <c r="C203" s="360" t="s">
        <v>154</v>
      </c>
      <c r="D203" s="361"/>
      <c r="E203" s="362"/>
      <c r="F203" s="334"/>
      <c r="G203" s="334"/>
      <c r="H203" s="271">
        <v>0</v>
      </c>
      <c r="I203" s="413"/>
      <c r="J203" s="235"/>
      <c r="K203" s="235"/>
      <c r="L203" s="235"/>
      <c r="M203" s="235" t="s">
        <v>133</v>
      </c>
      <c r="N203" s="235">
        <v>0</v>
      </c>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row>
    <row r="204" spans="1:42" outlineLevel="1">
      <c r="A204" s="395"/>
      <c r="B204" s="269"/>
      <c r="C204" s="360" t="s">
        <v>870</v>
      </c>
      <c r="D204" s="361"/>
      <c r="E204" s="362">
        <v>123.9</v>
      </c>
      <c r="F204" s="334"/>
      <c r="G204" s="334"/>
      <c r="H204" s="271">
        <v>0</v>
      </c>
      <c r="I204" s="413"/>
      <c r="J204" s="235"/>
      <c r="K204" s="235"/>
      <c r="L204" s="235"/>
      <c r="M204" s="235" t="s">
        <v>133</v>
      </c>
      <c r="N204" s="235">
        <v>0</v>
      </c>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235"/>
      <c r="AK204" s="235"/>
      <c r="AL204" s="235"/>
      <c r="AM204" s="235"/>
      <c r="AN204" s="235"/>
      <c r="AO204" s="235"/>
      <c r="AP204" s="235"/>
    </row>
    <row r="205" spans="1:42" outlineLevel="1">
      <c r="A205" s="395">
        <v>45</v>
      </c>
      <c r="B205" s="269" t="s">
        <v>929</v>
      </c>
      <c r="C205" s="270" t="s">
        <v>930</v>
      </c>
      <c r="D205" s="333" t="s">
        <v>146</v>
      </c>
      <c r="E205" s="334">
        <v>22.390499999999999</v>
      </c>
      <c r="F205" s="334"/>
      <c r="G205" s="334">
        <f>ROUND(E205*F205,2)</f>
        <v>0</v>
      </c>
      <c r="H205" s="271" t="s">
        <v>1269</v>
      </c>
      <c r="I205" s="413"/>
      <c r="J205" s="235"/>
      <c r="K205" s="235"/>
      <c r="L205" s="235"/>
      <c r="M205" s="235" t="s">
        <v>444</v>
      </c>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c r="AJ205" s="235"/>
      <c r="AK205" s="235"/>
      <c r="AL205" s="235"/>
      <c r="AM205" s="235"/>
      <c r="AN205" s="235"/>
      <c r="AO205" s="235"/>
      <c r="AP205" s="235"/>
    </row>
    <row r="206" spans="1:42" outlineLevel="1">
      <c r="A206" s="395"/>
      <c r="B206" s="269"/>
      <c r="C206" s="360" t="s">
        <v>575</v>
      </c>
      <c r="D206" s="361"/>
      <c r="E206" s="362"/>
      <c r="F206" s="334"/>
      <c r="G206" s="334"/>
      <c r="H206" s="271">
        <v>0</v>
      </c>
      <c r="I206" s="413"/>
      <c r="J206" s="235"/>
      <c r="K206" s="235"/>
      <c r="L206" s="235"/>
      <c r="M206" s="235" t="s">
        <v>133</v>
      </c>
      <c r="N206" s="235">
        <v>0</v>
      </c>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K206" s="235"/>
      <c r="AL206" s="235"/>
      <c r="AM206" s="235"/>
      <c r="AN206" s="235"/>
      <c r="AO206" s="235"/>
      <c r="AP206" s="235"/>
    </row>
    <row r="207" spans="1:42" outlineLevel="1">
      <c r="A207" s="395"/>
      <c r="B207" s="269"/>
      <c r="C207" s="360" t="s">
        <v>154</v>
      </c>
      <c r="D207" s="361"/>
      <c r="E207" s="362"/>
      <c r="F207" s="334"/>
      <c r="G207" s="334"/>
      <c r="H207" s="271">
        <v>0</v>
      </c>
      <c r="I207" s="413"/>
      <c r="J207" s="235"/>
      <c r="K207" s="235"/>
      <c r="L207" s="235"/>
      <c r="M207" s="235" t="s">
        <v>133</v>
      </c>
      <c r="N207" s="235">
        <v>0</v>
      </c>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c r="AJ207" s="235"/>
      <c r="AK207" s="235"/>
      <c r="AL207" s="235"/>
      <c r="AM207" s="235"/>
      <c r="AN207" s="235"/>
      <c r="AO207" s="235"/>
      <c r="AP207" s="235"/>
    </row>
    <row r="208" spans="1:42" outlineLevel="1">
      <c r="A208" s="395"/>
      <c r="B208" s="269"/>
      <c r="C208" s="367" t="s">
        <v>369</v>
      </c>
      <c r="D208" s="368"/>
      <c r="E208" s="369"/>
      <c r="F208" s="334"/>
      <c r="G208" s="334"/>
      <c r="H208" s="271">
        <v>0</v>
      </c>
      <c r="I208" s="413"/>
      <c r="J208" s="235"/>
      <c r="K208" s="235"/>
      <c r="L208" s="235"/>
      <c r="M208" s="235" t="s">
        <v>133</v>
      </c>
      <c r="N208" s="235">
        <v>2</v>
      </c>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235"/>
      <c r="AK208" s="235"/>
      <c r="AL208" s="235"/>
      <c r="AM208" s="235"/>
      <c r="AN208" s="235"/>
      <c r="AO208" s="235"/>
      <c r="AP208" s="235"/>
    </row>
    <row r="209" spans="1:42" outlineLevel="1">
      <c r="A209" s="395"/>
      <c r="B209" s="269"/>
      <c r="C209" s="370" t="s">
        <v>879</v>
      </c>
      <c r="D209" s="368"/>
      <c r="E209" s="369">
        <v>123.9</v>
      </c>
      <c r="F209" s="334"/>
      <c r="G209" s="334"/>
      <c r="H209" s="271">
        <v>0</v>
      </c>
      <c r="I209" s="413"/>
      <c r="J209" s="235"/>
      <c r="K209" s="235"/>
      <c r="L209" s="235"/>
      <c r="M209" s="235" t="s">
        <v>133</v>
      </c>
      <c r="N209" s="235">
        <v>2</v>
      </c>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35"/>
      <c r="AO209" s="235"/>
      <c r="AP209" s="235"/>
    </row>
    <row r="210" spans="1:42" outlineLevel="1">
      <c r="A210" s="395"/>
      <c r="B210" s="269"/>
      <c r="C210" s="370" t="s">
        <v>880</v>
      </c>
      <c r="D210" s="368"/>
      <c r="E210" s="369">
        <v>79.650000000000006</v>
      </c>
      <c r="F210" s="334"/>
      <c r="G210" s="334"/>
      <c r="H210" s="271">
        <v>0</v>
      </c>
      <c r="I210" s="413"/>
      <c r="J210" s="235"/>
      <c r="K210" s="235"/>
      <c r="L210" s="235"/>
      <c r="M210" s="235" t="s">
        <v>133</v>
      </c>
      <c r="N210" s="235">
        <v>2</v>
      </c>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row>
    <row r="211" spans="1:42" outlineLevel="1">
      <c r="A211" s="395"/>
      <c r="B211" s="269"/>
      <c r="C211" s="367" t="s">
        <v>373</v>
      </c>
      <c r="D211" s="368"/>
      <c r="E211" s="369"/>
      <c r="F211" s="334"/>
      <c r="G211" s="334"/>
      <c r="H211" s="271">
        <v>0</v>
      </c>
      <c r="I211" s="413"/>
      <c r="J211" s="235"/>
      <c r="K211" s="235"/>
      <c r="L211" s="235"/>
      <c r="M211" s="235" t="s">
        <v>133</v>
      </c>
      <c r="N211" s="235">
        <v>0</v>
      </c>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row>
    <row r="212" spans="1:42" outlineLevel="1">
      <c r="A212" s="395"/>
      <c r="B212" s="269"/>
      <c r="C212" s="360" t="s">
        <v>931</v>
      </c>
      <c r="D212" s="361"/>
      <c r="E212" s="362">
        <v>22.390499999999999</v>
      </c>
      <c r="F212" s="334"/>
      <c r="G212" s="334"/>
      <c r="H212" s="271">
        <v>0</v>
      </c>
      <c r="I212" s="413"/>
      <c r="J212" s="235"/>
      <c r="K212" s="235"/>
      <c r="L212" s="235"/>
      <c r="M212" s="235" t="s">
        <v>133</v>
      </c>
      <c r="N212" s="235">
        <v>0</v>
      </c>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row>
    <row r="213" spans="1:42" outlineLevel="1">
      <c r="A213" s="395">
        <v>46</v>
      </c>
      <c r="B213" s="269" t="s">
        <v>911</v>
      </c>
      <c r="C213" s="270" t="s">
        <v>912</v>
      </c>
      <c r="D213" s="333" t="s">
        <v>146</v>
      </c>
      <c r="E213" s="334">
        <v>116.6</v>
      </c>
      <c r="F213" s="334"/>
      <c r="G213" s="334">
        <f>ROUND(E213*F213,2)</f>
        <v>0</v>
      </c>
      <c r="H213" s="271" t="s">
        <v>1269</v>
      </c>
      <c r="I213" s="413"/>
      <c r="J213" s="235"/>
      <c r="K213" s="235"/>
      <c r="L213" s="235"/>
      <c r="M213" s="235" t="s">
        <v>444</v>
      </c>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row>
    <row r="214" spans="1:42" outlineLevel="1">
      <c r="A214" s="395"/>
      <c r="B214" s="269"/>
      <c r="C214" s="360" t="s">
        <v>575</v>
      </c>
      <c r="D214" s="361"/>
      <c r="E214" s="362"/>
      <c r="F214" s="334"/>
      <c r="G214" s="334"/>
      <c r="H214" s="271">
        <v>0</v>
      </c>
      <c r="I214" s="413"/>
      <c r="J214" s="235"/>
      <c r="K214" s="235"/>
      <c r="L214" s="235"/>
      <c r="M214" s="235" t="s">
        <v>133</v>
      </c>
      <c r="N214" s="235">
        <v>0</v>
      </c>
      <c r="O214" s="235"/>
      <c r="P214" s="235"/>
      <c r="Q214" s="235"/>
      <c r="R214" s="235"/>
      <c r="S214" s="235"/>
      <c r="T214" s="235"/>
      <c r="U214" s="235"/>
      <c r="V214" s="235"/>
      <c r="W214" s="235"/>
      <c r="X214" s="235"/>
      <c r="Y214" s="235"/>
      <c r="Z214" s="235"/>
      <c r="AA214" s="235"/>
      <c r="AB214" s="235"/>
      <c r="AC214" s="235"/>
      <c r="AD214" s="235"/>
      <c r="AE214" s="235"/>
      <c r="AF214" s="235"/>
      <c r="AG214" s="235"/>
      <c r="AH214" s="235"/>
      <c r="AI214" s="235"/>
      <c r="AJ214" s="235"/>
      <c r="AK214" s="235"/>
      <c r="AL214" s="235"/>
      <c r="AM214" s="235"/>
      <c r="AN214" s="235"/>
      <c r="AO214" s="235"/>
      <c r="AP214" s="235"/>
    </row>
    <row r="215" spans="1:42" outlineLevel="1">
      <c r="A215" s="395"/>
      <c r="B215" s="269"/>
      <c r="C215" s="360" t="s">
        <v>154</v>
      </c>
      <c r="D215" s="361"/>
      <c r="E215" s="362"/>
      <c r="F215" s="334"/>
      <c r="G215" s="334"/>
      <c r="H215" s="271">
        <v>0</v>
      </c>
      <c r="I215" s="413"/>
      <c r="J215" s="235"/>
      <c r="K215" s="235"/>
      <c r="L215" s="235"/>
      <c r="M215" s="235" t="s">
        <v>133</v>
      </c>
      <c r="N215" s="235">
        <v>0</v>
      </c>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c r="AJ215" s="235"/>
      <c r="AK215" s="235"/>
      <c r="AL215" s="235"/>
      <c r="AM215" s="235"/>
      <c r="AN215" s="235"/>
      <c r="AO215" s="235"/>
      <c r="AP215" s="235"/>
    </row>
    <row r="216" spans="1:42" outlineLevel="1">
      <c r="A216" s="395"/>
      <c r="B216" s="269"/>
      <c r="C216" s="367" t="s">
        <v>369</v>
      </c>
      <c r="D216" s="368"/>
      <c r="E216" s="369"/>
      <c r="F216" s="334"/>
      <c r="G216" s="334"/>
      <c r="H216" s="271">
        <v>0</v>
      </c>
      <c r="I216" s="413"/>
      <c r="J216" s="235"/>
      <c r="K216" s="235"/>
      <c r="L216" s="235"/>
      <c r="M216" s="235" t="s">
        <v>133</v>
      </c>
      <c r="N216" s="235">
        <v>2</v>
      </c>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row>
    <row r="217" spans="1:42" outlineLevel="1">
      <c r="A217" s="395"/>
      <c r="B217" s="269"/>
      <c r="C217" s="370" t="s">
        <v>877</v>
      </c>
      <c r="D217" s="368"/>
      <c r="E217" s="369">
        <v>653</v>
      </c>
      <c r="F217" s="334"/>
      <c r="G217" s="334"/>
      <c r="H217" s="271">
        <v>0</v>
      </c>
      <c r="I217" s="413"/>
      <c r="J217" s="235"/>
      <c r="K217" s="235"/>
      <c r="L217" s="235"/>
      <c r="M217" s="235" t="s">
        <v>133</v>
      </c>
      <c r="N217" s="235">
        <v>2</v>
      </c>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c r="AJ217" s="235"/>
      <c r="AK217" s="235"/>
      <c r="AL217" s="235"/>
      <c r="AM217" s="235"/>
      <c r="AN217" s="235"/>
      <c r="AO217" s="235"/>
      <c r="AP217" s="235"/>
    </row>
    <row r="218" spans="1:42" outlineLevel="1">
      <c r="A218" s="395"/>
      <c r="B218" s="269"/>
      <c r="C218" s="370" t="s">
        <v>878</v>
      </c>
      <c r="D218" s="368"/>
      <c r="E218" s="369">
        <v>9.5</v>
      </c>
      <c r="F218" s="334"/>
      <c r="G218" s="334"/>
      <c r="H218" s="271">
        <v>0</v>
      </c>
      <c r="I218" s="413"/>
      <c r="J218" s="235"/>
      <c r="K218" s="235"/>
      <c r="L218" s="235"/>
      <c r="M218" s="235" t="s">
        <v>133</v>
      </c>
      <c r="N218" s="235">
        <v>2</v>
      </c>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35"/>
      <c r="AJ218" s="235"/>
      <c r="AK218" s="235"/>
      <c r="AL218" s="235"/>
      <c r="AM218" s="235"/>
      <c r="AN218" s="235"/>
      <c r="AO218" s="235"/>
      <c r="AP218" s="235"/>
    </row>
    <row r="219" spans="1:42" outlineLevel="1">
      <c r="A219" s="395"/>
      <c r="B219" s="269"/>
      <c r="C219" s="367" t="s">
        <v>373</v>
      </c>
      <c r="D219" s="368"/>
      <c r="E219" s="369"/>
      <c r="F219" s="334"/>
      <c r="G219" s="334"/>
      <c r="H219" s="271">
        <v>0</v>
      </c>
      <c r="I219" s="413"/>
      <c r="J219" s="235"/>
      <c r="K219" s="235"/>
      <c r="L219" s="235"/>
      <c r="M219" s="235" t="s">
        <v>133</v>
      </c>
      <c r="N219" s="235">
        <v>0</v>
      </c>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row>
    <row r="220" spans="1:42" outlineLevel="1">
      <c r="A220" s="395"/>
      <c r="B220" s="269"/>
      <c r="C220" s="360" t="s">
        <v>932</v>
      </c>
      <c r="D220" s="361"/>
      <c r="E220" s="362">
        <v>116.6</v>
      </c>
      <c r="F220" s="334"/>
      <c r="G220" s="334"/>
      <c r="H220" s="271">
        <v>0</v>
      </c>
      <c r="I220" s="413"/>
      <c r="J220" s="235"/>
      <c r="K220" s="235"/>
      <c r="L220" s="235"/>
      <c r="M220" s="235" t="s">
        <v>133</v>
      </c>
      <c r="N220" s="235">
        <v>0</v>
      </c>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c r="AJ220" s="235"/>
      <c r="AK220" s="235"/>
      <c r="AL220" s="235"/>
      <c r="AM220" s="235"/>
      <c r="AN220" s="235"/>
      <c r="AO220" s="235"/>
      <c r="AP220" s="235"/>
    </row>
    <row r="221" spans="1:42" outlineLevel="1">
      <c r="A221" s="395">
        <v>47</v>
      </c>
      <c r="B221" s="269" t="s">
        <v>933</v>
      </c>
      <c r="C221" s="270" t="s">
        <v>934</v>
      </c>
      <c r="D221" s="333" t="s">
        <v>146</v>
      </c>
      <c r="E221" s="334">
        <v>145.75</v>
      </c>
      <c r="F221" s="334"/>
      <c r="G221" s="334">
        <f>ROUND(E221*F221,2)</f>
        <v>0</v>
      </c>
      <c r="H221" s="271" t="s">
        <v>1269</v>
      </c>
      <c r="I221" s="413"/>
      <c r="J221" s="235"/>
      <c r="K221" s="235"/>
      <c r="L221" s="235"/>
      <c r="M221" s="235" t="s">
        <v>444</v>
      </c>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row>
    <row r="222" spans="1:42" outlineLevel="1">
      <c r="A222" s="395"/>
      <c r="B222" s="269"/>
      <c r="C222" s="360" t="s">
        <v>575</v>
      </c>
      <c r="D222" s="361"/>
      <c r="E222" s="362"/>
      <c r="F222" s="334"/>
      <c r="G222" s="334"/>
      <c r="H222" s="271">
        <v>0</v>
      </c>
      <c r="I222" s="413"/>
      <c r="J222" s="235"/>
      <c r="K222" s="235"/>
      <c r="L222" s="235"/>
      <c r="M222" s="235" t="s">
        <v>133</v>
      </c>
      <c r="N222" s="235">
        <v>0</v>
      </c>
      <c r="O222" s="235"/>
      <c r="P222" s="235"/>
      <c r="Q222" s="235"/>
      <c r="R222" s="235"/>
      <c r="S222" s="235"/>
      <c r="T222" s="235"/>
      <c r="U222" s="235"/>
      <c r="V222" s="235"/>
      <c r="W222" s="235"/>
      <c r="X222" s="235"/>
      <c r="Y222" s="235"/>
      <c r="Z222" s="235"/>
      <c r="AA222" s="235"/>
      <c r="AB222" s="235"/>
      <c r="AC222" s="235"/>
      <c r="AD222" s="235"/>
      <c r="AE222" s="235"/>
      <c r="AF222" s="235"/>
      <c r="AG222" s="235"/>
      <c r="AH222" s="235"/>
      <c r="AI222" s="235"/>
      <c r="AJ222" s="235"/>
      <c r="AK222" s="235"/>
      <c r="AL222" s="235"/>
      <c r="AM222" s="235"/>
      <c r="AN222" s="235"/>
      <c r="AO222" s="235"/>
      <c r="AP222" s="235"/>
    </row>
    <row r="223" spans="1:42" outlineLevel="1">
      <c r="A223" s="395"/>
      <c r="B223" s="269"/>
      <c r="C223" s="360" t="s">
        <v>154</v>
      </c>
      <c r="D223" s="361"/>
      <c r="E223" s="362"/>
      <c r="F223" s="334"/>
      <c r="G223" s="334"/>
      <c r="H223" s="271">
        <v>0</v>
      </c>
      <c r="I223" s="413"/>
      <c r="J223" s="235"/>
      <c r="K223" s="235"/>
      <c r="L223" s="235"/>
      <c r="M223" s="235" t="s">
        <v>133</v>
      </c>
      <c r="N223" s="235">
        <v>0</v>
      </c>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row>
    <row r="224" spans="1:42" outlineLevel="1">
      <c r="A224" s="395"/>
      <c r="B224" s="269"/>
      <c r="C224" s="367" t="s">
        <v>369</v>
      </c>
      <c r="D224" s="368"/>
      <c r="E224" s="369"/>
      <c r="F224" s="334"/>
      <c r="G224" s="334"/>
      <c r="H224" s="271">
        <v>0</v>
      </c>
      <c r="I224" s="413"/>
      <c r="J224" s="235"/>
      <c r="K224" s="235"/>
      <c r="L224" s="235"/>
      <c r="M224" s="235" t="s">
        <v>133</v>
      </c>
      <c r="N224" s="235">
        <v>2</v>
      </c>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row>
    <row r="225" spans="1:42" outlineLevel="1">
      <c r="A225" s="395"/>
      <c r="B225" s="269"/>
      <c r="C225" s="370" t="s">
        <v>877</v>
      </c>
      <c r="D225" s="368"/>
      <c r="E225" s="369">
        <v>653</v>
      </c>
      <c r="F225" s="334"/>
      <c r="G225" s="334"/>
      <c r="H225" s="271">
        <v>0</v>
      </c>
      <c r="I225" s="413"/>
      <c r="J225" s="235"/>
      <c r="K225" s="235"/>
      <c r="L225" s="235"/>
      <c r="M225" s="235" t="s">
        <v>133</v>
      </c>
      <c r="N225" s="235">
        <v>2</v>
      </c>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row>
    <row r="226" spans="1:42" outlineLevel="1">
      <c r="A226" s="395"/>
      <c r="B226" s="269"/>
      <c r="C226" s="370" t="s">
        <v>878</v>
      </c>
      <c r="D226" s="368"/>
      <c r="E226" s="369">
        <v>9.5</v>
      </c>
      <c r="F226" s="334"/>
      <c r="G226" s="334"/>
      <c r="H226" s="271">
        <v>0</v>
      </c>
      <c r="I226" s="413"/>
      <c r="J226" s="235"/>
      <c r="K226" s="235"/>
      <c r="L226" s="235"/>
      <c r="M226" s="235" t="s">
        <v>133</v>
      </c>
      <c r="N226" s="235">
        <v>2</v>
      </c>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35"/>
      <c r="AJ226" s="235"/>
      <c r="AK226" s="235"/>
      <c r="AL226" s="235"/>
      <c r="AM226" s="235"/>
      <c r="AN226" s="235"/>
      <c r="AO226" s="235"/>
      <c r="AP226" s="235"/>
    </row>
    <row r="227" spans="1:42" outlineLevel="1">
      <c r="A227" s="395"/>
      <c r="B227" s="269"/>
      <c r="C227" s="367" t="s">
        <v>373</v>
      </c>
      <c r="D227" s="368"/>
      <c r="E227" s="369"/>
      <c r="F227" s="334"/>
      <c r="G227" s="334"/>
      <c r="H227" s="271">
        <v>0</v>
      </c>
      <c r="I227" s="413"/>
      <c r="J227" s="235"/>
      <c r="K227" s="235"/>
      <c r="L227" s="235"/>
      <c r="M227" s="235" t="s">
        <v>133</v>
      </c>
      <c r="N227" s="235">
        <v>0</v>
      </c>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c r="AJ227" s="235"/>
      <c r="AK227" s="235"/>
      <c r="AL227" s="235"/>
      <c r="AM227" s="235"/>
      <c r="AN227" s="235"/>
      <c r="AO227" s="235"/>
      <c r="AP227" s="235"/>
    </row>
    <row r="228" spans="1:42" outlineLevel="1">
      <c r="A228" s="395"/>
      <c r="B228" s="269"/>
      <c r="C228" s="360" t="s">
        <v>935</v>
      </c>
      <c r="D228" s="361"/>
      <c r="E228" s="362">
        <v>145.75</v>
      </c>
      <c r="F228" s="334"/>
      <c r="G228" s="334"/>
      <c r="H228" s="271">
        <v>0</v>
      </c>
      <c r="I228" s="413"/>
      <c r="J228" s="235"/>
      <c r="K228" s="235"/>
      <c r="L228" s="235"/>
      <c r="M228" s="235" t="s">
        <v>133</v>
      </c>
      <c r="N228" s="235">
        <v>0</v>
      </c>
      <c r="O228" s="235"/>
      <c r="P228" s="235"/>
      <c r="Q228" s="235"/>
      <c r="R228" s="235"/>
      <c r="S228" s="235"/>
      <c r="T228" s="235"/>
      <c r="U228" s="235"/>
      <c r="V228" s="235"/>
      <c r="W228" s="235"/>
      <c r="X228" s="235"/>
      <c r="Y228" s="235"/>
      <c r="Z228" s="235"/>
      <c r="AA228" s="235"/>
      <c r="AB228" s="235"/>
      <c r="AC228" s="235"/>
      <c r="AD228" s="235"/>
      <c r="AE228" s="235"/>
      <c r="AF228" s="235"/>
      <c r="AG228" s="235"/>
      <c r="AH228" s="235"/>
      <c r="AI228" s="235"/>
      <c r="AJ228" s="235"/>
      <c r="AK228" s="235"/>
      <c r="AL228" s="235"/>
      <c r="AM228" s="235"/>
      <c r="AN228" s="235"/>
      <c r="AO228" s="235"/>
      <c r="AP228" s="235"/>
    </row>
    <row r="229" spans="1:42" outlineLevel="1">
      <c r="A229" s="395">
        <v>48</v>
      </c>
      <c r="B229" s="269" t="s">
        <v>936</v>
      </c>
      <c r="C229" s="270" t="s">
        <v>937</v>
      </c>
      <c r="D229" s="333" t="s">
        <v>0</v>
      </c>
      <c r="E229" s="334">
        <v>2.2000000000000002</v>
      </c>
      <c r="F229" s="334"/>
      <c r="G229" s="334">
        <f>ROUND(E229*F229,2)</f>
        <v>0</v>
      </c>
      <c r="H229" s="271" t="s">
        <v>1269</v>
      </c>
      <c r="I229" s="413"/>
      <c r="J229" s="235"/>
      <c r="K229" s="235"/>
      <c r="L229" s="235"/>
      <c r="M229" s="235" t="s">
        <v>131</v>
      </c>
      <c r="N229" s="235"/>
      <c r="O229" s="235"/>
      <c r="P229" s="235"/>
      <c r="Q229" s="235"/>
      <c r="R229" s="235"/>
      <c r="S229" s="235"/>
      <c r="T229" s="235"/>
      <c r="U229" s="235"/>
      <c r="V229" s="235"/>
      <c r="W229" s="235"/>
      <c r="X229" s="235"/>
      <c r="Y229" s="235"/>
      <c r="Z229" s="235"/>
      <c r="AA229" s="235"/>
      <c r="AB229" s="235"/>
      <c r="AC229" s="235"/>
      <c r="AD229" s="235"/>
      <c r="AE229" s="235"/>
      <c r="AF229" s="235"/>
      <c r="AG229" s="235"/>
      <c r="AH229" s="235"/>
      <c r="AI229" s="235"/>
      <c r="AJ229" s="235"/>
      <c r="AK229" s="235"/>
      <c r="AL229" s="235"/>
      <c r="AM229" s="235"/>
      <c r="AN229" s="235"/>
      <c r="AO229" s="235"/>
      <c r="AP229" s="235"/>
    </row>
    <row r="230" spans="1:42" outlineLevel="1">
      <c r="A230" s="396" t="s">
        <v>126</v>
      </c>
      <c r="B230" s="371">
        <v>720</v>
      </c>
      <c r="C230" s="364" t="s">
        <v>1495</v>
      </c>
      <c r="D230" s="365"/>
      <c r="E230" s="366"/>
      <c r="F230" s="366"/>
      <c r="G230" s="366">
        <f>SUM(G231:G240)</f>
        <v>0</v>
      </c>
      <c r="H230" s="339"/>
      <c r="I230" s="413"/>
      <c r="J230" s="235"/>
      <c r="K230" s="235"/>
      <c r="L230" s="235"/>
      <c r="M230" s="235"/>
      <c r="N230" s="235"/>
      <c r="O230" s="235"/>
      <c r="P230" s="235"/>
      <c r="Q230" s="235"/>
      <c r="R230" s="235"/>
      <c r="S230" s="235"/>
      <c r="T230" s="235"/>
      <c r="U230" s="235"/>
      <c r="V230" s="235"/>
      <c r="W230" s="235"/>
      <c r="X230" s="235"/>
      <c r="Y230" s="235"/>
      <c r="Z230" s="235"/>
      <c r="AA230" s="235"/>
      <c r="AB230" s="235"/>
      <c r="AC230" s="235"/>
      <c r="AD230" s="235"/>
      <c r="AE230" s="235"/>
      <c r="AF230" s="235"/>
      <c r="AG230" s="235"/>
      <c r="AH230" s="235"/>
      <c r="AI230" s="235"/>
      <c r="AJ230" s="235"/>
      <c r="AK230" s="235"/>
      <c r="AL230" s="235"/>
      <c r="AM230" s="235"/>
      <c r="AN230" s="235"/>
      <c r="AO230" s="235"/>
      <c r="AP230" s="235"/>
    </row>
    <row r="231" spans="1:42" outlineLevel="1">
      <c r="A231" s="395" t="s">
        <v>152</v>
      </c>
      <c r="B231" s="331" t="s">
        <v>1505</v>
      </c>
      <c r="C231" s="332" t="s">
        <v>1506</v>
      </c>
      <c r="D231" s="372" t="s">
        <v>1496</v>
      </c>
      <c r="E231" s="334" t="s">
        <v>1496</v>
      </c>
      <c r="F231" s="334"/>
      <c r="G231" s="271"/>
      <c r="H231" s="335" t="s">
        <v>152</v>
      </c>
      <c r="I231" s="413"/>
      <c r="J231" s="235"/>
      <c r="K231" s="235"/>
      <c r="L231" s="235"/>
      <c r="M231" s="235"/>
      <c r="N231" s="235"/>
      <c r="O231" s="235"/>
      <c r="P231" s="235"/>
      <c r="Q231" s="235"/>
      <c r="R231" s="235"/>
      <c r="S231" s="235"/>
      <c r="T231" s="235"/>
      <c r="U231" s="235"/>
      <c r="V231" s="235"/>
      <c r="W231" s="235"/>
      <c r="X231" s="235"/>
      <c r="Y231" s="235"/>
      <c r="Z231" s="235"/>
      <c r="AA231" s="235"/>
      <c r="AB231" s="235"/>
      <c r="AC231" s="235"/>
      <c r="AD231" s="235"/>
      <c r="AE231" s="235"/>
      <c r="AF231" s="235"/>
      <c r="AG231" s="235"/>
      <c r="AH231" s="235"/>
      <c r="AI231" s="235"/>
      <c r="AJ231" s="235"/>
      <c r="AK231" s="235"/>
      <c r="AL231" s="235"/>
      <c r="AM231" s="235"/>
      <c r="AN231" s="235"/>
      <c r="AO231" s="235"/>
    </row>
    <row r="232" spans="1:42">
      <c r="A232" s="395">
        <v>49</v>
      </c>
      <c r="B232" s="269" t="s">
        <v>1555</v>
      </c>
      <c r="C232" s="270" t="s">
        <v>1556</v>
      </c>
      <c r="D232" s="372" t="s">
        <v>142</v>
      </c>
      <c r="E232" s="334">
        <v>5</v>
      </c>
      <c r="F232" s="334"/>
      <c r="G232" s="334">
        <f>ROUND(E232*F232,2)</f>
        <v>0</v>
      </c>
      <c r="H232" s="335" t="s">
        <v>1716</v>
      </c>
      <c r="I232" s="413"/>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c r="AK232" s="235"/>
      <c r="AL232" s="235"/>
      <c r="AM232" s="235"/>
      <c r="AN232" s="235"/>
      <c r="AO232" s="235"/>
    </row>
    <row r="233" spans="1:42" ht="22.5">
      <c r="A233" s="395"/>
      <c r="B233" s="360"/>
      <c r="C233" s="360" t="s">
        <v>1557</v>
      </c>
      <c r="D233" s="361"/>
      <c r="E233" s="362"/>
      <c r="F233" s="334"/>
      <c r="G233" s="334"/>
      <c r="H233" s="271"/>
      <c r="I233" s="413"/>
      <c r="J233" s="235"/>
      <c r="K233" s="235"/>
      <c r="L233" s="235"/>
      <c r="M233" s="235"/>
      <c r="N233" s="235"/>
      <c r="O233" s="235"/>
      <c r="P233" s="235"/>
      <c r="Q233" s="235"/>
      <c r="R233" s="235"/>
      <c r="S233" s="235"/>
      <c r="T233" s="235"/>
      <c r="U233" s="235"/>
      <c r="V233" s="235"/>
      <c r="W233" s="235"/>
      <c r="X233" s="235"/>
      <c r="Y233" s="235"/>
      <c r="Z233" s="235"/>
      <c r="AA233" s="235"/>
      <c r="AB233" s="235"/>
      <c r="AC233" s="235"/>
      <c r="AD233" s="235"/>
      <c r="AE233" s="235"/>
      <c r="AF233" s="235"/>
      <c r="AG233" s="235"/>
      <c r="AH233" s="235"/>
      <c r="AI233" s="235"/>
      <c r="AJ233" s="235"/>
      <c r="AK233" s="235"/>
      <c r="AL233" s="235"/>
      <c r="AM233" s="235"/>
      <c r="AN233" s="235"/>
      <c r="AO233" s="235"/>
    </row>
    <row r="234" spans="1:42">
      <c r="A234" s="395"/>
      <c r="B234" s="360"/>
      <c r="C234" s="360" t="s">
        <v>58</v>
      </c>
      <c r="D234" s="361"/>
      <c r="E234" s="362">
        <v>5</v>
      </c>
      <c r="F234" s="334"/>
      <c r="G234" s="334"/>
      <c r="H234" s="271"/>
      <c r="I234" s="413"/>
      <c r="J234" s="235"/>
      <c r="K234" s="235"/>
      <c r="L234" s="235"/>
      <c r="M234" s="235"/>
      <c r="N234" s="235"/>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c r="AJ234" s="235"/>
      <c r="AK234" s="235"/>
      <c r="AL234" s="235"/>
      <c r="AM234" s="235"/>
      <c r="AN234" s="235"/>
      <c r="AO234" s="235"/>
    </row>
    <row r="235" spans="1:42">
      <c r="A235" s="395">
        <v>50</v>
      </c>
      <c r="B235" s="269" t="s">
        <v>1558</v>
      </c>
      <c r="C235" s="270" t="s">
        <v>1559</v>
      </c>
      <c r="D235" s="372" t="s">
        <v>142</v>
      </c>
      <c r="E235" s="334">
        <v>6</v>
      </c>
      <c r="F235" s="334"/>
      <c r="G235" s="334">
        <f>ROUND(E235*F235,2)</f>
        <v>0</v>
      </c>
      <c r="H235" s="335" t="s">
        <v>1716</v>
      </c>
      <c r="I235" s="413"/>
      <c r="J235" s="235"/>
      <c r="K235" s="235"/>
      <c r="L235" s="235"/>
      <c r="M235" s="235"/>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235"/>
      <c r="AL235" s="235"/>
      <c r="AM235" s="235"/>
      <c r="AN235" s="235"/>
      <c r="AO235" s="235"/>
    </row>
    <row r="236" spans="1:42">
      <c r="A236" s="395"/>
      <c r="B236" s="360"/>
      <c r="C236" s="360" t="s">
        <v>1560</v>
      </c>
      <c r="D236" s="361"/>
      <c r="E236" s="362"/>
      <c r="F236" s="334"/>
      <c r="G236" s="334"/>
      <c r="H236" s="271"/>
      <c r="I236" s="413"/>
      <c r="J236" s="235"/>
      <c r="K236" s="235"/>
      <c r="L236" s="235"/>
      <c r="M236" s="235"/>
      <c r="N236" s="235"/>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c r="AJ236" s="235"/>
      <c r="AK236" s="235"/>
      <c r="AL236" s="235"/>
      <c r="AM236" s="235"/>
      <c r="AN236" s="235"/>
      <c r="AO236" s="235"/>
    </row>
    <row r="237" spans="1:42">
      <c r="A237" s="395"/>
      <c r="B237" s="360"/>
      <c r="C237" s="360" t="s">
        <v>1499</v>
      </c>
      <c r="D237" s="361"/>
      <c r="E237" s="362">
        <v>6.0000000000000009</v>
      </c>
      <c r="F237" s="334"/>
      <c r="G237" s="334"/>
      <c r="H237" s="271"/>
      <c r="I237" s="413"/>
      <c r="J237" s="235"/>
      <c r="K237" s="235"/>
      <c r="L237" s="235"/>
      <c r="M237" s="235"/>
      <c r="N237" s="235"/>
      <c r="O237" s="235"/>
      <c r="P237" s="235"/>
      <c r="Q237" s="235"/>
      <c r="R237" s="235"/>
      <c r="S237" s="235"/>
      <c r="T237" s="235"/>
      <c r="U237" s="235"/>
      <c r="V237" s="235"/>
      <c r="W237" s="235"/>
      <c r="X237" s="235"/>
      <c r="Y237" s="235"/>
      <c r="Z237" s="235"/>
      <c r="AA237" s="235"/>
      <c r="AB237" s="235"/>
      <c r="AC237" s="235"/>
      <c r="AD237" s="235"/>
      <c r="AE237" s="235"/>
      <c r="AF237" s="235"/>
      <c r="AG237" s="235"/>
      <c r="AH237" s="235"/>
      <c r="AI237" s="235"/>
      <c r="AJ237" s="235"/>
      <c r="AK237" s="235"/>
      <c r="AL237" s="235"/>
      <c r="AM237" s="235"/>
      <c r="AN237" s="235"/>
      <c r="AO237" s="235"/>
    </row>
    <row r="238" spans="1:42">
      <c r="A238" s="395">
        <v>51</v>
      </c>
      <c r="B238" s="269" t="s">
        <v>1561</v>
      </c>
      <c r="C238" s="270" t="s">
        <v>1559</v>
      </c>
      <c r="D238" s="372" t="s">
        <v>142</v>
      </c>
      <c r="E238" s="334">
        <v>5</v>
      </c>
      <c r="F238" s="334"/>
      <c r="G238" s="334">
        <f>ROUND(E238*F238,2)</f>
        <v>0</v>
      </c>
      <c r="H238" s="335" t="s">
        <v>1716</v>
      </c>
      <c r="I238" s="413"/>
      <c r="J238" s="235"/>
      <c r="K238" s="235"/>
      <c r="L238" s="235"/>
      <c r="M238" s="235"/>
      <c r="N238" s="235"/>
      <c r="O238" s="235"/>
      <c r="P238" s="235"/>
      <c r="Q238" s="235"/>
      <c r="R238" s="235"/>
      <c r="S238" s="235"/>
      <c r="T238" s="235"/>
      <c r="U238" s="235"/>
      <c r="V238" s="235"/>
      <c r="W238" s="235"/>
      <c r="X238" s="235"/>
      <c r="Y238" s="235"/>
      <c r="Z238" s="235"/>
      <c r="AA238" s="235"/>
      <c r="AB238" s="235"/>
      <c r="AC238" s="235"/>
      <c r="AD238" s="235"/>
      <c r="AE238" s="235"/>
      <c r="AF238" s="235"/>
      <c r="AG238" s="235"/>
      <c r="AH238" s="235"/>
      <c r="AI238" s="235"/>
      <c r="AJ238" s="235"/>
      <c r="AK238" s="235"/>
      <c r="AL238" s="235"/>
      <c r="AM238" s="235"/>
      <c r="AN238" s="235"/>
      <c r="AO238" s="235"/>
    </row>
    <row r="239" spans="1:42">
      <c r="A239" s="395"/>
      <c r="B239" s="360"/>
      <c r="C239" s="360" t="s">
        <v>1562</v>
      </c>
      <c r="D239" s="361"/>
      <c r="E239" s="362"/>
      <c r="F239" s="334"/>
      <c r="G239" s="334"/>
      <c r="H239" s="271"/>
      <c r="I239" s="413"/>
      <c r="J239" s="235"/>
      <c r="K239" s="235"/>
      <c r="L239" s="235"/>
      <c r="M239" s="235"/>
      <c r="N239" s="235"/>
      <c r="O239" s="235"/>
      <c r="P239" s="235"/>
      <c r="Q239" s="235"/>
      <c r="R239" s="235"/>
      <c r="S239" s="235"/>
      <c r="T239" s="235"/>
      <c r="U239" s="235"/>
      <c r="V239" s="235"/>
      <c r="W239" s="235"/>
      <c r="X239" s="235"/>
      <c r="Y239" s="235"/>
      <c r="Z239" s="235"/>
      <c r="AA239" s="235"/>
      <c r="AB239" s="235"/>
      <c r="AC239" s="235"/>
      <c r="AD239" s="235"/>
      <c r="AE239" s="235"/>
      <c r="AF239" s="235"/>
      <c r="AG239" s="235"/>
      <c r="AH239" s="235"/>
      <c r="AI239" s="235"/>
      <c r="AJ239" s="235"/>
      <c r="AK239" s="235"/>
      <c r="AL239" s="235"/>
      <c r="AM239" s="235"/>
      <c r="AN239" s="235"/>
      <c r="AO239" s="235"/>
    </row>
    <row r="240" spans="1:42">
      <c r="A240" s="395"/>
      <c r="B240" s="360"/>
      <c r="C240" s="360" t="s">
        <v>58</v>
      </c>
      <c r="D240" s="361"/>
      <c r="E240" s="362">
        <v>5</v>
      </c>
      <c r="F240" s="334"/>
      <c r="G240" s="334"/>
      <c r="H240" s="271"/>
      <c r="I240" s="413"/>
      <c r="J240" s="235"/>
      <c r="K240" s="235"/>
      <c r="L240" s="235"/>
      <c r="M240" s="235"/>
      <c r="N240" s="235"/>
      <c r="O240" s="235"/>
      <c r="P240" s="235"/>
      <c r="Q240" s="235"/>
      <c r="R240" s="235"/>
      <c r="S240" s="235"/>
      <c r="T240" s="235"/>
      <c r="U240" s="235"/>
      <c r="V240" s="235"/>
      <c r="W240" s="235"/>
      <c r="X240" s="235"/>
      <c r="Y240" s="235"/>
      <c r="Z240" s="235"/>
      <c r="AA240" s="235"/>
      <c r="AB240" s="235"/>
      <c r="AC240" s="235"/>
      <c r="AD240" s="235"/>
      <c r="AE240" s="235"/>
      <c r="AF240" s="235"/>
      <c r="AG240" s="235"/>
      <c r="AH240" s="235"/>
      <c r="AI240" s="235"/>
      <c r="AJ240" s="235"/>
      <c r="AK240" s="235"/>
      <c r="AL240" s="235"/>
      <c r="AM240" s="235"/>
      <c r="AN240" s="235"/>
      <c r="AO240" s="235"/>
    </row>
    <row r="241" spans="1:42">
      <c r="A241" s="396" t="s">
        <v>126</v>
      </c>
      <c r="B241" s="363" t="s">
        <v>84</v>
      </c>
      <c r="C241" s="364" t="s">
        <v>85</v>
      </c>
      <c r="D241" s="365"/>
      <c r="E241" s="366"/>
      <c r="F241" s="366"/>
      <c r="G241" s="366">
        <f>SUMIF(M242:M254,"&lt;&gt;NOR",G242:G254)</f>
        <v>0</v>
      </c>
      <c r="H241" s="339"/>
      <c r="M241" s="232" t="s">
        <v>127</v>
      </c>
    </row>
    <row r="242" spans="1:42" outlineLevel="1">
      <c r="A242" s="395">
        <v>52</v>
      </c>
      <c r="B242" s="269" t="s">
        <v>946</v>
      </c>
      <c r="C242" s="270" t="s">
        <v>947</v>
      </c>
      <c r="D242" s="333" t="s">
        <v>130</v>
      </c>
      <c r="E242" s="334">
        <v>79.650000000000006</v>
      </c>
      <c r="F242" s="334"/>
      <c r="G242" s="334">
        <f>ROUND(E242*F242,2)</f>
        <v>0</v>
      </c>
      <c r="H242" s="271" t="s">
        <v>1269</v>
      </c>
      <c r="I242" s="413"/>
      <c r="J242" s="235"/>
      <c r="K242" s="235"/>
      <c r="L242" s="235"/>
      <c r="M242" s="235" t="s">
        <v>131</v>
      </c>
      <c r="N242" s="235"/>
      <c r="O242" s="235"/>
      <c r="P242" s="235"/>
      <c r="Q242" s="235"/>
      <c r="R242" s="235"/>
      <c r="S242" s="235"/>
      <c r="T242" s="235"/>
      <c r="U242" s="235"/>
      <c r="V242" s="235"/>
      <c r="W242" s="235"/>
      <c r="X242" s="235"/>
      <c r="Y242" s="235"/>
      <c r="Z242" s="235"/>
      <c r="AA242" s="235"/>
      <c r="AB242" s="235"/>
      <c r="AC242" s="235"/>
      <c r="AD242" s="235"/>
      <c r="AE242" s="235"/>
      <c r="AF242" s="235"/>
      <c r="AG242" s="235"/>
      <c r="AH242" s="235"/>
      <c r="AI242" s="235"/>
      <c r="AJ242" s="235"/>
      <c r="AK242" s="235"/>
      <c r="AL242" s="235"/>
      <c r="AM242" s="235"/>
      <c r="AN242" s="235"/>
      <c r="AO242" s="235"/>
      <c r="AP242" s="235"/>
    </row>
    <row r="243" spans="1:42" outlineLevel="1">
      <c r="A243" s="395"/>
      <c r="B243" s="269"/>
      <c r="C243" s="360" t="s">
        <v>575</v>
      </c>
      <c r="D243" s="361"/>
      <c r="E243" s="362"/>
      <c r="F243" s="334"/>
      <c r="G243" s="334"/>
      <c r="H243" s="271">
        <v>0</v>
      </c>
      <c r="I243" s="413"/>
      <c r="J243" s="235"/>
      <c r="K243" s="235"/>
      <c r="L243" s="235"/>
      <c r="M243" s="235" t="s">
        <v>133</v>
      </c>
      <c r="N243" s="235">
        <v>0</v>
      </c>
      <c r="O243" s="235"/>
      <c r="P243" s="235"/>
      <c r="Q243" s="235"/>
      <c r="R243" s="235"/>
      <c r="S243" s="235"/>
      <c r="T243" s="235"/>
      <c r="U243" s="235"/>
      <c r="V243" s="235"/>
      <c r="W243" s="235"/>
      <c r="X243" s="235"/>
      <c r="Y243" s="235"/>
      <c r="Z243" s="235"/>
      <c r="AA243" s="235"/>
      <c r="AB243" s="235"/>
      <c r="AC243" s="235"/>
      <c r="AD243" s="235"/>
      <c r="AE243" s="235"/>
      <c r="AF243" s="235"/>
      <c r="AG243" s="235"/>
      <c r="AH243" s="235"/>
      <c r="AI243" s="235"/>
      <c r="AJ243" s="235"/>
      <c r="AK243" s="235"/>
      <c r="AL243" s="235"/>
      <c r="AM243" s="235"/>
      <c r="AN243" s="235"/>
      <c r="AO243" s="235"/>
      <c r="AP243" s="235"/>
    </row>
    <row r="244" spans="1:42" outlineLevel="1">
      <c r="A244" s="395"/>
      <c r="B244" s="269"/>
      <c r="C244" s="360" t="s">
        <v>154</v>
      </c>
      <c r="D244" s="361"/>
      <c r="E244" s="362"/>
      <c r="F244" s="334"/>
      <c r="G244" s="334"/>
      <c r="H244" s="271">
        <v>0</v>
      </c>
      <c r="I244" s="413"/>
      <c r="J244" s="235"/>
      <c r="K244" s="235"/>
      <c r="L244" s="235"/>
      <c r="M244" s="235" t="s">
        <v>133</v>
      </c>
      <c r="N244" s="235">
        <v>0</v>
      </c>
      <c r="O244" s="235"/>
      <c r="P244" s="235"/>
      <c r="Q244" s="235"/>
      <c r="R244" s="235"/>
      <c r="S244" s="235"/>
      <c r="T244" s="235"/>
      <c r="U244" s="235"/>
      <c r="V244" s="235"/>
      <c r="W244" s="235"/>
      <c r="X244" s="235"/>
      <c r="Y244" s="235"/>
      <c r="Z244" s="235"/>
      <c r="AA244" s="235"/>
      <c r="AB244" s="235"/>
      <c r="AC244" s="235"/>
      <c r="AD244" s="235"/>
      <c r="AE244" s="235"/>
      <c r="AF244" s="235"/>
      <c r="AG244" s="235"/>
      <c r="AH244" s="235"/>
      <c r="AI244" s="235"/>
      <c r="AJ244" s="235"/>
      <c r="AK244" s="235"/>
      <c r="AL244" s="235"/>
      <c r="AM244" s="235"/>
      <c r="AN244" s="235"/>
      <c r="AO244" s="235"/>
      <c r="AP244" s="235"/>
    </row>
    <row r="245" spans="1:42" outlineLevel="1">
      <c r="A245" s="395"/>
      <c r="B245" s="269"/>
      <c r="C245" s="360" t="s">
        <v>867</v>
      </c>
      <c r="D245" s="361"/>
      <c r="E245" s="362">
        <v>79.650000000000006</v>
      </c>
      <c r="F245" s="334"/>
      <c r="G245" s="334"/>
      <c r="H245" s="271">
        <v>0</v>
      </c>
      <c r="I245" s="413"/>
      <c r="J245" s="235"/>
      <c r="K245" s="235"/>
      <c r="L245" s="235"/>
      <c r="M245" s="235" t="s">
        <v>133</v>
      </c>
      <c r="N245" s="235">
        <v>0</v>
      </c>
      <c r="O245" s="235"/>
      <c r="P245" s="235"/>
      <c r="Q245" s="235"/>
      <c r="R245" s="235"/>
      <c r="S245" s="235"/>
      <c r="T245" s="235"/>
      <c r="U245" s="235"/>
      <c r="V245" s="235"/>
      <c r="W245" s="235"/>
      <c r="X245" s="235"/>
      <c r="Y245" s="235"/>
      <c r="Z245" s="235"/>
      <c r="AA245" s="235"/>
      <c r="AB245" s="235"/>
      <c r="AC245" s="235"/>
      <c r="AD245" s="235"/>
      <c r="AE245" s="235"/>
      <c r="AF245" s="235"/>
      <c r="AG245" s="235"/>
      <c r="AH245" s="235"/>
      <c r="AI245" s="235"/>
      <c r="AJ245" s="235"/>
      <c r="AK245" s="235"/>
      <c r="AL245" s="235"/>
      <c r="AM245" s="235"/>
      <c r="AN245" s="235"/>
      <c r="AO245" s="235"/>
      <c r="AP245" s="235"/>
    </row>
    <row r="246" spans="1:42" outlineLevel="1">
      <c r="A246" s="395">
        <v>53</v>
      </c>
      <c r="B246" s="269" t="s">
        <v>948</v>
      </c>
      <c r="C246" s="270" t="s">
        <v>949</v>
      </c>
      <c r="D246" s="333" t="s">
        <v>130</v>
      </c>
      <c r="E246" s="334">
        <v>87.614999999999995</v>
      </c>
      <c r="F246" s="334"/>
      <c r="G246" s="334">
        <f>ROUND(E246*F246,2)</f>
        <v>0</v>
      </c>
      <c r="H246" s="271" t="s">
        <v>1269</v>
      </c>
      <c r="I246" s="413"/>
      <c r="J246" s="235"/>
      <c r="K246" s="235"/>
      <c r="L246" s="235"/>
      <c r="M246" s="235" t="s">
        <v>444</v>
      </c>
      <c r="N246" s="235"/>
      <c r="O246" s="235"/>
      <c r="P246" s="235"/>
      <c r="Q246" s="235"/>
      <c r="R246" s="235"/>
      <c r="S246" s="235"/>
      <c r="T246" s="235"/>
      <c r="U246" s="235"/>
      <c r="V246" s="235"/>
      <c r="W246" s="235"/>
      <c r="X246" s="235"/>
      <c r="Y246" s="235"/>
      <c r="Z246" s="235"/>
      <c r="AA246" s="235"/>
      <c r="AB246" s="235"/>
      <c r="AC246" s="235"/>
      <c r="AD246" s="235"/>
      <c r="AE246" s="235"/>
      <c r="AF246" s="235"/>
      <c r="AG246" s="235"/>
      <c r="AH246" s="235"/>
      <c r="AI246" s="235"/>
      <c r="AJ246" s="235"/>
      <c r="AK246" s="235"/>
      <c r="AL246" s="235"/>
      <c r="AM246" s="235"/>
      <c r="AN246" s="235"/>
      <c r="AO246" s="235"/>
      <c r="AP246" s="235"/>
    </row>
    <row r="247" spans="1:42" outlineLevel="1">
      <c r="A247" s="395"/>
      <c r="B247" s="269"/>
      <c r="C247" s="360" t="s">
        <v>575</v>
      </c>
      <c r="D247" s="361"/>
      <c r="E247" s="362"/>
      <c r="F247" s="334"/>
      <c r="G247" s="334"/>
      <c r="H247" s="271">
        <v>0</v>
      </c>
      <c r="I247" s="413"/>
      <c r="J247" s="235"/>
      <c r="K247" s="235"/>
      <c r="L247" s="235"/>
      <c r="M247" s="235" t="s">
        <v>133</v>
      </c>
      <c r="N247" s="235">
        <v>0</v>
      </c>
      <c r="O247" s="235"/>
      <c r="P247" s="235"/>
      <c r="Q247" s="235"/>
      <c r="R247" s="235"/>
      <c r="S247" s="235"/>
      <c r="T247" s="235"/>
      <c r="U247" s="235"/>
      <c r="V247" s="235"/>
      <c r="W247" s="235"/>
      <c r="X247" s="235"/>
      <c r="Y247" s="235"/>
      <c r="Z247" s="235"/>
      <c r="AA247" s="235"/>
      <c r="AB247" s="235"/>
      <c r="AC247" s="235"/>
      <c r="AD247" s="235"/>
      <c r="AE247" s="235"/>
      <c r="AF247" s="235"/>
      <c r="AG247" s="235"/>
      <c r="AH247" s="235"/>
      <c r="AI247" s="235"/>
      <c r="AJ247" s="235"/>
      <c r="AK247" s="235"/>
      <c r="AL247" s="235"/>
      <c r="AM247" s="235"/>
      <c r="AN247" s="235"/>
      <c r="AO247" s="235"/>
      <c r="AP247" s="235"/>
    </row>
    <row r="248" spans="1:42" outlineLevel="1">
      <c r="A248" s="395"/>
      <c r="B248" s="269"/>
      <c r="C248" s="360" t="s">
        <v>154</v>
      </c>
      <c r="D248" s="361"/>
      <c r="E248" s="362"/>
      <c r="F248" s="334"/>
      <c r="G248" s="334"/>
      <c r="H248" s="271">
        <v>0</v>
      </c>
      <c r="I248" s="413"/>
      <c r="J248" s="235"/>
      <c r="K248" s="235"/>
      <c r="L248" s="235"/>
      <c r="M248" s="235" t="s">
        <v>133</v>
      </c>
      <c r="N248" s="235">
        <v>0</v>
      </c>
      <c r="O248" s="235"/>
      <c r="P248" s="235"/>
      <c r="Q248" s="235"/>
      <c r="R248" s="235"/>
      <c r="S248" s="235"/>
      <c r="T248" s="235"/>
      <c r="U248" s="235"/>
      <c r="V248" s="235"/>
      <c r="W248" s="235"/>
      <c r="X248" s="235"/>
      <c r="Y248" s="235"/>
      <c r="Z248" s="235"/>
      <c r="AA248" s="235"/>
      <c r="AB248" s="235"/>
      <c r="AC248" s="235"/>
      <c r="AD248" s="235"/>
      <c r="AE248" s="235"/>
      <c r="AF248" s="235"/>
      <c r="AG248" s="235"/>
      <c r="AH248" s="235"/>
      <c r="AI248" s="235"/>
      <c r="AJ248" s="235"/>
      <c r="AK248" s="235"/>
      <c r="AL248" s="235"/>
      <c r="AM248" s="235"/>
      <c r="AN248" s="235"/>
      <c r="AO248" s="235"/>
      <c r="AP248" s="235"/>
    </row>
    <row r="249" spans="1:42" outlineLevel="1">
      <c r="A249" s="395"/>
      <c r="B249" s="269"/>
      <c r="C249" s="360" t="s">
        <v>950</v>
      </c>
      <c r="D249" s="361"/>
      <c r="E249" s="362">
        <v>87.614999999999995</v>
      </c>
      <c r="F249" s="334"/>
      <c r="G249" s="334"/>
      <c r="H249" s="271">
        <v>0</v>
      </c>
      <c r="I249" s="413"/>
      <c r="J249" s="235"/>
      <c r="K249" s="235"/>
      <c r="L249" s="235"/>
      <c r="M249" s="235" t="s">
        <v>133</v>
      </c>
      <c r="N249" s="235">
        <v>0</v>
      </c>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row>
    <row r="250" spans="1:42" outlineLevel="1">
      <c r="A250" s="395">
        <v>54</v>
      </c>
      <c r="B250" s="269" t="s">
        <v>951</v>
      </c>
      <c r="C250" s="270" t="s">
        <v>952</v>
      </c>
      <c r="D250" s="333" t="s">
        <v>146</v>
      </c>
      <c r="E250" s="334">
        <v>2.190375</v>
      </c>
      <c r="F250" s="334"/>
      <c r="G250" s="334">
        <f>ROUND(E250*F250,2)</f>
        <v>0</v>
      </c>
      <c r="H250" s="271" t="s">
        <v>1269</v>
      </c>
      <c r="I250" s="413"/>
      <c r="J250" s="235"/>
      <c r="K250" s="235"/>
      <c r="L250" s="235"/>
      <c r="M250" s="235" t="s">
        <v>131</v>
      </c>
      <c r="N250" s="235"/>
      <c r="O250" s="235"/>
      <c r="P250" s="235"/>
      <c r="Q250" s="235"/>
      <c r="R250" s="235"/>
      <c r="S250" s="235"/>
      <c r="T250" s="235"/>
      <c r="U250" s="235"/>
      <c r="V250" s="235"/>
      <c r="W250" s="235"/>
      <c r="X250" s="235"/>
      <c r="Y250" s="235"/>
      <c r="Z250" s="235"/>
      <c r="AA250" s="235"/>
      <c r="AB250" s="235"/>
      <c r="AC250" s="235"/>
      <c r="AD250" s="235"/>
      <c r="AE250" s="235"/>
      <c r="AF250" s="235"/>
      <c r="AG250" s="235"/>
      <c r="AH250" s="235"/>
      <c r="AI250" s="235"/>
      <c r="AJ250" s="235"/>
      <c r="AK250" s="235"/>
      <c r="AL250" s="235"/>
      <c r="AM250" s="235"/>
      <c r="AN250" s="235"/>
      <c r="AO250" s="235"/>
      <c r="AP250" s="235"/>
    </row>
    <row r="251" spans="1:42" outlineLevel="1">
      <c r="A251" s="395"/>
      <c r="B251" s="269"/>
      <c r="C251" s="360" t="s">
        <v>575</v>
      </c>
      <c r="D251" s="361"/>
      <c r="E251" s="362"/>
      <c r="F251" s="334"/>
      <c r="G251" s="334"/>
      <c r="H251" s="271">
        <v>0</v>
      </c>
      <c r="I251" s="413"/>
      <c r="J251" s="235"/>
      <c r="K251" s="235"/>
      <c r="L251" s="235"/>
      <c r="M251" s="235" t="s">
        <v>133</v>
      </c>
      <c r="N251" s="235">
        <v>0</v>
      </c>
      <c r="O251" s="235"/>
      <c r="P251" s="235"/>
      <c r="Q251" s="235"/>
      <c r="R251" s="235"/>
      <c r="S251" s="235"/>
      <c r="T251" s="235"/>
      <c r="U251" s="235"/>
      <c r="V251" s="235"/>
      <c r="W251" s="235"/>
      <c r="X251" s="235"/>
      <c r="Y251" s="235"/>
      <c r="Z251" s="235"/>
      <c r="AA251" s="235"/>
      <c r="AB251" s="235"/>
      <c r="AC251" s="235"/>
      <c r="AD251" s="235"/>
      <c r="AE251" s="235"/>
      <c r="AF251" s="235"/>
      <c r="AG251" s="235"/>
      <c r="AH251" s="235"/>
      <c r="AI251" s="235"/>
      <c r="AJ251" s="235"/>
      <c r="AK251" s="235"/>
      <c r="AL251" s="235"/>
      <c r="AM251" s="235"/>
      <c r="AN251" s="235"/>
      <c r="AO251" s="235"/>
      <c r="AP251" s="235"/>
    </row>
    <row r="252" spans="1:42" outlineLevel="1">
      <c r="A252" s="395"/>
      <c r="B252" s="269"/>
      <c r="C252" s="360" t="s">
        <v>154</v>
      </c>
      <c r="D252" s="361"/>
      <c r="E252" s="362"/>
      <c r="F252" s="334"/>
      <c r="G252" s="334"/>
      <c r="H252" s="271">
        <v>0</v>
      </c>
      <c r="I252" s="413"/>
      <c r="J252" s="235"/>
      <c r="K252" s="235"/>
      <c r="L252" s="235"/>
      <c r="M252" s="235" t="s">
        <v>133</v>
      </c>
      <c r="N252" s="235">
        <v>0</v>
      </c>
      <c r="O252" s="235"/>
      <c r="P252" s="235"/>
      <c r="Q252" s="235"/>
      <c r="R252" s="235"/>
      <c r="S252" s="235"/>
      <c r="T252" s="235"/>
      <c r="U252" s="235"/>
      <c r="V252" s="235"/>
      <c r="W252" s="235"/>
      <c r="X252" s="235"/>
      <c r="Y252" s="235"/>
      <c r="Z252" s="235"/>
      <c r="AA252" s="235"/>
      <c r="AB252" s="235"/>
      <c r="AC252" s="235"/>
      <c r="AD252" s="235"/>
      <c r="AE252" s="235"/>
      <c r="AF252" s="235"/>
      <c r="AG252" s="235"/>
      <c r="AH252" s="235"/>
      <c r="AI252" s="235"/>
      <c r="AJ252" s="235"/>
      <c r="AK252" s="235"/>
      <c r="AL252" s="235"/>
      <c r="AM252" s="235"/>
      <c r="AN252" s="235"/>
      <c r="AO252" s="235"/>
      <c r="AP252" s="235"/>
    </row>
    <row r="253" spans="1:42" outlineLevel="1">
      <c r="A253" s="395"/>
      <c r="B253" s="269"/>
      <c r="C253" s="360" t="s">
        <v>953</v>
      </c>
      <c r="D253" s="361"/>
      <c r="E253" s="362">
        <v>2.190375</v>
      </c>
      <c r="F253" s="334"/>
      <c r="G253" s="334"/>
      <c r="H253" s="271">
        <v>0</v>
      </c>
      <c r="I253" s="413"/>
      <c r="J253" s="235"/>
      <c r="K253" s="235"/>
      <c r="L253" s="235"/>
      <c r="M253" s="235" t="s">
        <v>133</v>
      </c>
      <c r="N253" s="235">
        <v>0</v>
      </c>
      <c r="O253" s="235"/>
      <c r="P253" s="235"/>
      <c r="Q253" s="235"/>
      <c r="R253" s="235"/>
      <c r="S253" s="235"/>
      <c r="T253" s="235"/>
      <c r="U253" s="235"/>
      <c r="V253" s="235"/>
      <c r="W253" s="235"/>
      <c r="X253" s="235"/>
      <c r="Y253" s="235"/>
      <c r="Z253" s="235"/>
      <c r="AA253" s="235"/>
      <c r="AB253" s="235"/>
      <c r="AC253" s="235"/>
      <c r="AD253" s="235"/>
      <c r="AE253" s="235"/>
      <c r="AF253" s="235"/>
      <c r="AG253" s="235"/>
      <c r="AH253" s="235"/>
      <c r="AI253" s="235"/>
      <c r="AJ253" s="235"/>
      <c r="AK253" s="235"/>
      <c r="AL253" s="235"/>
      <c r="AM253" s="235"/>
      <c r="AN253" s="235"/>
      <c r="AO253" s="235"/>
      <c r="AP253" s="235"/>
    </row>
    <row r="254" spans="1:42" outlineLevel="1">
      <c r="A254" s="395">
        <v>55</v>
      </c>
      <c r="B254" s="269" t="s">
        <v>954</v>
      </c>
      <c r="C254" s="270" t="s">
        <v>955</v>
      </c>
      <c r="D254" s="333" t="s">
        <v>0</v>
      </c>
      <c r="E254" s="334">
        <v>7.1</v>
      </c>
      <c r="F254" s="334"/>
      <c r="G254" s="334">
        <f>ROUND(E254*F254,2)</f>
        <v>0</v>
      </c>
      <c r="H254" s="271" t="s">
        <v>1269</v>
      </c>
      <c r="I254" s="413"/>
      <c r="J254" s="235"/>
      <c r="K254" s="235"/>
      <c r="L254" s="235"/>
      <c r="M254" s="235" t="s">
        <v>131</v>
      </c>
      <c r="N254" s="235"/>
      <c r="O254" s="235"/>
      <c r="P254" s="235"/>
      <c r="Q254" s="235"/>
      <c r="R254" s="235"/>
      <c r="S254" s="235"/>
      <c r="T254" s="235"/>
      <c r="U254" s="235"/>
      <c r="V254" s="235"/>
      <c r="W254" s="235"/>
      <c r="X254" s="235"/>
      <c r="Y254" s="235"/>
      <c r="Z254" s="235"/>
      <c r="AA254" s="235"/>
      <c r="AB254" s="235"/>
      <c r="AC254" s="235"/>
      <c r="AD254" s="235"/>
      <c r="AE254" s="235"/>
      <c r="AF254" s="235"/>
      <c r="AG254" s="235"/>
      <c r="AH254" s="235"/>
      <c r="AI254" s="235"/>
      <c r="AJ254" s="235"/>
      <c r="AK254" s="235"/>
      <c r="AL254" s="235"/>
      <c r="AM254" s="235"/>
      <c r="AN254" s="235"/>
      <c r="AO254" s="235"/>
      <c r="AP254" s="235"/>
    </row>
    <row r="255" spans="1:42">
      <c r="A255" s="396" t="s">
        <v>126</v>
      </c>
      <c r="B255" s="363" t="s">
        <v>88</v>
      </c>
      <c r="C255" s="364" t="s">
        <v>89</v>
      </c>
      <c r="D255" s="365"/>
      <c r="E255" s="366"/>
      <c r="F255" s="366"/>
      <c r="G255" s="366">
        <f>SUMIF(M256:M265,"&lt;&gt;NOR",G256:G265)</f>
        <v>0</v>
      </c>
      <c r="H255" s="339"/>
      <c r="M255" s="232" t="s">
        <v>127</v>
      </c>
    </row>
    <row r="256" spans="1:42" ht="22.5" outlineLevel="1">
      <c r="A256" s="395">
        <v>56</v>
      </c>
      <c r="B256" s="269" t="s">
        <v>981</v>
      </c>
      <c r="C256" s="270" t="s">
        <v>982</v>
      </c>
      <c r="D256" s="333" t="s">
        <v>247</v>
      </c>
      <c r="E256" s="334">
        <v>161.30199999999999</v>
      </c>
      <c r="F256" s="334"/>
      <c r="G256" s="334">
        <f t="shared" ref="G256:G261" si="0">ROUND(E256*F256,2)</f>
        <v>0</v>
      </c>
      <c r="H256" s="271" t="s">
        <v>1233</v>
      </c>
      <c r="I256" s="413"/>
      <c r="J256" s="235"/>
      <c r="K256" s="235"/>
      <c r="L256" s="235"/>
      <c r="M256" s="235" t="s">
        <v>131</v>
      </c>
      <c r="N256" s="235"/>
      <c r="O256" s="235"/>
      <c r="P256" s="235"/>
      <c r="Q256" s="235"/>
      <c r="R256" s="235"/>
      <c r="S256" s="235"/>
      <c r="T256" s="235"/>
      <c r="U256" s="235"/>
      <c r="V256" s="235"/>
      <c r="W256" s="235"/>
      <c r="X256" s="235"/>
      <c r="Y256" s="235"/>
      <c r="Z256" s="235"/>
      <c r="AA256" s="235"/>
      <c r="AB256" s="235"/>
      <c r="AC256" s="235"/>
      <c r="AD256" s="235"/>
      <c r="AE256" s="235"/>
      <c r="AF256" s="235"/>
      <c r="AG256" s="235"/>
      <c r="AH256" s="235"/>
      <c r="AI256" s="235"/>
      <c r="AJ256" s="235"/>
      <c r="AK256" s="235"/>
      <c r="AL256" s="235"/>
      <c r="AM256" s="235"/>
      <c r="AN256" s="235"/>
      <c r="AO256" s="235"/>
      <c r="AP256" s="235"/>
    </row>
    <row r="257" spans="1:42" ht="22.5" outlineLevel="1">
      <c r="A257" s="395">
        <v>57</v>
      </c>
      <c r="B257" s="269" t="s">
        <v>983</v>
      </c>
      <c r="C257" s="270" t="s">
        <v>984</v>
      </c>
      <c r="D257" s="333" t="s">
        <v>247</v>
      </c>
      <c r="E257" s="334">
        <v>18</v>
      </c>
      <c r="F257" s="334"/>
      <c r="G257" s="334">
        <f t="shared" si="0"/>
        <v>0</v>
      </c>
      <c r="H257" s="271" t="s">
        <v>1233</v>
      </c>
      <c r="I257" s="413"/>
      <c r="J257" s="235"/>
      <c r="K257" s="235"/>
      <c r="L257" s="235"/>
      <c r="M257" s="235" t="s">
        <v>131</v>
      </c>
      <c r="N257" s="235"/>
      <c r="O257" s="235"/>
      <c r="P257" s="235"/>
      <c r="Q257" s="235"/>
      <c r="R257" s="235"/>
      <c r="S257" s="235"/>
      <c r="T257" s="235"/>
      <c r="U257" s="235"/>
      <c r="V257" s="235"/>
      <c r="W257" s="235"/>
      <c r="X257" s="235"/>
      <c r="Y257" s="235"/>
      <c r="Z257" s="235"/>
      <c r="AA257" s="235"/>
      <c r="AB257" s="235"/>
      <c r="AC257" s="235"/>
      <c r="AD257" s="235"/>
      <c r="AE257" s="235"/>
      <c r="AF257" s="235"/>
      <c r="AG257" s="235"/>
      <c r="AH257" s="235"/>
      <c r="AI257" s="235"/>
      <c r="AJ257" s="235"/>
      <c r="AK257" s="235"/>
      <c r="AL257" s="235"/>
      <c r="AM257" s="235"/>
      <c r="AN257" s="235"/>
      <c r="AO257" s="235"/>
      <c r="AP257" s="235"/>
    </row>
    <row r="258" spans="1:42" ht="22.5" outlineLevel="1">
      <c r="A258" s="395">
        <v>58</v>
      </c>
      <c r="B258" s="269" t="s">
        <v>985</v>
      </c>
      <c r="C258" s="270" t="s">
        <v>986</v>
      </c>
      <c r="D258" s="333" t="s">
        <v>247</v>
      </c>
      <c r="E258" s="428">
        <v>20.059999999999999</v>
      </c>
      <c r="F258" s="334"/>
      <c r="G258" s="334">
        <f t="shared" si="0"/>
        <v>0</v>
      </c>
      <c r="H258" s="271" t="s">
        <v>1233</v>
      </c>
      <c r="I258" s="413"/>
      <c r="J258" s="235"/>
      <c r="K258" s="235"/>
      <c r="L258" s="235"/>
      <c r="M258" s="235" t="s">
        <v>131</v>
      </c>
      <c r="N258" s="235"/>
      <c r="O258" s="235"/>
      <c r="P258" s="235"/>
      <c r="Q258" s="235"/>
      <c r="R258" s="235"/>
      <c r="S258" s="235"/>
      <c r="T258" s="235"/>
      <c r="U258" s="235"/>
      <c r="V258" s="235"/>
      <c r="W258" s="235"/>
      <c r="X258" s="235"/>
      <c r="Y258" s="235"/>
      <c r="Z258" s="235"/>
      <c r="AA258" s="235"/>
      <c r="AB258" s="235"/>
      <c r="AC258" s="235"/>
      <c r="AD258" s="235"/>
      <c r="AE258" s="235"/>
      <c r="AF258" s="235"/>
      <c r="AG258" s="235"/>
      <c r="AH258" s="235"/>
      <c r="AI258" s="235"/>
      <c r="AJ258" s="235"/>
      <c r="AK258" s="235"/>
      <c r="AL258" s="235"/>
      <c r="AM258" s="235"/>
      <c r="AN258" s="235"/>
      <c r="AO258" s="235"/>
      <c r="AP258" s="235"/>
    </row>
    <row r="259" spans="1:42" s="433" customFormat="1" ht="22.5" outlineLevel="1">
      <c r="A259" s="423" t="s">
        <v>2615</v>
      </c>
      <c r="B259" s="424" t="s">
        <v>2616</v>
      </c>
      <c r="C259" s="439" t="s">
        <v>2617</v>
      </c>
      <c r="D259" s="440" t="s">
        <v>247</v>
      </c>
      <c r="E259" s="428">
        <v>118.2</v>
      </c>
      <c r="F259" s="428"/>
      <c r="G259" s="428">
        <f t="shared" ref="G259" si="1">ROUND(E259*F259,2)</f>
        <v>0</v>
      </c>
      <c r="H259" s="429" t="s">
        <v>1233</v>
      </c>
      <c r="I259" s="413"/>
      <c r="J259" s="434"/>
      <c r="K259" s="434"/>
      <c r="L259" s="434"/>
      <c r="M259" s="434"/>
      <c r="N259" s="434"/>
      <c r="O259" s="434"/>
      <c r="P259" s="434"/>
      <c r="Q259" s="434"/>
      <c r="R259" s="434"/>
      <c r="S259" s="434"/>
      <c r="T259" s="434"/>
      <c r="U259" s="434"/>
      <c r="V259" s="434"/>
      <c r="W259" s="434"/>
      <c r="X259" s="434"/>
      <c r="Y259" s="434"/>
      <c r="Z259" s="434"/>
      <c r="AA259" s="434"/>
      <c r="AB259" s="434"/>
      <c r="AC259" s="434"/>
      <c r="AD259" s="434"/>
      <c r="AE259" s="434"/>
      <c r="AF259" s="434"/>
      <c r="AG259" s="434"/>
      <c r="AH259" s="434"/>
      <c r="AI259" s="434"/>
      <c r="AJ259" s="434"/>
      <c r="AK259" s="434"/>
      <c r="AL259" s="434"/>
      <c r="AM259" s="434"/>
      <c r="AN259" s="434"/>
      <c r="AO259" s="434"/>
      <c r="AP259" s="434"/>
    </row>
    <row r="260" spans="1:42" ht="22.5" outlineLevel="1">
      <c r="A260" s="395">
        <v>59</v>
      </c>
      <c r="B260" s="269" t="s">
        <v>987</v>
      </c>
      <c r="C260" s="270" t="s">
        <v>988</v>
      </c>
      <c r="D260" s="333" t="s">
        <v>247</v>
      </c>
      <c r="E260" s="334">
        <v>7.4</v>
      </c>
      <c r="F260" s="334"/>
      <c r="G260" s="334">
        <f t="shared" si="0"/>
        <v>0</v>
      </c>
      <c r="H260" s="271" t="s">
        <v>1233</v>
      </c>
      <c r="I260" s="413"/>
      <c r="J260" s="235"/>
      <c r="K260" s="235"/>
      <c r="L260" s="235"/>
      <c r="M260" s="235" t="s">
        <v>131</v>
      </c>
      <c r="N260" s="235"/>
      <c r="O260" s="235"/>
      <c r="P260" s="235"/>
      <c r="Q260" s="235"/>
      <c r="R260" s="235"/>
      <c r="S260" s="235"/>
      <c r="T260" s="235"/>
      <c r="U260" s="235"/>
      <c r="V260" s="235"/>
      <c r="W260" s="235"/>
      <c r="X260" s="235"/>
      <c r="Y260" s="235"/>
      <c r="Z260" s="235"/>
      <c r="AA260" s="235"/>
      <c r="AB260" s="235"/>
      <c r="AC260" s="235"/>
      <c r="AD260" s="235"/>
      <c r="AE260" s="235"/>
      <c r="AF260" s="235"/>
      <c r="AG260" s="235"/>
      <c r="AH260" s="235"/>
      <c r="AI260" s="235"/>
      <c r="AJ260" s="235"/>
      <c r="AK260" s="235"/>
      <c r="AL260" s="235"/>
      <c r="AM260" s="235"/>
      <c r="AN260" s="235"/>
      <c r="AO260" s="235"/>
      <c r="AP260" s="235"/>
    </row>
    <row r="261" spans="1:42" ht="22.5" outlineLevel="1">
      <c r="A261" s="395">
        <v>60</v>
      </c>
      <c r="B261" s="269" t="s">
        <v>989</v>
      </c>
      <c r="C261" s="270" t="s">
        <v>990</v>
      </c>
      <c r="D261" s="333" t="s">
        <v>247</v>
      </c>
      <c r="E261" s="334">
        <v>3.64</v>
      </c>
      <c r="F261" s="334"/>
      <c r="G261" s="334">
        <f t="shared" si="0"/>
        <v>0</v>
      </c>
      <c r="H261" s="271" t="s">
        <v>1233</v>
      </c>
      <c r="I261" s="413"/>
      <c r="J261" s="235"/>
      <c r="K261" s="235"/>
      <c r="L261" s="235"/>
      <c r="M261" s="235" t="s">
        <v>131</v>
      </c>
      <c r="N261" s="235"/>
      <c r="O261" s="235"/>
      <c r="P261" s="235"/>
      <c r="Q261" s="235"/>
      <c r="R261" s="235"/>
      <c r="S261" s="235"/>
      <c r="T261" s="235"/>
      <c r="U261" s="235"/>
      <c r="V261" s="235"/>
      <c r="W261" s="235"/>
      <c r="X261" s="235"/>
      <c r="Y261" s="235"/>
      <c r="Z261" s="235"/>
      <c r="AA261" s="235"/>
      <c r="AB261" s="235"/>
      <c r="AC261" s="235"/>
      <c r="AD261" s="235"/>
      <c r="AE261" s="235"/>
      <c r="AF261" s="235"/>
      <c r="AG261" s="235"/>
      <c r="AH261" s="235"/>
      <c r="AI261" s="235"/>
      <c r="AJ261" s="235"/>
      <c r="AK261" s="235"/>
      <c r="AL261" s="235"/>
      <c r="AM261" s="235"/>
      <c r="AN261" s="235"/>
      <c r="AO261" s="235"/>
      <c r="AP261" s="235"/>
    </row>
    <row r="262" spans="1:42" ht="22.5" outlineLevel="1">
      <c r="A262" s="395">
        <v>61</v>
      </c>
      <c r="B262" s="269" t="s">
        <v>993</v>
      </c>
      <c r="C262" s="270" t="s">
        <v>994</v>
      </c>
      <c r="D262" s="333" t="s">
        <v>247</v>
      </c>
      <c r="E262" s="334">
        <v>2.92</v>
      </c>
      <c r="F262" s="334"/>
      <c r="G262" s="334">
        <f>ROUND(E262*F262,2)</f>
        <v>0</v>
      </c>
      <c r="H262" s="271" t="s">
        <v>1233</v>
      </c>
      <c r="I262" s="413"/>
      <c r="J262" s="235"/>
      <c r="K262" s="235"/>
      <c r="L262" s="235"/>
      <c r="M262" s="235" t="s">
        <v>131</v>
      </c>
      <c r="N262" s="235"/>
      <c r="O262" s="235"/>
      <c r="P262" s="235"/>
      <c r="Q262" s="235"/>
      <c r="R262" s="235"/>
      <c r="S262" s="235"/>
      <c r="T262" s="235"/>
      <c r="U262" s="235"/>
      <c r="V262" s="235"/>
      <c r="W262" s="235"/>
      <c r="X262" s="235"/>
      <c r="Y262" s="235"/>
      <c r="Z262" s="235"/>
      <c r="AA262" s="235"/>
      <c r="AB262" s="235"/>
      <c r="AC262" s="235"/>
      <c r="AD262" s="235"/>
      <c r="AE262" s="235"/>
      <c r="AF262" s="235"/>
      <c r="AG262" s="235"/>
      <c r="AH262" s="235"/>
      <c r="AI262" s="235"/>
      <c r="AJ262" s="235"/>
      <c r="AK262" s="235"/>
      <c r="AL262" s="235"/>
      <c r="AM262" s="235"/>
      <c r="AN262" s="235"/>
      <c r="AO262" s="235"/>
      <c r="AP262" s="235"/>
    </row>
    <row r="263" spans="1:42" ht="22.5" outlineLevel="1">
      <c r="A263" s="395">
        <v>62</v>
      </c>
      <c r="B263" s="269" t="s">
        <v>995</v>
      </c>
      <c r="C263" s="270" t="s">
        <v>996</v>
      </c>
      <c r="D263" s="333" t="s">
        <v>247</v>
      </c>
      <c r="E263" s="334">
        <v>9.6750000000000007</v>
      </c>
      <c r="F263" s="334"/>
      <c r="G263" s="334">
        <f>ROUND(E263*F263,2)</f>
        <v>0</v>
      </c>
      <c r="H263" s="271" t="s">
        <v>1233</v>
      </c>
      <c r="I263" s="413"/>
      <c r="J263" s="235"/>
      <c r="K263" s="235"/>
      <c r="L263" s="235"/>
      <c r="M263" s="235" t="s">
        <v>131</v>
      </c>
      <c r="N263" s="235"/>
      <c r="O263" s="235"/>
      <c r="P263" s="235"/>
      <c r="Q263" s="235"/>
      <c r="R263" s="235"/>
      <c r="S263" s="235"/>
      <c r="T263" s="235"/>
      <c r="U263" s="235"/>
      <c r="V263" s="235"/>
      <c r="W263" s="235"/>
      <c r="X263" s="235"/>
      <c r="Y263" s="235"/>
      <c r="Z263" s="235"/>
      <c r="AA263" s="235"/>
      <c r="AB263" s="235"/>
      <c r="AC263" s="235"/>
      <c r="AD263" s="235"/>
      <c r="AE263" s="235"/>
      <c r="AF263" s="235"/>
      <c r="AG263" s="235"/>
      <c r="AH263" s="235"/>
      <c r="AI263" s="235"/>
      <c r="AJ263" s="235"/>
      <c r="AK263" s="235"/>
      <c r="AL263" s="235"/>
      <c r="AM263" s="235"/>
      <c r="AN263" s="235"/>
      <c r="AO263" s="235"/>
      <c r="AP263" s="235"/>
    </row>
    <row r="264" spans="1:42" ht="22.5" outlineLevel="1">
      <c r="A264" s="395">
        <v>63</v>
      </c>
      <c r="B264" s="269" t="s">
        <v>997</v>
      </c>
      <c r="C264" s="270" t="s">
        <v>998</v>
      </c>
      <c r="D264" s="333" t="s">
        <v>247</v>
      </c>
      <c r="E264" s="334">
        <v>6.42</v>
      </c>
      <c r="F264" s="334"/>
      <c r="G264" s="334">
        <f>ROUND(E264*F264,2)</f>
        <v>0</v>
      </c>
      <c r="H264" s="271" t="s">
        <v>1233</v>
      </c>
      <c r="I264" s="413"/>
      <c r="J264" s="235"/>
      <c r="K264" s="235"/>
      <c r="L264" s="235"/>
      <c r="M264" s="235" t="s">
        <v>131</v>
      </c>
      <c r="N264" s="235"/>
      <c r="O264" s="235"/>
      <c r="P264" s="235"/>
      <c r="Q264" s="235"/>
      <c r="R264" s="235"/>
      <c r="S264" s="235"/>
      <c r="T264" s="235"/>
      <c r="U264" s="235"/>
      <c r="V264" s="235"/>
      <c r="W264" s="235"/>
      <c r="X264" s="235"/>
      <c r="Y264" s="235"/>
      <c r="Z264" s="235"/>
      <c r="AA264" s="235"/>
      <c r="AB264" s="235"/>
      <c r="AC264" s="235"/>
      <c r="AD264" s="235"/>
      <c r="AE264" s="235"/>
      <c r="AF264" s="235"/>
      <c r="AG264" s="235"/>
      <c r="AH264" s="235"/>
      <c r="AI264" s="235"/>
      <c r="AJ264" s="235"/>
      <c r="AK264" s="235"/>
      <c r="AL264" s="235"/>
      <c r="AM264" s="235"/>
      <c r="AN264" s="235"/>
      <c r="AO264" s="235"/>
      <c r="AP264" s="235"/>
    </row>
    <row r="265" spans="1:42" outlineLevel="1">
      <c r="A265" s="395">
        <v>64</v>
      </c>
      <c r="B265" s="269" t="s">
        <v>999</v>
      </c>
      <c r="C265" s="270" t="s">
        <v>1000</v>
      </c>
      <c r="D265" s="333" t="s">
        <v>0</v>
      </c>
      <c r="E265" s="334">
        <v>2.15</v>
      </c>
      <c r="F265" s="428"/>
      <c r="G265" s="334">
        <f>ROUND(E265*F265,2)</f>
        <v>0</v>
      </c>
      <c r="H265" s="271" t="s">
        <v>1269</v>
      </c>
      <c r="I265" s="413"/>
      <c r="J265" s="235"/>
      <c r="K265" s="235"/>
      <c r="L265" s="235"/>
      <c r="M265" s="235" t="s">
        <v>131</v>
      </c>
      <c r="N265" s="235"/>
      <c r="O265" s="235"/>
      <c r="P265" s="235"/>
      <c r="Q265" s="235"/>
      <c r="R265" s="235"/>
      <c r="S265" s="235"/>
      <c r="T265" s="235"/>
      <c r="U265" s="235"/>
      <c r="V265" s="235"/>
      <c r="W265" s="235"/>
      <c r="X265" s="235"/>
      <c r="Y265" s="235"/>
      <c r="Z265" s="235"/>
      <c r="AA265" s="235"/>
      <c r="AB265" s="235"/>
      <c r="AC265" s="235"/>
      <c r="AD265" s="235"/>
      <c r="AE265" s="235"/>
      <c r="AF265" s="235"/>
      <c r="AG265" s="235"/>
      <c r="AH265" s="235"/>
      <c r="AI265" s="235"/>
      <c r="AJ265" s="235"/>
      <c r="AK265" s="235"/>
      <c r="AL265" s="235"/>
      <c r="AM265" s="235"/>
      <c r="AN265" s="235"/>
      <c r="AO265" s="235"/>
      <c r="AP265" s="235"/>
    </row>
    <row r="266" spans="1:42">
      <c r="A266" s="396" t="s">
        <v>126</v>
      </c>
      <c r="B266" s="363" t="s">
        <v>92</v>
      </c>
      <c r="C266" s="364" t="s">
        <v>93</v>
      </c>
      <c r="D266" s="365"/>
      <c r="E266" s="366"/>
      <c r="F266" s="366"/>
      <c r="G266" s="366">
        <f>SUMIF(M267:M274,"&lt;&gt;NOR",G267:G274)</f>
        <v>0</v>
      </c>
      <c r="H266" s="339"/>
      <c r="M266" s="232" t="s">
        <v>127</v>
      </c>
    </row>
    <row r="267" spans="1:42" ht="22.5" outlineLevel="1">
      <c r="A267" s="395">
        <v>65</v>
      </c>
      <c r="B267" s="269" t="s">
        <v>1064</v>
      </c>
      <c r="C267" s="270" t="s">
        <v>1065</v>
      </c>
      <c r="D267" s="333" t="s">
        <v>1038</v>
      </c>
      <c r="E267" s="334">
        <v>17.350000000000001</v>
      </c>
      <c r="F267" s="334"/>
      <c r="G267" s="334">
        <f t="shared" ref="G267:G271" si="2">ROUND(E267*F267,2)</f>
        <v>0</v>
      </c>
      <c r="H267" s="271" t="s">
        <v>1233</v>
      </c>
      <c r="I267" s="413"/>
      <c r="J267" s="235"/>
      <c r="K267" s="235"/>
      <c r="L267" s="235"/>
      <c r="M267" s="235" t="s">
        <v>131</v>
      </c>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c r="AJ267" s="235"/>
      <c r="AK267" s="235"/>
      <c r="AL267" s="235"/>
      <c r="AM267" s="235"/>
      <c r="AN267" s="235"/>
      <c r="AO267" s="235"/>
      <c r="AP267" s="235"/>
    </row>
    <row r="268" spans="1:42" ht="22.5" outlineLevel="1">
      <c r="A268" s="395">
        <v>66</v>
      </c>
      <c r="B268" s="269" t="s">
        <v>1066</v>
      </c>
      <c r="C268" s="270" t="s">
        <v>1067</v>
      </c>
      <c r="D268" s="333" t="s">
        <v>1038</v>
      </c>
      <c r="E268" s="334">
        <v>105</v>
      </c>
      <c r="F268" s="334"/>
      <c r="G268" s="334">
        <f t="shared" si="2"/>
        <v>0</v>
      </c>
      <c r="H268" s="271" t="s">
        <v>1233</v>
      </c>
      <c r="I268" s="413"/>
      <c r="J268" s="235"/>
      <c r="K268" s="235"/>
      <c r="L268" s="235"/>
      <c r="M268" s="235" t="s">
        <v>131</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235"/>
      <c r="AL268" s="235"/>
      <c r="AM268" s="235"/>
      <c r="AN268" s="235"/>
      <c r="AO268" s="235"/>
      <c r="AP268" s="235"/>
    </row>
    <row r="269" spans="1:42" ht="22.5" outlineLevel="1">
      <c r="A269" s="395">
        <v>67</v>
      </c>
      <c r="B269" s="269" t="s">
        <v>1070</v>
      </c>
      <c r="C269" s="270" t="s">
        <v>1071</v>
      </c>
      <c r="D269" s="333" t="s">
        <v>142</v>
      </c>
      <c r="E269" s="334">
        <v>6</v>
      </c>
      <c r="F269" s="334"/>
      <c r="G269" s="334">
        <f t="shared" si="2"/>
        <v>0</v>
      </c>
      <c r="H269" s="271" t="s">
        <v>1233</v>
      </c>
      <c r="I269" s="413"/>
      <c r="J269" s="235"/>
      <c r="K269" s="235"/>
      <c r="L269" s="235"/>
      <c r="M269" s="235" t="s">
        <v>131</v>
      </c>
      <c r="N269" s="235"/>
      <c r="O269" s="235"/>
      <c r="P269" s="235"/>
      <c r="Q269" s="235"/>
      <c r="R269" s="235"/>
      <c r="S269" s="235"/>
      <c r="T269" s="235"/>
      <c r="U269" s="235"/>
      <c r="V269" s="235"/>
      <c r="W269" s="235"/>
      <c r="X269" s="235"/>
      <c r="Y269" s="235"/>
      <c r="Z269" s="235"/>
      <c r="AA269" s="235"/>
      <c r="AB269" s="235"/>
      <c r="AC269" s="235"/>
      <c r="AD269" s="235"/>
      <c r="AE269" s="235"/>
      <c r="AF269" s="235"/>
      <c r="AG269" s="235"/>
      <c r="AH269" s="235"/>
      <c r="AI269" s="235"/>
      <c r="AJ269" s="235"/>
      <c r="AK269" s="235"/>
      <c r="AL269" s="235"/>
      <c r="AM269" s="235"/>
      <c r="AN269" s="235"/>
      <c r="AO269" s="235"/>
      <c r="AP269" s="235"/>
    </row>
    <row r="270" spans="1:42" ht="22.5" outlineLevel="1">
      <c r="A270" s="395">
        <v>68</v>
      </c>
      <c r="B270" s="269" t="s">
        <v>1072</v>
      </c>
      <c r="C270" s="270" t="s">
        <v>1073</v>
      </c>
      <c r="D270" s="333" t="s">
        <v>142</v>
      </c>
      <c r="E270" s="334">
        <v>46</v>
      </c>
      <c r="F270" s="334"/>
      <c r="G270" s="334">
        <f t="shared" si="2"/>
        <v>0</v>
      </c>
      <c r="H270" s="271" t="s">
        <v>1233</v>
      </c>
      <c r="I270" s="413"/>
      <c r="J270" s="235"/>
      <c r="K270" s="235"/>
      <c r="L270" s="235"/>
      <c r="M270" s="235" t="s">
        <v>131</v>
      </c>
      <c r="N270" s="235"/>
      <c r="O270" s="235"/>
      <c r="P270" s="235"/>
      <c r="Q270" s="235"/>
      <c r="R270" s="235"/>
      <c r="S270" s="235"/>
      <c r="T270" s="235"/>
      <c r="U270" s="235"/>
      <c r="V270" s="235"/>
      <c r="W270" s="235"/>
      <c r="X270" s="235"/>
      <c r="Y270" s="235"/>
      <c r="Z270" s="235"/>
      <c r="AA270" s="235"/>
      <c r="AB270" s="235"/>
      <c r="AC270" s="235"/>
      <c r="AD270" s="235"/>
      <c r="AE270" s="235"/>
      <c r="AF270" s="235"/>
      <c r="AG270" s="235"/>
      <c r="AH270" s="235"/>
      <c r="AI270" s="235"/>
      <c r="AJ270" s="235"/>
      <c r="AK270" s="235"/>
      <c r="AL270" s="235"/>
      <c r="AM270" s="235"/>
      <c r="AN270" s="235"/>
      <c r="AO270" s="235"/>
      <c r="AP270" s="235"/>
    </row>
    <row r="271" spans="1:42" ht="22.5" outlineLevel="1">
      <c r="A271" s="395">
        <v>69</v>
      </c>
      <c r="B271" s="269" t="s">
        <v>1078</v>
      </c>
      <c r="C271" s="270" t="s">
        <v>1079</v>
      </c>
      <c r="D271" s="333" t="s">
        <v>142</v>
      </c>
      <c r="E271" s="334">
        <v>5</v>
      </c>
      <c r="F271" s="334"/>
      <c r="G271" s="334">
        <f t="shared" si="2"/>
        <v>0</v>
      </c>
      <c r="H271" s="271" t="s">
        <v>1233</v>
      </c>
      <c r="I271" s="413"/>
      <c r="J271" s="235"/>
      <c r="K271" s="235"/>
      <c r="L271" s="235"/>
      <c r="M271" s="235" t="s">
        <v>131</v>
      </c>
      <c r="N271" s="235"/>
      <c r="O271" s="235"/>
      <c r="P271" s="235"/>
      <c r="Q271" s="235"/>
      <c r="R271" s="235"/>
      <c r="S271" s="235"/>
      <c r="T271" s="235"/>
      <c r="U271" s="235"/>
      <c r="V271" s="235"/>
      <c r="W271" s="235"/>
      <c r="X271" s="235"/>
      <c r="Y271" s="235"/>
      <c r="Z271" s="235"/>
      <c r="AA271" s="235"/>
      <c r="AB271" s="235"/>
      <c r="AC271" s="235"/>
      <c r="AD271" s="235"/>
      <c r="AE271" s="235"/>
      <c r="AF271" s="235"/>
      <c r="AG271" s="235"/>
      <c r="AH271" s="235"/>
      <c r="AI271" s="235"/>
      <c r="AJ271" s="235"/>
      <c r="AK271" s="235"/>
      <c r="AL271" s="235"/>
      <c r="AM271" s="235"/>
      <c r="AN271" s="235"/>
      <c r="AO271" s="235"/>
      <c r="AP271" s="235"/>
    </row>
    <row r="272" spans="1:42" ht="22.5" outlineLevel="1">
      <c r="A272" s="395">
        <v>70</v>
      </c>
      <c r="B272" s="269" t="s">
        <v>1111</v>
      </c>
      <c r="C272" s="270" t="s">
        <v>1112</v>
      </c>
      <c r="D272" s="333" t="s">
        <v>142</v>
      </c>
      <c r="E272" s="334">
        <v>5</v>
      </c>
      <c r="F272" s="334"/>
      <c r="G272" s="334">
        <f t="shared" ref="G272" si="3">ROUND(E272*F272,2)</f>
        <v>0</v>
      </c>
      <c r="H272" s="271" t="s">
        <v>1233</v>
      </c>
      <c r="I272" s="413"/>
      <c r="J272" s="235"/>
      <c r="K272" s="235"/>
      <c r="L272" s="235"/>
      <c r="M272" s="235" t="s">
        <v>131</v>
      </c>
      <c r="N272" s="235"/>
      <c r="O272" s="235"/>
      <c r="P272" s="235"/>
      <c r="Q272" s="235"/>
      <c r="R272" s="235"/>
      <c r="S272" s="235"/>
      <c r="T272" s="235"/>
      <c r="U272" s="235"/>
      <c r="V272" s="235"/>
      <c r="W272" s="235"/>
      <c r="X272" s="235"/>
      <c r="Y272" s="235"/>
      <c r="Z272" s="235"/>
      <c r="AA272" s="235"/>
      <c r="AB272" s="235"/>
      <c r="AC272" s="235"/>
      <c r="AD272" s="235"/>
      <c r="AE272" s="235"/>
      <c r="AF272" s="235"/>
      <c r="AG272" s="235"/>
      <c r="AH272" s="235"/>
      <c r="AI272" s="235"/>
      <c r="AJ272" s="235"/>
      <c r="AK272" s="235"/>
      <c r="AL272" s="235"/>
      <c r="AM272" s="235"/>
      <c r="AN272" s="235"/>
      <c r="AO272" s="235"/>
      <c r="AP272" s="235"/>
    </row>
    <row r="273" spans="1:42" ht="22.5" outlineLevel="1">
      <c r="A273" s="395">
        <v>71</v>
      </c>
      <c r="B273" s="269" t="s">
        <v>1116</v>
      </c>
      <c r="C273" s="270" t="s">
        <v>1117</v>
      </c>
      <c r="D273" s="333" t="s">
        <v>142</v>
      </c>
      <c r="E273" s="334">
        <v>5</v>
      </c>
      <c r="F273" s="334"/>
      <c r="G273" s="334">
        <f>ROUND(E273*F273,2)</f>
        <v>0</v>
      </c>
      <c r="H273" s="271" t="s">
        <v>1233</v>
      </c>
      <c r="I273" s="413"/>
      <c r="J273" s="235"/>
      <c r="K273" s="235"/>
      <c r="L273" s="235"/>
      <c r="M273" s="235" t="s">
        <v>131</v>
      </c>
      <c r="N273" s="235"/>
      <c r="O273" s="235"/>
      <c r="P273" s="235"/>
      <c r="Q273" s="235"/>
      <c r="R273" s="235"/>
      <c r="S273" s="235"/>
      <c r="T273" s="235"/>
      <c r="U273" s="235"/>
      <c r="V273" s="235"/>
      <c r="W273" s="235"/>
      <c r="X273" s="235"/>
      <c r="Y273" s="235"/>
      <c r="Z273" s="235"/>
      <c r="AA273" s="235"/>
      <c r="AB273" s="235"/>
      <c r="AC273" s="235"/>
      <c r="AD273" s="235"/>
      <c r="AE273" s="235"/>
      <c r="AF273" s="235"/>
      <c r="AG273" s="235"/>
      <c r="AH273" s="235"/>
      <c r="AI273" s="235"/>
      <c r="AJ273" s="235"/>
      <c r="AK273" s="235"/>
      <c r="AL273" s="235"/>
      <c r="AM273" s="235"/>
      <c r="AN273" s="235"/>
      <c r="AO273" s="235"/>
      <c r="AP273" s="235"/>
    </row>
    <row r="274" spans="1:42" outlineLevel="1">
      <c r="A274" s="395">
        <v>72</v>
      </c>
      <c r="B274" s="269" t="s">
        <v>1121</v>
      </c>
      <c r="C274" s="270" t="s">
        <v>1122</v>
      </c>
      <c r="D274" s="333" t="s">
        <v>0</v>
      </c>
      <c r="E274" s="334">
        <v>2.15</v>
      </c>
      <c r="F274" s="334"/>
      <c r="G274" s="334">
        <f>ROUND(E274*F274,2)</f>
        <v>0</v>
      </c>
      <c r="H274" s="271" t="s">
        <v>1269</v>
      </c>
      <c r="I274" s="413"/>
      <c r="J274" s="235"/>
      <c r="K274" s="235"/>
      <c r="L274" s="235"/>
      <c r="M274" s="235" t="s">
        <v>131</v>
      </c>
      <c r="N274" s="235"/>
      <c r="O274" s="235"/>
      <c r="P274" s="235"/>
      <c r="Q274" s="235"/>
      <c r="R274" s="235"/>
      <c r="S274" s="235"/>
      <c r="T274" s="235"/>
      <c r="U274" s="235"/>
      <c r="V274" s="235"/>
      <c r="W274" s="235"/>
      <c r="X274" s="235"/>
      <c r="Y274" s="235"/>
      <c r="Z274" s="235"/>
      <c r="AA274" s="235"/>
      <c r="AB274" s="235"/>
      <c r="AC274" s="235"/>
      <c r="AD274" s="235"/>
      <c r="AE274" s="235"/>
      <c r="AF274" s="235"/>
      <c r="AG274" s="235"/>
      <c r="AH274" s="235"/>
      <c r="AI274" s="235"/>
      <c r="AJ274" s="235"/>
      <c r="AK274" s="235"/>
      <c r="AL274" s="235"/>
      <c r="AM274" s="235"/>
      <c r="AN274" s="235"/>
      <c r="AO274" s="235"/>
      <c r="AP274" s="235"/>
    </row>
    <row r="275" spans="1:42">
      <c r="A275" s="396" t="s">
        <v>126</v>
      </c>
      <c r="B275" s="363" t="s">
        <v>100</v>
      </c>
      <c r="C275" s="364" t="s">
        <v>101</v>
      </c>
      <c r="D275" s="365"/>
      <c r="E275" s="366"/>
      <c r="F275" s="366"/>
      <c r="G275" s="366">
        <f>SUMIF(M276:M277,"&lt;&gt;NOR",G276:G277)</f>
        <v>0</v>
      </c>
      <c r="H275" s="339"/>
      <c r="M275" s="232" t="s">
        <v>127</v>
      </c>
    </row>
    <row r="276" spans="1:42" ht="22.5" outlineLevel="1">
      <c r="A276" s="395">
        <v>73</v>
      </c>
      <c r="B276" s="269" t="s">
        <v>1176</v>
      </c>
      <c r="C276" s="270" t="s">
        <v>1177</v>
      </c>
      <c r="D276" s="333" t="s">
        <v>130</v>
      </c>
      <c r="E276" s="334">
        <v>942</v>
      </c>
      <c r="F276" s="334"/>
      <c r="G276" s="334">
        <f>ROUND(E276*F276,2)</f>
        <v>0</v>
      </c>
      <c r="H276" s="271" t="s">
        <v>1233</v>
      </c>
      <c r="I276" s="413"/>
      <c r="J276" s="235"/>
      <c r="K276" s="235"/>
      <c r="L276" s="235"/>
      <c r="M276" s="235" t="s">
        <v>131</v>
      </c>
      <c r="N276" s="235"/>
      <c r="O276" s="235"/>
      <c r="P276" s="235"/>
      <c r="Q276" s="235"/>
      <c r="R276" s="235"/>
      <c r="S276" s="235"/>
      <c r="T276" s="235"/>
      <c r="U276" s="235"/>
      <c r="V276" s="235"/>
      <c r="W276" s="235"/>
      <c r="X276" s="235"/>
      <c r="Y276" s="235"/>
      <c r="Z276" s="235"/>
      <c r="AA276" s="235"/>
      <c r="AB276" s="235"/>
      <c r="AC276" s="235"/>
      <c r="AD276" s="235"/>
      <c r="AE276" s="235"/>
      <c r="AF276" s="235"/>
      <c r="AG276" s="235"/>
      <c r="AH276" s="235"/>
      <c r="AI276" s="235"/>
      <c r="AJ276" s="235"/>
      <c r="AK276" s="235"/>
      <c r="AL276" s="235"/>
      <c r="AM276" s="235"/>
      <c r="AN276" s="235"/>
      <c r="AO276" s="235"/>
      <c r="AP276" s="235"/>
    </row>
    <row r="277" spans="1:42" outlineLevel="1">
      <c r="A277" s="395"/>
      <c r="B277" s="269"/>
      <c r="C277" s="360" t="s">
        <v>1178</v>
      </c>
      <c r="D277" s="361"/>
      <c r="E277" s="362">
        <v>942</v>
      </c>
      <c r="F277" s="334"/>
      <c r="G277" s="334"/>
      <c r="H277" s="271">
        <v>0</v>
      </c>
      <c r="I277" s="413"/>
      <c r="J277" s="235"/>
      <c r="K277" s="235"/>
      <c r="L277" s="235"/>
      <c r="M277" s="235" t="s">
        <v>133</v>
      </c>
      <c r="N277" s="235">
        <v>0</v>
      </c>
      <c r="O277" s="235"/>
      <c r="P277" s="235"/>
      <c r="Q277" s="235"/>
      <c r="R277" s="235"/>
      <c r="S277" s="235"/>
      <c r="T277" s="235"/>
      <c r="U277" s="235"/>
      <c r="V277" s="235"/>
      <c r="W277" s="235"/>
      <c r="X277" s="235"/>
      <c r="Y277" s="235"/>
      <c r="Z277" s="235"/>
      <c r="AA277" s="235"/>
      <c r="AB277" s="235"/>
      <c r="AC277" s="235"/>
      <c r="AD277" s="235"/>
      <c r="AE277" s="235"/>
      <c r="AF277" s="235"/>
      <c r="AG277" s="235"/>
      <c r="AH277" s="235"/>
      <c r="AI277" s="235"/>
      <c r="AJ277" s="235"/>
      <c r="AK277" s="235"/>
      <c r="AL277" s="235"/>
      <c r="AM277" s="235"/>
      <c r="AN277" s="235"/>
      <c r="AO277" s="235"/>
      <c r="AP277" s="235"/>
    </row>
    <row r="278" spans="1:42">
      <c r="A278" s="396" t="s">
        <v>126</v>
      </c>
      <c r="B278" s="363" t="s">
        <v>102</v>
      </c>
      <c r="C278" s="364" t="s">
        <v>103</v>
      </c>
      <c r="D278" s="365"/>
      <c r="E278" s="366"/>
      <c r="F278" s="366"/>
      <c r="G278" s="366">
        <f>SUMIF(M279:M282,"&lt;&gt;NOR",G279:G282)</f>
        <v>0</v>
      </c>
      <c r="H278" s="339"/>
      <c r="M278" s="232" t="s">
        <v>127</v>
      </c>
    </row>
    <row r="279" spans="1:42" outlineLevel="1">
      <c r="A279" s="395">
        <v>74</v>
      </c>
      <c r="B279" s="269" t="s">
        <v>1193</v>
      </c>
      <c r="C279" s="270" t="s">
        <v>1194</v>
      </c>
      <c r="D279" s="333" t="s">
        <v>130</v>
      </c>
      <c r="E279" s="334">
        <v>213.33</v>
      </c>
      <c r="F279" s="334"/>
      <c r="G279" s="334">
        <f>ROUND(E279*F279,2)</f>
        <v>0</v>
      </c>
      <c r="H279" s="271" t="s">
        <v>1269</v>
      </c>
      <c r="I279" s="413"/>
      <c r="J279" s="235"/>
      <c r="K279" s="235"/>
      <c r="L279" s="235"/>
      <c r="M279" s="235" t="s">
        <v>131</v>
      </c>
      <c r="N279" s="235"/>
      <c r="O279" s="235"/>
      <c r="P279" s="235"/>
      <c r="Q279" s="235"/>
      <c r="R279" s="235"/>
      <c r="S279" s="235"/>
      <c r="T279" s="235"/>
      <c r="U279" s="235"/>
      <c r="V279" s="235"/>
      <c r="W279" s="235"/>
      <c r="X279" s="235"/>
      <c r="Y279" s="235"/>
      <c r="Z279" s="235"/>
      <c r="AA279" s="235"/>
      <c r="AB279" s="235"/>
      <c r="AC279" s="235"/>
      <c r="AD279" s="235"/>
      <c r="AE279" s="235"/>
      <c r="AF279" s="235"/>
      <c r="AG279" s="235"/>
      <c r="AH279" s="235"/>
      <c r="AI279" s="235"/>
      <c r="AJ279" s="235"/>
      <c r="AK279" s="235"/>
      <c r="AL279" s="235"/>
      <c r="AM279" s="235"/>
      <c r="AN279" s="235"/>
      <c r="AO279" s="235"/>
      <c r="AP279" s="235"/>
    </row>
    <row r="280" spans="1:42" outlineLevel="1">
      <c r="A280" s="395"/>
      <c r="B280" s="269"/>
      <c r="C280" s="360" t="s">
        <v>2552</v>
      </c>
      <c r="D280" s="361"/>
      <c r="E280" s="362">
        <v>213.33</v>
      </c>
      <c r="F280" s="334"/>
      <c r="G280" s="334"/>
      <c r="H280" s="271">
        <v>0</v>
      </c>
      <c r="I280" s="413"/>
      <c r="J280" s="235"/>
      <c r="K280" s="235"/>
      <c r="L280" s="235"/>
      <c r="M280" s="235" t="s">
        <v>133</v>
      </c>
      <c r="N280" s="235">
        <v>0</v>
      </c>
      <c r="O280" s="235"/>
      <c r="P280" s="235"/>
      <c r="Q280" s="235"/>
      <c r="R280" s="235"/>
      <c r="S280" s="235"/>
      <c r="T280" s="235"/>
      <c r="U280" s="235"/>
      <c r="V280" s="235"/>
      <c r="W280" s="235"/>
      <c r="X280" s="235"/>
      <c r="Y280" s="235"/>
      <c r="Z280" s="235"/>
      <c r="AA280" s="235"/>
      <c r="AB280" s="235"/>
      <c r="AC280" s="235"/>
      <c r="AD280" s="235"/>
      <c r="AE280" s="235"/>
      <c r="AF280" s="235"/>
      <c r="AG280" s="235"/>
      <c r="AH280" s="235"/>
      <c r="AI280" s="235"/>
      <c r="AJ280" s="235"/>
      <c r="AK280" s="235"/>
      <c r="AL280" s="235"/>
      <c r="AM280" s="235"/>
      <c r="AN280" s="235"/>
      <c r="AO280" s="235"/>
      <c r="AP280" s="235"/>
    </row>
    <row r="281" spans="1:42" outlineLevel="1">
      <c r="A281" s="395">
        <v>75</v>
      </c>
      <c r="B281" s="269" t="s">
        <v>1198</v>
      </c>
      <c r="C281" s="270" t="s">
        <v>1199</v>
      </c>
      <c r="D281" s="333" t="s">
        <v>130</v>
      </c>
      <c r="E281" s="334">
        <v>213.33</v>
      </c>
      <c r="F281" s="334"/>
      <c r="G281" s="334">
        <f>ROUND(E281*F281,2)</f>
        <v>0</v>
      </c>
      <c r="H281" s="271" t="s">
        <v>1269</v>
      </c>
      <c r="I281" s="413"/>
      <c r="J281" s="235"/>
      <c r="K281" s="235"/>
      <c r="L281" s="235"/>
      <c r="M281" s="235" t="s">
        <v>131</v>
      </c>
      <c r="N281" s="235"/>
      <c r="O281" s="235"/>
      <c r="P281" s="235"/>
      <c r="Q281" s="235"/>
      <c r="R281" s="235"/>
      <c r="S281" s="235"/>
      <c r="T281" s="235"/>
      <c r="U281" s="235"/>
      <c r="V281" s="235"/>
      <c r="W281" s="235"/>
      <c r="X281" s="235"/>
      <c r="Y281" s="235"/>
      <c r="Z281" s="235"/>
      <c r="AA281" s="235"/>
      <c r="AB281" s="235"/>
      <c r="AC281" s="235"/>
      <c r="AD281" s="235"/>
      <c r="AE281" s="235"/>
      <c r="AF281" s="235"/>
      <c r="AG281" s="235"/>
      <c r="AH281" s="235"/>
      <c r="AI281" s="235"/>
      <c r="AJ281" s="235"/>
      <c r="AK281" s="235"/>
      <c r="AL281" s="235"/>
      <c r="AM281" s="235"/>
      <c r="AN281" s="235"/>
      <c r="AO281" s="235"/>
      <c r="AP281" s="235"/>
    </row>
    <row r="282" spans="1:42" outlineLevel="1">
      <c r="A282" s="395"/>
      <c r="B282" s="269"/>
      <c r="C282" s="360" t="s">
        <v>2552</v>
      </c>
      <c r="D282" s="361"/>
      <c r="E282" s="362">
        <v>213.33</v>
      </c>
      <c r="F282" s="334"/>
      <c r="G282" s="334"/>
      <c r="H282" s="271">
        <v>0</v>
      </c>
      <c r="I282" s="413"/>
      <c r="J282" s="235"/>
      <c r="K282" s="235"/>
      <c r="L282" s="235"/>
      <c r="M282" s="235" t="s">
        <v>133</v>
      </c>
      <c r="N282" s="235">
        <v>0</v>
      </c>
      <c r="O282" s="235"/>
      <c r="P282" s="235"/>
      <c r="Q282" s="235"/>
      <c r="R282" s="235"/>
      <c r="S282" s="235"/>
      <c r="T282" s="235"/>
      <c r="U282" s="235"/>
      <c r="V282" s="235"/>
      <c r="W282" s="235"/>
      <c r="X282" s="235"/>
      <c r="Y282" s="235"/>
      <c r="Z282" s="235"/>
      <c r="AA282" s="235"/>
      <c r="AB282" s="235"/>
      <c r="AC282" s="235"/>
      <c r="AD282" s="235"/>
      <c r="AE282" s="235"/>
      <c r="AF282" s="235"/>
      <c r="AG282" s="235"/>
      <c r="AH282" s="235"/>
      <c r="AI282" s="235"/>
      <c r="AJ282" s="235"/>
      <c r="AK282" s="235"/>
      <c r="AL282" s="235"/>
      <c r="AM282" s="235"/>
      <c r="AN282" s="235"/>
      <c r="AO282" s="235"/>
      <c r="AP282" s="235"/>
    </row>
    <row r="283" spans="1:42">
      <c r="A283" s="396" t="s">
        <v>126</v>
      </c>
      <c r="B283" s="363" t="s">
        <v>106</v>
      </c>
      <c r="C283" s="364" t="s">
        <v>107</v>
      </c>
      <c r="D283" s="365"/>
      <c r="E283" s="366"/>
      <c r="F283" s="366"/>
      <c r="G283" s="366">
        <f>SUMIF(M284:M290,"&lt;&gt;NOR",G284:G290)</f>
        <v>0</v>
      </c>
      <c r="H283" s="339"/>
      <c r="M283" s="232" t="s">
        <v>127</v>
      </c>
    </row>
    <row r="284" spans="1:42" ht="22.5" outlineLevel="1">
      <c r="A284" s="399">
        <v>76</v>
      </c>
      <c r="B284" s="269" t="s">
        <v>1206</v>
      </c>
      <c r="C284" s="270" t="s">
        <v>1207</v>
      </c>
      <c r="D284" s="333" t="s">
        <v>1038</v>
      </c>
      <c r="E284" s="334">
        <v>31388.15</v>
      </c>
      <c r="F284" s="334"/>
      <c r="G284" s="334">
        <f>ROUND(E284*F284,2)</f>
        <v>0</v>
      </c>
      <c r="H284" s="271" t="s">
        <v>1233</v>
      </c>
      <c r="I284" s="413"/>
      <c r="J284" s="235"/>
      <c r="K284" s="235"/>
      <c r="L284" s="235"/>
      <c r="M284" s="235" t="s">
        <v>131</v>
      </c>
      <c r="N284" s="235"/>
      <c r="O284" s="235"/>
      <c r="P284" s="235"/>
      <c r="Q284" s="235"/>
      <c r="R284" s="235"/>
      <c r="S284" s="235"/>
      <c r="T284" s="235"/>
      <c r="U284" s="235"/>
      <c r="V284" s="235"/>
      <c r="W284" s="235"/>
      <c r="X284" s="235"/>
      <c r="Y284" s="235"/>
      <c r="Z284" s="235"/>
      <c r="AA284" s="235"/>
      <c r="AB284" s="235"/>
      <c r="AC284" s="235"/>
      <c r="AD284" s="235"/>
      <c r="AE284" s="235"/>
      <c r="AF284" s="235"/>
      <c r="AG284" s="235"/>
      <c r="AH284" s="235"/>
      <c r="AI284" s="235"/>
      <c r="AJ284" s="235"/>
      <c r="AK284" s="235"/>
      <c r="AL284" s="235"/>
      <c r="AM284" s="235"/>
      <c r="AN284" s="235"/>
      <c r="AO284" s="235"/>
      <c r="AP284" s="235"/>
    </row>
    <row r="285" spans="1:42" outlineLevel="1">
      <c r="A285" s="395"/>
      <c r="B285" s="269"/>
      <c r="C285" s="360" t="s">
        <v>1209</v>
      </c>
      <c r="D285" s="361"/>
      <c r="E285" s="362">
        <v>31388.15</v>
      </c>
      <c r="F285" s="334"/>
      <c r="G285" s="334"/>
      <c r="H285" s="271">
        <v>0</v>
      </c>
      <c r="I285" s="413"/>
      <c r="J285" s="235"/>
      <c r="K285" s="235"/>
      <c r="L285" s="235"/>
      <c r="M285" s="235" t="s">
        <v>133</v>
      </c>
      <c r="N285" s="235">
        <v>0</v>
      </c>
      <c r="O285" s="235"/>
      <c r="P285" s="235"/>
      <c r="Q285" s="235"/>
      <c r="R285" s="235"/>
      <c r="S285" s="235"/>
      <c r="T285" s="235"/>
      <c r="U285" s="235"/>
      <c r="V285" s="235"/>
      <c r="W285" s="235"/>
      <c r="X285" s="235"/>
      <c r="Y285" s="235"/>
      <c r="Z285" s="235"/>
      <c r="AA285" s="235"/>
      <c r="AB285" s="235"/>
      <c r="AC285" s="235"/>
      <c r="AD285" s="235"/>
      <c r="AE285" s="235"/>
      <c r="AF285" s="235"/>
      <c r="AG285" s="235"/>
      <c r="AH285" s="235"/>
      <c r="AI285" s="235"/>
      <c r="AJ285" s="235"/>
      <c r="AK285" s="235"/>
      <c r="AL285" s="235"/>
      <c r="AM285" s="235"/>
      <c r="AN285" s="235"/>
      <c r="AO285" s="235"/>
      <c r="AP285" s="235"/>
    </row>
    <row r="286" spans="1:42" outlineLevel="1">
      <c r="A286" s="395"/>
      <c r="B286" s="269"/>
      <c r="C286" s="360" t="s">
        <v>152</v>
      </c>
      <c r="D286" s="361"/>
      <c r="E286" s="362"/>
      <c r="F286" s="334"/>
      <c r="G286" s="334"/>
      <c r="H286" s="271">
        <v>0</v>
      </c>
      <c r="I286" s="413"/>
      <c r="J286" s="235"/>
      <c r="K286" s="235"/>
      <c r="L286" s="235"/>
      <c r="M286" s="235" t="s">
        <v>133</v>
      </c>
      <c r="N286" s="235">
        <v>0</v>
      </c>
      <c r="O286" s="235"/>
      <c r="P286" s="235"/>
      <c r="Q286" s="235"/>
      <c r="R286" s="235"/>
      <c r="S286" s="235"/>
      <c r="T286" s="235"/>
      <c r="U286" s="235"/>
      <c r="V286" s="235"/>
      <c r="W286" s="235"/>
      <c r="X286" s="235"/>
      <c r="Y286" s="235"/>
      <c r="Z286" s="235"/>
      <c r="AA286" s="235"/>
      <c r="AB286" s="235"/>
      <c r="AC286" s="235"/>
      <c r="AD286" s="235"/>
      <c r="AE286" s="235"/>
      <c r="AF286" s="235"/>
      <c r="AG286" s="235"/>
      <c r="AH286" s="235"/>
      <c r="AI286" s="235"/>
      <c r="AJ286" s="235"/>
      <c r="AK286" s="235"/>
      <c r="AL286" s="235"/>
      <c r="AM286" s="235"/>
      <c r="AN286" s="235"/>
      <c r="AO286" s="235"/>
      <c r="AP286" s="235"/>
    </row>
    <row r="287" spans="1:42" ht="22.5" outlineLevel="1">
      <c r="A287" s="395">
        <v>77</v>
      </c>
      <c r="B287" s="269" t="s">
        <v>1216</v>
      </c>
      <c r="C287" s="270" t="s">
        <v>1217</v>
      </c>
      <c r="D287" s="333" t="s">
        <v>1038</v>
      </c>
      <c r="E287" s="334">
        <v>5577</v>
      </c>
      <c r="F287" s="334"/>
      <c r="G287" s="334">
        <f>ROUND(E287*F287,2)</f>
        <v>0</v>
      </c>
      <c r="H287" s="271" t="s">
        <v>1233</v>
      </c>
      <c r="I287" s="413"/>
      <c r="J287" s="235"/>
      <c r="K287" s="235"/>
      <c r="L287" s="235"/>
      <c r="M287" s="235" t="s">
        <v>131</v>
      </c>
      <c r="N287" s="235"/>
      <c r="O287" s="235"/>
      <c r="P287" s="235"/>
      <c r="Q287" s="235"/>
      <c r="R287" s="235"/>
      <c r="S287" s="235"/>
      <c r="T287" s="235"/>
      <c r="U287" s="235"/>
      <c r="V287" s="235"/>
      <c r="W287" s="235"/>
      <c r="X287" s="235"/>
      <c r="Y287" s="235"/>
      <c r="Z287" s="235"/>
      <c r="AA287" s="235"/>
      <c r="AB287" s="235"/>
      <c r="AC287" s="235"/>
      <c r="AD287" s="235"/>
      <c r="AE287" s="235"/>
      <c r="AF287" s="235"/>
      <c r="AG287" s="235"/>
      <c r="AH287" s="235"/>
      <c r="AI287" s="235"/>
      <c r="AJ287" s="235"/>
      <c r="AK287" s="235"/>
      <c r="AL287" s="235"/>
      <c r="AM287" s="235"/>
      <c r="AN287" s="235"/>
      <c r="AO287" s="235"/>
      <c r="AP287" s="235"/>
    </row>
    <row r="288" spans="1:42" outlineLevel="1">
      <c r="A288" s="395"/>
      <c r="B288" s="269"/>
      <c r="C288" s="360" t="s">
        <v>1218</v>
      </c>
      <c r="D288" s="361"/>
      <c r="E288" s="362">
        <v>5577</v>
      </c>
      <c r="F288" s="334"/>
      <c r="G288" s="334"/>
      <c r="H288" s="271">
        <v>0</v>
      </c>
      <c r="I288" s="413"/>
      <c r="J288" s="235"/>
      <c r="K288" s="235"/>
      <c r="L288" s="235"/>
      <c r="M288" s="235" t="s">
        <v>133</v>
      </c>
      <c r="N288" s="235">
        <v>0</v>
      </c>
      <c r="O288" s="235"/>
      <c r="P288" s="235"/>
      <c r="Q288" s="235"/>
      <c r="R288" s="235"/>
      <c r="S288" s="235"/>
      <c r="T288" s="235"/>
      <c r="U288" s="235"/>
      <c r="V288" s="235"/>
      <c r="W288" s="235"/>
      <c r="X288" s="235"/>
      <c r="Y288" s="235"/>
      <c r="Z288" s="235"/>
      <c r="AA288" s="235"/>
      <c r="AB288" s="235"/>
      <c r="AC288" s="235"/>
      <c r="AD288" s="235"/>
      <c r="AE288" s="235"/>
      <c r="AF288" s="235"/>
      <c r="AG288" s="235"/>
      <c r="AH288" s="235"/>
      <c r="AI288" s="235"/>
      <c r="AJ288" s="235"/>
      <c r="AK288" s="235"/>
      <c r="AL288" s="235"/>
      <c r="AM288" s="235"/>
      <c r="AN288" s="235"/>
      <c r="AO288" s="235"/>
      <c r="AP288" s="235"/>
    </row>
    <row r="289" spans="1:42" outlineLevel="1">
      <c r="A289" s="395"/>
      <c r="B289" s="269"/>
      <c r="C289" s="360" t="s">
        <v>152</v>
      </c>
      <c r="D289" s="361"/>
      <c r="E289" s="362"/>
      <c r="F289" s="334"/>
      <c r="G289" s="334"/>
      <c r="H289" s="271">
        <v>0</v>
      </c>
      <c r="I289" s="413"/>
      <c r="J289" s="235"/>
      <c r="K289" s="235"/>
      <c r="L289" s="235"/>
      <c r="M289" s="235" t="s">
        <v>133</v>
      </c>
      <c r="N289" s="235">
        <v>0</v>
      </c>
      <c r="O289" s="235"/>
      <c r="P289" s="235"/>
      <c r="Q289" s="235"/>
      <c r="R289" s="235"/>
      <c r="S289" s="235"/>
      <c r="T289" s="235"/>
      <c r="U289" s="235"/>
      <c r="V289" s="235"/>
      <c r="W289" s="235"/>
      <c r="X289" s="235"/>
      <c r="Y289" s="235"/>
      <c r="Z289" s="235"/>
      <c r="AA289" s="235"/>
      <c r="AB289" s="235"/>
      <c r="AC289" s="235"/>
      <c r="AD289" s="235"/>
      <c r="AE289" s="235"/>
      <c r="AF289" s="235"/>
      <c r="AG289" s="235"/>
      <c r="AH289" s="235"/>
      <c r="AI289" s="235"/>
      <c r="AJ289" s="235"/>
      <c r="AK289" s="235"/>
      <c r="AL289" s="235"/>
      <c r="AM289" s="235"/>
      <c r="AN289" s="235"/>
      <c r="AO289" s="235"/>
      <c r="AP289" s="235"/>
    </row>
    <row r="290" spans="1:42" outlineLevel="1">
      <c r="A290" s="395">
        <v>78</v>
      </c>
      <c r="B290" s="269" t="s">
        <v>1224</v>
      </c>
      <c r="C290" s="270" t="s">
        <v>1225</v>
      </c>
      <c r="D290" s="333" t="s">
        <v>0</v>
      </c>
      <c r="E290" s="334">
        <v>9</v>
      </c>
      <c r="F290" s="334"/>
      <c r="G290" s="334">
        <f>ROUND(E290*F290,2)</f>
        <v>0</v>
      </c>
      <c r="H290" s="271" t="s">
        <v>1233</v>
      </c>
      <c r="I290" s="413"/>
      <c r="J290" s="235"/>
      <c r="K290" s="235"/>
      <c r="L290" s="235"/>
      <c r="M290" s="235" t="s">
        <v>131</v>
      </c>
      <c r="N290" s="235"/>
      <c r="O290" s="235"/>
      <c r="P290" s="235"/>
      <c r="Q290" s="235"/>
      <c r="R290" s="235"/>
      <c r="S290" s="235"/>
      <c r="T290" s="235"/>
      <c r="U290" s="235"/>
      <c r="V290" s="235"/>
      <c r="W290" s="235"/>
      <c r="X290" s="235"/>
      <c r="Y290" s="235"/>
      <c r="Z290" s="235"/>
      <c r="AA290" s="235"/>
      <c r="AB290" s="235"/>
      <c r="AC290" s="235"/>
      <c r="AD290" s="235"/>
      <c r="AE290" s="235"/>
      <c r="AF290" s="235"/>
      <c r="AG290" s="235"/>
      <c r="AH290" s="235"/>
      <c r="AI290" s="235"/>
      <c r="AJ290" s="235"/>
      <c r="AK290" s="235"/>
      <c r="AL290" s="235"/>
      <c r="AM290" s="235"/>
      <c r="AN290" s="235"/>
      <c r="AO290" s="235"/>
      <c r="AP290" s="235"/>
    </row>
    <row r="291" spans="1:42">
      <c r="A291" s="396" t="s">
        <v>126</v>
      </c>
      <c r="B291" s="363" t="s">
        <v>108</v>
      </c>
      <c r="C291" s="364" t="s">
        <v>109</v>
      </c>
      <c r="D291" s="365"/>
      <c r="E291" s="366"/>
      <c r="F291" s="366"/>
      <c r="G291" s="366">
        <f>SUMIF(M292:M294,"&lt;&gt;NOR",G292:G294)</f>
        <v>0</v>
      </c>
      <c r="H291" s="339"/>
      <c r="M291" s="232" t="s">
        <v>127</v>
      </c>
    </row>
    <row r="292" spans="1:42" outlineLevel="1">
      <c r="A292" s="395">
        <v>79</v>
      </c>
      <c r="B292" s="269" t="s">
        <v>1226</v>
      </c>
      <c r="C292" s="270" t="s">
        <v>1227</v>
      </c>
      <c r="D292" s="333" t="s">
        <v>130</v>
      </c>
      <c r="E292" s="334">
        <v>132.26599999999999</v>
      </c>
      <c r="F292" s="334">
        <v>0</v>
      </c>
      <c r="G292" s="334">
        <f>ROUND(E292*F292,2)</f>
        <v>0</v>
      </c>
      <c r="H292" s="271"/>
      <c r="I292" s="413"/>
      <c r="J292" s="235"/>
      <c r="K292" s="235"/>
      <c r="L292" s="235"/>
      <c r="M292" s="235" t="s">
        <v>131</v>
      </c>
      <c r="N292" s="235"/>
      <c r="O292" s="235"/>
      <c r="P292" s="235"/>
      <c r="Q292" s="235"/>
      <c r="R292" s="235"/>
      <c r="S292" s="235"/>
      <c r="T292" s="235"/>
      <c r="U292" s="235"/>
      <c r="V292" s="235"/>
      <c r="W292" s="235"/>
      <c r="X292" s="235"/>
      <c r="Y292" s="235"/>
      <c r="Z292" s="235"/>
      <c r="AA292" s="235"/>
      <c r="AB292" s="235"/>
      <c r="AC292" s="235"/>
      <c r="AD292" s="235"/>
      <c r="AE292" s="235"/>
      <c r="AF292" s="235"/>
      <c r="AG292" s="235"/>
      <c r="AH292" s="235"/>
      <c r="AI292" s="235"/>
      <c r="AJ292" s="235"/>
      <c r="AK292" s="235"/>
      <c r="AL292" s="235"/>
      <c r="AM292" s="235"/>
      <c r="AN292" s="235"/>
      <c r="AO292" s="235"/>
      <c r="AP292" s="235"/>
    </row>
    <row r="293" spans="1:42" outlineLevel="1">
      <c r="A293" s="395"/>
      <c r="B293" s="269"/>
      <c r="C293" s="360" t="s">
        <v>510</v>
      </c>
      <c r="D293" s="361"/>
      <c r="E293" s="362"/>
      <c r="F293" s="334"/>
      <c r="G293" s="334"/>
      <c r="H293" s="271"/>
      <c r="I293" s="413"/>
      <c r="J293" s="235"/>
      <c r="K293" s="235"/>
      <c r="L293" s="235"/>
      <c r="M293" s="235" t="s">
        <v>133</v>
      </c>
      <c r="N293" s="235">
        <v>0</v>
      </c>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235"/>
      <c r="AN293" s="235"/>
      <c r="AO293" s="235"/>
      <c r="AP293" s="235"/>
    </row>
    <row r="294" spans="1:42" outlineLevel="1">
      <c r="A294" s="397"/>
      <c r="B294" s="373"/>
      <c r="C294" s="374" t="s">
        <v>520</v>
      </c>
      <c r="D294" s="375"/>
      <c r="E294" s="376">
        <v>132.26599999999999</v>
      </c>
      <c r="F294" s="377"/>
      <c r="G294" s="377"/>
      <c r="H294" s="340"/>
      <c r="I294" s="413"/>
      <c r="J294" s="235"/>
      <c r="K294" s="235"/>
      <c r="L294" s="235"/>
      <c r="M294" s="235" t="s">
        <v>133</v>
      </c>
      <c r="N294" s="235">
        <v>0</v>
      </c>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235"/>
      <c r="AN294" s="235"/>
      <c r="AO294" s="235"/>
      <c r="AP294" s="235"/>
    </row>
    <row r="295" spans="1:42">
      <c r="B295" s="379" t="s">
        <v>152</v>
      </c>
      <c r="C295" s="380" t="s">
        <v>152</v>
      </c>
      <c r="K295" s="232">
        <v>15</v>
      </c>
      <c r="L295" s="232">
        <v>21</v>
      </c>
    </row>
    <row r="296" spans="1:42">
      <c r="A296" s="398"/>
      <c r="B296" s="382" t="s">
        <v>28</v>
      </c>
      <c r="C296" s="383" t="s">
        <v>152</v>
      </c>
      <c r="D296" s="384"/>
      <c r="E296" s="385"/>
      <c r="F296" s="386"/>
      <c r="G296" s="387">
        <f>G8+G11+G27+G82+G89+G104+G107+G185+G230+G241+G255+G266+G275+G278+G283+G291</f>
        <v>0</v>
      </c>
      <c r="K296" s="232" t="e">
        <f>SUMIF(#REF!,K295,G7:G294)</f>
        <v>#REF!</v>
      </c>
      <c r="L296" s="232" t="e">
        <f>SUMIF(#REF!,L295,G7:G294)</f>
        <v>#REF!</v>
      </c>
      <c r="M296" s="232" t="s">
        <v>1230</v>
      </c>
    </row>
    <row r="298" spans="1:42">
      <c r="B298" s="416"/>
      <c r="C298" s="379" t="s">
        <v>2638</v>
      </c>
    </row>
  </sheetData>
  <sheetProtection password="CCE1" sheet="1" objects="1" scenarios="1"/>
  <protectedRanges>
    <protectedRange sqref="F9:F290" name="Oblast1"/>
  </protectedRanges>
  <mergeCells count="4">
    <mergeCell ref="A1:G1"/>
    <mergeCell ref="C2:G2"/>
    <mergeCell ref="C3:G3"/>
    <mergeCell ref="C4:G4"/>
  </mergeCells>
  <pageMargins left="0.70866141732283472" right="0.70866141732283472" top="0.78740157480314965" bottom="0.78740157480314965" header="0.31496062992125984" footer="0.31496062992125984"/>
  <pageSetup paperSize="9" scale="76" orientation="portrait" r:id="rId1"/>
  <headerFooter>
    <oddFooter>Stránka &amp;P z &amp;N</oddFooter>
  </headerFooter>
</worksheet>
</file>

<file path=xl/worksheets/sheet5.xml><?xml version="1.0" encoding="utf-8"?>
<worksheet xmlns="http://schemas.openxmlformats.org/spreadsheetml/2006/main" xmlns:r="http://schemas.openxmlformats.org/officeDocument/2006/relationships">
  <dimension ref="A1:N4956"/>
  <sheetViews>
    <sheetView view="pageBreakPreview" zoomScale="85" zoomScaleNormal="100" zoomScaleSheetLayoutView="85" workbookViewId="0">
      <selection activeCell="K20" sqref="K20"/>
    </sheetView>
  </sheetViews>
  <sheetFormatPr defaultColWidth="9.140625" defaultRowHeight="12.75"/>
  <cols>
    <col min="1" max="1" width="4.28515625" style="143" customWidth="1"/>
    <col min="2" max="2" width="14.42578125" style="150" customWidth="1"/>
    <col min="3" max="3" width="63.7109375" style="150" customWidth="1"/>
    <col min="4" max="4" width="4.5703125" style="143" customWidth="1"/>
    <col min="5" max="5" width="10.5703125" style="152" customWidth="1"/>
    <col min="6" max="6" width="9.85546875" style="143" customWidth="1"/>
    <col min="7" max="7" width="22" style="143" customWidth="1"/>
    <col min="8" max="8" width="9.5703125" style="142" customWidth="1"/>
    <col min="9" max="16384" width="9.140625" style="143"/>
  </cols>
  <sheetData>
    <row r="1" spans="1:14" ht="16.5" thickBot="1">
      <c r="A1" s="512" t="s">
        <v>2644</v>
      </c>
      <c r="B1" s="512"/>
      <c r="C1" s="513"/>
      <c r="D1" s="512"/>
      <c r="E1" s="512"/>
      <c r="F1" s="512"/>
      <c r="G1" s="512"/>
    </row>
    <row r="2" spans="1:14" ht="24.95" customHeight="1" thickTop="1">
      <c r="A2" s="144" t="s">
        <v>112</v>
      </c>
      <c r="B2" s="145"/>
      <c r="C2" s="514" t="s">
        <v>1231</v>
      </c>
      <c r="D2" s="515"/>
      <c r="E2" s="515"/>
      <c r="F2" s="515"/>
      <c r="G2" s="516"/>
    </row>
    <row r="3" spans="1:14" ht="24.95" customHeight="1">
      <c r="A3" s="146" t="s">
        <v>7</v>
      </c>
      <c r="B3" s="147"/>
      <c r="C3" s="517" t="s">
        <v>1232</v>
      </c>
      <c r="D3" s="518"/>
      <c r="E3" s="518"/>
      <c r="F3" s="518"/>
      <c r="G3" s="519"/>
    </row>
    <row r="4" spans="1:14" ht="24.95" customHeight="1" thickBot="1">
      <c r="A4" s="148" t="s">
        <v>8</v>
      </c>
      <c r="B4" s="149"/>
      <c r="C4" s="520" t="s">
        <v>2542</v>
      </c>
      <c r="D4" s="521"/>
      <c r="E4" s="521"/>
      <c r="F4" s="521"/>
      <c r="G4" s="522"/>
    </row>
    <row r="5" spans="1:14" ht="14.25" thickTop="1" thickBot="1">
      <c r="C5" s="151"/>
      <c r="D5" s="142"/>
    </row>
    <row r="6" spans="1:14" ht="26.25" thickBot="1">
      <c r="A6" s="153" t="s">
        <v>119</v>
      </c>
      <c r="B6" s="154" t="s">
        <v>120</v>
      </c>
      <c r="C6" s="155" t="s">
        <v>121</v>
      </c>
      <c r="D6" s="156" t="s">
        <v>122</v>
      </c>
      <c r="E6" s="157" t="s">
        <v>123</v>
      </c>
      <c r="F6" s="158" t="s">
        <v>1261</v>
      </c>
      <c r="G6" s="159" t="s">
        <v>1262</v>
      </c>
      <c r="H6" s="159" t="s">
        <v>125</v>
      </c>
    </row>
    <row r="7" spans="1:14">
      <c r="A7" s="160"/>
      <c r="B7" s="161" t="s">
        <v>1263</v>
      </c>
      <c r="C7" s="523" t="s">
        <v>1264</v>
      </c>
      <c r="D7" s="524"/>
      <c r="E7" s="525"/>
      <c r="F7" s="526"/>
      <c r="G7" s="527"/>
      <c r="H7" s="162"/>
    </row>
    <row r="8" spans="1:14">
      <c r="A8" s="163" t="s">
        <v>126</v>
      </c>
      <c r="B8" s="164" t="s">
        <v>110</v>
      </c>
      <c r="C8" s="165" t="s">
        <v>26</v>
      </c>
      <c r="D8" s="166"/>
      <c r="E8" s="167"/>
      <c r="F8" s="168"/>
      <c r="G8" s="169">
        <f>G10+G11+G12+G13+G15+G17+G19+G22</f>
        <v>0</v>
      </c>
      <c r="H8" s="170"/>
    </row>
    <row r="9" spans="1:14">
      <c r="A9" s="171"/>
      <c r="B9" s="508" t="s">
        <v>1265</v>
      </c>
      <c r="C9" s="509"/>
      <c r="D9" s="509"/>
      <c r="E9" s="509"/>
      <c r="F9" s="509"/>
      <c r="G9" s="509"/>
      <c r="H9" s="172"/>
      <c r="I9" s="137"/>
      <c r="J9" s="137"/>
      <c r="K9" s="137"/>
      <c r="L9" s="137"/>
      <c r="M9" s="137"/>
      <c r="N9" s="137"/>
    </row>
    <row r="10" spans="1:14" ht="22.5">
      <c r="A10" s="171">
        <v>1</v>
      </c>
      <c r="B10" s="173" t="s">
        <v>1266</v>
      </c>
      <c r="C10" s="174" t="s">
        <v>1267</v>
      </c>
      <c r="D10" s="175" t="s">
        <v>1268</v>
      </c>
      <c r="E10" s="176">
        <v>1</v>
      </c>
      <c r="F10" s="177"/>
      <c r="G10" s="178">
        <f>E10*F10</f>
        <v>0</v>
      </c>
      <c r="H10" s="179" t="s">
        <v>1269</v>
      </c>
      <c r="I10" s="137"/>
      <c r="J10" s="137"/>
      <c r="K10" s="137"/>
      <c r="L10" s="137"/>
      <c r="M10" s="137"/>
      <c r="N10" s="137"/>
    </row>
    <row r="11" spans="1:14">
      <c r="A11" s="171">
        <v>2</v>
      </c>
      <c r="B11" s="173" t="s">
        <v>1270</v>
      </c>
      <c r="C11" s="174" t="s">
        <v>1271</v>
      </c>
      <c r="D11" s="175" t="s">
        <v>1268</v>
      </c>
      <c r="E11" s="176">
        <v>1</v>
      </c>
      <c r="F11" s="177"/>
      <c r="G11" s="178">
        <f>E11*F11</f>
        <v>0</v>
      </c>
      <c r="H11" s="179" t="s">
        <v>1269</v>
      </c>
      <c r="I11" s="137"/>
      <c r="J11" s="137"/>
      <c r="K11" s="137"/>
      <c r="L11" s="137"/>
      <c r="M11" s="137"/>
      <c r="N11" s="137"/>
    </row>
    <row r="12" spans="1:14" ht="22.5">
      <c r="A12" s="171">
        <v>3</v>
      </c>
      <c r="B12" s="173" t="s">
        <v>1266</v>
      </c>
      <c r="C12" s="174" t="s">
        <v>1272</v>
      </c>
      <c r="D12" s="175" t="s">
        <v>1268</v>
      </c>
      <c r="E12" s="176">
        <v>1</v>
      </c>
      <c r="F12" s="177"/>
      <c r="G12" s="178">
        <f>E12*F12</f>
        <v>0</v>
      </c>
      <c r="H12" s="179" t="s">
        <v>1269</v>
      </c>
      <c r="I12" s="137"/>
      <c r="J12" s="137"/>
      <c r="K12" s="137"/>
      <c r="L12" s="137"/>
      <c r="M12" s="137"/>
      <c r="N12" s="137"/>
    </row>
    <row r="13" spans="1:14" ht="22.5">
      <c r="A13" s="180">
        <v>4</v>
      </c>
      <c r="B13" s="173" t="s">
        <v>1273</v>
      </c>
      <c r="C13" s="174" t="s">
        <v>1274</v>
      </c>
      <c r="D13" s="175" t="s">
        <v>1268</v>
      </c>
      <c r="E13" s="176">
        <v>1</v>
      </c>
      <c r="F13" s="177"/>
      <c r="G13" s="178">
        <f>E13*F13</f>
        <v>0</v>
      </c>
      <c r="H13" s="179" t="s">
        <v>1269</v>
      </c>
      <c r="I13" s="137"/>
      <c r="J13" s="137"/>
      <c r="K13" s="137"/>
      <c r="L13" s="137"/>
      <c r="M13" s="137"/>
      <c r="N13" s="137"/>
    </row>
    <row r="14" spans="1:14">
      <c r="A14" s="171"/>
      <c r="B14" s="502" t="s">
        <v>1275</v>
      </c>
      <c r="C14" s="503"/>
      <c r="D14" s="503"/>
      <c r="E14" s="503"/>
      <c r="F14" s="503"/>
      <c r="G14" s="503"/>
      <c r="H14" s="181"/>
      <c r="I14" s="137"/>
      <c r="J14" s="137"/>
      <c r="K14" s="137"/>
      <c r="L14" s="137"/>
      <c r="M14" s="137"/>
      <c r="N14" s="137"/>
    </row>
    <row r="15" spans="1:14">
      <c r="A15" s="171">
        <v>5</v>
      </c>
      <c r="B15" s="173" t="s">
        <v>1276</v>
      </c>
      <c r="C15" s="174" t="s">
        <v>1277</v>
      </c>
      <c r="D15" s="175" t="s">
        <v>1268</v>
      </c>
      <c r="E15" s="176">
        <v>1</v>
      </c>
      <c r="F15" s="177"/>
      <c r="G15" s="178">
        <f>E15*F15</f>
        <v>0</v>
      </c>
      <c r="H15" s="179" t="s">
        <v>1269</v>
      </c>
      <c r="I15" s="137"/>
      <c r="J15" s="137"/>
      <c r="K15" s="137"/>
      <c r="L15" s="137"/>
      <c r="M15" s="137"/>
      <c r="N15" s="137"/>
    </row>
    <row r="16" spans="1:14" ht="45">
      <c r="A16" s="171"/>
      <c r="B16" s="173"/>
      <c r="C16" s="182" t="s">
        <v>1278</v>
      </c>
      <c r="D16" s="183"/>
      <c r="E16" s="184"/>
      <c r="F16" s="185"/>
      <c r="G16" s="185"/>
      <c r="H16" s="186"/>
      <c r="I16" s="137"/>
      <c r="J16" s="137"/>
      <c r="K16" s="137"/>
      <c r="L16" s="137"/>
      <c r="M16" s="137"/>
      <c r="N16" s="137"/>
    </row>
    <row r="17" spans="1:14">
      <c r="A17" s="171">
        <v>6</v>
      </c>
      <c r="B17" s="173" t="s">
        <v>1279</v>
      </c>
      <c r="C17" s="174" t="s">
        <v>1280</v>
      </c>
      <c r="D17" s="175" t="s">
        <v>1268</v>
      </c>
      <c r="E17" s="176">
        <v>1</v>
      </c>
      <c r="F17" s="177"/>
      <c r="G17" s="178">
        <f>E17*F17</f>
        <v>0</v>
      </c>
      <c r="H17" s="179" t="s">
        <v>1269</v>
      </c>
      <c r="I17" s="137"/>
      <c r="J17" s="137"/>
      <c r="K17" s="137"/>
      <c r="L17" s="137"/>
      <c r="M17" s="137"/>
      <c r="N17" s="137"/>
    </row>
    <row r="18" spans="1:14" ht="56.25">
      <c r="A18" s="171"/>
      <c r="B18" s="173"/>
      <c r="C18" s="182" t="s">
        <v>1281</v>
      </c>
      <c r="D18" s="183"/>
      <c r="E18" s="184"/>
      <c r="F18" s="185"/>
      <c r="G18" s="185"/>
      <c r="H18" s="186"/>
      <c r="I18" s="137"/>
      <c r="J18" s="137"/>
      <c r="K18" s="137"/>
      <c r="L18" s="137"/>
      <c r="M18" s="137"/>
      <c r="N18" s="137"/>
    </row>
    <row r="19" spans="1:14">
      <c r="A19" s="171">
        <v>7</v>
      </c>
      <c r="B19" s="173" t="s">
        <v>1282</v>
      </c>
      <c r="C19" s="174" t="s">
        <v>1283</v>
      </c>
      <c r="D19" s="175" t="s">
        <v>1268</v>
      </c>
      <c r="E19" s="176">
        <v>1</v>
      </c>
      <c r="F19" s="177"/>
      <c r="G19" s="178">
        <f>E19*F19</f>
        <v>0</v>
      </c>
      <c r="H19" s="179" t="s">
        <v>1269</v>
      </c>
      <c r="I19" s="137"/>
      <c r="J19" s="137"/>
      <c r="K19" s="137"/>
      <c r="L19" s="137"/>
      <c r="M19" s="137"/>
      <c r="N19" s="137"/>
    </row>
    <row r="20" spans="1:14" ht="56.25">
      <c r="A20" s="171"/>
      <c r="B20" s="173"/>
      <c r="C20" s="182" t="s">
        <v>1284</v>
      </c>
      <c r="D20" s="183"/>
      <c r="E20" s="184"/>
      <c r="F20" s="185"/>
      <c r="G20" s="185"/>
      <c r="H20" s="186"/>
      <c r="I20" s="137"/>
      <c r="J20" s="137"/>
      <c r="K20" s="137"/>
      <c r="L20" s="137"/>
      <c r="M20" s="137"/>
      <c r="N20" s="137"/>
    </row>
    <row r="21" spans="1:14" s="190" customFormat="1">
      <c r="A21" s="187"/>
      <c r="B21" s="502" t="s">
        <v>1285</v>
      </c>
      <c r="C21" s="504"/>
      <c r="D21" s="505"/>
      <c r="E21" s="506"/>
      <c r="F21" s="507"/>
      <c r="G21" s="507"/>
      <c r="H21" s="188"/>
      <c r="I21" s="189"/>
      <c r="J21" s="189"/>
      <c r="K21" s="189"/>
      <c r="L21" s="189"/>
      <c r="M21" s="189"/>
      <c r="N21" s="189"/>
    </row>
    <row r="22" spans="1:14">
      <c r="A22" s="171">
        <v>8</v>
      </c>
      <c r="B22" s="173" t="s">
        <v>1286</v>
      </c>
      <c r="C22" s="174" t="s">
        <v>1287</v>
      </c>
      <c r="D22" s="175" t="s">
        <v>1268</v>
      </c>
      <c r="E22" s="176">
        <v>1</v>
      </c>
      <c r="F22" s="177"/>
      <c r="G22" s="178">
        <f>E22*F22</f>
        <v>0</v>
      </c>
      <c r="H22" s="179" t="s">
        <v>1269</v>
      </c>
      <c r="I22" s="137"/>
      <c r="J22" s="137"/>
      <c r="K22" s="137"/>
      <c r="L22" s="137"/>
      <c r="M22" s="137"/>
      <c r="N22" s="137"/>
    </row>
    <row r="23" spans="1:14" s="194" customFormat="1" ht="67.5">
      <c r="A23" s="191"/>
      <c r="B23" s="192"/>
      <c r="C23" s="182" t="s">
        <v>1288</v>
      </c>
      <c r="D23" s="183"/>
      <c r="E23" s="184"/>
      <c r="F23" s="185"/>
      <c r="G23" s="185"/>
      <c r="H23" s="186"/>
      <c r="I23" s="193"/>
      <c r="J23" s="193"/>
      <c r="K23" s="193"/>
      <c r="L23" s="193"/>
      <c r="M23" s="193"/>
      <c r="N23" s="193"/>
    </row>
    <row r="24" spans="1:14">
      <c r="A24" s="195" t="s">
        <v>126</v>
      </c>
      <c r="B24" s="196" t="s">
        <v>111</v>
      </c>
      <c r="C24" s="197" t="s">
        <v>27</v>
      </c>
      <c r="D24" s="198"/>
      <c r="E24" s="199"/>
      <c r="F24" s="199"/>
      <c r="G24" s="200">
        <f>G27+G29+G31+G33+SUM(G36:G46)</f>
        <v>0</v>
      </c>
      <c r="H24" s="201"/>
    </row>
    <row r="25" spans="1:14">
      <c r="A25" s="202"/>
      <c r="B25" s="508" t="s">
        <v>1265</v>
      </c>
      <c r="C25" s="509"/>
      <c r="D25" s="509"/>
      <c r="E25" s="509"/>
      <c r="F25" s="509"/>
      <c r="G25" s="509"/>
      <c r="H25" s="181"/>
      <c r="I25" s="137"/>
      <c r="J25" s="137"/>
      <c r="K25" s="137"/>
      <c r="L25" s="137"/>
      <c r="M25" s="137"/>
      <c r="N25" s="137"/>
    </row>
    <row r="26" spans="1:14" ht="12.75" customHeight="1">
      <c r="A26" s="202"/>
      <c r="B26" s="510" t="s">
        <v>1289</v>
      </c>
      <c r="C26" s="511"/>
      <c r="D26" s="511"/>
      <c r="E26" s="511"/>
      <c r="F26" s="511"/>
      <c r="G26" s="511"/>
      <c r="H26" s="181"/>
      <c r="I26" s="137"/>
      <c r="J26" s="137"/>
      <c r="K26" s="137"/>
      <c r="L26" s="137"/>
      <c r="M26" s="137"/>
      <c r="N26" s="137"/>
    </row>
    <row r="27" spans="1:14">
      <c r="A27" s="202">
        <v>9</v>
      </c>
      <c r="B27" s="173" t="s">
        <v>1290</v>
      </c>
      <c r="C27" s="174" t="s">
        <v>1291</v>
      </c>
      <c r="D27" s="175" t="s">
        <v>1268</v>
      </c>
      <c r="E27" s="176">
        <v>1</v>
      </c>
      <c r="F27" s="177"/>
      <c r="G27" s="178">
        <f>E27*F27</f>
        <v>0</v>
      </c>
      <c r="H27" s="179" t="s">
        <v>1269</v>
      </c>
      <c r="I27" s="137"/>
      <c r="J27" s="137"/>
      <c r="K27" s="137"/>
      <c r="L27" s="137"/>
      <c r="M27" s="137"/>
      <c r="N27" s="137"/>
    </row>
    <row r="28" spans="1:14">
      <c r="A28" s="202"/>
      <c r="B28" s="173"/>
      <c r="C28" s="182" t="s">
        <v>1292</v>
      </c>
      <c r="D28" s="203"/>
      <c r="E28" s="203"/>
      <c r="F28" s="203"/>
      <c r="G28" s="203"/>
      <c r="H28" s="204"/>
      <c r="I28" s="137"/>
      <c r="J28" s="137"/>
      <c r="K28" s="137"/>
      <c r="L28" s="137"/>
      <c r="M28" s="137"/>
      <c r="N28" s="137"/>
    </row>
    <row r="29" spans="1:14">
      <c r="A29" s="202">
        <v>10</v>
      </c>
      <c r="B29" s="173" t="s">
        <v>1293</v>
      </c>
      <c r="C29" s="174" t="s">
        <v>1294</v>
      </c>
      <c r="D29" s="175" t="s">
        <v>1268</v>
      </c>
      <c r="E29" s="176">
        <v>1</v>
      </c>
      <c r="F29" s="177"/>
      <c r="G29" s="178">
        <f>E29*F29</f>
        <v>0</v>
      </c>
      <c r="H29" s="179" t="s">
        <v>1269</v>
      </c>
      <c r="I29" s="137"/>
      <c r="J29" s="137"/>
      <c r="K29" s="137"/>
      <c r="L29" s="137"/>
      <c r="M29" s="137"/>
      <c r="N29" s="137"/>
    </row>
    <row r="30" spans="1:14" ht="45">
      <c r="A30" s="202"/>
      <c r="B30" s="173"/>
      <c r="C30" s="182" t="s">
        <v>1295</v>
      </c>
      <c r="D30" s="203"/>
      <c r="E30" s="203"/>
      <c r="F30" s="203"/>
      <c r="G30" s="203"/>
      <c r="H30" s="204"/>
      <c r="I30" s="137"/>
      <c r="J30" s="137"/>
      <c r="K30" s="137"/>
      <c r="L30" s="137"/>
      <c r="M30" s="137"/>
      <c r="N30" s="137"/>
    </row>
    <row r="31" spans="1:14">
      <c r="A31" s="202">
        <v>11</v>
      </c>
      <c r="B31" s="173" t="s">
        <v>1296</v>
      </c>
      <c r="C31" s="174" t="s">
        <v>1297</v>
      </c>
      <c r="D31" s="175" t="s">
        <v>1268</v>
      </c>
      <c r="E31" s="176">
        <v>1</v>
      </c>
      <c r="F31" s="177"/>
      <c r="G31" s="178">
        <f>E31*F31</f>
        <v>0</v>
      </c>
      <c r="H31" s="179" t="s">
        <v>1269</v>
      </c>
      <c r="I31" s="137"/>
      <c r="J31" s="137"/>
      <c r="K31" s="137"/>
      <c r="L31" s="137"/>
      <c r="M31" s="137"/>
      <c r="N31" s="137"/>
    </row>
    <row r="32" spans="1:14" ht="56.25">
      <c r="A32" s="202"/>
      <c r="B32" s="173"/>
      <c r="C32" s="182" t="s">
        <v>1298</v>
      </c>
      <c r="D32" s="203"/>
      <c r="E32" s="203"/>
      <c r="F32" s="203"/>
      <c r="G32" s="203"/>
      <c r="H32" s="204"/>
      <c r="I32" s="137"/>
      <c r="J32" s="137"/>
      <c r="K32" s="137"/>
      <c r="L32" s="137"/>
      <c r="M32" s="137"/>
      <c r="N32" s="137"/>
    </row>
    <row r="33" spans="1:14">
      <c r="A33" s="202">
        <v>12</v>
      </c>
      <c r="B33" s="173" t="s">
        <v>1299</v>
      </c>
      <c r="C33" s="174" t="s">
        <v>1300</v>
      </c>
      <c r="D33" s="175" t="s">
        <v>1268</v>
      </c>
      <c r="E33" s="176">
        <v>1</v>
      </c>
      <c r="F33" s="177"/>
      <c r="G33" s="178">
        <f>E33*F33</f>
        <v>0</v>
      </c>
      <c r="H33" s="179" t="s">
        <v>1269</v>
      </c>
      <c r="I33" s="205"/>
      <c r="J33" s="205"/>
      <c r="K33" s="205"/>
      <c r="L33" s="205"/>
      <c r="M33" s="137"/>
      <c r="N33" s="137"/>
    </row>
    <row r="34" spans="1:14" ht="45">
      <c r="A34" s="202"/>
      <c r="B34" s="206"/>
      <c r="C34" s="182" t="s">
        <v>1301</v>
      </c>
      <c r="D34" s="203"/>
      <c r="E34" s="203"/>
      <c r="F34" s="203"/>
      <c r="G34" s="203"/>
      <c r="H34" s="204"/>
      <c r="I34" s="205"/>
      <c r="J34" s="205"/>
      <c r="K34" s="205"/>
      <c r="L34" s="205"/>
      <c r="M34" s="137"/>
      <c r="N34" s="137"/>
    </row>
    <row r="35" spans="1:14" ht="33.75">
      <c r="A35" s="202"/>
      <c r="B35" s="207"/>
      <c r="C35" s="182" t="s">
        <v>1302</v>
      </c>
      <c r="D35" s="203"/>
      <c r="E35" s="203"/>
      <c r="F35" s="203"/>
      <c r="G35" s="203"/>
      <c r="H35" s="204"/>
      <c r="I35" s="205"/>
      <c r="J35" s="205"/>
      <c r="K35" s="205"/>
      <c r="L35" s="205"/>
      <c r="M35" s="137"/>
      <c r="N35" s="137"/>
    </row>
    <row r="36" spans="1:14" ht="22.5">
      <c r="A36" s="208">
        <v>13</v>
      </c>
      <c r="B36" s="209" t="s">
        <v>1303</v>
      </c>
      <c r="C36" s="139" t="s">
        <v>1304</v>
      </c>
      <c r="D36" s="140" t="s">
        <v>197</v>
      </c>
      <c r="E36" s="210">
        <v>10</v>
      </c>
      <c r="F36" s="211"/>
      <c r="G36" s="212">
        <f>E36*F36</f>
        <v>0</v>
      </c>
      <c r="H36" s="213" t="s">
        <v>1233</v>
      </c>
      <c r="I36" s="205"/>
      <c r="J36" s="205"/>
      <c r="K36" s="205"/>
      <c r="L36" s="205"/>
      <c r="M36" s="137"/>
      <c r="N36" s="137"/>
    </row>
    <row r="37" spans="1:14">
      <c r="A37" s="202">
        <v>14</v>
      </c>
      <c r="B37" s="209" t="s">
        <v>1305</v>
      </c>
      <c r="C37" s="174" t="s">
        <v>1306</v>
      </c>
      <c r="D37" s="175" t="s">
        <v>1268</v>
      </c>
      <c r="E37" s="176">
        <v>1</v>
      </c>
      <c r="F37" s="177"/>
      <c r="G37" s="178">
        <f t="shared" ref="G37:G39" si="0">E37*F37</f>
        <v>0</v>
      </c>
      <c r="H37" s="213" t="s">
        <v>1233</v>
      </c>
      <c r="I37" s="205"/>
      <c r="J37" s="205"/>
      <c r="K37" s="205"/>
      <c r="L37" s="205"/>
      <c r="M37" s="137"/>
      <c r="N37" s="137"/>
    </row>
    <row r="38" spans="1:14">
      <c r="A38" s="208">
        <v>15</v>
      </c>
      <c r="B38" s="209" t="s">
        <v>1307</v>
      </c>
      <c r="C38" s="174" t="s">
        <v>1308</v>
      </c>
      <c r="D38" s="175" t="s">
        <v>1268</v>
      </c>
      <c r="E38" s="176">
        <v>1</v>
      </c>
      <c r="F38" s="177"/>
      <c r="G38" s="178">
        <f t="shared" si="0"/>
        <v>0</v>
      </c>
      <c r="H38" s="213" t="s">
        <v>1233</v>
      </c>
      <c r="I38" s="205"/>
      <c r="J38" s="205"/>
      <c r="K38" s="205"/>
      <c r="L38" s="205"/>
      <c r="M38" s="137"/>
      <c r="N38" s="137"/>
    </row>
    <row r="39" spans="1:14">
      <c r="A39" s="202">
        <v>16</v>
      </c>
      <c r="B39" s="209" t="s">
        <v>1309</v>
      </c>
      <c r="C39" s="174" t="s">
        <v>1310</v>
      </c>
      <c r="D39" s="175" t="s">
        <v>1311</v>
      </c>
      <c r="E39" s="176">
        <v>25</v>
      </c>
      <c r="F39" s="177"/>
      <c r="G39" s="178">
        <f t="shared" si="0"/>
        <v>0</v>
      </c>
      <c r="H39" s="213" t="s">
        <v>1233</v>
      </c>
      <c r="I39" s="205"/>
      <c r="J39" s="205"/>
      <c r="K39" s="205"/>
      <c r="L39" s="205"/>
      <c r="M39" s="137"/>
      <c r="N39" s="137"/>
    </row>
    <row r="40" spans="1:14" ht="45">
      <c r="A40" s="202">
        <v>17</v>
      </c>
      <c r="B40" s="209" t="s">
        <v>1346</v>
      </c>
      <c r="C40" s="174" t="s">
        <v>1347</v>
      </c>
      <c r="D40" s="175" t="s">
        <v>1268</v>
      </c>
      <c r="E40" s="176">
        <v>1</v>
      </c>
      <c r="F40" s="177"/>
      <c r="G40" s="178">
        <f t="shared" ref="G40:G41" si="1">E40*F40</f>
        <v>0</v>
      </c>
      <c r="H40" s="213" t="s">
        <v>1233</v>
      </c>
    </row>
    <row r="41" spans="1:14" ht="22.5">
      <c r="A41" s="202">
        <v>18</v>
      </c>
      <c r="B41" s="209" t="s">
        <v>1348</v>
      </c>
      <c r="C41" s="174" t="s">
        <v>1349</v>
      </c>
      <c r="D41" s="175" t="s">
        <v>1268</v>
      </c>
      <c r="E41" s="176">
        <v>1</v>
      </c>
      <c r="F41" s="177"/>
      <c r="G41" s="178">
        <f t="shared" si="1"/>
        <v>0</v>
      </c>
      <c r="H41" s="213" t="s">
        <v>1233</v>
      </c>
    </row>
    <row r="42" spans="1:14" ht="22.5">
      <c r="A42" s="202">
        <v>19</v>
      </c>
      <c r="B42" s="207" t="s">
        <v>1350</v>
      </c>
      <c r="C42" s="174" t="s">
        <v>1351</v>
      </c>
      <c r="D42" s="175" t="s">
        <v>1268</v>
      </c>
      <c r="E42" s="176">
        <v>1</v>
      </c>
      <c r="F42" s="177"/>
      <c r="G42" s="178">
        <f>E42*F42</f>
        <v>0</v>
      </c>
      <c r="H42" s="179" t="s">
        <v>1269</v>
      </c>
    </row>
    <row r="43" spans="1:14" ht="33.75">
      <c r="A43" s="202">
        <v>20</v>
      </c>
      <c r="B43" s="207" t="s">
        <v>1356</v>
      </c>
      <c r="C43" s="174" t="s">
        <v>1357</v>
      </c>
      <c r="D43" s="175" t="s">
        <v>1268</v>
      </c>
      <c r="E43" s="176">
        <v>1</v>
      </c>
      <c r="F43" s="177"/>
      <c r="G43" s="178">
        <f>E43*F43</f>
        <v>0</v>
      </c>
      <c r="H43" s="179" t="s">
        <v>1269</v>
      </c>
    </row>
    <row r="44" spans="1:14">
      <c r="A44" s="202">
        <v>21</v>
      </c>
      <c r="B44" s="209" t="s">
        <v>1359</v>
      </c>
      <c r="C44" s="174" t="s">
        <v>1360</v>
      </c>
      <c r="D44" s="175" t="s">
        <v>1361</v>
      </c>
      <c r="E44" s="176">
        <v>1</v>
      </c>
      <c r="F44" s="177"/>
      <c r="G44" s="178">
        <f>E44*F44</f>
        <v>0</v>
      </c>
      <c r="H44" s="213" t="s">
        <v>1233</v>
      </c>
    </row>
    <row r="45" spans="1:14">
      <c r="A45" s="202">
        <v>22</v>
      </c>
      <c r="B45" s="209" t="s">
        <v>1362</v>
      </c>
      <c r="C45" s="214" t="s">
        <v>1363</v>
      </c>
      <c r="D45" s="175" t="s">
        <v>668</v>
      </c>
      <c r="E45" s="176">
        <v>23</v>
      </c>
      <c r="F45" s="177"/>
      <c r="G45" s="178">
        <f t="shared" ref="G45" si="2">E45*F45</f>
        <v>0</v>
      </c>
      <c r="H45" s="213" t="s">
        <v>1233</v>
      </c>
    </row>
    <row r="46" spans="1:14" ht="23.25" thickBot="1">
      <c r="A46" s="215">
        <v>23</v>
      </c>
      <c r="B46" s="216" t="s">
        <v>1364</v>
      </c>
      <c r="C46" s="217" t="s">
        <v>1365</v>
      </c>
      <c r="D46" s="218" t="s">
        <v>1268</v>
      </c>
      <c r="E46" s="219">
        <v>1</v>
      </c>
      <c r="F46" s="220"/>
      <c r="G46" s="221">
        <f>E46*F46</f>
        <v>0</v>
      </c>
      <c r="H46" s="222" t="s">
        <v>1269</v>
      </c>
    </row>
    <row r="47" spans="1:14" ht="15.75" thickBot="1">
      <c r="A47" s="223"/>
      <c r="B47" s="224" t="s">
        <v>1366</v>
      </c>
      <c r="C47" s="225" t="s">
        <v>1367</v>
      </c>
      <c r="D47" s="226"/>
      <c r="E47" s="227"/>
      <c r="F47" s="227"/>
      <c r="G47" s="228">
        <f>G24+G8</f>
        <v>0</v>
      </c>
      <c r="H47" s="229"/>
    </row>
    <row r="48" spans="1:14">
      <c r="D48" s="142"/>
    </row>
    <row r="49" spans="4:7">
      <c r="D49" s="142"/>
      <c r="E49" s="248"/>
      <c r="G49" s="248"/>
    </row>
    <row r="50" spans="4:7">
      <c r="D50" s="142"/>
      <c r="G50" s="248"/>
    </row>
    <row r="51" spans="4:7">
      <c r="D51" s="142"/>
    </row>
    <row r="52" spans="4:7">
      <c r="D52" s="142"/>
      <c r="G52" s="248"/>
    </row>
    <row r="53" spans="4:7">
      <c r="D53" s="142"/>
      <c r="G53" s="248"/>
    </row>
    <row r="54" spans="4:7">
      <c r="D54" s="142"/>
    </row>
    <row r="55" spans="4:7">
      <c r="D55" s="142"/>
    </row>
    <row r="56" spans="4:7">
      <c r="D56" s="142"/>
    </row>
    <row r="57" spans="4:7">
      <c r="D57" s="142"/>
    </row>
    <row r="58" spans="4:7">
      <c r="D58" s="142"/>
    </row>
    <row r="59" spans="4:7">
      <c r="D59" s="142"/>
    </row>
    <row r="60" spans="4:7">
      <c r="D60" s="142"/>
    </row>
    <row r="61" spans="4:7">
      <c r="D61" s="142"/>
    </row>
    <row r="62" spans="4:7">
      <c r="D62" s="142"/>
    </row>
    <row r="63" spans="4:7">
      <c r="D63" s="142"/>
    </row>
    <row r="64" spans="4:7">
      <c r="D64" s="142"/>
    </row>
    <row r="65" spans="4:4">
      <c r="D65" s="142"/>
    </row>
    <row r="66" spans="4:4">
      <c r="D66" s="142"/>
    </row>
    <row r="67" spans="4:4">
      <c r="D67" s="142"/>
    </row>
    <row r="68" spans="4:4">
      <c r="D68" s="142"/>
    </row>
    <row r="69" spans="4:4">
      <c r="D69" s="142"/>
    </row>
    <row r="70" spans="4:4">
      <c r="D70" s="142"/>
    </row>
    <row r="71" spans="4:4">
      <c r="D71" s="142"/>
    </row>
    <row r="72" spans="4:4">
      <c r="D72" s="142"/>
    </row>
    <row r="73" spans="4:4">
      <c r="D73" s="142"/>
    </row>
    <row r="74" spans="4:4">
      <c r="D74" s="142"/>
    </row>
    <row r="75" spans="4:4">
      <c r="D75" s="142"/>
    </row>
    <row r="76" spans="4:4">
      <c r="D76" s="142"/>
    </row>
    <row r="77" spans="4:4">
      <c r="D77" s="142"/>
    </row>
    <row r="78" spans="4:4">
      <c r="D78" s="142"/>
    </row>
    <row r="79" spans="4:4">
      <c r="D79" s="142"/>
    </row>
    <row r="80" spans="4:4">
      <c r="D80" s="142"/>
    </row>
    <row r="81" spans="4:4">
      <c r="D81" s="142"/>
    </row>
    <row r="82" spans="4:4">
      <c r="D82" s="142"/>
    </row>
    <row r="83" spans="4:4">
      <c r="D83" s="142"/>
    </row>
    <row r="84" spans="4:4">
      <c r="D84" s="142"/>
    </row>
    <row r="85" spans="4:4">
      <c r="D85" s="142"/>
    </row>
    <row r="86" spans="4:4">
      <c r="D86" s="142"/>
    </row>
    <row r="87" spans="4:4">
      <c r="D87" s="142"/>
    </row>
    <row r="88" spans="4:4">
      <c r="D88" s="142"/>
    </row>
    <row r="89" spans="4:4">
      <c r="D89" s="142"/>
    </row>
    <row r="90" spans="4:4">
      <c r="D90" s="142"/>
    </row>
    <row r="91" spans="4:4">
      <c r="D91" s="142"/>
    </row>
    <row r="92" spans="4:4">
      <c r="D92" s="142"/>
    </row>
    <row r="93" spans="4:4">
      <c r="D93" s="142"/>
    </row>
    <row r="94" spans="4:4">
      <c r="D94" s="142"/>
    </row>
    <row r="95" spans="4:4">
      <c r="D95" s="142"/>
    </row>
    <row r="96" spans="4:4">
      <c r="D96" s="142"/>
    </row>
    <row r="97" spans="4:4">
      <c r="D97" s="142"/>
    </row>
    <row r="98" spans="4:4">
      <c r="D98" s="142"/>
    </row>
    <row r="99" spans="4:4">
      <c r="D99" s="142"/>
    </row>
    <row r="100" spans="4:4">
      <c r="D100" s="142"/>
    </row>
    <row r="101" spans="4:4">
      <c r="D101" s="142"/>
    </row>
    <row r="102" spans="4:4">
      <c r="D102" s="142"/>
    </row>
    <row r="103" spans="4:4">
      <c r="D103" s="142"/>
    </row>
    <row r="104" spans="4:4">
      <c r="D104" s="142"/>
    </row>
    <row r="105" spans="4:4">
      <c r="D105" s="142"/>
    </row>
    <row r="106" spans="4:4">
      <c r="D106" s="142"/>
    </row>
    <row r="107" spans="4:4">
      <c r="D107" s="142"/>
    </row>
    <row r="108" spans="4:4">
      <c r="D108" s="142"/>
    </row>
    <row r="109" spans="4:4">
      <c r="D109" s="142"/>
    </row>
    <row r="110" spans="4:4">
      <c r="D110" s="142"/>
    </row>
    <row r="111" spans="4:4">
      <c r="D111" s="142"/>
    </row>
    <row r="112" spans="4:4">
      <c r="D112" s="142"/>
    </row>
    <row r="113" spans="4:4">
      <c r="D113" s="142"/>
    </row>
    <row r="114" spans="4:4">
      <c r="D114" s="142"/>
    </row>
    <row r="115" spans="4:4">
      <c r="D115" s="142"/>
    </row>
    <row r="116" spans="4:4">
      <c r="D116" s="142"/>
    </row>
    <row r="117" spans="4:4">
      <c r="D117" s="142"/>
    </row>
    <row r="118" spans="4:4">
      <c r="D118" s="142"/>
    </row>
    <row r="119" spans="4:4">
      <c r="D119" s="142"/>
    </row>
    <row r="120" spans="4:4">
      <c r="D120" s="142"/>
    </row>
    <row r="121" spans="4:4">
      <c r="D121" s="142"/>
    </row>
    <row r="122" spans="4:4">
      <c r="D122" s="142"/>
    </row>
    <row r="123" spans="4:4">
      <c r="D123" s="142"/>
    </row>
    <row r="124" spans="4:4">
      <c r="D124" s="142"/>
    </row>
    <row r="125" spans="4:4">
      <c r="D125" s="142"/>
    </row>
    <row r="126" spans="4:4">
      <c r="D126" s="142"/>
    </row>
    <row r="127" spans="4:4">
      <c r="D127" s="142"/>
    </row>
    <row r="128" spans="4:4">
      <c r="D128" s="142"/>
    </row>
    <row r="129" spans="4:4">
      <c r="D129" s="142"/>
    </row>
    <row r="130" spans="4:4">
      <c r="D130" s="142"/>
    </row>
    <row r="131" spans="4:4">
      <c r="D131" s="142"/>
    </row>
    <row r="132" spans="4:4">
      <c r="D132" s="142"/>
    </row>
    <row r="133" spans="4:4">
      <c r="D133" s="142"/>
    </row>
    <row r="134" spans="4:4">
      <c r="D134" s="142"/>
    </row>
    <row r="135" spans="4:4">
      <c r="D135" s="142"/>
    </row>
    <row r="136" spans="4:4">
      <c r="D136" s="142"/>
    </row>
    <row r="137" spans="4:4">
      <c r="D137" s="142"/>
    </row>
    <row r="138" spans="4:4">
      <c r="D138" s="142"/>
    </row>
    <row r="139" spans="4:4">
      <c r="D139" s="142"/>
    </row>
    <row r="140" spans="4:4">
      <c r="D140" s="142"/>
    </row>
    <row r="141" spans="4:4">
      <c r="D141" s="142"/>
    </row>
    <row r="142" spans="4:4">
      <c r="D142" s="142"/>
    </row>
    <row r="143" spans="4:4">
      <c r="D143" s="142"/>
    </row>
    <row r="144" spans="4:4">
      <c r="D144" s="142"/>
    </row>
    <row r="145" spans="4:4">
      <c r="D145" s="142"/>
    </row>
    <row r="146" spans="4:4">
      <c r="D146" s="142"/>
    </row>
    <row r="147" spans="4:4">
      <c r="D147" s="142"/>
    </row>
    <row r="148" spans="4:4">
      <c r="D148" s="142"/>
    </row>
    <row r="149" spans="4:4">
      <c r="D149" s="142"/>
    </row>
    <row r="150" spans="4:4">
      <c r="D150" s="142"/>
    </row>
    <row r="151" spans="4:4">
      <c r="D151" s="142"/>
    </row>
    <row r="152" spans="4:4">
      <c r="D152" s="142"/>
    </row>
    <row r="153" spans="4:4">
      <c r="D153" s="142"/>
    </row>
    <row r="154" spans="4:4">
      <c r="D154" s="142"/>
    </row>
    <row r="155" spans="4:4">
      <c r="D155" s="142"/>
    </row>
    <row r="156" spans="4:4">
      <c r="D156" s="142"/>
    </row>
    <row r="157" spans="4:4">
      <c r="D157" s="142"/>
    </row>
    <row r="158" spans="4:4">
      <c r="D158" s="142"/>
    </row>
    <row r="159" spans="4:4">
      <c r="D159" s="142"/>
    </row>
    <row r="160" spans="4:4">
      <c r="D160" s="142"/>
    </row>
    <row r="161" spans="4:4">
      <c r="D161" s="142"/>
    </row>
    <row r="162" spans="4:4">
      <c r="D162" s="142"/>
    </row>
    <row r="163" spans="4:4">
      <c r="D163" s="142"/>
    </row>
    <row r="164" spans="4:4">
      <c r="D164" s="142"/>
    </row>
    <row r="165" spans="4:4">
      <c r="D165" s="142"/>
    </row>
    <row r="166" spans="4:4">
      <c r="D166" s="142"/>
    </row>
    <row r="167" spans="4:4">
      <c r="D167" s="142"/>
    </row>
    <row r="168" spans="4:4">
      <c r="D168" s="142"/>
    </row>
    <row r="169" spans="4:4">
      <c r="D169" s="142"/>
    </row>
    <row r="170" spans="4:4">
      <c r="D170" s="142"/>
    </row>
    <row r="171" spans="4:4">
      <c r="D171" s="142"/>
    </row>
    <row r="172" spans="4:4">
      <c r="D172" s="142"/>
    </row>
    <row r="173" spans="4:4">
      <c r="D173" s="142"/>
    </row>
    <row r="174" spans="4:4">
      <c r="D174" s="142"/>
    </row>
    <row r="175" spans="4:4">
      <c r="D175" s="142"/>
    </row>
    <row r="176" spans="4:4">
      <c r="D176" s="142"/>
    </row>
    <row r="177" spans="4:4">
      <c r="D177" s="142"/>
    </row>
    <row r="178" spans="4:4">
      <c r="D178" s="142"/>
    </row>
    <row r="179" spans="4:4">
      <c r="D179" s="142"/>
    </row>
    <row r="180" spans="4:4">
      <c r="D180" s="142"/>
    </row>
    <row r="181" spans="4:4">
      <c r="D181" s="142"/>
    </row>
    <row r="182" spans="4:4">
      <c r="D182" s="142"/>
    </row>
    <row r="183" spans="4:4">
      <c r="D183" s="142"/>
    </row>
    <row r="184" spans="4:4">
      <c r="D184" s="142"/>
    </row>
    <row r="185" spans="4:4">
      <c r="D185" s="142"/>
    </row>
    <row r="186" spans="4:4">
      <c r="D186" s="142"/>
    </row>
    <row r="187" spans="4:4">
      <c r="D187" s="142"/>
    </row>
    <row r="188" spans="4:4">
      <c r="D188" s="142"/>
    </row>
    <row r="189" spans="4:4">
      <c r="D189" s="142"/>
    </row>
    <row r="190" spans="4:4">
      <c r="D190" s="142"/>
    </row>
    <row r="191" spans="4:4">
      <c r="D191" s="142"/>
    </row>
    <row r="192" spans="4:4">
      <c r="D192" s="142"/>
    </row>
    <row r="193" spans="4:4">
      <c r="D193" s="142"/>
    </row>
    <row r="194" spans="4:4">
      <c r="D194" s="142"/>
    </row>
    <row r="195" spans="4:4">
      <c r="D195" s="142"/>
    </row>
    <row r="196" spans="4:4">
      <c r="D196" s="142"/>
    </row>
    <row r="197" spans="4:4">
      <c r="D197" s="142"/>
    </row>
    <row r="198" spans="4:4">
      <c r="D198" s="142"/>
    </row>
    <row r="199" spans="4:4">
      <c r="D199" s="142"/>
    </row>
    <row r="200" spans="4:4">
      <c r="D200" s="142"/>
    </row>
    <row r="201" spans="4:4">
      <c r="D201" s="142"/>
    </row>
    <row r="202" spans="4:4">
      <c r="D202" s="142"/>
    </row>
    <row r="203" spans="4:4">
      <c r="D203" s="142"/>
    </row>
    <row r="204" spans="4:4">
      <c r="D204" s="142"/>
    </row>
    <row r="205" spans="4:4">
      <c r="D205" s="142"/>
    </row>
    <row r="206" spans="4:4">
      <c r="D206" s="142"/>
    </row>
    <row r="207" spans="4:4">
      <c r="D207" s="142"/>
    </row>
    <row r="208" spans="4:4">
      <c r="D208" s="142"/>
    </row>
    <row r="209" spans="4:4">
      <c r="D209" s="142"/>
    </row>
    <row r="210" spans="4:4">
      <c r="D210" s="142"/>
    </row>
    <row r="211" spans="4:4">
      <c r="D211" s="142"/>
    </row>
    <row r="212" spans="4:4">
      <c r="D212" s="142"/>
    </row>
    <row r="213" spans="4:4">
      <c r="D213" s="142"/>
    </row>
    <row r="214" spans="4:4">
      <c r="D214" s="142"/>
    </row>
    <row r="215" spans="4:4">
      <c r="D215" s="142"/>
    </row>
    <row r="216" spans="4:4">
      <c r="D216" s="142"/>
    </row>
    <row r="217" spans="4:4">
      <c r="D217" s="142"/>
    </row>
    <row r="218" spans="4:4">
      <c r="D218" s="142"/>
    </row>
    <row r="219" spans="4:4">
      <c r="D219" s="142"/>
    </row>
    <row r="220" spans="4:4">
      <c r="D220" s="142"/>
    </row>
    <row r="221" spans="4:4">
      <c r="D221" s="142"/>
    </row>
    <row r="222" spans="4:4">
      <c r="D222" s="142"/>
    </row>
    <row r="223" spans="4:4">
      <c r="D223" s="142"/>
    </row>
    <row r="224" spans="4:4">
      <c r="D224" s="142"/>
    </row>
    <row r="225" spans="4:4">
      <c r="D225" s="142"/>
    </row>
    <row r="226" spans="4:4">
      <c r="D226" s="142"/>
    </row>
    <row r="227" spans="4:4">
      <c r="D227" s="142"/>
    </row>
    <row r="228" spans="4:4">
      <c r="D228" s="142"/>
    </row>
    <row r="229" spans="4:4">
      <c r="D229" s="142"/>
    </row>
    <row r="230" spans="4:4">
      <c r="D230" s="142"/>
    </row>
    <row r="231" spans="4:4">
      <c r="D231" s="142"/>
    </row>
    <row r="232" spans="4:4">
      <c r="D232" s="142"/>
    </row>
    <row r="233" spans="4:4">
      <c r="D233" s="142"/>
    </row>
    <row r="234" spans="4:4">
      <c r="D234" s="142"/>
    </row>
    <row r="235" spans="4:4">
      <c r="D235" s="142"/>
    </row>
    <row r="236" spans="4:4">
      <c r="D236" s="142"/>
    </row>
    <row r="237" spans="4:4">
      <c r="D237" s="142"/>
    </row>
    <row r="238" spans="4:4">
      <c r="D238" s="142"/>
    </row>
    <row r="239" spans="4:4">
      <c r="D239" s="142"/>
    </row>
    <row r="240" spans="4:4">
      <c r="D240" s="142"/>
    </row>
    <row r="241" spans="4:4">
      <c r="D241" s="142"/>
    </row>
    <row r="242" spans="4:4">
      <c r="D242" s="142"/>
    </row>
    <row r="243" spans="4:4">
      <c r="D243" s="142"/>
    </row>
    <row r="244" spans="4:4">
      <c r="D244" s="142"/>
    </row>
    <row r="245" spans="4:4">
      <c r="D245" s="142"/>
    </row>
    <row r="246" spans="4:4">
      <c r="D246" s="142"/>
    </row>
    <row r="247" spans="4:4">
      <c r="D247" s="142"/>
    </row>
    <row r="248" spans="4:4">
      <c r="D248" s="142"/>
    </row>
    <row r="249" spans="4:4">
      <c r="D249" s="142"/>
    </row>
    <row r="250" spans="4:4">
      <c r="D250" s="142"/>
    </row>
    <row r="251" spans="4:4">
      <c r="D251" s="142"/>
    </row>
    <row r="252" spans="4:4">
      <c r="D252" s="142"/>
    </row>
    <row r="253" spans="4:4">
      <c r="D253" s="142"/>
    </row>
    <row r="254" spans="4:4">
      <c r="D254" s="142"/>
    </row>
    <row r="255" spans="4:4">
      <c r="D255" s="142"/>
    </row>
    <row r="256" spans="4:4">
      <c r="D256" s="142"/>
    </row>
    <row r="257" spans="4:4">
      <c r="D257" s="142"/>
    </row>
    <row r="258" spans="4:4">
      <c r="D258" s="142"/>
    </row>
    <row r="259" spans="4:4">
      <c r="D259" s="142"/>
    </row>
    <row r="260" spans="4:4">
      <c r="D260" s="142"/>
    </row>
    <row r="261" spans="4:4">
      <c r="D261" s="142"/>
    </row>
    <row r="262" spans="4:4">
      <c r="D262" s="142"/>
    </row>
    <row r="263" spans="4:4">
      <c r="D263" s="142"/>
    </row>
    <row r="264" spans="4:4">
      <c r="D264" s="142"/>
    </row>
    <row r="265" spans="4:4">
      <c r="D265" s="142"/>
    </row>
    <row r="266" spans="4:4">
      <c r="D266" s="142"/>
    </row>
    <row r="267" spans="4:4">
      <c r="D267" s="142"/>
    </row>
    <row r="268" spans="4:4">
      <c r="D268" s="142"/>
    </row>
    <row r="269" spans="4:4">
      <c r="D269" s="142"/>
    </row>
    <row r="270" spans="4:4">
      <c r="D270" s="142"/>
    </row>
    <row r="271" spans="4:4">
      <c r="D271" s="142"/>
    </row>
    <row r="272" spans="4:4">
      <c r="D272" s="142"/>
    </row>
    <row r="273" spans="4:4">
      <c r="D273" s="142"/>
    </row>
    <row r="274" spans="4:4">
      <c r="D274" s="142"/>
    </row>
    <row r="275" spans="4:4">
      <c r="D275" s="142"/>
    </row>
    <row r="276" spans="4:4">
      <c r="D276" s="142"/>
    </row>
    <row r="277" spans="4:4">
      <c r="D277" s="142"/>
    </row>
    <row r="278" spans="4:4">
      <c r="D278" s="142"/>
    </row>
    <row r="279" spans="4:4">
      <c r="D279" s="142"/>
    </row>
    <row r="280" spans="4:4">
      <c r="D280" s="142"/>
    </row>
    <row r="281" spans="4:4">
      <c r="D281" s="142"/>
    </row>
    <row r="282" spans="4:4">
      <c r="D282" s="142"/>
    </row>
    <row r="283" spans="4:4">
      <c r="D283" s="142"/>
    </row>
    <row r="284" spans="4:4">
      <c r="D284" s="142"/>
    </row>
    <row r="285" spans="4:4">
      <c r="D285" s="142"/>
    </row>
    <row r="286" spans="4:4">
      <c r="D286" s="142"/>
    </row>
    <row r="287" spans="4:4">
      <c r="D287" s="142"/>
    </row>
    <row r="288" spans="4:4">
      <c r="D288" s="142"/>
    </row>
    <row r="289" spans="4:4">
      <c r="D289" s="142"/>
    </row>
    <row r="290" spans="4:4">
      <c r="D290" s="142"/>
    </row>
    <row r="291" spans="4:4">
      <c r="D291" s="142"/>
    </row>
    <row r="292" spans="4:4">
      <c r="D292" s="142"/>
    </row>
    <row r="293" spans="4:4">
      <c r="D293" s="142"/>
    </row>
    <row r="294" spans="4:4">
      <c r="D294" s="142"/>
    </row>
    <row r="295" spans="4:4">
      <c r="D295" s="142"/>
    </row>
    <row r="296" spans="4:4">
      <c r="D296" s="142"/>
    </row>
    <row r="297" spans="4:4">
      <c r="D297" s="142"/>
    </row>
    <row r="298" spans="4:4">
      <c r="D298" s="142"/>
    </row>
    <row r="299" spans="4:4">
      <c r="D299" s="142"/>
    </row>
    <row r="300" spans="4:4">
      <c r="D300" s="142"/>
    </row>
    <row r="301" spans="4:4">
      <c r="D301" s="142"/>
    </row>
    <row r="302" spans="4:4">
      <c r="D302" s="142"/>
    </row>
    <row r="303" spans="4:4">
      <c r="D303" s="142"/>
    </row>
    <row r="304" spans="4:4">
      <c r="D304" s="142"/>
    </row>
    <row r="305" spans="4:4">
      <c r="D305" s="142"/>
    </row>
    <row r="306" spans="4:4">
      <c r="D306" s="142"/>
    </row>
    <row r="307" spans="4:4">
      <c r="D307" s="142"/>
    </row>
    <row r="308" spans="4:4">
      <c r="D308" s="142"/>
    </row>
    <row r="309" spans="4:4">
      <c r="D309" s="142"/>
    </row>
    <row r="310" spans="4:4">
      <c r="D310" s="142"/>
    </row>
    <row r="311" spans="4:4">
      <c r="D311" s="142"/>
    </row>
    <row r="312" spans="4:4">
      <c r="D312" s="142"/>
    </row>
    <row r="313" spans="4:4">
      <c r="D313" s="142"/>
    </row>
    <row r="314" spans="4:4">
      <c r="D314" s="142"/>
    </row>
    <row r="315" spans="4:4">
      <c r="D315" s="142"/>
    </row>
    <row r="316" spans="4:4">
      <c r="D316" s="142"/>
    </row>
    <row r="317" spans="4:4">
      <c r="D317" s="142"/>
    </row>
    <row r="318" spans="4:4">
      <c r="D318" s="142"/>
    </row>
    <row r="319" spans="4:4">
      <c r="D319" s="142"/>
    </row>
    <row r="320" spans="4:4">
      <c r="D320" s="142"/>
    </row>
    <row r="321" spans="4:4">
      <c r="D321" s="142"/>
    </row>
    <row r="322" spans="4:4">
      <c r="D322" s="142"/>
    </row>
    <row r="323" spans="4:4">
      <c r="D323" s="142"/>
    </row>
    <row r="324" spans="4:4">
      <c r="D324" s="142"/>
    </row>
    <row r="325" spans="4:4">
      <c r="D325" s="142"/>
    </row>
    <row r="326" spans="4:4">
      <c r="D326" s="142"/>
    </row>
    <row r="327" spans="4:4">
      <c r="D327" s="142"/>
    </row>
    <row r="328" spans="4:4">
      <c r="D328" s="142"/>
    </row>
    <row r="329" spans="4:4">
      <c r="D329" s="142"/>
    </row>
    <row r="330" spans="4:4">
      <c r="D330" s="142"/>
    </row>
    <row r="331" spans="4:4">
      <c r="D331" s="142"/>
    </row>
    <row r="332" spans="4:4">
      <c r="D332" s="142"/>
    </row>
    <row r="333" spans="4:4">
      <c r="D333" s="142"/>
    </row>
    <row r="334" spans="4:4">
      <c r="D334" s="142"/>
    </row>
    <row r="335" spans="4:4">
      <c r="D335" s="142"/>
    </row>
    <row r="336" spans="4:4">
      <c r="D336" s="142"/>
    </row>
    <row r="337" spans="4:4">
      <c r="D337" s="142"/>
    </row>
    <row r="338" spans="4:4">
      <c r="D338" s="142"/>
    </row>
    <row r="339" spans="4:4">
      <c r="D339" s="142"/>
    </row>
    <row r="340" spans="4:4">
      <c r="D340" s="142"/>
    </row>
    <row r="341" spans="4:4">
      <c r="D341" s="142"/>
    </row>
    <row r="342" spans="4:4">
      <c r="D342" s="142"/>
    </row>
    <row r="343" spans="4:4">
      <c r="D343" s="142"/>
    </row>
    <row r="344" spans="4:4">
      <c r="D344" s="142"/>
    </row>
    <row r="345" spans="4:4">
      <c r="D345" s="142"/>
    </row>
    <row r="346" spans="4:4">
      <c r="D346" s="142"/>
    </row>
    <row r="347" spans="4:4">
      <c r="D347" s="142"/>
    </row>
    <row r="348" spans="4:4">
      <c r="D348" s="142"/>
    </row>
    <row r="349" spans="4:4">
      <c r="D349" s="142"/>
    </row>
    <row r="350" spans="4:4">
      <c r="D350" s="142"/>
    </row>
    <row r="351" spans="4:4">
      <c r="D351" s="142"/>
    </row>
    <row r="352" spans="4:4">
      <c r="D352" s="142"/>
    </row>
    <row r="353" spans="4:4">
      <c r="D353" s="142"/>
    </row>
    <row r="354" spans="4:4">
      <c r="D354" s="142"/>
    </row>
    <row r="355" spans="4:4">
      <c r="D355" s="142"/>
    </row>
    <row r="356" spans="4:4">
      <c r="D356" s="142"/>
    </row>
    <row r="357" spans="4:4">
      <c r="D357" s="142"/>
    </row>
    <row r="358" spans="4:4">
      <c r="D358" s="142"/>
    </row>
    <row r="359" spans="4:4">
      <c r="D359" s="142"/>
    </row>
    <row r="360" spans="4:4">
      <c r="D360" s="142"/>
    </row>
    <row r="361" spans="4:4">
      <c r="D361" s="142"/>
    </row>
    <row r="362" spans="4:4">
      <c r="D362" s="142"/>
    </row>
    <row r="363" spans="4:4">
      <c r="D363" s="142"/>
    </row>
    <row r="364" spans="4:4">
      <c r="D364" s="142"/>
    </row>
    <row r="365" spans="4:4">
      <c r="D365" s="142"/>
    </row>
    <row r="366" spans="4:4">
      <c r="D366" s="142"/>
    </row>
    <row r="367" spans="4:4">
      <c r="D367" s="142"/>
    </row>
    <row r="368" spans="4:4">
      <c r="D368" s="142"/>
    </row>
    <row r="369" spans="4:4">
      <c r="D369" s="142"/>
    </row>
    <row r="370" spans="4:4">
      <c r="D370" s="142"/>
    </row>
    <row r="371" spans="4:4">
      <c r="D371" s="142"/>
    </row>
    <row r="372" spans="4:4">
      <c r="D372" s="142"/>
    </row>
    <row r="373" spans="4:4">
      <c r="D373" s="142"/>
    </row>
    <row r="374" spans="4:4">
      <c r="D374" s="142"/>
    </row>
    <row r="375" spans="4:4">
      <c r="D375" s="142"/>
    </row>
    <row r="376" spans="4:4">
      <c r="D376" s="142"/>
    </row>
    <row r="377" spans="4:4">
      <c r="D377" s="142"/>
    </row>
    <row r="378" spans="4:4">
      <c r="D378" s="142"/>
    </row>
    <row r="379" spans="4:4">
      <c r="D379" s="142"/>
    </row>
    <row r="380" spans="4:4">
      <c r="D380" s="142"/>
    </row>
    <row r="381" spans="4:4">
      <c r="D381" s="142"/>
    </row>
    <row r="382" spans="4:4">
      <c r="D382" s="142"/>
    </row>
    <row r="383" spans="4:4">
      <c r="D383" s="142"/>
    </row>
    <row r="384" spans="4:4">
      <c r="D384" s="142"/>
    </row>
    <row r="385" spans="4:4">
      <c r="D385" s="142"/>
    </row>
    <row r="386" spans="4:4">
      <c r="D386" s="142"/>
    </row>
    <row r="387" spans="4:4">
      <c r="D387" s="142"/>
    </row>
    <row r="388" spans="4:4">
      <c r="D388" s="142"/>
    </row>
    <row r="389" spans="4:4">
      <c r="D389" s="142"/>
    </row>
    <row r="390" spans="4:4">
      <c r="D390" s="142"/>
    </row>
    <row r="391" spans="4:4">
      <c r="D391" s="142"/>
    </row>
    <row r="392" spans="4:4">
      <c r="D392" s="142"/>
    </row>
    <row r="393" spans="4:4">
      <c r="D393" s="142"/>
    </row>
    <row r="394" spans="4:4">
      <c r="D394" s="142"/>
    </row>
    <row r="395" spans="4:4">
      <c r="D395" s="142"/>
    </row>
    <row r="396" spans="4:4">
      <c r="D396" s="142"/>
    </row>
    <row r="397" spans="4:4">
      <c r="D397" s="142"/>
    </row>
    <row r="398" spans="4:4">
      <c r="D398" s="142"/>
    </row>
    <row r="399" spans="4:4">
      <c r="D399" s="142"/>
    </row>
    <row r="400" spans="4:4">
      <c r="D400" s="142"/>
    </row>
    <row r="401" spans="4:4">
      <c r="D401" s="142"/>
    </row>
    <row r="402" spans="4:4">
      <c r="D402" s="142"/>
    </row>
    <row r="403" spans="4:4">
      <c r="D403" s="142"/>
    </row>
    <row r="404" spans="4:4">
      <c r="D404" s="142"/>
    </row>
    <row r="405" spans="4:4">
      <c r="D405" s="142"/>
    </row>
    <row r="406" spans="4:4">
      <c r="D406" s="142"/>
    </row>
    <row r="407" spans="4:4">
      <c r="D407" s="142"/>
    </row>
    <row r="408" spans="4:4">
      <c r="D408" s="142"/>
    </row>
    <row r="409" spans="4:4">
      <c r="D409" s="142"/>
    </row>
    <row r="410" spans="4:4">
      <c r="D410" s="142"/>
    </row>
    <row r="411" spans="4:4">
      <c r="D411" s="142"/>
    </row>
    <row r="412" spans="4:4">
      <c r="D412" s="142"/>
    </row>
    <row r="413" spans="4:4">
      <c r="D413" s="142"/>
    </row>
    <row r="414" spans="4:4">
      <c r="D414" s="142"/>
    </row>
    <row r="415" spans="4:4">
      <c r="D415" s="142"/>
    </row>
    <row r="416" spans="4:4">
      <c r="D416" s="142"/>
    </row>
    <row r="417" spans="4:4">
      <c r="D417" s="142"/>
    </row>
    <row r="418" spans="4:4">
      <c r="D418" s="142"/>
    </row>
    <row r="419" spans="4:4">
      <c r="D419" s="142"/>
    </row>
    <row r="420" spans="4:4">
      <c r="D420" s="142"/>
    </row>
    <row r="421" spans="4:4">
      <c r="D421" s="142"/>
    </row>
    <row r="422" spans="4:4">
      <c r="D422" s="142"/>
    </row>
    <row r="423" spans="4:4">
      <c r="D423" s="142"/>
    </row>
    <row r="424" spans="4:4">
      <c r="D424" s="142"/>
    </row>
    <row r="425" spans="4:4">
      <c r="D425" s="142"/>
    </row>
    <row r="426" spans="4:4">
      <c r="D426" s="142"/>
    </row>
    <row r="427" spans="4:4">
      <c r="D427" s="142"/>
    </row>
    <row r="428" spans="4:4">
      <c r="D428" s="142"/>
    </row>
    <row r="429" spans="4:4">
      <c r="D429" s="142"/>
    </row>
    <row r="430" spans="4:4">
      <c r="D430" s="142"/>
    </row>
    <row r="431" spans="4:4">
      <c r="D431" s="142"/>
    </row>
    <row r="432" spans="4:4">
      <c r="D432" s="142"/>
    </row>
    <row r="433" spans="4:4">
      <c r="D433" s="142"/>
    </row>
    <row r="434" spans="4:4">
      <c r="D434" s="142"/>
    </row>
    <row r="435" spans="4:4">
      <c r="D435" s="142"/>
    </row>
    <row r="436" spans="4:4">
      <c r="D436" s="142"/>
    </row>
    <row r="437" spans="4:4">
      <c r="D437" s="142"/>
    </row>
    <row r="438" spans="4:4">
      <c r="D438" s="142"/>
    </row>
    <row r="439" spans="4:4">
      <c r="D439" s="142"/>
    </row>
    <row r="440" spans="4:4">
      <c r="D440" s="142"/>
    </row>
    <row r="441" spans="4:4">
      <c r="D441" s="142"/>
    </row>
    <row r="442" spans="4:4">
      <c r="D442" s="142"/>
    </row>
    <row r="443" spans="4:4">
      <c r="D443" s="142"/>
    </row>
    <row r="444" spans="4:4">
      <c r="D444" s="142"/>
    </row>
    <row r="445" spans="4:4">
      <c r="D445" s="142"/>
    </row>
    <row r="446" spans="4:4">
      <c r="D446" s="142"/>
    </row>
    <row r="447" spans="4:4">
      <c r="D447" s="142"/>
    </row>
    <row r="448" spans="4:4">
      <c r="D448" s="142"/>
    </row>
    <row r="449" spans="4:4">
      <c r="D449" s="142"/>
    </row>
    <row r="450" spans="4:4">
      <c r="D450" s="142"/>
    </row>
    <row r="451" spans="4:4">
      <c r="D451" s="142"/>
    </row>
    <row r="452" spans="4:4">
      <c r="D452" s="142"/>
    </row>
    <row r="453" spans="4:4">
      <c r="D453" s="142"/>
    </row>
    <row r="454" spans="4:4">
      <c r="D454" s="142"/>
    </row>
    <row r="455" spans="4:4">
      <c r="D455" s="142"/>
    </row>
    <row r="456" spans="4:4">
      <c r="D456" s="142"/>
    </row>
    <row r="457" spans="4:4">
      <c r="D457" s="142"/>
    </row>
    <row r="458" spans="4:4">
      <c r="D458" s="142"/>
    </row>
    <row r="459" spans="4:4">
      <c r="D459" s="142"/>
    </row>
    <row r="460" spans="4:4">
      <c r="D460" s="142"/>
    </row>
    <row r="461" spans="4:4">
      <c r="D461" s="142"/>
    </row>
    <row r="462" spans="4:4">
      <c r="D462" s="142"/>
    </row>
    <row r="463" spans="4:4">
      <c r="D463" s="142"/>
    </row>
    <row r="464" spans="4:4">
      <c r="D464" s="142"/>
    </row>
    <row r="465" spans="4:4">
      <c r="D465" s="142"/>
    </row>
    <row r="466" spans="4:4">
      <c r="D466" s="142"/>
    </row>
    <row r="467" spans="4:4">
      <c r="D467" s="142"/>
    </row>
    <row r="468" spans="4:4">
      <c r="D468" s="142"/>
    </row>
    <row r="469" spans="4:4">
      <c r="D469" s="142"/>
    </row>
    <row r="470" spans="4:4">
      <c r="D470" s="142"/>
    </row>
    <row r="471" spans="4:4">
      <c r="D471" s="142"/>
    </row>
    <row r="472" spans="4:4">
      <c r="D472" s="142"/>
    </row>
    <row r="473" spans="4:4">
      <c r="D473" s="142"/>
    </row>
    <row r="474" spans="4:4">
      <c r="D474" s="142"/>
    </row>
    <row r="475" spans="4:4">
      <c r="D475" s="142"/>
    </row>
    <row r="476" spans="4:4">
      <c r="D476" s="142"/>
    </row>
    <row r="477" spans="4:4">
      <c r="D477" s="142"/>
    </row>
    <row r="478" spans="4:4">
      <c r="D478" s="142"/>
    </row>
    <row r="479" spans="4:4">
      <c r="D479" s="142"/>
    </row>
    <row r="480" spans="4:4">
      <c r="D480" s="142"/>
    </row>
    <row r="481" spans="4:4">
      <c r="D481" s="142"/>
    </row>
    <row r="482" spans="4:4">
      <c r="D482" s="142"/>
    </row>
    <row r="483" spans="4:4">
      <c r="D483" s="142"/>
    </row>
    <row r="484" spans="4:4">
      <c r="D484" s="142"/>
    </row>
    <row r="485" spans="4:4">
      <c r="D485" s="142"/>
    </row>
    <row r="486" spans="4:4">
      <c r="D486" s="142"/>
    </row>
    <row r="487" spans="4:4">
      <c r="D487" s="142"/>
    </row>
    <row r="488" spans="4:4">
      <c r="D488" s="142"/>
    </row>
    <row r="489" spans="4:4">
      <c r="D489" s="142"/>
    </row>
    <row r="490" spans="4:4">
      <c r="D490" s="142"/>
    </row>
    <row r="491" spans="4:4">
      <c r="D491" s="142"/>
    </row>
    <row r="492" spans="4:4">
      <c r="D492" s="142"/>
    </row>
    <row r="493" spans="4:4">
      <c r="D493" s="142"/>
    </row>
    <row r="494" spans="4:4">
      <c r="D494" s="142"/>
    </row>
    <row r="495" spans="4:4">
      <c r="D495" s="142"/>
    </row>
    <row r="496" spans="4:4">
      <c r="D496" s="142"/>
    </row>
    <row r="497" spans="4:4">
      <c r="D497" s="142"/>
    </row>
    <row r="498" spans="4:4">
      <c r="D498" s="142"/>
    </row>
    <row r="499" spans="4:4">
      <c r="D499" s="142"/>
    </row>
    <row r="500" spans="4:4">
      <c r="D500" s="142"/>
    </row>
    <row r="501" spans="4:4">
      <c r="D501" s="142"/>
    </row>
    <row r="502" spans="4:4">
      <c r="D502" s="142"/>
    </row>
    <row r="503" spans="4:4">
      <c r="D503" s="142"/>
    </row>
    <row r="504" spans="4:4">
      <c r="D504" s="142"/>
    </row>
    <row r="505" spans="4:4">
      <c r="D505" s="142"/>
    </row>
    <row r="506" spans="4:4">
      <c r="D506" s="142"/>
    </row>
    <row r="507" spans="4:4">
      <c r="D507" s="142"/>
    </row>
    <row r="508" spans="4:4">
      <c r="D508" s="142"/>
    </row>
    <row r="509" spans="4:4">
      <c r="D509" s="142"/>
    </row>
    <row r="510" spans="4:4">
      <c r="D510" s="142"/>
    </row>
    <row r="511" spans="4:4">
      <c r="D511" s="142"/>
    </row>
    <row r="512" spans="4:4">
      <c r="D512" s="142"/>
    </row>
    <row r="513" spans="4:4">
      <c r="D513" s="142"/>
    </row>
    <row r="514" spans="4:4">
      <c r="D514" s="142"/>
    </row>
    <row r="515" spans="4:4">
      <c r="D515" s="142"/>
    </row>
    <row r="516" spans="4:4">
      <c r="D516" s="142"/>
    </row>
    <row r="517" spans="4:4">
      <c r="D517" s="142"/>
    </row>
    <row r="518" spans="4:4">
      <c r="D518" s="142"/>
    </row>
    <row r="519" spans="4:4">
      <c r="D519" s="142"/>
    </row>
    <row r="520" spans="4:4">
      <c r="D520" s="142"/>
    </row>
    <row r="521" spans="4:4">
      <c r="D521" s="142"/>
    </row>
    <row r="522" spans="4:4">
      <c r="D522" s="142"/>
    </row>
    <row r="523" spans="4:4">
      <c r="D523" s="142"/>
    </row>
    <row r="524" spans="4:4">
      <c r="D524" s="142"/>
    </row>
    <row r="525" spans="4:4">
      <c r="D525" s="142"/>
    </row>
    <row r="526" spans="4:4">
      <c r="D526" s="142"/>
    </row>
    <row r="527" spans="4:4">
      <c r="D527" s="142"/>
    </row>
    <row r="528" spans="4:4">
      <c r="D528" s="142"/>
    </row>
    <row r="529" spans="4:4">
      <c r="D529" s="142"/>
    </row>
    <row r="530" spans="4:4">
      <c r="D530" s="142"/>
    </row>
    <row r="531" spans="4:4">
      <c r="D531" s="142"/>
    </row>
    <row r="532" spans="4:4">
      <c r="D532" s="142"/>
    </row>
    <row r="533" spans="4:4">
      <c r="D533" s="142"/>
    </row>
    <row r="534" spans="4:4">
      <c r="D534" s="142"/>
    </row>
    <row r="535" spans="4:4">
      <c r="D535" s="142"/>
    </row>
    <row r="536" spans="4:4">
      <c r="D536" s="142"/>
    </row>
    <row r="537" spans="4:4">
      <c r="D537" s="142"/>
    </row>
    <row r="538" spans="4:4">
      <c r="D538" s="142"/>
    </row>
    <row r="539" spans="4:4">
      <c r="D539" s="142"/>
    </row>
    <row r="540" spans="4:4">
      <c r="D540" s="142"/>
    </row>
    <row r="541" spans="4:4">
      <c r="D541" s="142"/>
    </row>
    <row r="542" spans="4:4">
      <c r="D542" s="142"/>
    </row>
    <row r="543" spans="4:4">
      <c r="D543" s="142"/>
    </row>
    <row r="544" spans="4:4">
      <c r="D544" s="142"/>
    </row>
    <row r="545" spans="4:4">
      <c r="D545" s="142"/>
    </row>
    <row r="546" spans="4:4">
      <c r="D546" s="142"/>
    </row>
    <row r="547" spans="4:4">
      <c r="D547" s="142"/>
    </row>
    <row r="548" spans="4:4">
      <c r="D548" s="142"/>
    </row>
    <row r="549" spans="4:4">
      <c r="D549" s="142"/>
    </row>
    <row r="550" spans="4:4">
      <c r="D550" s="142"/>
    </row>
    <row r="551" spans="4:4">
      <c r="D551" s="142"/>
    </row>
    <row r="552" spans="4:4">
      <c r="D552" s="142"/>
    </row>
    <row r="553" spans="4:4">
      <c r="D553" s="142"/>
    </row>
    <row r="554" spans="4:4">
      <c r="D554" s="142"/>
    </row>
    <row r="555" spans="4:4">
      <c r="D555" s="142"/>
    </row>
    <row r="556" spans="4:4">
      <c r="D556" s="142"/>
    </row>
    <row r="557" spans="4:4">
      <c r="D557" s="142"/>
    </row>
    <row r="558" spans="4:4">
      <c r="D558" s="142"/>
    </row>
    <row r="559" spans="4:4">
      <c r="D559" s="142"/>
    </row>
    <row r="560" spans="4:4">
      <c r="D560" s="142"/>
    </row>
    <row r="561" spans="4:4">
      <c r="D561" s="142"/>
    </row>
    <row r="562" spans="4:4">
      <c r="D562" s="142"/>
    </row>
    <row r="563" spans="4:4">
      <c r="D563" s="142"/>
    </row>
    <row r="564" spans="4:4">
      <c r="D564" s="142"/>
    </row>
    <row r="565" spans="4:4">
      <c r="D565" s="142"/>
    </row>
    <row r="566" spans="4:4">
      <c r="D566" s="142"/>
    </row>
    <row r="567" spans="4:4">
      <c r="D567" s="142"/>
    </row>
    <row r="568" spans="4:4">
      <c r="D568" s="142"/>
    </row>
    <row r="569" spans="4:4">
      <c r="D569" s="142"/>
    </row>
    <row r="570" spans="4:4">
      <c r="D570" s="142"/>
    </row>
    <row r="571" spans="4:4">
      <c r="D571" s="142"/>
    </row>
    <row r="572" spans="4:4">
      <c r="D572" s="142"/>
    </row>
    <row r="573" spans="4:4">
      <c r="D573" s="142"/>
    </row>
    <row r="574" spans="4:4">
      <c r="D574" s="142"/>
    </row>
    <row r="575" spans="4:4">
      <c r="D575" s="142"/>
    </row>
    <row r="576" spans="4:4">
      <c r="D576" s="142"/>
    </row>
    <row r="577" spans="4:4">
      <c r="D577" s="142"/>
    </row>
    <row r="578" spans="4:4">
      <c r="D578" s="142"/>
    </row>
    <row r="579" spans="4:4">
      <c r="D579" s="142"/>
    </row>
    <row r="580" spans="4:4">
      <c r="D580" s="142"/>
    </row>
    <row r="581" spans="4:4">
      <c r="D581" s="142"/>
    </row>
    <row r="582" spans="4:4">
      <c r="D582" s="142"/>
    </row>
    <row r="583" spans="4:4">
      <c r="D583" s="142"/>
    </row>
    <row r="584" spans="4:4">
      <c r="D584" s="142"/>
    </row>
    <row r="585" spans="4:4">
      <c r="D585" s="142"/>
    </row>
    <row r="586" spans="4:4">
      <c r="D586" s="142"/>
    </row>
    <row r="587" spans="4:4">
      <c r="D587" s="142"/>
    </row>
    <row r="588" spans="4:4">
      <c r="D588" s="142"/>
    </row>
    <row r="589" spans="4:4">
      <c r="D589" s="142"/>
    </row>
    <row r="590" spans="4:4">
      <c r="D590" s="142"/>
    </row>
    <row r="591" spans="4:4">
      <c r="D591" s="142"/>
    </row>
    <row r="592" spans="4:4">
      <c r="D592" s="142"/>
    </row>
    <row r="593" spans="4:4">
      <c r="D593" s="142"/>
    </row>
    <row r="594" spans="4:4">
      <c r="D594" s="142"/>
    </row>
    <row r="595" spans="4:4">
      <c r="D595" s="142"/>
    </row>
    <row r="596" spans="4:4">
      <c r="D596" s="142"/>
    </row>
    <row r="597" spans="4:4">
      <c r="D597" s="142"/>
    </row>
    <row r="598" spans="4:4">
      <c r="D598" s="142"/>
    </row>
    <row r="599" spans="4:4">
      <c r="D599" s="142"/>
    </row>
    <row r="600" spans="4:4">
      <c r="D600" s="142"/>
    </row>
    <row r="601" spans="4:4">
      <c r="D601" s="142"/>
    </row>
    <row r="602" spans="4:4">
      <c r="D602" s="142"/>
    </row>
    <row r="603" spans="4:4">
      <c r="D603" s="142"/>
    </row>
    <row r="604" spans="4:4">
      <c r="D604" s="142"/>
    </row>
    <row r="605" spans="4:4">
      <c r="D605" s="142"/>
    </row>
    <row r="606" spans="4:4">
      <c r="D606" s="142"/>
    </row>
    <row r="607" spans="4:4">
      <c r="D607" s="142"/>
    </row>
    <row r="608" spans="4:4">
      <c r="D608" s="142"/>
    </row>
    <row r="609" spans="4:4">
      <c r="D609" s="142"/>
    </row>
    <row r="610" spans="4:4">
      <c r="D610" s="142"/>
    </row>
    <row r="611" spans="4:4">
      <c r="D611" s="142"/>
    </row>
    <row r="612" spans="4:4">
      <c r="D612" s="142"/>
    </row>
    <row r="613" spans="4:4">
      <c r="D613" s="142"/>
    </row>
    <row r="614" spans="4:4">
      <c r="D614" s="142"/>
    </row>
    <row r="615" spans="4:4">
      <c r="D615" s="142"/>
    </row>
    <row r="616" spans="4:4">
      <c r="D616" s="142"/>
    </row>
    <row r="617" spans="4:4">
      <c r="D617" s="142"/>
    </row>
    <row r="618" spans="4:4">
      <c r="D618" s="142"/>
    </row>
    <row r="619" spans="4:4">
      <c r="D619" s="142"/>
    </row>
    <row r="620" spans="4:4">
      <c r="D620" s="142"/>
    </row>
    <row r="621" spans="4:4">
      <c r="D621" s="142"/>
    </row>
    <row r="622" spans="4:4">
      <c r="D622" s="142"/>
    </row>
    <row r="623" spans="4:4">
      <c r="D623" s="142"/>
    </row>
    <row r="624" spans="4:4">
      <c r="D624" s="142"/>
    </row>
    <row r="625" spans="4:4">
      <c r="D625" s="142"/>
    </row>
    <row r="626" spans="4:4">
      <c r="D626" s="142"/>
    </row>
    <row r="627" spans="4:4">
      <c r="D627" s="142"/>
    </row>
    <row r="628" spans="4:4">
      <c r="D628" s="142"/>
    </row>
    <row r="629" spans="4:4">
      <c r="D629" s="142"/>
    </row>
    <row r="630" spans="4:4">
      <c r="D630" s="142"/>
    </row>
    <row r="631" spans="4:4">
      <c r="D631" s="142"/>
    </row>
    <row r="632" spans="4:4">
      <c r="D632" s="142"/>
    </row>
    <row r="633" spans="4:4">
      <c r="D633" s="142"/>
    </row>
    <row r="634" spans="4:4">
      <c r="D634" s="142"/>
    </row>
    <row r="635" spans="4:4">
      <c r="D635" s="142"/>
    </row>
    <row r="636" spans="4:4">
      <c r="D636" s="142"/>
    </row>
    <row r="637" spans="4:4">
      <c r="D637" s="142"/>
    </row>
    <row r="638" spans="4:4">
      <c r="D638" s="142"/>
    </row>
    <row r="639" spans="4:4">
      <c r="D639" s="142"/>
    </row>
    <row r="640" spans="4:4">
      <c r="D640" s="142"/>
    </row>
    <row r="641" spans="4:4">
      <c r="D641" s="142"/>
    </row>
    <row r="642" spans="4:4">
      <c r="D642" s="142"/>
    </row>
    <row r="643" spans="4:4">
      <c r="D643" s="142"/>
    </row>
    <row r="644" spans="4:4">
      <c r="D644" s="142"/>
    </row>
    <row r="645" spans="4:4">
      <c r="D645" s="142"/>
    </row>
    <row r="646" spans="4:4">
      <c r="D646" s="142"/>
    </row>
    <row r="647" spans="4:4">
      <c r="D647" s="142"/>
    </row>
    <row r="648" spans="4:4">
      <c r="D648" s="142"/>
    </row>
    <row r="649" spans="4:4">
      <c r="D649" s="142"/>
    </row>
    <row r="650" spans="4:4">
      <c r="D650" s="142"/>
    </row>
    <row r="651" spans="4:4">
      <c r="D651" s="142"/>
    </row>
    <row r="652" spans="4:4">
      <c r="D652" s="142"/>
    </row>
    <row r="653" spans="4:4">
      <c r="D653" s="142"/>
    </row>
    <row r="654" spans="4:4">
      <c r="D654" s="142"/>
    </row>
    <row r="655" spans="4:4">
      <c r="D655" s="142"/>
    </row>
    <row r="656" spans="4:4">
      <c r="D656" s="142"/>
    </row>
    <row r="657" spans="4:4">
      <c r="D657" s="142"/>
    </row>
    <row r="658" spans="4:4">
      <c r="D658" s="142"/>
    </row>
    <row r="659" spans="4:4">
      <c r="D659" s="142"/>
    </row>
    <row r="660" spans="4:4">
      <c r="D660" s="142"/>
    </row>
    <row r="661" spans="4:4">
      <c r="D661" s="142"/>
    </row>
    <row r="662" spans="4:4">
      <c r="D662" s="142"/>
    </row>
    <row r="663" spans="4:4">
      <c r="D663" s="142"/>
    </row>
    <row r="664" spans="4:4">
      <c r="D664" s="142"/>
    </row>
    <row r="665" spans="4:4">
      <c r="D665" s="142"/>
    </row>
    <row r="666" spans="4:4">
      <c r="D666" s="142"/>
    </row>
    <row r="667" spans="4:4">
      <c r="D667" s="142"/>
    </row>
    <row r="668" spans="4:4">
      <c r="D668" s="142"/>
    </row>
    <row r="669" spans="4:4">
      <c r="D669" s="142"/>
    </row>
    <row r="670" spans="4:4">
      <c r="D670" s="142"/>
    </row>
    <row r="671" spans="4:4">
      <c r="D671" s="142"/>
    </row>
    <row r="672" spans="4:4">
      <c r="D672" s="142"/>
    </row>
    <row r="673" spans="4:4">
      <c r="D673" s="142"/>
    </row>
    <row r="674" spans="4:4">
      <c r="D674" s="142"/>
    </row>
    <row r="675" spans="4:4">
      <c r="D675" s="142"/>
    </row>
    <row r="676" spans="4:4">
      <c r="D676" s="142"/>
    </row>
    <row r="677" spans="4:4">
      <c r="D677" s="142"/>
    </row>
    <row r="678" spans="4:4">
      <c r="D678" s="142"/>
    </row>
    <row r="679" spans="4:4">
      <c r="D679" s="142"/>
    </row>
    <row r="680" spans="4:4">
      <c r="D680" s="142"/>
    </row>
    <row r="681" spans="4:4">
      <c r="D681" s="142"/>
    </row>
    <row r="682" spans="4:4">
      <c r="D682" s="142"/>
    </row>
    <row r="683" spans="4:4">
      <c r="D683" s="142"/>
    </row>
    <row r="684" spans="4:4">
      <c r="D684" s="142"/>
    </row>
    <row r="685" spans="4:4">
      <c r="D685" s="142"/>
    </row>
    <row r="686" spans="4:4">
      <c r="D686" s="142"/>
    </row>
    <row r="687" spans="4:4">
      <c r="D687" s="142"/>
    </row>
    <row r="688" spans="4:4">
      <c r="D688" s="142"/>
    </row>
    <row r="689" spans="4:4">
      <c r="D689" s="142"/>
    </row>
    <row r="690" spans="4:4">
      <c r="D690" s="142"/>
    </row>
    <row r="691" spans="4:4">
      <c r="D691" s="142"/>
    </row>
    <row r="692" spans="4:4">
      <c r="D692" s="142"/>
    </row>
    <row r="693" spans="4:4">
      <c r="D693" s="142"/>
    </row>
    <row r="694" spans="4:4">
      <c r="D694" s="142"/>
    </row>
    <row r="695" spans="4:4">
      <c r="D695" s="142"/>
    </row>
    <row r="696" spans="4:4">
      <c r="D696" s="142"/>
    </row>
    <row r="697" spans="4:4">
      <c r="D697" s="142"/>
    </row>
    <row r="698" spans="4:4">
      <c r="D698" s="142"/>
    </row>
    <row r="699" spans="4:4">
      <c r="D699" s="142"/>
    </row>
    <row r="700" spans="4:4">
      <c r="D700" s="142"/>
    </row>
    <row r="701" spans="4:4">
      <c r="D701" s="142"/>
    </row>
    <row r="702" spans="4:4">
      <c r="D702" s="142"/>
    </row>
    <row r="703" spans="4:4">
      <c r="D703" s="142"/>
    </row>
    <row r="704" spans="4:4">
      <c r="D704" s="142"/>
    </row>
    <row r="705" spans="4:4">
      <c r="D705" s="142"/>
    </row>
    <row r="706" spans="4:4">
      <c r="D706" s="142"/>
    </row>
    <row r="707" spans="4:4">
      <c r="D707" s="142"/>
    </row>
    <row r="708" spans="4:4">
      <c r="D708" s="142"/>
    </row>
    <row r="709" spans="4:4">
      <c r="D709" s="142"/>
    </row>
    <row r="710" spans="4:4">
      <c r="D710" s="142"/>
    </row>
    <row r="711" spans="4:4">
      <c r="D711" s="142"/>
    </row>
    <row r="712" spans="4:4">
      <c r="D712" s="142"/>
    </row>
    <row r="713" spans="4:4">
      <c r="D713" s="142"/>
    </row>
    <row r="714" spans="4:4">
      <c r="D714" s="142"/>
    </row>
    <row r="715" spans="4:4">
      <c r="D715" s="142"/>
    </row>
    <row r="716" spans="4:4">
      <c r="D716" s="142"/>
    </row>
    <row r="717" spans="4:4">
      <c r="D717" s="142"/>
    </row>
    <row r="718" spans="4:4">
      <c r="D718" s="142"/>
    </row>
    <row r="719" spans="4:4">
      <c r="D719" s="142"/>
    </row>
    <row r="720" spans="4:4">
      <c r="D720" s="142"/>
    </row>
    <row r="721" spans="4:4">
      <c r="D721" s="142"/>
    </row>
    <row r="722" spans="4:4">
      <c r="D722" s="142"/>
    </row>
    <row r="723" spans="4:4">
      <c r="D723" s="142"/>
    </row>
    <row r="724" spans="4:4">
      <c r="D724" s="142"/>
    </row>
    <row r="725" spans="4:4">
      <c r="D725" s="142"/>
    </row>
    <row r="726" spans="4:4">
      <c r="D726" s="142"/>
    </row>
    <row r="727" spans="4:4">
      <c r="D727" s="142"/>
    </row>
    <row r="728" spans="4:4">
      <c r="D728" s="142"/>
    </row>
    <row r="729" spans="4:4">
      <c r="D729" s="142"/>
    </row>
    <row r="730" spans="4:4">
      <c r="D730" s="142"/>
    </row>
    <row r="731" spans="4:4">
      <c r="D731" s="142"/>
    </row>
    <row r="732" spans="4:4">
      <c r="D732" s="142"/>
    </row>
    <row r="733" spans="4:4">
      <c r="D733" s="142"/>
    </row>
    <row r="734" spans="4:4">
      <c r="D734" s="142"/>
    </row>
    <row r="735" spans="4:4">
      <c r="D735" s="142"/>
    </row>
    <row r="736" spans="4:4">
      <c r="D736" s="142"/>
    </row>
    <row r="737" spans="4:4">
      <c r="D737" s="142"/>
    </row>
    <row r="738" spans="4:4">
      <c r="D738" s="142"/>
    </row>
    <row r="739" spans="4:4">
      <c r="D739" s="142"/>
    </row>
    <row r="740" spans="4:4">
      <c r="D740" s="142"/>
    </row>
    <row r="741" spans="4:4">
      <c r="D741" s="142"/>
    </row>
    <row r="742" spans="4:4">
      <c r="D742" s="142"/>
    </row>
    <row r="743" spans="4:4">
      <c r="D743" s="142"/>
    </row>
    <row r="744" spans="4:4">
      <c r="D744" s="142"/>
    </row>
    <row r="745" spans="4:4">
      <c r="D745" s="142"/>
    </row>
    <row r="746" spans="4:4">
      <c r="D746" s="142"/>
    </row>
    <row r="747" spans="4:4">
      <c r="D747" s="142"/>
    </row>
    <row r="748" spans="4:4">
      <c r="D748" s="142"/>
    </row>
    <row r="749" spans="4:4">
      <c r="D749" s="142"/>
    </row>
    <row r="750" spans="4:4">
      <c r="D750" s="142"/>
    </row>
    <row r="751" spans="4:4">
      <c r="D751" s="142"/>
    </row>
    <row r="752" spans="4:4">
      <c r="D752" s="142"/>
    </row>
    <row r="753" spans="4:4">
      <c r="D753" s="142"/>
    </row>
    <row r="754" spans="4:4">
      <c r="D754" s="142"/>
    </row>
    <row r="755" spans="4:4">
      <c r="D755" s="142"/>
    </row>
    <row r="756" spans="4:4">
      <c r="D756" s="142"/>
    </row>
    <row r="757" spans="4:4">
      <c r="D757" s="142"/>
    </row>
    <row r="758" spans="4:4">
      <c r="D758" s="142"/>
    </row>
    <row r="759" spans="4:4">
      <c r="D759" s="142"/>
    </row>
    <row r="760" spans="4:4">
      <c r="D760" s="142"/>
    </row>
    <row r="761" spans="4:4">
      <c r="D761" s="142"/>
    </row>
    <row r="762" spans="4:4">
      <c r="D762" s="142"/>
    </row>
    <row r="763" spans="4:4">
      <c r="D763" s="142"/>
    </row>
    <row r="764" spans="4:4">
      <c r="D764" s="142"/>
    </row>
    <row r="765" spans="4:4">
      <c r="D765" s="142"/>
    </row>
    <row r="766" spans="4:4">
      <c r="D766" s="142"/>
    </row>
    <row r="767" spans="4:4">
      <c r="D767" s="142"/>
    </row>
    <row r="768" spans="4:4">
      <c r="D768" s="142"/>
    </row>
    <row r="769" spans="4:4">
      <c r="D769" s="142"/>
    </row>
    <row r="770" spans="4:4">
      <c r="D770" s="142"/>
    </row>
    <row r="771" spans="4:4">
      <c r="D771" s="142"/>
    </row>
    <row r="772" spans="4:4">
      <c r="D772" s="142"/>
    </row>
    <row r="773" spans="4:4">
      <c r="D773" s="142"/>
    </row>
    <row r="774" spans="4:4">
      <c r="D774" s="142"/>
    </row>
    <row r="775" spans="4:4">
      <c r="D775" s="142"/>
    </row>
    <row r="776" spans="4:4">
      <c r="D776" s="142"/>
    </row>
    <row r="777" spans="4:4">
      <c r="D777" s="142"/>
    </row>
    <row r="778" spans="4:4">
      <c r="D778" s="142"/>
    </row>
    <row r="779" spans="4:4">
      <c r="D779" s="142"/>
    </row>
    <row r="780" spans="4:4">
      <c r="D780" s="142"/>
    </row>
    <row r="781" spans="4:4">
      <c r="D781" s="142"/>
    </row>
    <row r="782" spans="4:4">
      <c r="D782" s="142"/>
    </row>
    <row r="783" spans="4:4">
      <c r="D783" s="142"/>
    </row>
    <row r="784" spans="4:4">
      <c r="D784" s="142"/>
    </row>
    <row r="785" spans="4:4">
      <c r="D785" s="142"/>
    </row>
    <row r="786" spans="4:4">
      <c r="D786" s="142"/>
    </row>
    <row r="787" spans="4:4">
      <c r="D787" s="142"/>
    </row>
    <row r="788" spans="4:4">
      <c r="D788" s="142"/>
    </row>
    <row r="789" spans="4:4">
      <c r="D789" s="142"/>
    </row>
    <row r="790" spans="4:4">
      <c r="D790" s="142"/>
    </row>
    <row r="791" spans="4:4">
      <c r="D791" s="142"/>
    </row>
    <row r="792" spans="4:4">
      <c r="D792" s="142"/>
    </row>
    <row r="793" spans="4:4">
      <c r="D793" s="142"/>
    </row>
    <row r="794" spans="4:4">
      <c r="D794" s="142"/>
    </row>
    <row r="795" spans="4:4">
      <c r="D795" s="142"/>
    </row>
    <row r="796" spans="4:4">
      <c r="D796" s="142"/>
    </row>
    <row r="797" spans="4:4">
      <c r="D797" s="142"/>
    </row>
    <row r="798" spans="4:4">
      <c r="D798" s="142"/>
    </row>
    <row r="799" spans="4:4">
      <c r="D799" s="142"/>
    </row>
    <row r="800" spans="4:4">
      <c r="D800" s="142"/>
    </row>
    <row r="801" spans="4:4">
      <c r="D801" s="142"/>
    </row>
    <row r="802" spans="4:4">
      <c r="D802" s="142"/>
    </row>
    <row r="803" spans="4:4">
      <c r="D803" s="142"/>
    </row>
    <row r="804" spans="4:4">
      <c r="D804" s="142"/>
    </row>
    <row r="805" spans="4:4">
      <c r="D805" s="142"/>
    </row>
    <row r="806" spans="4:4">
      <c r="D806" s="142"/>
    </row>
    <row r="807" spans="4:4">
      <c r="D807" s="142"/>
    </row>
    <row r="808" spans="4:4">
      <c r="D808" s="142"/>
    </row>
    <row r="809" spans="4:4">
      <c r="D809" s="142"/>
    </row>
    <row r="810" spans="4:4">
      <c r="D810" s="142"/>
    </row>
    <row r="811" spans="4:4">
      <c r="D811" s="142"/>
    </row>
    <row r="812" spans="4:4">
      <c r="D812" s="142"/>
    </row>
    <row r="813" spans="4:4">
      <c r="D813" s="142"/>
    </row>
    <row r="814" spans="4:4">
      <c r="D814" s="142"/>
    </row>
    <row r="815" spans="4:4">
      <c r="D815" s="142"/>
    </row>
    <row r="816" spans="4:4">
      <c r="D816" s="142"/>
    </row>
    <row r="817" spans="4:4">
      <c r="D817" s="142"/>
    </row>
    <row r="818" spans="4:4">
      <c r="D818" s="142"/>
    </row>
    <row r="819" spans="4:4">
      <c r="D819" s="142"/>
    </row>
    <row r="820" spans="4:4">
      <c r="D820" s="142"/>
    </row>
    <row r="821" spans="4:4">
      <c r="D821" s="142"/>
    </row>
    <row r="822" spans="4:4">
      <c r="D822" s="142"/>
    </row>
    <row r="823" spans="4:4">
      <c r="D823" s="142"/>
    </row>
    <row r="824" spans="4:4">
      <c r="D824" s="142"/>
    </row>
    <row r="825" spans="4:4">
      <c r="D825" s="142"/>
    </row>
    <row r="826" spans="4:4">
      <c r="D826" s="142"/>
    </row>
    <row r="827" spans="4:4">
      <c r="D827" s="142"/>
    </row>
    <row r="828" spans="4:4">
      <c r="D828" s="142"/>
    </row>
    <row r="829" spans="4:4">
      <c r="D829" s="142"/>
    </row>
    <row r="830" spans="4:4">
      <c r="D830" s="142"/>
    </row>
    <row r="831" spans="4:4">
      <c r="D831" s="142"/>
    </row>
    <row r="832" spans="4:4">
      <c r="D832" s="142"/>
    </row>
    <row r="833" spans="4:4">
      <c r="D833" s="142"/>
    </row>
    <row r="834" spans="4:4">
      <c r="D834" s="142"/>
    </row>
    <row r="835" spans="4:4">
      <c r="D835" s="142"/>
    </row>
    <row r="836" spans="4:4">
      <c r="D836" s="142"/>
    </row>
    <row r="837" spans="4:4">
      <c r="D837" s="142"/>
    </row>
    <row r="838" spans="4:4">
      <c r="D838" s="142"/>
    </row>
    <row r="839" spans="4:4">
      <c r="D839" s="142"/>
    </row>
    <row r="840" spans="4:4">
      <c r="D840" s="142"/>
    </row>
    <row r="841" spans="4:4">
      <c r="D841" s="142"/>
    </row>
    <row r="842" spans="4:4">
      <c r="D842" s="142"/>
    </row>
    <row r="843" spans="4:4">
      <c r="D843" s="142"/>
    </row>
    <row r="844" spans="4:4">
      <c r="D844" s="142"/>
    </row>
    <row r="845" spans="4:4">
      <c r="D845" s="142"/>
    </row>
    <row r="846" spans="4:4">
      <c r="D846" s="142"/>
    </row>
    <row r="847" spans="4:4">
      <c r="D847" s="142"/>
    </row>
    <row r="848" spans="4:4">
      <c r="D848" s="142"/>
    </row>
    <row r="849" spans="4:4">
      <c r="D849" s="142"/>
    </row>
    <row r="850" spans="4:4">
      <c r="D850" s="142"/>
    </row>
    <row r="851" spans="4:4">
      <c r="D851" s="142"/>
    </row>
    <row r="852" spans="4:4">
      <c r="D852" s="142"/>
    </row>
    <row r="853" spans="4:4">
      <c r="D853" s="142"/>
    </row>
    <row r="854" spans="4:4">
      <c r="D854" s="142"/>
    </row>
    <row r="855" spans="4:4">
      <c r="D855" s="142"/>
    </row>
    <row r="856" spans="4:4">
      <c r="D856" s="142"/>
    </row>
    <row r="857" spans="4:4">
      <c r="D857" s="142"/>
    </row>
    <row r="858" spans="4:4">
      <c r="D858" s="142"/>
    </row>
    <row r="859" spans="4:4">
      <c r="D859" s="142"/>
    </row>
    <row r="860" spans="4:4">
      <c r="D860" s="142"/>
    </row>
    <row r="861" spans="4:4">
      <c r="D861" s="142"/>
    </row>
    <row r="862" spans="4:4">
      <c r="D862" s="142"/>
    </row>
    <row r="863" spans="4:4">
      <c r="D863" s="142"/>
    </row>
    <row r="864" spans="4:4">
      <c r="D864" s="142"/>
    </row>
    <row r="865" spans="4:4">
      <c r="D865" s="142"/>
    </row>
    <row r="866" spans="4:4">
      <c r="D866" s="142"/>
    </row>
    <row r="867" spans="4:4">
      <c r="D867" s="142"/>
    </row>
    <row r="868" spans="4:4">
      <c r="D868" s="142"/>
    </row>
    <row r="869" spans="4:4">
      <c r="D869" s="142"/>
    </row>
    <row r="870" spans="4:4">
      <c r="D870" s="142"/>
    </row>
    <row r="871" spans="4:4">
      <c r="D871" s="142"/>
    </row>
    <row r="872" spans="4:4">
      <c r="D872" s="142"/>
    </row>
    <row r="873" spans="4:4">
      <c r="D873" s="142"/>
    </row>
    <row r="874" spans="4:4">
      <c r="D874" s="142"/>
    </row>
    <row r="875" spans="4:4">
      <c r="D875" s="142"/>
    </row>
    <row r="876" spans="4:4">
      <c r="D876" s="142"/>
    </row>
    <row r="877" spans="4:4">
      <c r="D877" s="142"/>
    </row>
    <row r="878" spans="4:4">
      <c r="D878" s="142"/>
    </row>
    <row r="879" spans="4:4">
      <c r="D879" s="142"/>
    </row>
    <row r="880" spans="4:4">
      <c r="D880" s="142"/>
    </row>
    <row r="881" spans="4:4">
      <c r="D881" s="142"/>
    </row>
    <row r="882" spans="4:4">
      <c r="D882" s="142"/>
    </row>
    <row r="883" spans="4:4">
      <c r="D883" s="142"/>
    </row>
    <row r="884" spans="4:4">
      <c r="D884" s="142"/>
    </row>
    <row r="885" spans="4:4">
      <c r="D885" s="142"/>
    </row>
    <row r="886" spans="4:4">
      <c r="D886" s="142"/>
    </row>
    <row r="887" spans="4:4">
      <c r="D887" s="142"/>
    </row>
    <row r="888" spans="4:4">
      <c r="D888" s="142"/>
    </row>
    <row r="889" spans="4:4">
      <c r="D889" s="142"/>
    </row>
    <row r="890" spans="4:4">
      <c r="D890" s="142"/>
    </row>
    <row r="891" spans="4:4">
      <c r="D891" s="142"/>
    </row>
    <row r="892" spans="4:4">
      <c r="D892" s="142"/>
    </row>
    <row r="893" spans="4:4">
      <c r="D893" s="142"/>
    </row>
    <row r="894" spans="4:4">
      <c r="D894" s="142"/>
    </row>
    <row r="895" spans="4:4">
      <c r="D895" s="142"/>
    </row>
    <row r="896" spans="4:4">
      <c r="D896" s="142"/>
    </row>
    <row r="897" spans="4:4">
      <c r="D897" s="142"/>
    </row>
    <row r="898" spans="4:4">
      <c r="D898" s="142"/>
    </row>
    <row r="899" spans="4:4">
      <c r="D899" s="142"/>
    </row>
    <row r="900" spans="4:4">
      <c r="D900" s="142"/>
    </row>
    <row r="901" spans="4:4">
      <c r="D901" s="142"/>
    </row>
    <row r="902" spans="4:4">
      <c r="D902" s="142"/>
    </row>
    <row r="903" spans="4:4">
      <c r="D903" s="142"/>
    </row>
    <row r="904" spans="4:4">
      <c r="D904" s="142"/>
    </row>
    <row r="905" spans="4:4">
      <c r="D905" s="142"/>
    </row>
    <row r="906" spans="4:4">
      <c r="D906" s="142"/>
    </row>
    <row r="907" spans="4:4">
      <c r="D907" s="142"/>
    </row>
    <row r="908" spans="4:4">
      <c r="D908" s="142"/>
    </row>
    <row r="909" spans="4:4">
      <c r="D909" s="142"/>
    </row>
    <row r="910" spans="4:4">
      <c r="D910" s="142"/>
    </row>
    <row r="911" spans="4:4">
      <c r="D911" s="142"/>
    </row>
    <row r="912" spans="4:4">
      <c r="D912" s="142"/>
    </row>
    <row r="913" spans="4:4">
      <c r="D913" s="142"/>
    </row>
    <row r="914" spans="4:4">
      <c r="D914" s="142"/>
    </row>
    <row r="915" spans="4:4">
      <c r="D915" s="142"/>
    </row>
    <row r="916" spans="4:4">
      <c r="D916" s="142"/>
    </row>
    <row r="917" spans="4:4">
      <c r="D917" s="142"/>
    </row>
    <row r="918" spans="4:4">
      <c r="D918" s="142"/>
    </row>
    <row r="919" spans="4:4">
      <c r="D919" s="142"/>
    </row>
    <row r="920" spans="4:4">
      <c r="D920" s="142"/>
    </row>
    <row r="921" spans="4:4">
      <c r="D921" s="142"/>
    </row>
    <row r="922" spans="4:4">
      <c r="D922" s="142"/>
    </row>
    <row r="923" spans="4:4">
      <c r="D923" s="142"/>
    </row>
    <row r="924" spans="4:4">
      <c r="D924" s="142"/>
    </row>
    <row r="925" spans="4:4">
      <c r="D925" s="142"/>
    </row>
    <row r="926" spans="4:4">
      <c r="D926" s="142"/>
    </row>
    <row r="927" spans="4:4">
      <c r="D927" s="142"/>
    </row>
    <row r="928" spans="4:4">
      <c r="D928" s="142"/>
    </row>
    <row r="929" spans="4:4">
      <c r="D929" s="142"/>
    </row>
    <row r="930" spans="4:4">
      <c r="D930" s="142"/>
    </row>
    <row r="931" spans="4:4">
      <c r="D931" s="142"/>
    </row>
    <row r="932" spans="4:4">
      <c r="D932" s="142"/>
    </row>
    <row r="933" spans="4:4">
      <c r="D933" s="142"/>
    </row>
    <row r="934" spans="4:4">
      <c r="D934" s="142"/>
    </row>
    <row r="935" spans="4:4">
      <c r="D935" s="142"/>
    </row>
    <row r="936" spans="4:4">
      <c r="D936" s="142"/>
    </row>
    <row r="937" spans="4:4">
      <c r="D937" s="142"/>
    </row>
    <row r="938" spans="4:4">
      <c r="D938" s="142"/>
    </row>
    <row r="939" spans="4:4">
      <c r="D939" s="142"/>
    </row>
    <row r="940" spans="4:4">
      <c r="D940" s="142"/>
    </row>
    <row r="941" spans="4:4">
      <c r="D941" s="142"/>
    </row>
    <row r="942" spans="4:4">
      <c r="D942" s="142"/>
    </row>
    <row r="943" spans="4:4">
      <c r="D943" s="142"/>
    </row>
    <row r="944" spans="4:4">
      <c r="D944" s="142"/>
    </row>
    <row r="945" spans="4:4">
      <c r="D945" s="142"/>
    </row>
    <row r="946" spans="4:4">
      <c r="D946" s="142"/>
    </row>
    <row r="947" spans="4:4">
      <c r="D947" s="142"/>
    </row>
    <row r="948" spans="4:4">
      <c r="D948" s="142"/>
    </row>
    <row r="949" spans="4:4">
      <c r="D949" s="142"/>
    </row>
    <row r="950" spans="4:4">
      <c r="D950" s="142"/>
    </row>
    <row r="951" spans="4:4">
      <c r="D951" s="142"/>
    </row>
    <row r="952" spans="4:4">
      <c r="D952" s="142"/>
    </row>
    <row r="953" spans="4:4">
      <c r="D953" s="142"/>
    </row>
    <row r="954" spans="4:4">
      <c r="D954" s="142"/>
    </row>
    <row r="955" spans="4:4">
      <c r="D955" s="142"/>
    </row>
    <row r="956" spans="4:4">
      <c r="D956" s="142"/>
    </row>
    <row r="957" spans="4:4">
      <c r="D957" s="142"/>
    </row>
    <row r="958" spans="4:4">
      <c r="D958" s="142"/>
    </row>
    <row r="959" spans="4:4">
      <c r="D959" s="142"/>
    </row>
    <row r="960" spans="4:4">
      <c r="D960" s="142"/>
    </row>
    <row r="961" spans="4:4">
      <c r="D961" s="142"/>
    </row>
    <row r="962" spans="4:4">
      <c r="D962" s="142"/>
    </row>
    <row r="963" spans="4:4">
      <c r="D963" s="142"/>
    </row>
    <row r="964" spans="4:4">
      <c r="D964" s="142"/>
    </row>
    <row r="965" spans="4:4">
      <c r="D965" s="142"/>
    </row>
    <row r="966" spans="4:4">
      <c r="D966" s="142"/>
    </row>
    <row r="967" spans="4:4">
      <c r="D967" s="142"/>
    </row>
    <row r="968" spans="4:4">
      <c r="D968" s="142"/>
    </row>
    <row r="969" spans="4:4">
      <c r="D969" s="142"/>
    </row>
    <row r="970" spans="4:4">
      <c r="D970" s="142"/>
    </row>
    <row r="971" spans="4:4">
      <c r="D971" s="142"/>
    </row>
    <row r="972" spans="4:4">
      <c r="D972" s="142"/>
    </row>
    <row r="973" spans="4:4">
      <c r="D973" s="142"/>
    </row>
    <row r="974" spans="4:4">
      <c r="D974" s="142"/>
    </row>
    <row r="975" spans="4:4">
      <c r="D975" s="142"/>
    </row>
    <row r="976" spans="4:4">
      <c r="D976" s="142"/>
    </row>
    <row r="977" spans="4:4">
      <c r="D977" s="142"/>
    </row>
    <row r="978" spans="4:4">
      <c r="D978" s="142"/>
    </row>
    <row r="979" spans="4:4">
      <c r="D979" s="142"/>
    </row>
    <row r="980" spans="4:4">
      <c r="D980" s="142"/>
    </row>
    <row r="981" spans="4:4">
      <c r="D981" s="142"/>
    </row>
    <row r="982" spans="4:4">
      <c r="D982" s="142"/>
    </row>
    <row r="983" spans="4:4">
      <c r="D983" s="142"/>
    </row>
    <row r="984" spans="4:4">
      <c r="D984" s="142"/>
    </row>
    <row r="985" spans="4:4">
      <c r="D985" s="142"/>
    </row>
    <row r="986" spans="4:4">
      <c r="D986" s="142"/>
    </row>
    <row r="987" spans="4:4">
      <c r="D987" s="142"/>
    </row>
    <row r="988" spans="4:4">
      <c r="D988" s="142"/>
    </row>
    <row r="989" spans="4:4">
      <c r="D989" s="142"/>
    </row>
    <row r="990" spans="4:4">
      <c r="D990" s="142"/>
    </row>
    <row r="991" spans="4:4">
      <c r="D991" s="142"/>
    </row>
    <row r="992" spans="4:4">
      <c r="D992" s="142"/>
    </row>
    <row r="993" spans="4:4">
      <c r="D993" s="142"/>
    </row>
    <row r="994" spans="4:4">
      <c r="D994" s="142"/>
    </row>
    <row r="995" spans="4:4">
      <c r="D995" s="142"/>
    </row>
    <row r="996" spans="4:4">
      <c r="D996" s="142"/>
    </row>
    <row r="997" spans="4:4">
      <c r="D997" s="142"/>
    </row>
    <row r="998" spans="4:4">
      <c r="D998" s="142"/>
    </row>
    <row r="999" spans="4:4">
      <c r="D999" s="142"/>
    </row>
    <row r="1000" spans="4:4">
      <c r="D1000" s="142"/>
    </row>
    <row r="1001" spans="4:4">
      <c r="D1001" s="142"/>
    </row>
    <row r="1002" spans="4:4">
      <c r="D1002" s="142"/>
    </row>
    <row r="1003" spans="4:4">
      <c r="D1003" s="142"/>
    </row>
    <row r="1004" spans="4:4">
      <c r="D1004" s="142"/>
    </row>
    <row r="1005" spans="4:4">
      <c r="D1005" s="142"/>
    </row>
    <row r="1006" spans="4:4">
      <c r="D1006" s="142"/>
    </row>
    <row r="1007" spans="4:4">
      <c r="D1007" s="142"/>
    </row>
    <row r="1008" spans="4:4">
      <c r="D1008" s="142"/>
    </row>
    <row r="1009" spans="4:4">
      <c r="D1009" s="142"/>
    </row>
    <row r="1010" spans="4:4">
      <c r="D1010" s="142"/>
    </row>
    <row r="1011" spans="4:4">
      <c r="D1011" s="142"/>
    </row>
    <row r="1012" spans="4:4">
      <c r="D1012" s="142"/>
    </row>
    <row r="1013" spans="4:4">
      <c r="D1013" s="142"/>
    </row>
    <row r="1014" spans="4:4">
      <c r="D1014" s="142"/>
    </row>
    <row r="1015" spans="4:4">
      <c r="D1015" s="142"/>
    </row>
    <row r="1016" spans="4:4">
      <c r="D1016" s="142"/>
    </row>
    <row r="1017" spans="4:4">
      <c r="D1017" s="142"/>
    </row>
    <row r="1018" spans="4:4">
      <c r="D1018" s="142"/>
    </row>
    <row r="1019" spans="4:4">
      <c r="D1019" s="142"/>
    </row>
    <row r="1020" spans="4:4">
      <c r="D1020" s="142"/>
    </row>
    <row r="1021" spans="4:4">
      <c r="D1021" s="142"/>
    </row>
    <row r="1022" spans="4:4">
      <c r="D1022" s="142"/>
    </row>
    <row r="1023" spans="4:4">
      <c r="D1023" s="142"/>
    </row>
    <row r="1024" spans="4:4">
      <c r="D1024" s="142"/>
    </row>
    <row r="1025" spans="4:4">
      <c r="D1025" s="142"/>
    </row>
    <row r="1026" spans="4:4">
      <c r="D1026" s="142"/>
    </row>
    <row r="1027" spans="4:4">
      <c r="D1027" s="142"/>
    </row>
    <row r="1028" spans="4:4">
      <c r="D1028" s="142"/>
    </row>
    <row r="1029" spans="4:4">
      <c r="D1029" s="142"/>
    </row>
    <row r="1030" spans="4:4">
      <c r="D1030" s="142"/>
    </row>
    <row r="1031" spans="4:4">
      <c r="D1031" s="142"/>
    </row>
    <row r="1032" spans="4:4">
      <c r="D1032" s="142"/>
    </row>
    <row r="1033" spans="4:4">
      <c r="D1033" s="142"/>
    </row>
    <row r="1034" spans="4:4">
      <c r="D1034" s="142"/>
    </row>
    <row r="1035" spans="4:4">
      <c r="D1035" s="142"/>
    </row>
    <row r="1036" spans="4:4">
      <c r="D1036" s="142"/>
    </row>
    <row r="1037" spans="4:4">
      <c r="D1037" s="142"/>
    </row>
    <row r="1038" spans="4:4">
      <c r="D1038" s="142"/>
    </row>
    <row r="1039" spans="4:4">
      <c r="D1039" s="142"/>
    </row>
    <row r="1040" spans="4:4">
      <c r="D1040" s="142"/>
    </row>
    <row r="1041" spans="4:4">
      <c r="D1041" s="142"/>
    </row>
    <row r="1042" spans="4:4">
      <c r="D1042" s="142"/>
    </row>
    <row r="1043" spans="4:4">
      <c r="D1043" s="142"/>
    </row>
    <row r="1044" spans="4:4">
      <c r="D1044" s="142"/>
    </row>
    <row r="1045" spans="4:4">
      <c r="D1045" s="142"/>
    </row>
    <row r="1046" spans="4:4">
      <c r="D1046" s="142"/>
    </row>
    <row r="1047" spans="4:4">
      <c r="D1047" s="142"/>
    </row>
    <row r="1048" spans="4:4">
      <c r="D1048" s="142"/>
    </row>
    <row r="1049" spans="4:4">
      <c r="D1049" s="142"/>
    </row>
    <row r="1050" spans="4:4">
      <c r="D1050" s="142"/>
    </row>
    <row r="1051" spans="4:4">
      <c r="D1051" s="142"/>
    </row>
    <row r="1052" spans="4:4">
      <c r="D1052" s="142"/>
    </row>
    <row r="1053" spans="4:4">
      <c r="D1053" s="142"/>
    </row>
    <row r="1054" spans="4:4">
      <c r="D1054" s="142"/>
    </row>
    <row r="1055" spans="4:4">
      <c r="D1055" s="142"/>
    </row>
    <row r="1056" spans="4:4">
      <c r="D1056" s="142"/>
    </row>
    <row r="1057" spans="4:4">
      <c r="D1057" s="142"/>
    </row>
    <row r="1058" spans="4:4">
      <c r="D1058" s="142"/>
    </row>
    <row r="1059" spans="4:4">
      <c r="D1059" s="142"/>
    </row>
    <row r="1060" spans="4:4">
      <c r="D1060" s="142"/>
    </row>
    <row r="1061" spans="4:4">
      <c r="D1061" s="142"/>
    </row>
    <row r="1062" spans="4:4">
      <c r="D1062" s="142"/>
    </row>
    <row r="1063" spans="4:4">
      <c r="D1063" s="142"/>
    </row>
    <row r="1064" spans="4:4">
      <c r="D1064" s="142"/>
    </row>
    <row r="1065" spans="4:4">
      <c r="D1065" s="142"/>
    </row>
    <row r="1066" spans="4:4">
      <c r="D1066" s="142"/>
    </row>
    <row r="1067" spans="4:4">
      <c r="D1067" s="142"/>
    </row>
    <row r="1068" spans="4:4">
      <c r="D1068" s="142"/>
    </row>
    <row r="1069" spans="4:4">
      <c r="D1069" s="142"/>
    </row>
    <row r="1070" spans="4:4">
      <c r="D1070" s="142"/>
    </row>
    <row r="1071" spans="4:4">
      <c r="D1071" s="142"/>
    </row>
    <row r="1072" spans="4:4">
      <c r="D1072" s="142"/>
    </row>
    <row r="1073" spans="4:4">
      <c r="D1073" s="142"/>
    </row>
    <row r="1074" spans="4:4">
      <c r="D1074" s="142"/>
    </row>
    <row r="1075" spans="4:4">
      <c r="D1075" s="142"/>
    </row>
    <row r="1076" spans="4:4">
      <c r="D1076" s="142"/>
    </row>
    <row r="1077" spans="4:4">
      <c r="D1077" s="142"/>
    </row>
    <row r="1078" spans="4:4">
      <c r="D1078" s="142"/>
    </row>
    <row r="1079" spans="4:4">
      <c r="D1079" s="142"/>
    </row>
    <row r="1080" spans="4:4">
      <c r="D1080" s="142"/>
    </row>
    <row r="1081" spans="4:4">
      <c r="D1081" s="142"/>
    </row>
    <row r="1082" spans="4:4">
      <c r="D1082" s="142"/>
    </row>
    <row r="1083" spans="4:4">
      <c r="D1083" s="142"/>
    </row>
    <row r="1084" spans="4:4">
      <c r="D1084" s="142"/>
    </row>
    <row r="1085" spans="4:4">
      <c r="D1085" s="142"/>
    </row>
    <row r="1086" spans="4:4">
      <c r="D1086" s="142"/>
    </row>
    <row r="1087" spans="4:4">
      <c r="D1087" s="142"/>
    </row>
    <row r="1088" spans="4:4">
      <c r="D1088" s="142"/>
    </row>
    <row r="1089" spans="4:4">
      <c r="D1089" s="142"/>
    </row>
    <row r="1090" spans="4:4">
      <c r="D1090" s="142"/>
    </row>
    <row r="1091" spans="4:4">
      <c r="D1091" s="142"/>
    </row>
    <row r="1092" spans="4:4">
      <c r="D1092" s="142"/>
    </row>
    <row r="1093" spans="4:4">
      <c r="D1093" s="142"/>
    </row>
    <row r="1094" spans="4:4">
      <c r="D1094" s="142"/>
    </row>
    <row r="1095" spans="4:4">
      <c r="D1095" s="142"/>
    </row>
    <row r="1096" spans="4:4">
      <c r="D1096" s="142"/>
    </row>
    <row r="1097" spans="4:4">
      <c r="D1097" s="142"/>
    </row>
    <row r="1098" spans="4:4">
      <c r="D1098" s="142"/>
    </row>
    <row r="1099" spans="4:4">
      <c r="D1099" s="142"/>
    </row>
    <row r="1100" spans="4:4">
      <c r="D1100" s="142"/>
    </row>
    <row r="1101" spans="4:4">
      <c r="D1101" s="142"/>
    </row>
    <row r="1102" spans="4:4">
      <c r="D1102" s="142"/>
    </row>
    <row r="1103" spans="4:4">
      <c r="D1103" s="142"/>
    </row>
    <row r="1104" spans="4:4">
      <c r="D1104" s="142"/>
    </row>
    <row r="1105" spans="4:4">
      <c r="D1105" s="142"/>
    </row>
    <row r="1106" spans="4:4">
      <c r="D1106" s="142"/>
    </row>
    <row r="1107" spans="4:4">
      <c r="D1107" s="142"/>
    </row>
    <row r="1108" spans="4:4">
      <c r="D1108" s="142"/>
    </row>
    <row r="1109" spans="4:4">
      <c r="D1109" s="142"/>
    </row>
    <row r="1110" spans="4:4">
      <c r="D1110" s="142"/>
    </row>
    <row r="1111" spans="4:4">
      <c r="D1111" s="142"/>
    </row>
    <row r="1112" spans="4:4">
      <c r="D1112" s="142"/>
    </row>
    <row r="1113" spans="4:4">
      <c r="D1113" s="142"/>
    </row>
    <row r="1114" spans="4:4">
      <c r="D1114" s="142"/>
    </row>
    <row r="1115" spans="4:4">
      <c r="D1115" s="142"/>
    </row>
    <row r="1116" spans="4:4">
      <c r="D1116" s="142"/>
    </row>
    <row r="1117" spans="4:4">
      <c r="D1117" s="142"/>
    </row>
    <row r="1118" spans="4:4">
      <c r="D1118" s="142"/>
    </row>
    <row r="1119" spans="4:4">
      <c r="D1119" s="142"/>
    </row>
    <row r="1120" spans="4:4">
      <c r="D1120" s="142"/>
    </row>
    <row r="1121" spans="4:4">
      <c r="D1121" s="142"/>
    </row>
    <row r="1122" spans="4:4">
      <c r="D1122" s="142"/>
    </row>
    <row r="1123" spans="4:4">
      <c r="D1123" s="142"/>
    </row>
    <row r="1124" spans="4:4">
      <c r="D1124" s="142"/>
    </row>
    <row r="1125" spans="4:4">
      <c r="D1125" s="142"/>
    </row>
    <row r="1126" spans="4:4">
      <c r="D1126" s="142"/>
    </row>
    <row r="1127" spans="4:4">
      <c r="D1127" s="142"/>
    </row>
    <row r="1128" spans="4:4">
      <c r="D1128" s="142"/>
    </row>
    <row r="1129" spans="4:4">
      <c r="D1129" s="142"/>
    </row>
    <row r="1130" spans="4:4">
      <c r="D1130" s="142"/>
    </row>
    <row r="1131" spans="4:4">
      <c r="D1131" s="142"/>
    </row>
    <row r="1132" spans="4:4">
      <c r="D1132" s="142"/>
    </row>
    <row r="1133" spans="4:4">
      <c r="D1133" s="142"/>
    </row>
    <row r="1134" spans="4:4">
      <c r="D1134" s="142"/>
    </row>
    <row r="1135" spans="4:4">
      <c r="D1135" s="142"/>
    </row>
    <row r="1136" spans="4:4">
      <c r="D1136" s="142"/>
    </row>
    <row r="1137" spans="4:4">
      <c r="D1137" s="142"/>
    </row>
    <row r="1138" spans="4:4">
      <c r="D1138" s="142"/>
    </row>
    <row r="1139" spans="4:4">
      <c r="D1139" s="142"/>
    </row>
    <row r="1140" spans="4:4">
      <c r="D1140" s="142"/>
    </row>
    <row r="1141" spans="4:4">
      <c r="D1141" s="142"/>
    </row>
    <row r="1142" spans="4:4">
      <c r="D1142" s="142"/>
    </row>
    <row r="1143" spans="4:4">
      <c r="D1143" s="142"/>
    </row>
    <row r="1144" spans="4:4">
      <c r="D1144" s="142"/>
    </row>
    <row r="1145" spans="4:4">
      <c r="D1145" s="142"/>
    </row>
    <row r="1146" spans="4:4">
      <c r="D1146" s="142"/>
    </row>
    <row r="1147" spans="4:4">
      <c r="D1147" s="142"/>
    </row>
    <row r="1148" spans="4:4">
      <c r="D1148" s="142"/>
    </row>
    <row r="1149" spans="4:4">
      <c r="D1149" s="142"/>
    </row>
    <row r="1150" spans="4:4">
      <c r="D1150" s="142"/>
    </row>
    <row r="1151" spans="4:4">
      <c r="D1151" s="142"/>
    </row>
    <row r="1152" spans="4:4">
      <c r="D1152" s="142"/>
    </row>
    <row r="1153" spans="4:4">
      <c r="D1153" s="142"/>
    </row>
    <row r="1154" spans="4:4">
      <c r="D1154" s="142"/>
    </row>
    <row r="1155" spans="4:4">
      <c r="D1155" s="142"/>
    </row>
    <row r="1156" spans="4:4">
      <c r="D1156" s="142"/>
    </row>
    <row r="1157" spans="4:4">
      <c r="D1157" s="142"/>
    </row>
    <row r="1158" spans="4:4">
      <c r="D1158" s="142"/>
    </row>
    <row r="1159" spans="4:4">
      <c r="D1159" s="142"/>
    </row>
    <row r="1160" spans="4:4">
      <c r="D1160" s="142"/>
    </row>
    <row r="1161" spans="4:4">
      <c r="D1161" s="142"/>
    </row>
    <row r="1162" spans="4:4">
      <c r="D1162" s="142"/>
    </row>
    <row r="1163" spans="4:4">
      <c r="D1163" s="142"/>
    </row>
    <row r="1164" spans="4:4">
      <c r="D1164" s="142"/>
    </row>
    <row r="1165" spans="4:4">
      <c r="D1165" s="142"/>
    </row>
    <row r="1166" spans="4:4">
      <c r="D1166" s="142"/>
    </row>
    <row r="1167" spans="4:4">
      <c r="D1167" s="142"/>
    </row>
    <row r="1168" spans="4:4">
      <c r="D1168" s="142"/>
    </row>
    <row r="1169" spans="4:4">
      <c r="D1169" s="142"/>
    </row>
    <row r="1170" spans="4:4">
      <c r="D1170" s="142"/>
    </row>
    <row r="1171" spans="4:4">
      <c r="D1171" s="142"/>
    </row>
    <row r="1172" spans="4:4">
      <c r="D1172" s="142"/>
    </row>
    <row r="1173" spans="4:4">
      <c r="D1173" s="142"/>
    </row>
    <row r="1174" spans="4:4">
      <c r="D1174" s="142"/>
    </row>
    <row r="1175" spans="4:4">
      <c r="D1175" s="142"/>
    </row>
    <row r="1176" spans="4:4">
      <c r="D1176" s="142"/>
    </row>
    <row r="1177" spans="4:4">
      <c r="D1177" s="142"/>
    </row>
    <row r="1178" spans="4:4">
      <c r="D1178" s="142"/>
    </row>
    <row r="1179" spans="4:4">
      <c r="D1179" s="142"/>
    </row>
    <row r="1180" spans="4:4">
      <c r="D1180" s="142"/>
    </row>
    <row r="1181" spans="4:4">
      <c r="D1181" s="142"/>
    </row>
    <row r="1182" spans="4:4">
      <c r="D1182" s="142"/>
    </row>
    <row r="1183" spans="4:4">
      <c r="D1183" s="142"/>
    </row>
    <row r="1184" spans="4:4">
      <c r="D1184" s="142"/>
    </row>
    <row r="1185" spans="4:4">
      <c r="D1185" s="142"/>
    </row>
    <row r="1186" spans="4:4">
      <c r="D1186" s="142"/>
    </row>
    <row r="1187" spans="4:4">
      <c r="D1187" s="142"/>
    </row>
    <row r="1188" spans="4:4">
      <c r="D1188" s="142"/>
    </row>
    <row r="1189" spans="4:4">
      <c r="D1189" s="142"/>
    </row>
    <row r="1190" spans="4:4">
      <c r="D1190" s="142"/>
    </row>
    <row r="1191" spans="4:4">
      <c r="D1191" s="142"/>
    </row>
    <row r="1192" spans="4:4">
      <c r="D1192" s="142"/>
    </row>
    <row r="1193" spans="4:4">
      <c r="D1193" s="142"/>
    </row>
    <row r="1194" spans="4:4">
      <c r="D1194" s="142"/>
    </row>
    <row r="1195" spans="4:4">
      <c r="D1195" s="142"/>
    </row>
    <row r="1196" spans="4:4">
      <c r="D1196" s="142"/>
    </row>
    <row r="1197" spans="4:4">
      <c r="D1197" s="142"/>
    </row>
    <row r="1198" spans="4:4">
      <c r="D1198" s="142"/>
    </row>
    <row r="1199" spans="4:4">
      <c r="D1199" s="142"/>
    </row>
    <row r="1200" spans="4:4">
      <c r="D1200" s="142"/>
    </row>
    <row r="1201" spans="4:4">
      <c r="D1201" s="142"/>
    </row>
    <row r="1202" spans="4:4">
      <c r="D1202" s="142"/>
    </row>
    <row r="1203" spans="4:4">
      <c r="D1203" s="142"/>
    </row>
    <row r="1204" spans="4:4">
      <c r="D1204" s="142"/>
    </row>
    <row r="1205" spans="4:4">
      <c r="D1205" s="142"/>
    </row>
    <row r="1206" spans="4:4">
      <c r="D1206" s="142"/>
    </row>
    <row r="1207" spans="4:4">
      <c r="D1207" s="142"/>
    </row>
    <row r="1208" spans="4:4">
      <c r="D1208" s="142"/>
    </row>
    <row r="1209" spans="4:4">
      <c r="D1209" s="142"/>
    </row>
    <row r="1210" spans="4:4">
      <c r="D1210" s="142"/>
    </row>
    <row r="1211" spans="4:4">
      <c r="D1211" s="142"/>
    </row>
    <row r="1212" spans="4:4">
      <c r="D1212" s="142"/>
    </row>
    <row r="1213" spans="4:4">
      <c r="D1213" s="142"/>
    </row>
    <row r="1214" spans="4:4">
      <c r="D1214" s="142"/>
    </row>
    <row r="1215" spans="4:4">
      <c r="D1215" s="142"/>
    </row>
    <row r="1216" spans="4:4">
      <c r="D1216" s="142"/>
    </row>
    <row r="1217" spans="4:4">
      <c r="D1217" s="142"/>
    </row>
    <row r="1218" spans="4:4">
      <c r="D1218" s="142"/>
    </row>
    <row r="1219" spans="4:4">
      <c r="D1219" s="142"/>
    </row>
    <row r="1220" spans="4:4">
      <c r="D1220" s="142"/>
    </row>
    <row r="1221" spans="4:4">
      <c r="D1221" s="142"/>
    </row>
    <row r="1222" spans="4:4">
      <c r="D1222" s="142"/>
    </row>
    <row r="1223" spans="4:4">
      <c r="D1223" s="142"/>
    </row>
    <row r="1224" spans="4:4">
      <c r="D1224" s="142"/>
    </row>
    <row r="1225" spans="4:4">
      <c r="D1225" s="142"/>
    </row>
    <row r="1226" spans="4:4">
      <c r="D1226" s="142"/>
    </row>
    <row r="1227" spans="4:4">
      <c r="D1227" s="142"/>
    </row>
    <row r="1228" spans="4:4">
      <c r="D1228" s="142"/>
    </row>
    <row r="1229" spans="4:4">
      <c r="D1229" s="142"/>
    </row>
    <row r="1230" spans="4:4">
      <c r="D1230" s="142"/>
    </row>
    <row r="1231" spans="4:4">
      <c r="D1231" s="142"/>
    </row>
    <row r="1232" spans="4:4">
      <c r="D1232" s="142"/>
    </row>
    <row r="1233" spans="4:4">
      <c r="D1233" s="142"/>
    </row>
    <row r="1234" spans="4:4">
      <c r="D1234" s="142"/>
    </row>
    <row r="1235" spans="4:4">
      <c r="D1235" s="142"/>
    </row>
    <row r="1236" spans="4:4">
      <c r="D1236" s="142"/>
    </row>
    <row r="1237" spans="4:4">
      <c r="D1237" s="142"/>
    </row>
    <row r="1238" spans="4:4">
      <c r="D1238" s="142"/>
    </row>
    <row r="1239" spans="4:4">
      <c r="D1239" s="142"/>
    </row>
    <row r="1240" spans="4:4">
      <c r="D1240" s="142"/>
    </row>
    <row r="1241" spans="4:4">
      <c r="D1241" s="142"/>
    </row>
    <row r="1242" spans="4:4">
      <c r="D1242" s="142"/>
    </row>
    <row r="1243" spans="4:4">
      <c r="D1243" s="142"/>
    </row>
    <row r="1244" spans="4:4">
      <c r="D1244" s="142"/>
    </row>
    <row r="1245" spans="4:4">
      <c r="D1245" s="142"/>
    </row>
    <row r="1246" spans="4:4">
      <c r="D1246" s="142"/>
    </row>
    <row r="1247" spans="4:4">
      <c r="D1247" s="142"/>
    </row>
    <row r="1248" spans="4:4">
      <c r="D1248" s="142"/>
    </row>
    <row r="1249" spans="4:4">
      <c r="D1249" s="142"/>
    </row>
    <row r="1250" spans="4:4">
      <c r="D1250" s="142"/>
    </row>
    <row r="1251" spans="4:4">
      <c r="D1251" s="142"/>
    </row>
    <row r="1252" spans="4:4">
      <c r="D1252" s="142"/>
    </row>
    <row r="1253" spans="4:4">
      <c r="D1253" s="142"/>
    </row>
    <row r="1254" spans="4:4">
      <c r="D1254" s="142"/>
    </row>
    <row r="1255" spans="4:4">
      <c r="D1255" s="142"/>
    </row>
    <row r="1256" spans="4:4">
      <c r="D1256" s="142"/>
    </row>
    <row r="1257" spans="4:4">
      <c r="D1257" s="142"/>
    </row>
    <row r="1258" spans="4:4">
      <c r="D1258" s="142"/>
    </row>
    <row r="1259" spans="4:4">
      <c r="D1259" s="142"/>
    </row>
    <row r="1260" spans="4:4">
      <c r="D1260" s="142"/>
    </row>
    <row r="1261" spans="4:4">
      <c r="D1261" s="142"/>
    </row>
    <row r="1262" spans="4:4">
      <c r="D1262" s="142"/>
    </row>
    <row r="1263" spans="4:4">
      <c r="D1263" s="142"/>
    </row>
    <row r="1264" spans="4:4">
      <c r="D1264" s="142"/>
    </row>
    <row r="1265" spans="4:4">
      <c r="D1265" s="142"/>
    </row>
    <row r="1266" spans="4:4">
      <c r="D1266" s="142"/>
    </row>
    <row r="1267" spans="4:4">
      <c r="D1267" s="142"/>
    </row>
    <row r="1268" spans="4:4">
      <c r="D1268" s="142"/>
    </row>
    <row r="1269" spans="4:4">
      <c r="D1269" s="142"/>
    </row>
    <row r="1270" spans="4:4">
      <c r="D1270" s="142"/>
    </row>
    <row r="1271" spans="4:4">
      <c r="D1271" s="142"/>
    </row>
    <row r="1272" spans="4:4">
      <c r="D1272" s="142"/>
    </row>
    <row r="1273" spans="4:4">
      <c r="D1273" s="142"/>
    </row>
    <row r="1274" spans="4:4">
      <c r="D1274" s="142"/>
    </row>
    <row r="1275" spans="4:4">
      <c r="D1275" s="142"/>
    </row>
    <row r="1276" spans="4:4">
      <c r="D1276" s="142"/>
    </row>
    <row r="1277" spans="4:4">
      <c r="D1277" s="142"/>
    </row>
    <row r="1278" spans="4:4">
      <c r="D1278" s="142"/>
    </row>
    <row r="1279" spans="4:4">
      <c r="D1279" s="142"/>
    </row>
    <row r="1280" spans="4:4">
      <c r="D1280" s="142"/>
    </row>
    <row r="1281" spans="4:4">
      <c r="D1281" s="142"/>
    </row>
    <row r="1282" spans="4:4">
      <c r="D1282" s="142"/>
    </row>
    <row r="1283" spans="4:4">
      <c r="D1283" s="142"/>
    </row>
    <row r="1284" spans="4:4">
      <c r="D1284" s="142"/>
    </row>
    <row r="1285" spans="4:4">
      <c r="D1285" s="142"/>
    </row>
    <row r="1286" spans="4:4">
      <c r="D1286" s="142"/>
    </row>
    <row r="1287" spans="4:4">
      <c r="D1287" s="142"/>
    </row>
    <row r="1288" spans="4:4">
      <c r="D1288" s="142"/>
    </row>
    <row r="1289" spans="4:4">
      <c r="D1289" s="142"/>
    </row>
    <row r="1290" spans="4:4">
      <c r="D1290" s="142"/>
    </row>
    <row r="1291" spans="4:4">
      <c r="D1291" s="142"/>
    </row>
    <row r="1292" spans="4:4">
      <c r="D1292" s="142"/>
    </row>
    <row r="1293" spans="4:4">
      <c r="D1293" s="142"/>
    </row>
    <row r="1294" spans="4:4">
      <c r="D1294" s="142"/>
    </row>
    <row r="1295" spans="4:4">
      <c r="D1295" s="142"/>
    </row>
    <row r="1296" spans="4:4">
      <c r="D1296" s="142"/>
    </row>
    <row r="1297" spans="4:4">
      <c r="D1297" s="142"/>
    </row>
    <row r="1298" spans="4:4">
      <c r="D1298" s="142"/>
    </row>
    <row r="1299" spans="4:4">
      <c r="D1299" s="142"/>
    </row>
    <row r="1300" spans="4:4">
      <c r="D1300" s="142"/>
    </row>
    <row r="1301" spans="4:4">
      <c r="D1301" s="142"/>
    </row>
    <row r="1302" spans="4:4">
      <c r="D1302" s="142"/>
    </row>
    <row r="1303" spans="4:4">
      <c r="D1303" s="142"/>
    </row>
    <row r="1304" spans="4:4">
      <c r="D1304" s="142"/>
    </row>
    <row r="1305" spans="4:4">
      <c r="D1305" s="142"/>
    </row>
    <row r="1306" spans="4:4">
      <c r="D1306" s="142"/>
    </row>
    <row r="1307" spans="4:4">
      <c r="D1307" s="142"/>
    </row>
    <row r="1308" spans="4:4">
      <c r="D1308" s="142"/>
    </row>
    <row r="1309" spans="4:4">
      <c r="D1309" s="142"/>
    </row>
    <row r="1310" spans="4:4">
      <c r="D1310" s="142"/>
    </row>
    <row r="1311" spans="4:4">
      <c r="D1311" s="142"/>
    </row>
    <row r="1312" spans="4:4">
      <c r="D1312" s="142"/>
    </row>
    <row r="1313" spans="4:4">
      <c r="D1313" s="142"/>
    </row>
    <row r="1314" spans="4:4">
      <c r="D1314" s="142"/>
    </row>
    <row r="1315" spans="4:4">
      <c r="D1315" s="142"/>
    </row>
    <row r="1316" spans="4:4">
      <c r="D1316" s="142"/>
    </row>
    <row r="1317" spans="4:4">
      <c r="D1317" s="142"/>
    </row>
    <row r="1318" spans="4:4">
      <c r="D1318" s="142"/>
    </row>
    <row r="1319" spans="4:4">
      <c r="D1319" s="142"/>
    </row>
    <row r="1320" spans="4:4">
      <c r="D1320" s="142"/>
    </row>
    <row r="1321" spans="4:4">
      <c r="D1321" s="142"/>
    </row>
    <row r="1322" spans="4:4">
      <c r="D1322" s="142"/>
    </row>
    <row r="1323" spans="4:4">
      <c r="D1323" s="142"/>
    </row>
    <row r="1324" spans="4:4">
      <c r="D1324" s="142"/>
    </row>
    <row r="1325" spans="4:4">
      <c r="D1325" s="142"/>
    </row>
    <row r="1326" spans="4:4">
      <c r="D1326" s="142"/>
    </row>
    <row r="1327" spans="4:4">
      <c r="D1327" s="142"/>
    </row>
    <row r="1328" spans="4:4">
      <c r="D1328" s="142"/>
    </row>
    <row r="1329" spans="4:4">
      <c r="D1329" s="142"/>
    </row>
    <row r="1330" spans="4:4">
      <c r="D1330" s="142"/>
    </row>
    <row r="1331" spans="4:4">
      <c r="D1331" s="142"/>
    </row>
    <row r="1332" spans="4:4">
      <c r="D1332" s="142"/>
    </row>
    <row r="1333" spans="4:4">
      <c r="D1333" s="142"/>
    </row>
    <row r="1334" spans="4:4">
      <c r="D1334" s="142"/>
    </row>
    <row r="1335" spans="4:4">
      <c r="D1335" s="142"/>
    </row>
    <row r="1336" spans="4:4">
      <c r="D1336" s="142"/>
    </row>
    <row r="1337" spans="4:4">
      <c r="D1337" s="142"/>
    </row>
    <row r="1338" spans="4:4">
      <c r="D1338" s="142"/>
    </row>
    <row r="1339" spans="4:4">
      <c r="D1339" s="142"/>
    </row>
    <row r="1340" spans="4:4">
      <c r="D1340" s="142"/>
    </row>
    <row r="1341" spans="4:4">
      <c r="D1341" s="142"/>
    </row>
    <row r="1342" spans="4:4">
      <c r="D1342" s="142"/>
    </row>
    <row r="1343" spans="4:4">
      <c r="D1343" s="142"/>
    </row>
    <row r="1344" spans="4:4">
      <c r="D1344" s="142"/>
    </row>
    <row r="1345" spans="4:4">
      <c r="D1345" s="142"/>
    </row>
    <row r="1346" spans="4:4">
      <c r="D1346" s="142"/>
    </row>
    <row r="1347" spans="4:4">
      <c r="D1347" s="142"/>
    </row>
    <row r="1348" spans="4:4">
      <c r="D1348" s="142"/>
    </row>
    <row r="1349" spans="4:4">
      <c r="D1349" s="142"/>
    </row>
    <row r="1350" spans="4:4">
      <c r="D1350" s="142"/>
    </row>
    <row r="1351" spans="4:4">
      <c r="D1351" s="142"/>
    </row>
    <row r="1352" spans="4:4">
      <c r="D1352" s="142"/>
    </row>
    <row r="1353" spans="4:4">
      <c r="D1353" s="142"/>
    </row>
    <row r="1354" spans="4:4">
      <c r="D1354" s="142"/>
    </row>
    <row r="1355" spans="4:4">
      <c r="D1355" s="142"/>
    </row>
    <row r="1356" spans="4:4">
      <c r="D1356" s="142"/>
    </row>
    <row r="1357" spans="4:4">
      <c r="D1357" s="142"/>
    </row>
    <row r="1358" spans="4:4">
      <c r="D1358" s="142"/>
    </row>
    <row r="1359" spans="4:4">
      <c r="D1359" s="142"/>
    </row>
    <row r="1360" spans="4:4">
      <c r="D1360" s="142"/>
    </row>
    <row r="1361" spans="4:4">
      <c r="D1361" s="142"/>
    </row>
    <row r="1362" spans="4:4">
      <c r="D1362" s="142"/>
    </row>
    <row r="1363" spans="4:4">
      <c r="D1363" s="142"/>
    </row>
    <row r="1364" spans="4:4">
      <c r="D1364" s="142"/>
    </row>
    <row r="1365" spans="4:4">
      <c r="D1365" s="142"/>
    </row>
    <row r="1366" spans="4:4">
      <c r="D1366" s="142"/>
    </row>
    <row r="1367" spans="4:4">
      <c r="D1367" s="142"/>
    </row>
    <row r="1368" spans="4:4">
      <c r="D1368" s="142"/>
    </row>
    <row r="1369" spans="4:4">
      <c r="D1369" s="142"/>
    </row>
    <row r="1370" spans="4:4">
      <c r="D1370" s="142"/>
    </row>
    <row r="1371" spans="4:4">
      <c r="D1371" s="142"/>
    </row>
    <row r="1372" spans="4:4">
      <c r="D1372" s="142"/>
    </row>
    <row r="1373" spans="4:4">
      <c r="D1373" s="142"/>
    </row>
    <row r="1374" spans="4:4">
      <c r="D1374" s="142"/>
    </row>
    <row r="1375" spans="4:4">
      <c r="D1375" s="142"/>
    </row>
    <row r="1376" spans="4:4">
      <c r="D1376" s="142"/>
    </row>
    <row r="1377" spans="4:4">
      <c r="D1377" s="142"/>
    </row>
    <row r="1378" spans="4:4">
      <c r="D1378" s="142"/>
    </row>
    <row r="1379" spans="4:4">
      <c r="D1379" s="142"/>
    </row>
    <row r="1380" spans="4:4">
      <c r="D1380" s="142"/>
    </row>
    <row r="1381" spans="4:4">
      <c r="D1381" s="142"/>
    </row>
    <row r="1382" spans="4:4">
      <c r="D1382" s="142"/>
    </row>
    <row r="1383" spans="4:4">
      <c r="D1383" s="142"/>
    </row>
    <row r="1384" spans="4:4">
      <c r="D1384" s="142"/>
    </row>
    <row r="1385" spans="4:4">
      <c r="D1385" s="142"/>
    </row>
    <row r="1386" spans="4:4">
      <c r="D1386" s="142"/>
    </row>
    <row r="1387" spans="4:4">
      <c r="D1387" s="142"/>
    </row>
    <row r="1388" spans="4:4">
      <c r="D1388" s="142"/>
    </row>
    <row r="1389" spans="4:4">
      <c r="D1389" s="142"/>
    </row>
    <row r="1390" spans="4:4">
      <c r="D1390" s="142"/>
    </row>
    <row r="1391" spans="4:4">
      <c r="D1391" s="142"/>
    </row>
    <row r="1392" spans="4:4">
      <c r="D1392" s="142"/>
    </row>
    <row r="1393" spans="4:4">
      <c r="D1393" s="142"/>
    </row>
    <row r="1394" spans="4:4">
      <c r="D1394" s="142"/>
    </row>
    <row r="1395" spans="4:4">
      <c r="D1395" s="142"/>
    </row>
    <row r="1396" spans="4:4">
      <c r="D1396" s="142"/>
    </row>
    <row r="1397" spans="4:4">
      <c r="D1397" s="142"/>
    </row>
    <row r="1398" spans="4:4">
      <c r="D1398" s="142"/>
    </row>
    <row r="1399" spans="4:4">
      <c r="D1399" s="142"/>
    </row>
    <row r="1400" spans="4:4">
      <c r="D1400" s="142"/>
    </row>
    <row r="1401" spans="4:4">
      <c r="D1401" s="142"/>
    </row>
    <row r="1402" spans="4:4">
      <c r="D1402" s="142"/>
    </row>
    <row r="1403" spans="4:4">
      <c r="D1403" s="142"/>
    </row>
    <row r="1404" spans="4:4">
      <c r="D1404" s="142"/>
    </row>
    <row r="1405" spans="4:4">
      <c r="D1405" s="142"/>
    </row>
    <row r="1406" spans="4:4">
      <c r="D1406" s="142"/>
    </row>
    <row r="1407" spans="4:4">
      <c r="D1407" s="142"/>
    </row>
    <row r="1408" spans="4:4">
      <c r="D1408" s="142"/>
    </row>
    <row r="1409" spans="4:4">
      <c r="D1409" s="142"/>
    </row>
    <row r="1410" spans="4:4">
      <c r="D1410" s="142"/>
    </row>
    <row r="1411" spans="4:4">
      <c r="D1411" s="142"/>
    </row>
    <row r="1412" spans="4:4">
      <c r="D1412" s="142"/>
    </row>
    <row r="1413" spans="4:4">
      <c r="D1413" s="142"/>
    </row>
    <row r="1414" spans="4:4">
      <c r="D1414" s="142"/>
    </row>
    <row r="1415" spans="4:4">
      <c r="D1415" s="142"/>
    </row>
    <row r="1416" spans="4:4">
      <c r="D1416" s="142"/>
    </row>
    <row r="1417" spans="4:4">
      <c r="D1417" s="142"/>
    </row>
    <row r="1418" spans="4:4">
      <c r="D1418" s="142"/>
    </row>
    <row r="1419" spans="4:4">
      <c r="D1419" s="142"/>
    </row>
    <row r="1420" spans="4:4">
      <c r="D1420" s="142"/>
    </row>
    <row r="1421" spans="4:4">
      <c r="D1421" s="142"/>
    </row>
    <row r="1422" spans="4:4">
      <c r="D1422" s="142"/>
    </row>
    <row r="1423" spans="4:4">
      <c r="D1423" s="142"/>
    </row>
    <row r="1424" spans="4:4">
      <c r="D1424" s="142"/>
    </row>
    <row r="1425" spans="4:4">
      <c r="D1425" s="142"/>
    </row>
    <row r="1426" spans="4:4">
      <c r="D1426" s="142"/>
    </row>
    <row r="1427" spans="4:4">
      <c r="D1427" s="142"/>
    </row>
    <row r="1428" spans="4:4">
      <c r="D1428" s="142"/>
    </row>
    <row r="1429" spans="4:4">
      <c r="D1429" s="142"/>
    </row>
    <row r="1430" spans="4:4">
      <c r="D1430" s="142"/>
    </row>
    <row r="1431" spans="4:4">
      <c r="D1431" s="142"/>
    </row>
    <row r="1432" spans="4:4">
      <c r="D1432" s="142"/>
    </row>
    <row r="1433" spans="4:4">
      <c r="D1433" s="142"/>
    </row>
    <row r="1434" spans="4:4">
      <c r="D1434" s="142"/>
    </row>
    <row r="1435" spans="4:4">
      <c r="D1435" s="142"/>
    </row>
    <row r="1436" spans="4:4">
      <c r="D1436" s="142"/>
    </row>
    <row r="1437" spans="4:4">
      <c r="D1437" s="142"/>
    </row>
    <row r="1438" spans="4:4">
      <c r="D1438" s="142"/>
    </row>
    <row r="1439" spans="4:4">
      <c r="D1439" s="142"/>
    </row>
    <row r="1440" spans="4:4">
      <c r="D1440" s="142"/>
    </row>
    <row r="1441" spans="4:4">
      <c r="D1441" s="142"/>
    </row>
    <row r="1442" spans="4:4">
      <c r="D1442" s="142"/>
    </row>
    <row r="1443" spans="4:4">
      <c r="D1443" s="142"/>
    </row>
    <row r="1444" spans="4:4">
      <c r="D1444" s="142"/>
    </row>
    <row r="1445" spans="4:4">
      <c r="D1445" s="142"/>
    </row>
    <row r="1446" spans="4:4">
      <c r="D1446" s="142"/>
    </row>
    <row r="1447" spans="4:4">
      <c r="D1447" s="142"/>
    </row>
    <row r="1448" spans="4:4">
      <c r="D1448" s="142"/>
    </row>
    <row r="1449" spans="4:4">
      <c r="D1449" s="142"/>
    </row>
    <row r="1450" spans="4:4">
      <c r="D1450" s="142"/>
    </row>
    <row r="1451" spans="4:4">
      <c r="D1451" s="142"/>
    </row>
    <row r="1452" spans="4:4">
      <c r="D1452" s="142"/>
    </row>
    <row r="1453" spans="4:4">
      <c r="D1453" s="142"/>
    </row>
    <row r="1454" spans="4:4">
      <c r="D1454" s="142"/>
    </row>
    <row r="1455" spans="4:4">
      <c r="D1455" s="142"/>
    </row>
    <row r="1456" spans="4:4">
      <c r="D1456" s="142"/>
    </row>
    <row r="1457" spans="4:4">
      <c r="D1457" s="142"/>
    </row>
    <row r="1458" spans="4:4">
      <c r="D1458" s="142"/>
    </row>
    <row r="1459" spans="4:4">
      <c r="D1459" s="142"/>
    </row>
    <row r="1460" spans="4:4">
      <c r="D1460" s="142"/>
    </row>
    <row r="1461" spans="4:4">
      <c r="D1461" s="142"/>
    </row>
    <row r="1462" spans="4:4">
      <c r="D1462" s="142"/>
    </row>
    <row r="1463" spans="4:4">
      <c r="D1463" s="142"/>
    </row>
    <row r="1464" spans="4:4">
      <c r="D1464" s="142"/>
    </row>
    <row r="1465" spans="4:4">
      <c r="D1465" s="142"/>
    </row>
    <row r="1466" spans="4:4">
      <c r="D1466" s="142"/>
    </row>
    <row r="1467" spans="4:4">
      <c r="D1467" s="142"/>
    </row>
    <row r="1468" spans="4:4">
      <c r="D1468" s="142"/>
    </row>
    <row r="1469" spans="4:4">
      <c r="D1469" s="142"/>
    </row>
    <row r="1470" spans="4:4">
      <c r="D1470" s="142"/>
    </row>
    <row r="1471" spans="4:4">
      <c r="D1471" s="142"/>
    </row>
    <row r="1472" spans="4:4">
      <c r="D1472" s="142"/>
    </row>
    <row r="1473" spans="4:4">
      <c r="D1473" s="142"/>
    </row>
    <row r="1474" spans="4:4">
      <c r="D1474" s="142"/>
    </row>
    <row r="1475" spans="4:4">
      <c r="D1475" s="142"/>
    </row>
    <row r="1476" spans="4:4">
      <c r="D1476" s="142"/>
    </row>
    <row r="1477" spans="4:4">
      <c r="D1477" s="142"/>
    </row>
    <row r="1478" spans="4:4">
      <c r="D1478" s="142"/>
    </row>
    <row r="1479" spans="4:4">
      <c r="D1479" s="142"/>
    </row>
    <row r="1480" spans="4:4">
      <c r="D1480" s="142"/>
    </row>
    <row r="1481" spans="4:4">
      <c r="D1481" s="142"/>
    </row>
    <row r="1482" spans="4:4">
      <c r="D1482" s="142"/>
    </row>
    <row r="1483" spans="4:4">
      <c r="D1483" s="142"/>
    </row>
    <row r="1484" spans="4:4">
      <c r="D1484" s="142"/>
    </row>
    <row r="1485" spans="4:4">
      <c r="D1485" s="142"/>
    </row>
    <row r="1486" spans="4:4">
      <c r="D1486" s="142"/>
    </row>
    <row r="1487" spans="4:4">
      <c r="D1487" s="142"/>
    </row>
    <row r="1488" spans="4:4">
      <c r="D1488" s="142"/>
    </row>
    <row r="1489" spans="4:4">
      <c r="D1489" s="142"/>
    </row>
    <row r="1490" spans="4:4">
      <c r="D1490" s="142"/>
    </row>
    <row r="1491" spans="4:4">
      <c r="D1491" s="142"/>
    </row>
    <row r="1492" spans="4:4">
      <c r="D1492" s="142"/>
    </row>
    <row r="1493" spans="4:4">
      <c r="D1493" s="142"/>
    </row>
    <row r="1494" spans="4:4">
      <c r="D1494" s="142"/>
    </row>
    <row r="1495" spans="4:4">
      <c r="D1495" s="142"/>
    </row>
    <row r="1496" spans="4:4">
      <c r="D1496" s="142"/>
    </row>
    <row r="1497" spans="4:4">
      <c r="D1497" s="142"/>
    </row>
    <row r="1498" spans="4:4">
      <c r="D1498" s="142"/>
    </row>
    <row r="1499" spans="4:4">
      <c r="D1499" s="142"/>
    </row>
    <row r="1500" spans="4:4">
      <c r="D1500" s="142"/>
    </row>
    <row r="1501" spans="4:4">
      <c r="D1501" s="142"/>
    </row>
    <row r="1502" spans="4:4">
      <c r="D1502" s="142"/>
    </row>
    <row r="1503" spans="4:4">
      <c r="D1503" s="142"/>
    </row>
    <row r="1504" spans="4:4">
      <c r="D1504" s="142"/>
    </row>
    <row r="1505" spans="4:4">
      <c r="D1505" s="142"/>
    </row>
    <row r="1506" spans="4:4">
      <c r="D1506" s="142"/>
    </row>
    <row r="1507" spans="4:4">
      <c r="D1507" s="142"/>
    </row>
    <row r="1508" spans="4:4">
      <c r="D1508" s="142"/>
    </row>
    <row r="1509" spans="4:4">
      <c r="D1509" s="142"/>
    </row>
    <row r="1510" spans="4:4">
      <c r="D1510" s="142"/>
    </row>
    <row r="1511" spans="4:4">
      <c r="D1511" s="142"/>
    </row>
    <row r="1512" spans="4:4">
      <c r="D1512" s="142"/>
    </row>
    <row r="1513" spans="4:4">
      <c r="D1513" s="142"/>
    </row>
    <row r="1514" spans="4:4">
      <c r="D1514" s="142"/>
    </row>
    <row r="1515" spans="4:4">
      <c r="D1515" s="142"/>
    </row>
    <row r="1516" spans="4:4">
      <c r="D1516" s="142"/>
    </row>
    <row r="1517" spans="4:4">
      <c r="D1517" s="142"/>
    </row>
    <row r="1518" spans="4:4">
      <c r="D1518" s="142"/>
    </row>
    <row r="1519" spans="4:4">
      <c r="D1519" s="142"/>
    </row>
    <row r="1520" spans="4:4">
      <c r="D1520" s="142"/>
    </row>
    <row r="1521" spans="4:4">
      <c r="D1521" s="142"/>
    </row>
    <row r="1522" spans="4:4">
      <c r="D1522" s="142"/>
    </row>
    <row r="1523" spans="4:4">
      <c r="D1523" s="142"/>
    </row>
    <row r="1524" spans="4:4">
      <c r="D1524" s="142"/>
    </row>
    <row r="1525" spans="4:4">
      <c r="D1525" s="142"/>
    </row>
    <row r="1526" spans="4:4">
      <c r="D1526" s="142"/>
    </row>
    <row r="1527" spans="4:4">
      <c r="D1527" s="142"/>
    </row>
    <row r="1528" spans="4:4">
      <c r="D1528" s="142"/>
    </row>
    <row r="1529" spans="4:4">
      <c r="D1529" s="142"/>
    </row>
    <row r="1530" spans="4:4">
      <c r="D1530" s="142"/>
    </row>
    <row r="1531" spans="4:4">
      <c r="D1531" s="142"/>
    </row>
    <row r="1532" spans="4:4">
      <c r="D1532" s="142"/>
    </row>
    <row r="1533" spans="4:4">
      <c r="D1533" s="142"/>
    </row>
    <row r="1534" spans="4:4">
      <c r="D1534" s="142"/>
    </row>
    <row r="1535" spans="4:4">
      <c r="D1535" s="142"/>
    </row>
    <row r="1536" spans="4:4">
      <c r="D1536" s="142"/>
    </row>
    <row r="1537" spans="4:4">
      <c r="D1537" s="142"/>
    </row>
    <row r="1538" spans="4:4">
      <c r="D1538" s="142"/>
    </row>
    <row r="1539" spans="4:4">
      <c r="D1539" s="142"/>
    </row>
    <row r="1540" spans="4:4">
      <c r="D1540" s="142"/>
    </row>
    <row r="1541" spans="4:4">
      <c r="D1541" s="142"/>
    </row>
    <row r="1542" spans="4:4">
      <c r="D1542" s="142"/>
    </row>
    <row r="1543" spans="4:4">
      <c r="D1543" s="142"/>
    </row>
    <row r="1544" spans="4:4">
      <c r="D1544" s="142"/>
    </row>
    <row r="1545" spans="4:4">
      <c r="D1545" s="142"/>
    </row>
    <row r="1546" spans="4:4">
      <c r="D1546" s="142"/>
    </row>
    <row r="1547" spans="4:4">
      <c r="D1547" s="142"/>
    </row>
    <row r="1548" spans="4:4">
      <c r="D1548" s="142"/>
    </row>
    <row r="1549" spans="4:4">
      <c r="D1549" s="142"/>
    </row>
    <row r="1550" spans="4:4">
      <c r="D1550" s="142"/>
    </row>
    <row r="1551" spans="4:4">
      <c r="D1551" s="142"/>
    </row>
    <row r="1552" spans="4:4">
      <c r="D1552" s="142"/>
    </row>
    <row r="1553" spans="4:4">
      <c r="D1553" s="142"/>
    </row>
    <row r="1554" spans="4:4">
      <c r="D1554" s="142"/>
    </row>
    <row r="1555" spans="4:4">
      <c r="D1555" s="142"/>
    </row>
    <row r="1556" spans="4:4">
      <c r="D1556" s="142"/>
    </row>
    <row r="1557" spans="4:4">
      <c r="D1557" s="142"/>
    </row>
    <row r="1558" spans="4:4">
      <c r="D1558" s="142"/>
    </row>
    <row r="1559" spans="4:4">
      <c r="D1559" s="142"/>
    </row>
    <row r="1560" spans="4:4">
      <c r="D1560" s="142"/>
    </row>
    <row r="1561" spans="4:4">
      <c r="D1561" s="142"/>
    </row>
    <row r="1562" spans="4:4">
      <c r="D1562" s="142"/>
    </row>
    <row r="1563" spans="4:4">
      <c r="D1563" s="142"/>
    </row>
    <row r="1564" spans="4:4">
      <c r="D1564" s="142"/>
    </row>
    <row r="1565" spans="4:4">
      <c r="D1565" s="142"/>
    </row>
    <row r="1566" spans="4:4">
      <c r="D1566" s="142"/>
    </row>
    <row r="1567" spans="4:4">
      <c r="D1567" s="142"/>
    </row>
    <row r="1568" spans="4:4">
      <c r="D1568" s="142"/>
    </row>
    <row r="1569" spans="4:4">
      <c r="D1569" s="142"/>
    </row>
    <row r="1570" spans="4:4">
      <c r="D1570" s="142"/>
    </row>
    <row r="1571" spans="4:4">
      <c r="D1571" s="142"/>
    </row>
    <row r="1572" spans="4:4">
      <c r="D1572" s="142"/>
    </row>
    <row r="1573" spans="4:4">
      <c r="D1573" s="142"/>
    </row>
    <row r="1574" spans="4:4">
      <c r="D1574" s="142"/>
    </row>
    <row r="1575" spans="4:4">
      <c r="D1575" s="142"/>
    </row>
    <row r="1576" spans="4:4">
      <c r="D1576" s="142"/>
    </row>
    <row r="1577" spans="4:4">
      <c r="D1577" s="142"/>
    </row>
    <row r="1578" spans="4:4">
      <c r="D1578" s="142"/>
    </row>
    <row r="1579" spans="4:4">
      <c r="D1579" s="142"/>
    </row>
    <row r="1580" spans="4:4">
      <c r="D1580" s="142"/>
    </row>
    <row r="1581" spans="4:4">
      <c r="D1581" s="142"/>
    </row>
    <row r="1582" spans="4:4">
      <c r="D1582" s="142"/>
    </row>
    <row r="1583" spans="4:4">
      <c r="D1583" s="142"/>
    </row>
    <row r="1584" spans="4:4">
      <c r="D1584" s="142"/>
    </row>
    <row r="1585" spans="4:4">
      <c r="D1585" s="142"/>
    </row>
    <row r="1586" spans="4:4">
      <c r="D1586" s="142"/>
    </row>
    <row r="1587" spans="4:4">
      <c r="D1587" s="142"/>
    </row>
    <row r="1588" spans="4:4">
      <c r="D1588" s="142"/>
    </row>
    <row r="1589" spans="4:4">
      <c r="D1589" s="142"/>
    </row>
    <row r="1590" spans="4:4">
      <c r="D1590" s="142"/>
    </row>
    <row r="1591" spans="4:4">
      <c r="D1591" s="142"/>
    </row>
    <row r="1592" spans="4:4">
      <c r="D1592" s="142"/>
    </row>
    <row r="1593" spans="4:4">
      <c r="D1593" s="142"/>
    </row>
    <row r="1594" spans="4:4">
      <c r="D1594" s="142"/>
    </row>
    <row r="1595" spans="4:4">
      <c r="D1595" s="142"/>
    </row>
    <row r="1596" spans="4:4">
      <c r="D1596" s="142"/>
    </row>
    <row r="1597" spans="4:4">
      <c r="D1597" s="142"/>
    </row>
    <row r="1598" spans="4:4">
      <c r="D1598" s="142"/>
    </row>
    <row r="1599" spans="4:4">
      <c r="D1599" s="142"/>
    </row>
    <row r="1600" spans="4:4">
      <c r="D1600" s="142"/>
    </row>
    <row r="1601" spans="4:4">
      <c r="D1601" s="142"/>
    </row>
    <row r="1602" spans="4:4">
      <c r="D1602" s="142"/>
    </row>
    <row r="1603" spans="4:4">
      <c r="D1603" s="142"/>
    </row>
    <row r="1604" spans="4:4">
      <c r="D1604" s="142"/>
    </row>
    <row r="1605" spans="4:4">
      <c r="D1605" s="142"/>
    </row>
    <row r="1606" spans="4:4">
      <c r="D1606" s="142"/>
    </row>
    <row r="1607" spans="4:4">
      <c r="D1607" s="142"/>
    </row>
    <row r="1608" spans="4:4">
      <c r="D1608" s="142"/>
    </row>
    <row r="1609" spans="4:4">
      <c r="D1609" s="142"/>
    </row>
    <row r="1610" spans="4:4">
      <c r="D1610" s="142"/>
    </row>
    <row r="1611" spans="4:4">
      <c r="D1611" s="142"/>
    </row>
    <row r="1612" spans="4:4">
      <c r="D1612" s="142"/>
    </row>
    <row r="1613" spans="4:4">
      <c r="D1613" s="142"/>
    </row>
    <row r="1614" spans="4:4">
      <c r="D1614" s="142"/>
    </row>
    <row r="1615" spans="4:4">
      <c r="D1615" s="142"/>
    </row>
    <row r="1616" spans="4:4">
      <c r="D1616" s="142"/>
    </row>
    <row r="1617" spans="4:4">
      <c r="D1617" s="142"/>
    </row>
    <row r="1618" spans="4:4">
      <c r="D1618" s="142"/>
    </row>
    <row r="1619" spans="4:4">
      <c r="D1619" s="142"/>
    </row>
    <row r="1620" spans="4:4">
      <c r="D1620" s="142"/>
    </row>
    <row r="1621" spans="4:4">
      <c r="D1621" s="142"/>
    </row>
    <row r="1622" spans="4:4">
      <c r="D1622" s="142"/>
    </row>
    <row r="1623" spans="4:4">
      <c r="D1623" s="142"/>
    </row>
    <row r="1624" spans="4:4">
      <c r="D1624" s="142"/>
    </row>
    <row r="1625" spans="4:4">
      <c r="D1625" s="142"/>
    </row>
    <row r="1626" spans="4:4">
      <c r="D1626" s="142"/>
    </row>
    <row r="1627" spans="4:4">
      <c r="D1627" s="142"/>
    </row>
    <row r="1628" spans="4:4">
      <c r="D1628" s="142"/>
    </row>
    <row r="1629" spans="4:4">
      <c r="D1629" s="142"/>
    </row>
    <row r="1630" spans="4:4">
      <c r="D1630" s="142"/>
    </row>
    <row r="1631" spans="4:4">
      <c r="D1631" s="142"/>
    </row>
    <row r="1632" spans="4:4">
      <c r="D1632" s="142"/>
    </row>
    <row r="1633" spans="4:4">
      <c r="D1633" s="142"/>
    </row>
    <row r="1634" spans="4:4">
      <c r="D1634" s="142"/>
    </row>
    <row r="1635" spans="4:4">
      <c r="D1635" s="142"/>
    </row>
    <row r="1636" spans="4:4">
      <c r="D1636" s="142"/>
    </row>
    <row r="1637" spans="4:4">
      <c r="D1637" s="142"/>
    </row>
    <row r="1638" spans="4:4">
      <c r="D1638" s="142"/>
    </row>
    <row r="1639" spans="4:4">
      <c r="D1639" s="142"/>
    </row>
    <row r="1640" spans="4:4">
      <c r="D1640" s="142"/>
    </row>
    <row r="1641" spans="4:4">
      <c r="D1641" s="142"/>
    </row>
    <row r="1642" spans="4:4">
      <c r="D1642" s="142"/>
    </row>
    <row r="1643" spans="4:4">
      <c r="D1643" s="142"/>
    </row>
    <row r="1644" spans="4:4">
      <c r="D1644" s="142"/>
    </row>
    <row r="1645" spans="4:4">
      <c r="D1645" s="142"/>
    </row>
    <row r="1646" spans="4:4">
      <c r="D1646" s="142"/>
    </row>
    <row r="1647" spans="4:4">
      <c r="D1647" s="142"/>
    </row>
    <row r="1648" spans="4:4">
      <c r="D1648" s="142"/>
    </row>
    <row r="1649" spans="4:4">
      <c r="D1649" s="142"/>
    </row>
    <row r="1650" spans="4:4">
      <c r="D1650" s="142"/>
    </row>
    <row r="1651" spans="4:4">
      <c r="D1651" s="142"/>
    </row>
    <row r="1652" spans="4:4">
      <c r="D1652" s="142"/>
    </row>
    <row r="1653" spans="4:4">
      <c r="D1653" s="142"/>
    </row>
    <row r="1654" spans="4:4">
      <c r="D1654" s="142"/>
    </row>
    <row r="1655" spans="4:4">
      <c r="D1655" s="142"/>
    </row>
    <row r="1656" spans="4:4">
      <c r="D1656" s="142"/>
    </row>
    <row r="1657" spans="4:4">
      <c r="D1657" s="142"/>
    </row>
    <row r="1658" spans="4:4">
      <c r="D1658" s="142"/>
    </row>
    <row r="1659" spans="4:4">
      <c r="D1659" s="142"/>
    </row>
    <row r="1660" spans="4:4">
      <c r="D1660" s="142"/>
    </row>
    <row r="1661" spans="4:4">
      <c r="D1661" s="142"/>
    </row>
    <row r="1662" spans="4:4">
      <c r="D1662" s="142"/>
    </row>
    <row r="1663" spans="4:4">
      <c r="D1663" s="142"/>
    </row>
    <row r="1664" spans="4:4">
      <c r="D1664" s="142"/>
    </row>
    <row r="1665" spans="4:4">
      <c r="D1665" s="142"/>
    </row>
    <row r="1666" spans="4:4">
      <c r="D1666" s="142"/>
    </row>
    <row r="1667" spans="4:4">
      <c r="D1667" s="142"/>
    </row>
    <row r="1668" spans="4:4">
      <c r="D1668" s="142"/>
    </row>
    <row r="1669" spans="4:4">
      <c r="D1669" s="142"/>
    </row>
    <row r="1670" spans="4:4">
      <c r="D1670" s="142"/>
    </row>
    <row r="1671" spans="4:4">
      <c r="D1671" s="142"/>
    </row>
    <row r="1672" spans="4:4">
      <c r="D1672" s="142"/>
    </row>
    <row r="1673" spans="4:4">
      <c r="D1673" s="142"/>
    </row>
    <row r="1674" spans="4:4">
      <c r="D1674" s="142"/>
    </row>
    <row r="1675" spans="4:4">
      <c r="D1675" s="142"/>
    </row>
    <row r="1676" spans="4:4">
      <c r="D1676" s="142"/>
    </row>
    <row r="1677" spans="4:4">
      <c r="D1677" s="142"/>
    </row>
    <row r="1678" spans="4:4">
      <c r="D1678" s="142"/>
    </row>
    <row r="1679" spans="4:4">
      <c r="D1679" s="142"/>
    </row>
    <row r="1680" spans="4:4">
      <c r="D1680" s="142"/>
    </row>
    <row r="1681" spans="4:4">
      <c r="D1681" s="142"/>
    </row>
    <row r="1682" spans="4:4">
      <c r="D1682" s="142"/>
    </row>
    <row r="1683" spans="4:4">
      <c r="D1683" s="142"/>
    </row>
    <row r="1684" spans="4:4">
      <c r="D1684" s="142"/>
    </row>
    <row r="1685" spans="4:4">
      <c r="D1685" s="142"/>
    </row>
    <row r="1686" spans="4:4">
      <c r="D1686" s="142"/>
    </row>
    <row r="1687" spans="4:4">
      <c r="D1687" s="142"/>
    </row>
    <row r="1688" spans="4:4">
      <c r="D1688" s="142"/>
    </row>
    <row r="1689" spans="4:4">
      <c r="D1689" s="142"/>
    </row>
    <row r="1690" spans="4:4">
      <c r="D1690" s="142"/>
    </row>
    <row r="1691" spans="4:4">
      <c r="D1691" s="142"/>
    </row>
    <row r="1692" spans="4:4">
      <c r="D1692" s="142"/>
    </row>
    <row r="1693" spans="4:4">
      <c r="D1693" s="142"/>
    </row>
    <row r="1694" spans="4:4">
      <c r="D1694" s="142"/>
    </row>
    <row r="1695" spans="4:4">
      <c r="D1695" s="142"/>
    </row>
    <row r="1696" spans="4:4">
      <c r="D1696" s="142"/>
    </row>
    <row r="1697" spans="4:4">
      <c r="D1697" s="142"/>
    </row>
    <row r="1698" spans="4:4">
      <c r="D1698" s="142"/>
    </row>
    <row r="1699" spans="4:4">
      <c r="D1699" s="142"/>
    </row>
    <row r="1700" spans="4:4">
      <c r="D1700" s="142"/>
    </row>
    <row r="1701" spans="4:4">
      <c r="D1701" s="142"/>
    </row>
    <row r="1702" spans="4:4">
      <c r="D1702" s="142"/>
    </row>
    <row r="1703" spans="4:4">
      <c r="D1703" s="142"/>
    </row>
    <row r="1704" spans="4:4">
      <c r="D1704" s="142"/>
    </row>
    <row r="1705" spans="4:4">
      <c r="D1705" s="142"/>
    </row>
    <row r="1706" spans="4:4">
      <c r="D1706" s="142"/>
    </row>
    <row r="1707" spans="4:4">
      <c r="D1707" s="142"/>
    </row>
    <row r="1708" spans="4:4">
      <c r="D1708" s="142"/>
    </row>
    <row r="1709" spans="4:4">
      <c r="D1709" s="142"/>
    </row>
    <row r="1710" spans="4:4">
      <c r="D1710" s="142"/>
    </row>
    <row r="1711" spans="4:4">
      <c r="D1711" s="142"/>
    </row>
    <row r="1712" spans="4:4">
      <c r="D1712" s="142"/>
    </row>
    <row r="1713" spans="4:4">
      <c r="D1713" s="142"/>
    </row>
    <row r="1714" spans="4:4">
      <c r="D1714" s="142"/>
    </row>
    <row r="1715" spans="4:4">
      <c r="D1715" s="142"/>
    </row>
    <row r="1716" spans="4:4">
      <c r="D1716" s="142"/>
    </row>
    <row r="1717" spans="4:4">
      <c r="D1717" s="142"/>
    </row>
    <row r="1718" spans="4:4">
      <c r="D1718" s="142"/>
    </row>
    <row r="1719" spans="4:4">
      <c r="D1719" s="142"/>
    </row>
    <row r="1720" spans="4:4">
      <c r="D1720" s="142"/>
    </row>
    <row r="1721" spans="4:4">
      <c r="D1721" s="142"/>
    </row>
    <row r="1722" spans="4:4">
      <c r="D1722" s="142"/>
    </row>
    <row r="1723" spans="4:4">
      <c r="D1723" s="142"/>
    </row>
    <row r="1724" spans="4:4">
      <c r="D1724" s="142"/>
    </row>
    <row r="1725" spans="4:4">
      <c r="D1725" s="142"/>
    </row>
    <row r="1726" spans="4:4">
      <c r="D1726" s="142"/>
    </row>
    <row r="1727" spans="4:4">
      <c r="D1727" s="142"/>
    </row>
    <row r="1728" spans="4:4">
      <c r="D1728" s="142"/>
    </row>
    <row r="1729" spans="4:4">
      <c r="D1729" s="142"/>
    </row>
    <row r="1730" spans="4:4">
      <c r="D1730" s="142"/>
    </row>
    <row r="1731" spans="4:4">
      <c r="D1731" s="142"/>
    </row>
    <row r="1732" spans="4:4">
      <c r="D1732" s="142"/>
    </row>
    <row r="1733" spans="4:4">
      <c r="D1733" s="142"/>
    </row>
    <row r="1734" spans="4:4">
      <c r="D1734" s="142"/>
    </row>
    <row r="1735" spans="4:4">
      <c r="D1735" s="142"/>
    </row>
    <row r="1736" spans="4:4">
      <c r="D1736" s="142"/>
    </row>
    <row r="1737" spans="4:4">
      <c r="D1737" s="142"/>
    </row>
    <row r="1738" spans="4:4">
      <c r="D1738" s="142"/>
    </row>
    <row r="1739" spans="4:4">
      <c r="D1739" s="142"/>
    </row>
    <row r="1740" spans="4:4">
      <c r="D1740" s="142"/>
    </row>
    <row r="1741" spans="4:4">
      <c r="D1741" s="142"/>
    </row>
    <row r="1742" spans="4:4">
      <c r="D1742" s="142"/>
    </row>
    <row r="1743" spans="4:4">
      <c r="D1743" s="142"/>
    </row>
    <row r="1744" spans="4:4">
      <c r="D1744" s="142"/>
    </row>
    <row r="1745" spans="4:4">
      <c r="D1745" s="142"/>
    </row>
    <row r="1746" spans="4:4">
      <c r="D1746" s="142"/>
    </row>
    <row r="1747" spans="4:4">
      <c r="D1747" s="142"/>
    </row>
    <row r="1748" spans="4:4">
      <c r="D1748" s="142"/>
    </row>
    <row r="1749" spans="4:4">
      <c r="D1749" s="142"/>
    </row>
    <row r="1750" spans="4:4">
      <c r="D1750" s="142"/>
    </row>
    <row r="1751" spans="4:4">
      <c r="D1751" s="142"/>
    </row>
    <row r="1752" spans="4:4">
      <c r="D1752" s="142"/>
    </row>
    <row r="1753" spans="4:4">
      <c r="D1753" s="142"/>
    </row>
    <row r="1754" spans="4:4">
      <c r="D1754" s="142"/>
    </row>
    <row r="1755" spans="4:4">
      <c r="D1755" s="142"/>
    </row>
    <row r="1756" spans="4:4">
      <c r="D1756" s="142"/>
    </row>
    <row r="1757" spans="4:4">
      <c r="D1757" s="142"/>
    </row>
    <row r="1758" spans="4:4">
      <c r="D1758" s="142"/>
    </row>
    <row r="1759" spans="4:4">
      <c r="D1759" s="142"/>
    </row>
    <row r="1760" spans="4:4">
      <c r="D1760" s="142"/>
    </row>
    <row r="1761" spans="4:4">
      <c r="D1761" s="142"/>
    </row>
    <row r="1762" spans="4:4">
      <c r="D1762" s="142"/>
    </row>
    <row r="1763" spans="4:4">
      <c r="D1763" s="142"/>
    </row>
    <row r="1764" spans="4:4">
      <c r="D1764" s="142"/>
    </row>
    <row r="1765" spans="4:4">
      <c r="D1765" s="142"/>
    </row>
    <row r="1766" spans="4:4">
      <c r="D1766" s="142"/>
    </row>
    <row r="1767" spans="4:4">
      <c r="D1767" s="142"/>
    </row>
    <row r="1768" spans="4:4">
      <c r="D1768" s="142"/>
    </row>
    <row r="1769" spans="4:4">
      <c r="D1769" s="142"/>
    </row>
    <row r="1770" spans="4:4">
      <c r="D1770" s="142"/>
    </row>
    <row r="1771" spans="4:4">
      <c r="D1771" s="142"/>
    </row>
    <row r="1772" spans="4:4">
      <c r="D1772" s="142"/>
    </row>
    <row r="1773" spans="4:4">
      <c r="D1773" s="142"/>
    </row>
    <row r="1774" spans="4:4">
      <c r="D1774" s="142"/>
    </row>
    <row r="1775" spans="4:4">
      <c r="D1775" s="142"/>
    </row>
    <row r="1776" spans="4:4">
      <c r="D1776" s="142"/>
    </row>
    <row r="1777" spans="4:4">
      <c r="D1777" s="142"/>
    </row>
    <row r="1778" spans="4:4">
      <c r="D1778" s="142"/>
    </row>
    <row r="1779" spans="4:4">
      <c r="D1779" s="142"/>
    </row>
    <row r="1780" spans="4:4">
      <c r="D1780" s="142"/>
    </row>
    <row r="1781" spans="4:4">
      <c r="D1781" s="142"/>
    </row>
    <row r="1782" spans="4:4">
      <c r="D1782" s="142"/>
    </row>
    <row r="1783" spans="4:4">
      <c r="D1783" s="142"/>
    </row>
    <row r="1784" spans="4:4">
      <c r="D1784" s="142"/>
    </row>
    <row r="1785" spans="4:4">
      <c r="D1785" s="142"/>
    </row>
    <row r="1786" spans="4:4">
      <c r="D1786" s="142"/>
    </row>
    <row r="1787" spans="4:4">
      <c r="D1787" s="142"/>
    </row>
    <row r="1788" spans="4:4">
      <c r="D1788" s="142"/>
    </row>
    <row r="1789" spans="4:4">
      <c r="D1789" s="142"/>
    </row>
    <row r="1790" spans="4:4">
      <c r="D1790" s="142"/>
    </row>
    <row r="1791" spans="4:4">
      <c r="D1791" s="142"/>
    </row>
    <row r="1792" spans="4:4">
      <c r="D1792" s="142"/>
    </row>
    <row r="1793" spans="4:4">
      <c r="D1793" s="142"/>
    </row>
    <row r="1794" spans="4:4">
      <c r="D1794" s="142"/>
    </row>
    <row r="1795" spans="4:4">
      <c r="D1795" s="142"/>
    </row>
    <row r="1796" spans="4:4">
      <c r="D1796" s="142"/>
    </row>
    <row r="1797" spans="4:4">
      <c r="D1797" s="142"/>
    </row>
    <row r="1798" spans="4:4">
      <c r="D1798" s="142"/>
    </row>
    <row r="1799" spans="4:4">
      <c r="D1799" s="142"/>
    </row>
    <row r="1800" spans="4:4">
      <c r="D1800" s="142"/>
    </row>
    <row r="1801" spans="4:4">
      <c r="D1801" s="142"/>
    </row>
    <row r="1802" spans="4:4">
      <c r="D1802" s="142"/>
    </row>
    <row r="1803" spans="4:4">
      <c r="D1803" s="142"/>
    </row>
    <row r="1804" spans="4:4">
      <c r="D1804" s="142"/>
    </row>
    <row r="1805" spans="4:4">
      <c r="D1805" s="142"/>
    </row>
    <row r="1806" spans="4:4">
      <c r="D1806" s="142"/>
    </row>
    <row r="1807" spans="4:4">
      <c r="D1807" s="142"/>
    </row>
    <row r="1808" spans="4:4">
      <c r="D1808" s="142"/>
    </row>
    <row r="1809" spans="4:4">
      <c r="D1809" s="142"/>
    </row>
    <row r="1810" spans="4:4">
      <c r="D1810" s="142"/>
    </row>
    <row r="1811" spans="4:4">
      <c r="D1811" s="142"/>
    </row>
    <row r="1812" spans="4:4">
      <c r="D1812" s="142"/>
    </row>
    <row r="1813" spans="4:4">
      <c r="D1813" s="142"/>
    </row>
    <row r="1814" spans="4:4">
      <c r="D1814" s="142"/>
    </row>
    <row r="1815" spans="4:4">
      <c r="D1815" s="142"/>
    </row>
    <row r="1816" spans="4:4">
      <c r="D1816" s="142"/>
    </row>
    <row r="1817" spans="4:4">
      <c r="D1817" s="142"/>
    </row>
    <row r="1818" spans="4:4">
      <c r="D1818" s="142"/>
    </row>
    <row r="1819" spans="4:4">
      <c r="D1819" s="142"/>
    </row>
    <row r="1820" spans="4:4">
      <c r="D1820" s="142"/>
    </row>
    <row r="1821" spans="4:4">
      <c r="D1821" s="142"/>
    </row>
    <row r="1822" spans="4:4">
      <c r="D1822" s="142"/>
    </row>
    <row r="1823" spans="4:4">
      <c r="D1823" s="142"/>
    </row>
    <row r="1824" spans="4:4">
      <c r="D1824" s="142"/>
    </row>
    <row r="1825" spans="4:4">
      <c r="D1825" s="142"/>
    </row>
    <row r="1826" spans="4:4">
      <c r="D1826" s="142"/>
    </row>
    <row r="1827" spans="4:4">
      <c r="D1827" s="142"/>
    </row>
    <row r="1828" spans="4:4">
      <c r="D1828" s="142"/>
    </row>
    <row r="1829" spans="4:4">
      <c r="D1829" s="142"/>
    </row>
    <row r="1830" spans="4:4">
      <c r="D1830" s="142"/>
    </row>
    <row r="1831" spans="4:4">
      <c r="D1831" s="142"/>
    </row>
    <row r="1832" spans="4:4">
      <c r="D1832" s="142"/>
    </row>
    <row r="1833" spans="4:4">
      <c r="D1833" s="142"/>
    </row>
    <row r="1834" spans="4:4">
      <c r="D1834" s="142"/>
    </row>
    <row r="1835" spans="4:4">
      <c r="D1835" s="142"/>
    </row>
    <row r="1836" spans="4:4">
      <c r="D1836" s="142"/>
    </row>
    <row r="1837" spans="4:4">
      <c r="D1837" s="142"/>
    </row>
    <row r="1838" spans="4:4">
      <c r="D1838" s="142"/>
    </row>
    <row r="1839" spans="4:4">
      <c r="D1839" s="142"/>
    </row>
    <row r="1840" spans="4:4">
      <c r="D1840" s="142"/>
    </row>
    <row r="1841" spans="4:4">
      <c r="D1841" s="142"/>
    </row>
    <row r="1842" spans="4:4">
      <c r="D1842" s="142"/>
    </row>
    <row r="1843" spans="4:4">
      <c r="D1843" s="142"/>
    </row>
    <row r="1844" spans="4:4">
      <c r="D1844" s="142"/>
    </row>
    <row r="1845" spans="4:4">
      <c r="D1845" s="142"/>
    </row>
    <row r="1846" spans="4:4">
      <c r="D1846" s="142"/>
    </row>
    <row r="1847" spans="4:4">
      <c r="D1847" s="142"/>
    </row>
    <row r="1848" spans="4:4">
      <c r="D1848" s="142"/>
    </row>
    <row r="1849" spans="4:4">
      <c r="D1849" s="142"/>
    </row>
    <row r="1850" spans="4:4">
      <c r="D1850" s="142"/>
    </row>
    <row r="1851" spans="4:4">
      <c r="D1851" s="142"/>
    </row>
    <row r="1852" spans="4:4">
      <c r="D1852" s="142"/>
    </row>
    <row r="1853" spans="4:4">
      <c r="D1853" s="142"/>
    </row>
    <row r="1854" spans="4:4">
      <c r="D1854" s="142"/>
    </row>
    <row r="1855" spans="4:4">
      <c r="D1855" s="142"/>
    </row>
    <row r="1856" spans="4:4">
      <c r="D1856" s="142"/>
    </row>
    <row r="1857" spans="4:4">
      <c r="D1857" s="142"/>
    </row>
    <row r="1858" spans="4:4">
      <c r="D1858" s="142"/>
    </row>
    <row r="1859" spans="4:4">
      <c r="D1859" s="142"/>
    </row>
    <row r="1860" spans="4:4">
      <c r="D1860" s="142"/>
    </row>
    <row r="1861" spans="4:4">
      <c r="D1861" s="142"/>
    </row>
    <row r="1862" spans="4:4">
      <c r="D1862" s="142"/>
    </row>
    <row r="1863" spans="4:4">
      <c r="D1863" s="142"/>
    </row>
    <row r="1864" spans="4:4">
      <c r="D1864" s="142"/>
    </row>
    <row r="1865" spans="4:4">
      <c r="D1865" s="142"/>
    </row>
    <row r="1866" spans="4:4">
      <c r="D1866" s="142"/>
    </row>
    <row r="1867" spans="4:4">
      <c r="D1867" s="142"/>
    </row>
    <row r="1868" spans="4:4">
      <c r="D1868" s="142"/>
    </row>
    <row r="1869" spans="4:4">
      <c r="D1869" s="142"/>
    </row>
    <row r="1870" spans="4:4">
      <c r="D1870" s="142"/>
    </row>
    <row r="1871" spans="4:4">
      <c r="D1871" s="142"/>
    </row>
    <row r="1872" spans="4:4">
      <c r="D1872" s="142"/>
    </row>
    <row r="1873" spans="4:4">
      <c r="D1873" s="142"/>
    </row>
    <row r="1874" spans="4:4">
      <c r="D1874" s="142"/>
    </row>
    <row r="1875" spans="4:4">
      <c r="D1875" s="142"/>
    </row>
    <row r="1876" spans="4:4">
      <c r="D1876" s="142"/>
    </row>
    <row r="1877" spans="4:4">
      <c r="D1877" s="142"/>
    </row>
    <row r="1878" spans="4:4">
      <c r="D1878" s="142"/>
    </row>
    <row r="1879" spans="4:4">
      <c r="D1879" s="142"/>
    </row>
    <row r="1880" spans="4:4">
      <c r="D1880" s="142"/>
    </row>
    <row r="1881" spans="4:4">
      <c r="D1881" s="142"/>
    </row>
    <row r="1882" spans="4:4">
      <c r="D1882" s="142"/>
    </row>
    <row r="1883" spans="4:4">
      <c r="D1883" s="142"/>
    </row>
    <row r="1884" spans="4:4">
      <c r="D1884" s="142"/>
    </row>
    <row r="1885" spans="4:4">
      <c r="D1885" s="142"/>
    </row>
    <row r="1886" spans="4:4">
      <c r="D1886" s="142"/>
    </row>
    <row r="1887" spans="4:4">
      <c r="D1887" s="142"/>
    </row>
    <row r="1888" spans="4:4">
      <c r="D1888" s="142"/>
    </row>
    <row r="1889" spans="4:4">
      <c r="D1889" s="142"/>
    </row>
    <row r="1890" spans="4:4">
      <c r="D1890" s="142"/>
    </row>
    <row r="1891" spans="4:4">
      <c r="D1891" s="142"/>
    </row>
    <row r="1892" spans="4:4">
      <c r="D1892" s="142"/>
    </row>
    <row r="1893" spans="4:4">
      <c r="D1893" s="142"/>
    </row>
    <row r="1894" spans="4:4">
      <c r="D1894" s="142"/>
    </row>
    <row r="1895" spans="4:4">
      <c r="D1895" s="142"/>
    </row>
    <row r="1896" spans="4:4">
      <c r="D1896" s="142"/>
    </row>
    <row r="1897" spans="4:4">
      <c r="D1897" s="142"/>
    </row>
    <row r="1898" spans="4:4">
      <c r="D1898" s="142"/>
    </row>
    <row r="1899" spans="4:4">
      <c r="D1899" s="142"/>
    </row>
    <row r="1900" spans="4:4">
      <c r="D1900" s="142"/>
    </row>
    <row r="1901" spans="4:4">
      <c r="D1901" s="142"/>
    </row>
    <row r="1902" spans="4:4">
      <c r="D1902" s="142"/>
    </row>
    <row r="1903" spans="4:4">
      <c r="D1903" s="142"/>
    </row>
    <row r="1904" spans="4:4">
      <c r="D1904" s="142"/>
    </row>
    <row r="1905" spans="4:4">
      <c r="D1905" s="142"/>
    </row>
    <row r="1906" spans="4:4">
      <c r="D1906" s="142"/>
    </row>
    <row r="1907" spans="4:4">
      <c r="D1907" s="142"/>
    </row>
    <row r="1908" spans="4:4">
      <c r="D1908" s="142"/>
    </row>
    <row r="1909" spans="4:4">
      <c r="D1909" s="142"/>
    </row>
    <row r="1910" spans="4:4">
      <c r="D1910" s="142"/>
    </row>
    <row r="1911" spans="4:4">
      <c r="D1911" s="142"/>
    </row>
    <row r="1912" spans="4:4">
      <c r="D1912" s="142"/>
    </row>
    <row r="1913" spans="4:4">
      <c r="D1913" s="142"/>
    </row>
    <row r="1914" spans="4:4">
      <c r="D1914" s="142"/>
    </row>
    <row r="1915" spans="4:4">
      <c r="D1915" s="142"/>
    </row>
    <row r="1916" spans="4:4">
      <c r="D1916" s="142"/>
    </row>
    <row r="1917" spans="4:4">
      <c r="D1917" s="142"/>
    </row>
    <row r="1918" spans="4:4">
      <c r="D1918" s="142"/>
    </row>
    <row r="1919" spans="4:4">
      <c r="D1919" s="142"/>
    </row>
    <row r="1920" spans="4:4">
      <c r="D1920" s="142"/>
    </row>
    <row r="1921" spans="4:4">
      <c r="D1921" s="142"/>
    </row>
    <row r="1922" spans="4:4">
      <c r="D1922" s="142"/>
    </row>
    <row r="1923" spans="4:4">
      <c r="D1923" s="142"/>
    </row>
    <row r="1924" spans="4:4">
      <c r="D1924" s="142"/>
    </row>
    <row r="1925" spans="4:4">
      <c r="D1925" s="142"/>
    </row>
    <row r="1926" spans="4:4">
      <c r="D1926" s="142"/>
    </row>
    <row r="1927" spans="4:4">
      <c r="D1927" s="142"/>
    </row>
    <row r="1928" spans="4:4">
      <c r="D1928" s="142"/>
    </row>
    <row r="1929" spans="4:4">
      <c r="D1929" s="142"/>
    </row>
    <row r="1930" spans="4:4">
      <c r="D1930" s="142"/>
    </row>
    <row r="1931" spans="4:4">
      <c r="D1931" s="142"/>
    </row>
    <row r="1932" spans="4:4">
      <c r="D1932" s="142"/>
    </row>
    <row r="1933" spans="4:4">
      <c r="D1933" s="142"/>
    </row>
    <row r="1934" spans="4:4">
      <c r="D1934" s="142"/>
    </row>
    <row r="1935" spans="4:4">
      <c r="D1935" s="142"/>
    </row>
    <row r="1936" spans="4:4">
      <c r="D1936" s="142"/>
    </row>
    <row r="1937" spans="4:4">
      <c r="D1937" s="142"/>
    </row>
    <row r="1938" spans="4:4">
      <c r="D1938" s="142"/>
    </row>
    <row r="1939" spans="4:4">
      <c r="D1939" s="142"/>
    </row>
    <row r="1940" spans="4:4">
      <c r="D1940" s="142"/>
    </row>
    <row r="1941" spans="4:4">
      <c r="D1941" s="142"/>
    </row>
    <row r="1942" spans="4:4">
      <c r="D1942" s="142"/>
    </row>
    <row r="1943" spans="4:4">
      <c r="D1943" s="142"/>
    </row>
    <row r="1944" spans="4:4">
      <c r="D1944" s="142"/>
    </row>
    <row r="1945" spans="4:4">
      <c r="D1945" s="142"/>
    </row>
    <row r="1946" spans="4:4">
      <c r="D1946" s="142"/>
    </row>
    <row r="1947" spans="4:4">
      <c r="D1947" s="142"/>
    </row>
    <row r="1948" spans="4:4">
      <c r="D1948" s="142"/>
    </row>
    <row r="1949" spans="4:4">
      <c r="D1949" s="142"/>
    </row>
    <row r="1950" spans="4:4">
      <c r="D1950" s="142"/>
    </row>
    <row r="1951" spans="4:4">
      <c r="D1951" s="142"/>
    </row>
    <row r="1952" spans="4:4">
      <c r="D1952" s="142"/>
    </row>
    <row r="1953" spans="4:4">
      <c r="D1953" s="142"/>
    </row>
    <row r="1954" spans="4:4">
      <c r="D1954" s="142"/>
    </row>
    <row r="1955" spans="4:4">
      <c r="D1955" s="142"/>
    </row>
    <row r="1956" spans="4:4">
      <c r="D1956" s="142"/>
    </row>
    <row r="1957" spans="4:4">
      <c r="D1957" s="142"/>
    </row>
    <row r="1958" spans="4:4">
      <c r="D1958" s="142"/>
    </row>
    <row r="1959" spans="4:4">
      <c r="D1959" s="142"/>
    </row>
    <row r="1960" spans="4:4">
      <c r="D1960" s="142"/>
    </row>
    <row r="1961" spans="4:4">
      <c r="D1961" s="142"/>
    </row>
    <row r="1962" spans="4:4">
      <c r="D1962" s="142"/>
    </row>
    <row r="1963" spans="4:4">
      <c r="D1963" s="142"/>
    </row>
    <row r="1964" spans="4:4">
      <c r="D1964" s="142"/>
    </row>
    <row r="1965" spans="4:4">
      <c r="D1965" s="142"/>
    </row>
    <row r="1966" spans="4:4">
      <c r="D1966" s="142"/>
    </row>
    <row r="1967" spans="4:4">
      <c r="D1967" s="142"/>
    </row>
    <row r="1968" spans="4:4">
      <c r="D1968" s="142"/>
    </row>
    <row r="1969" spans="4:4">
      <c r="D1969" s="142"/>
    </row>
    <row r="1970" spans="4:4">
      <c r="D1970" s="142"/>
    </row>
    <row r="1971" spans="4:4">
      <c r="D1971" s="142"/>
    </row>
    <row r="1972" spans="4:4">
      <c r="D1972" s="142"/>
    </row>
    <row r="1973" spans="4:4">
      <c r="D1973" s="142"/>
    </row>
    <row r="1974" spans="4:4">
      <c r="D1974" s="142"/>
    </row>
    <row r="1975" spans="4:4">
      <c r="D1975" s="142"/>
    </row>
    <row r="1976" spans="4:4">
      <c r="D1976" s="142"/>
    </row>
    <row r="1977" spans="4:4">
      <c r="D1977" s="142"/>
    </row>
    <row r="1978" spans="4:4">
      <c r="D1978" s="142"/>
    </row>
    <row r="1979" spans="4:4">
      <c r="D1979" s="142"/>
    </row>
    <row r="1980" spans="4:4">
      <c r="D1980" s="142"/>
    </row>
    <row r="1981" spans="4:4">
      <c r="D1981" s="142"/>
    </row>
    <row r="1982" spans="4:4">
      <c r="D1982" s="142"/>
    </row>
    <row r="1983" spans="4:4">
      <c r="D1983" s="142"/>
    </row>
    <row r="1984" spans="4:4">
      <c r="D1984" s="142"/>
    </row>
    <row r="1985" spans="4:4">
      <c r="D1985" s="142"/>
    </row>
    <row r="1986" spans="4:4">
      <c r="D1986" s="142"/>
    </row>
    <row r="1987" spans="4:4">
      <c r="D1987" s="142"/>
    </row>
    <row r="1988" spans="4:4">
      <c r="D1988" s="142"/>
    </row>
    <row r="1989" spans="4:4">
      <c r="D1989" s="142"/>
    </row>
    <row r="1990" spans="4:4">
      <c r="D1990" s="142"/>
    </row>
    <row r="1991" spans="4:4">
      <c r="D1991" s="142"/>
    </row>
    <row r="1992" spans="4:4">
      <c r="D1992" s="142"/>
    </row>
    <row r="1993" spans="4:4">
      <c r="D1993" s="142"/>
    </row>
    <row r="1994" spans="4:4">
      <c r="D1994" s="142"/>
    </row>
    <row r="1995" spans="4:4">
      <c r="D1995" s="142"/>
    </row>
    <row r="1996" spans="4:4">
      <c r="D1996" s="142"/>
    </row>
    <row r="1997" spans="4:4">
      <c r="D1997" s="142"/>
    </row>
    <row r="1998" spans="4:4">
      <c r="D1998" s="142"/>
    </row>
    <row r="1999" spans="4:4">
      <c r="D1999" s="142"/>
    </row>
    <row r="2000" spans="4:4">
      <c r="D2000" s="142"/>
    </row>
    <row r="2001" spans="4:4">
      <c r="D2001" s="142"/>
    </row>
    <row r="2002" spans="4:4">
      <c r="D2002" s="142"/>
    </row>
    <row r="2003" spans="4:4">
      <c r="D2003" s="142"/>
    </row>
    <row r="2004" spans="4:4">
      <c r="D2004" s="142"/>
    </row>
    <row r="2005" spans="4:4">
      <c r="D2005" s="142"/>
    </row>
    <row r="2006" spans="4:4">
      <c r="D2006" s="142"/>
    </row>
    <row r="2007" spans="4:4">
      <c r="D2007" s="142"/>
    </row>
    <row r="2008" spans="4:4">
      <c r="D2008" s="142"/>
    </row>
    <row r="2009" spans="4:4">
      <c r="D2009" s="142"/>
    </row>
    <row r="2010" spans="4:4">
      <c r="D2010" s="142"/>
    </row>
    <row r="2011" spans="4:4">
      <c r="D2011" s="142"/>
    </row>
    <row r="2012" spans="4:4">
      <c r="D2012" s="142"/>
    </row>
    <row r="2013" spans="4:4">
      <c r="D2013" s="142"/>
    </row>
    <row r="2014" spans="4:4">
      <c r="D2014" s="142"/>
    </row>
    <row r="2015" spans="4:4">
      <c r="D2015" s="142"/>
    </row>
    <row r="2016" spans="4:4">
      <c r="D2016" s="142"/>
    </row>
    <row r="2017" spans="4:4">
      <c r="D2017" s="142"/>
    </row>
    <row r="2018" spans="4:4">
      <c r="D2018" s="142"/>
    </row>
    <row r="2019" spans="4:4">
      <c r="D2019" s="142"/>
    </row>
    <row r="2020" spans="4:4">
      <c r="D2020" s="142"/>
    </row>
    <row r="2021" spans="4:4">
      <c r="D2021" s="142"/>
    </row>
    <row r="2022" spans="4:4">
      <c r="D2022" s="142"/>
    </row>
    <row r="2023" spans="4:4">
      <c r="D2023" s="142"/>
    </row>
    <row r="2024" spans="4:4">
      <c r="D2024" s="142"/>
    </row>
    <row r="2025" spans="4:4">
      <c r="D2025" s="142"/>
    </row>
    <row r="2026" spans="4:4">
      <c r="D2026" s="142"/>
    </row>
    <row r="2027" spans="4:4">
      <c r="D2027" s="142"/>
    </row>
    <row r="2028" spans="4:4">
      <c r="D2028" s="142"/>
    </row>
    <row r="2029" spans="4:4">
      <c r="D2029" s="142"/>
    </row>
    <row r="2030" spans="4:4">
      <c r="D2030" s="142"/>
    </row>
    <row r="2031" spans="4:4">
      <c r="D2031" s="142"/>
    </row>
    <row r="2032" spans="4:4">
      <c r="D2032" s="142"/>
    </row>
    <row r="2033" spans="4:4">
      <c r="D2033" s="142"/>
    </row>
    <row r="2034" spans="4:4">
      <c r="D2034" s="142"/>
    </row>
    <row r="2035" spans="4:4">
      <c r="D2035" s="142"/>
    </row>
    <row r="2036" spans="4:4">
      <c r="D2036" s="142"/>
    </row>
    <row r="2037" spans="4:4">
      <c r="D2037" s="142"/>
    </row>
    <row r="2038" spans="4:4">
      <c r="D2038" s="142"/>
    </row>
    <row r="2039" spans="4:4">
      <c r="D2039" s="142"/>
    </row>
    <row r="2040" spans="4:4">
      <c r="D2040" s="142"/>
    </row>
    <row r="2041" spans="4:4">
      <c r="D2041" s="142"/>
    </row>
    <row r="2042" spans="4:4">
      <c r="D2042" s="142"/>
    </row>
    <row r="2043" spans="4:4">
      <c r="D2043" s="142"/>
    </row>
    <row r="2044" spans="4:4">
      <c r="D2044" s="142"/>
    </row>
    <row r="2045" spans="4:4">
      <c r="D2045" s="142"/>
    </row>
    <row r="2046" spans="4:4">
      <c r="D2046" s="142"/>
    </row>
    <row r="2047" spans="4:4">
      <c r="D2047" s="142"/>
    </row>
    <row r="2048" spans="4:4">
      <c r="D2048" s="142"/>
    </row>
    <row r="2049" spans="4:4">
      <c r="D2049" s="142"/>
    </row>
    <row r="2050" spans="4:4">
      <c r="D2050" s="142"/>
    </row>
    <row r="2051" spans="4:4">
      <c r="D2051" s="142"/>
    </row>
    <row r="2052" spans="4:4">
      <c r="D2052" s="142"/>
    </row>
    <row r="2053" spans="4:4">
      <c r="D2053" s="142"/>
    </row>
    <row r="2054" spans="4:4">
      <c r="D2054" s="142"/>
    </row>
    <row r="2055" spans="4:4">
      <c r="D2055" s="142"/>
    </row>
    <row r="2056" spans="4:4">
      <c r="D2056" s="142"/>
    </row>
    <row r="2057" spans="4:4">
      <c r="D2057" s="142"/>
    </row>
    <row r="2058" spans="4:4">
      <c r="D2058" s="142"/>
    </row>
    <row r="2059" spans="4:4">
      <c r="D2059" s="142"/>
    </row>
    <row r="2060" spans="4:4">
      <c r="D2060" s="142"/>
    </row>
    <row r="2061" spans="4:4">
      <c r="D2061" s="142"/>
    </row>
    <row r="2062" spans="4:4">
      <c r="D2062" s="142"/>
    </row>
    <row r="2063" spans="4:4">
      <c r="D2063" s="142"/>
    </row>
    <row r="2064" spans="4:4">
      <c r="D2064" s="142"/>
    </row>
    <row r="2065" spans="4:4">
      <c r="D2065" s="142"/>
    </row>
    <row r="2066" spans="4:4">
      <c r="D2066" s="142"/>
    </row>
    <row r="2067" spans="4:4">
      <c r="D2067" s="142"/>
    </row>
    <row r="2068" spans="4:4">
      <c r="D2068" s="142"/>
    </row>
    <row r="2069" spans="4:4">
      <c r="D2069" s="142"/>
    </row>
    <row r="2070" spans="4:4">
      <c r="D2070" s="142"/>
    </row>
    <row r="2071" spans="4:4">
      <c r="D2071" s="142"/>
    </row>
    <row r="2072" spans="4:4">
      <c r="D2072" s="142"/>
    </row>
    <row r="2073" spans="4:4">
      <c r="D2073" s="142"/>
    </row>
    <row r="2074" spans="4:4">
      <c r="D2074" s="142"/>
    </row>
    <row r="2075" spans="4:4">
      <c r="D2075" s="142"/>
    </row>
    <row r="2076" spans="4:4">
      <c r="D2076" s="142"/>
    </row>
    <row r="2077" spans="4:4">
      <c r="D2077" s="142"/>
    </row>
    <row r="2078" spans="4:4">
      <c r="D2078" s="142"/>
    </row>
    <row r="2079" spans="4:4">
      <c r="D2079" s="142"/>
    </row>
    <row r="2080" spans="4:4">
      <c r="D2080" s="142"/>
    </row>
    <row r="2081" spans="4:4">
      <c r="D2081" s="142"/>
    </row>
    <row r="2082" spans="4:4">
      <c r="D2082" s="142"/>
    </row>
    <row r="2083" spans="4:4">
      <c r="D2083" s="142"/>
    </row>
    <row r="2084" spans="4:4">
      <c r="D2084" s="142"/>
    </row>
    <row r="2085" spans="4:4">
      <c r="D2085" s="142"/>
    </row>
    <row r="2086" spans="4:4">
      <c r="D2086" s="142"/>
    </row>
    <row r="2087" spans="4:4">
      <c r="D2087" s="142"/>
    </row>
    <row r="2088" spans="4:4">
      <c r="D2088" s="142"/>
    </row>
    <row r="2089" spans="4:4">
      <c r="D2089" s="142"/>
    </row>
    <row r="2090" spans="4:4">
      <c r="D2090" s="142"/>
    </row>
    <row r="2091" spans="4:4">
      <c r="D2091" s="142"/>
    </row>
    <row r="2092" spans="4:4">
      <c r="D2092" s="142"/>
    </row>
    <row r="2093" spans="4:4">
      <c r="D2093" s="142"/>
    </row>
    <row r="2094" spans="4:4">
      <c r="D2094" s="142"/>
    </row>
    <row r="2095" spans="4:4">
      <c r="D2095" s="142"/>
    </row>
    <row r="2096" spans="4:4">
      <c r="D2096" s="142"/>
    </row>
    <row r="2097" spans="4:4">
      <c r="D2097" s="142"/>
    </row>
    <row r="2098" spans="4:4">
      <c r="D2098" s="142"/>
    </row>
    <row r="2099" spans="4:4">
      <c r="D2099" s="142"/>
    </row>
    <row r="2100" spans="4:4">
      <c r="D2100" s="142"/>
    </row>
    <row r="2101" spans="4:4">
      <c r="D2101" s="142"/>
    </row>
    <row r="2102" spans="4:4">
      <c r="D2102" s="142"/>
    </row>
    <row r="2103" spans="4:4">
      <c r="D2103" s="142"/>
    </row>
    <row r="2104" spans="4:4">
      <c r="D2104" s="142"/>
    </row>
    <row r="2105" spans="4:4">
      <c r="D2105" s="142"/>
    </row>
    <row r="2106" spans="4:4">
      <c r="D2106" s="142"/>
    </row>
    <row r="2107" spans="4:4">
      <c r="D2107" s="142"/>
    </row>
    <row r="2108" spans="4:4">
      <c r="D2108" s="142"/>
    </row>
    <row r="2109" spans="4:4">
      <c r="D2109" s="142"/>
    </row>
    <row r="2110" spans="4:4">
      <c r="D2110" s="142"/>
    </row>
    <row r="2111" spans="4:4">
      <c r="D2111" s="142"/>
    </row>
    <row r="2112" spans="4:4">
      <c r="D2112" s="142"/>
    </row>
    <row r="2113" spans="4:4">
      <c r="D2113" s="142"/>
    </row>
    <row r="2114" spans="4:4">
      <c r="D2114" s="142"/>
    </row>
    <row r="2115" spans="4:4">
      <c r="D2115" s="142"/>
    </row>
    <row r="2116" spans="4:4">
      <c r="D2116" s="142"/>
    </row>
    <row r="2117" spans="4:4">
      <c r="D2117" s="142"/>
    </row>
    <row r="2118" spans="4:4">
      <c r="D2118" s="142"/>
    </row>
    <row r="2119" spans="4:4">
      <c r="D2119" s="142"/>
    </row>
    <row r="2120" spans="4:4">
      <c r="D2120" s="142"/>
    </row>
    <row r="2121" spans="4:4">
      <c r="D2121" s="142"/>
    </row>
    <row r="2122" spans="4:4">
      <c r="D2122" s="142"/>
    </row>
    <row r="2123" spans="4:4">
      <c r="D2123" s="142"/>
    </row>
    <row r="2124" spans="4:4">
      <c r="D2124" s="142"/>
    </row>
    <row r="2125" spans="4:4">
      <c r="D2125" s="142"/>
    </row>
    <row r="2126" spans="4:4">
      <c r="D2126" s="142"/>
    </row>
    <row r="2127" spans="4:4">
      <c r="D2127" s="142"/>
    </row>
    <row r="2128" spans="4:4">
      <c r="D2128" s="142"/>
    </row>
    <row r="2129" spans="4:4">
      <c r="D2129" s="142"/>
    </row>
    <row r="2130" spans="4:4">
      <c r="D2130" s="142"/>
    </row>
    <row r="2131" spans="4:4">
      <c r="D2131" s="142"/>
    </row>
    <row r="2132" spans="4:4">
      <c r="D2132" s="142"/>
    </row>
    <row r="2133" spans="4:4">
      <c r="D2133" s="142"/>
    </row>
    <row r="2134" spans="4:4">
      <c r="D2134" s="142"/>
    </row>
    <row r="2135" spans="4:4">
      <c r="D2135" s="142"/>
    </row>
    <row r="2136" spans="4:4">
      <c r="D2136" s="142"/>
    </row>
    <row r="2137" spans="4:4">
      <c r="D2137" s="142"/>
    </row>
    <row r="2138" spans="4:4">
      <c r="D2138" s="142"/>
    </row>
    <row r="2139" spans="4:4">
      <c r="D2139" s="142"/>
    </row>
    <row r="2140" spans="4:4">
      <c r="D2140" s="142"/>
    </row>
    <row r="2141" spans="4:4">
      <c r="D2141" s="142"/>
    </row>
    <row r="2142" spans="4:4">
      <c r="D2142" s="142"/>
    </row>
    <row r="2143" spans="4:4">
      <c r="D2143" s="142"/>
    </row>
    <row r="2144" spans="4:4">
      <c r="D2144" s="142"/>
    </row>
    <row r="2145" spans="4:4">
      <c r="D2145" s="142"/>
    </row>
    <row r="2146" spans="4:4">
      <c r="D2146" s="142"/>
    </row>
    <row r="2147" spans="4:4">
      <c r="D2147" s="142"/>
    </row>
    <row r="2148" spans="4:4">
      <c r="D2148" s="142"/>
    </row>
    <row r="2149" spans="4:4">
      <c r="D2149" s="142"/>
    </row>
    <row r="2150" spans="4:4">
      <c r="D2150" s="142"/>
    </row>
    <row r="2151" spans="4:4">
      <c r="D2151" s="142"/>
    </row>
    <row r="2152" spans="4:4">
      <c r="D2152" s="142"/>
    </row>
    <row r="2153" spans="4:4">
      <c r="D2153" s="142"/>
    </row>
    <row r="2154" spans="4:4">
      <c r="D2154" s="142"/>
    </row>
    <row r="2155" spans="4:4">
      <c r="D2155" s="142"/>
    </row>
    <row r="2156" spans="4:4">
      <c r="D2156" s="142"/>
    </row>
    <row r="2157" spans="4:4">
      <c r="D2157" s="142"/>
    </row>
    <row r="2158" spans="4:4">
      <c r="D2158" s="142"/>
    </row>
    <row r="2159" spans="4:4">
      <c r="D2159" s="142"/>
    </row>
    <row r="2160" spans="4:4">
      <c r="D2160" s="142"/>
    </row>
    <row r="2161" spans="4:4">
      <c r="D2161" s="142"/>
    </row>
    <row r="2162" spans="4:4">
      <c r="D2162" s="142"/>
    </row>
    <row r="2163" spans="4:4">
      <c r="D2163" s="142"/>
    </row>
    <row r="2164" spans="4:4">
      <c r="D2164" s="142"/>
    </row>
    <row r="2165" spans="4:4">
      <c r="D2165" s="142"/>
    </row>
    <row r="2166" spans="4:4">
      <c r="D2166" s="142"/>
    </row>
    <row r="2167" spans="4:4">
      <c r="D2167" s="142"/>
    </row>
    <row r="2168" spans="4:4">
      <c r="D2168" s="142"/>
    </row>
    <row r="2169" spans="4:4">
      <c r="D2169" s="142"/>
    </row>
    <row r="2170" spans="4:4">
      <c r="D2170" s="142"/>
    </row>
    <row r="2171" spans="4:4">
      <c r="D2171" s="142"/>
    </row>
    <row r="2172" spans="4:4">
      <c r="D2172" s="142"/>
    </row>
    <row r="2173" spans="4:4">
      <c r="D2173" s="142"/>
    </row>
    <row r="2174" spans="4:4">
      <c r="D2174" s="142"/>
    </row>
    <row r="2175" spans="4:4">
      <c r="D2175" s="142"/>
    </row>
    <row r="2176" spans="4:4">
      <c r="D2176" s="142"/>
    </row>
    <row r="2177" spans="4:4">
      <c r="D2177" s="142"/>
    </row>
    <row r="2178" spans="4:4">
      <c r="D2178" s="142"/>
    </row>
    <row r="2179" spans="4:4">
      <c r="D2179" s="142"/>
    </row>
    <row r="2180" spans="4:4">
      <c r="D2180" s="142"/>
    </row>
    <row r="2181" spans="4:4">
      <c r="D2181" s="142"/>
    </row>
    <row r="2182" spans="4:4">
      <c r="D2182" s="142"/>
    </row>
    <row r="2183" spans="4:4">
      <c r="D2183" s="142"/>
    </row>
    <row r="2184" spans="4:4">
      <c r="D2184" s="142"/>
    </row>
    <row r="2185" spans="4:4">
      <c r="D2185" s="142"/>
    </row>
    <row r="2186" spans="4:4">
      <c r="D2186" s="142"/>
    </row>
    <row r="2187" spans="4:4">
      <c r="D2187" s="142"/>
    </row>
    <row r="2188" spans="4:4">
      <c r="D2188" s="142"/>
    </row>
    <row r="2189" spans="4:4">
      <c r="D2189" s="142"/>
    </row>
    <row r="2190" spans="4:4">
      <c r="D2190" s="142"/>
    </row>
    <row r="2191" spans="4:4">
      <c r="D2191" s="142"/>
    </row>
    <row r="2192" spans="4:4">
      <c r="D2192" s="142"/>
    </row>
    <row r="2193" spans="4:4">
      <c r="D2193" s="142"/>
    </row>
    <row r="2194" spans="4:4">
      <c r="D2194" s="142"/>
    </row>
    <row r="2195" spans="4:4">
      <c r="D2195" s="142"/>
    </row>
    <row r="2196" spans="4:4">
      <c r="D2196" s="142"/>
    </row>
    <row r="2197" spans="4:4">
      <c r="D2197" s="142"/>
    </row>
    <row r="2198" spans="4:4">
      <c r="D2198" s="142"/>
    </row>
    <row r="2199" spans="4:4">
      <c r="D2199" s="142"/>
    </row>
    <row r="2200" spans="4:4">
      <c r="D2200" s="142"/>
    </row>
    <row r="2201" spans="4:4">
      <c r="D2201" s="142"/>
    </row>
    <row r="2202" spans="4:4">
      <c r="D2202" s="142"/>
    </row>
    <row r="2203" spans="4:4">
      <c r="D2203" s="142"/>
    </row>
    <row r="2204" spans="4:4">
      <c r="D2204" s="142"/>
    </row>
    <row r="2205" spans="4:4">
      <c r="D2205" s="142"/>
    </row>
    <row r="2206" spans="4:4">
      <c r="D2206" s="142"/>
    </row>
    <row r="2207" spans="4:4">
      <c r="D2207" s="142"/>
    </row>
    <row r="2208" spans="4:4">
      <c r="D2208" s="142"/>
    </row>
    <row r="2209" spans="4:4">
      <c r="D2209" s="142"/>
    </row>
    <row r="2210" spans="4:4">
      <c r="D2210" s="142"/>
    </row>
    <row r="2211" spans="4:4">
      <c r="D2211" s="142"/>
    </row>
    <row r="2212" spans="4:4">
      <c r="D2212" s="142"/>
    </row>
    <row r="2213" spans="4:4">
      <c r="D2213" s="142"/>
    </row>
    <row r="2214" spans="4:4">
      <c r="D2214" s="142"/>
    </row>
    <row r="2215" spans="4:4">
      <c r="D2215" s="142"/>
    </row>
    <row r="2216" spans="4:4">
      <c r="D2216" s="142"/>
    </row>
    <row r="2217" spans="4:4">
      <c r="D2217" s="142"/>
    </row>
    <row r="2218" spans="4:4">
      <c r="D2218" s="142"/>
    </row>
    <row r="2219" spans="4:4">
      <c r="D2219" s="142"/>
    </row>
    <row r="2220" spans="4:4">
      <c r="D2220" s="142"/>
    </row>
    <row r="2221" spans="4:4">
      <c r="D2221" s="142"/>
    </row>
    <row r="2222" spans="4:4">
      <c r="D2222" s="142"/>
    </row>
    <row r="2223" spans="4:4">
      <c r="D2223" s="142"/>
    </row>
    <row r="2224" spans="4:4">
      <c r="D2224" s="142"/>
    </row>
    <row r="2225" spans="4:4">
      <c r="D2225" s="142"/>
    </row>
    <row r="2226" spans="4:4">
      <c r="D2226" s="142"/>
    </row>
    <row r="2227" spans="4:4">
      <c r="D2227" s="142"/>
    </row>
    <row r="2228" spans="4:4">
      <c r="D2228" s="142"/>
    </row>
    <row r="2229" spans="4:4">
      <c r="D2229" s="142"/>
    </row>
    <row r="2230" spans="4:4">
      <c r="D2230" s="142"/>
    </row>
    <row r="2231" spans="4:4">
      <c r="D2231" s="142"/>
    </row>
    <row r="2232" spans="4:4">
      <c r="D2232" s="142"/>
    </row>
    <row r="2233" spans="4:4">
      <c r="D2233" s="142"/>
    </row>
    <row r="2234" spans="4:4">
      <c r="D2234" s="142"/>
    </row>
    <row r="2235" spans="4:4">
      <c r="D2235" s="142"/>
    </row>
    <row r="2236" spans="4:4">
      <c r="D2236" s="142"/>
    </row>
    <row r="2237" spans="4:4">
      <c r="D2237" s="142"/>
    </row>
    <row r="2238" spans="4:4">
      <c r="D2238" s="142"/>
    </row>
    <row r="2239" spans="4:4">
      <c r="D2239" s="142"/>
    </row>
    <row r="2240" spans="4:4">
      <c r="D2240" s="142"/>
    </row>
    <row r="2241" spans="4:4">
      <c r="D2241" s="142"/>
    </row>
    <row r="2242" spans="4:4">
      <c r="D2242" s="142"/>
    </row>
    <row r="2243" spans="4:4">
      <c r="D2243" s="142"/>
    </row>
    <row r="2244" spans="4:4">
      <c r="D2244" s="142"/>
    </row>
    <row r="2245" spans="4:4">
      <c r="D2245" s="142"/>
    </row>
    <row r="2246" spans="4:4">
      <c r="D2246" s="142"/>
    </row>
    <row r="2247" spans="4:4">
      <c r="D2247" s="142"/>
    </row>
    <row r="2248" spans="4:4">
      <c r="D2248" s="142"/>
    </row>
    <row r="2249" spans="4:4">
      <c r="D2249" s="142"/>
    </row>
    <row r="2250" spans="4:4">
      <c r="D2250" s="142"/>
    </row>
    <row r="2251" spans="4:4">
      <c r="D2251" s="142"/>
    </row>
    <row r="2252" spans="4:4">
      <c r="D2252" s="142"/>
    </row>
    <row r="2253" spans="4:4">
      <c r="D2253" s="142"/>
    </row>
    <row r="2254" spans="4:4">
      <c r="D2254" s="142"/>
    </row>
    <row r="2255" spans="4:4">
      <c r="D2255" s="142"/>
    </row>
    <row r="2256" spans="4:4">
      <c r="D2256" s="142"/>
    </row>
    <row r="2257" spans="4:4">
      <c r="D2257" s="142"/>
    </row>
    <row r="2258" spans="4:4">
      <c r="D2258" s="142"/>
    </row>
    <row r="2259" spans="4:4">
      <c r="D2259" s="142"/>
    </row>
    <row r="2260" spans="4:4">
      <c r="D2260" s="142"/>
    </row>
    <row r="2261" spans="4:4">
      <c r="D2261" s="142"/>
    </row>
    <row r="2262" spans="4:4">
      <c r="D2262" s="142"/>
    </row>
    <row r="2263" spans="4:4">
      <c r="D2263" s="142"/>
    </row>
    <row r="2264" spans="4:4">
      <c r="D2264" s="142"/>
    </row>
    <row r="2265" spans="4:4">
      <c r="D2265" s="142"/>
    </row>
    <row r="2266" spans="4:4">
      <c r="D2266" s="142"/>
    </row>
    <row r="2267" spans="4:4">
      <c r="D2267" s="142"/>
    </row>
    <row r="2268" spans="4:4">
      <c r="D2268" s="142"/>
    </row>
    <row r="2269" spans="4:4">
      <c r="D2269" s="142"/>
    </row>
    <row r="2270" spans="4:4">
      <c r="D2270" s="142"/>
    </row>
    <row r="2271" spans="4:4">
      <c r="D2271" s="142"/>
    </row>
    <row r="2272" spans="4:4">
      <c r="D2272" s="142"/>
    </row>
    <row r="2273" spans="4:4">
      <c r="D2273" s="142"/>
    </row>
    <row r="2274" spans="4:4">
      <c r="D2274" s="142"/>
    </row>
    <row r="2275" spans="4:4">
      <c r="D2275" s="142"/>
    </row>
    <row r="2276" spans="4:4">
      <c r="D2276" s="142"/>
    </row>
    <row r="2277" spans="4:4">
      <c r="D2277" s="142"/>
    </row>
    <row r="2278" spans="4:4">
      <c r="D2278" s="142"/>
    </row>
    <row r="2279" spans="4:4">
      <c r="D2279" s="142"/>
    </row>
    <row r="2280" spans="4:4">
      <c r="D2280" s="142"/>
    </row>
    <row r="2281" spans="4:4">
      <c r="D2281" s="142"/>
    </row>
    <row r="2282" spans="4:4">
      <c r="D2282" s="142"/>
    </row>
    <row r="2283" spans="4:4">
      <c r="D2283" s="142"/>
    </row>
    <row r="2284" spans="4:4">
      <c r="D2284" s="142"/>
    </row>
    <row r="2285" spans="4:4">
      <c r="D2285" s="142"/>
    </row>
    <row r="2286" spans="4:4">
      <c r="D2286" s="142"/>
    </row>
    <row r="2287" spans="4:4">
      <c r="D2287" s="142"/>
    </row>
    <row r="2288" spans="4:4">
      <c r="D2288" s="142"/>
    </row>
    <row r="2289" spans="4:4">
      <c r="D2289" s="142"/>
    </row>
    <row r="2290" spans="4:4">
      <c r="D2290" s="142"/>
    </row>
    <row r="2291" spans="4:4">
      <c r="D2291" s="142"/>
    </row>
    <row r="2292" spans="4:4">
      <c r="D2292" s="142"/>
    </row>
    <row r="2293" spans="4:4">
      <c r="D2293" s="142"/>
    </row>
    <row r="2294" spans="4:4">
      <c r="D2294" s="142"/>
    </row>
    <row r="2295" spans="4:4">
      <c r="D2295" s="142"/>
    </row>
    <row r="2296" spans="4:4">
      <c r="D2296" s="142"/>
    </row>
    <row r="2297" spans="4:4">
      <c r="D2297" s="142"/>
    </row>
    <row r="2298" spans="4:4">
      <c r="D2298" s="142"/>
    </row>
    <row r="2299" spans="4:4">
      <c r="D2299" s="142"/>
    </row>
    <row r="2300" spans="4:4">
      <c r="D2300" s="142"/>
    </row>
    <row r="2301" spans="4:4">
      <c r="D2301" s="142"/>
    </row>
    <row r="2302" spans="4:4">
      <c r="D2302" s="142"/>
    </row>
    <row r="2303" spans="4:4">
      <c r="D2303" s="142"/>
    </row>
    <row r="2304" spans="4:4">
      <c r="D2304" s="142"/>
    </row>
    <row r="2305" spans="4:4">
      <c r="D2305" s="142"/>
    </row>
    <row r="2306" spans="4:4">
      <c r="D2306" s="142"/>
    </row>
    <row r="2307" spans="4:4">
      <c r="D2307" s="142"/>
    </row>
    <row r="2308" spans="4:4">
      <c r="D2308" s="142"/>
    </row>
    <row r="2309" spans="4:4">
      <c r="D2309" s="142"/>
    </row>
    <row r="2310" spans="4:4">
      <c r="D2310" s="142"/>
    </row>
    <row r="2311" spans="4:4">
      <c r="D2311" s="142"/>
    </row>
    <row r="2312" spans="4:4">
      <c r="D2312" s="142"/>
    </row>
    <row r="2313" spans="4:4">
      <c r="D2313" s="142"/>
    </row>
    <row r="2314" spans="4:4">
      <c r="D2314" s="142"/>
    </row>
    <row r="2315" spans="4:4">
      <c r="D2315" s="142"/>
    </row>
    <row r="2316" spans="4:4">
      <c r="D2316" s="142"/>
    </row>
    <row r="2317" spans="4:4">
      <c r="D2317" s="142"/>
    </row>
    <row r="2318" spans="4:4">
      <c r="D2318" s="142"/>
    </row>
    <row r="2319" spans="4:4">
      <c r="D2319" s="142"/>
    </row>
    <row r="2320" spans="4:4">
      <c r="D2320" s="142"/>
    </row>
    <row r="2321" spans="4:4">
      <c r="D2321" s="142"/>
    </row>
    <row r="2322" spans="4:4">
      <c r="D2322" s="142"/>
    </row>
    <row r="2323" spans="4:4">
      <c r="D2323" s="142"/>
    </row>
    <row r="2324" spans="4:4">
      <c r="D2324" s="142"/>
    </row>
    <row r="2325" spans="4:4">
      <c r="D2325" s="142"/>
    </row>
    <row r="2326" spans="4:4">
      <c r="D2326" s="142"/>
    </row>
    <row r="2327" spans="4:4">
      <c r="D2327" s="142"/>
    </row>
    <row r="2328" spans="4:4">
      <c r="D2328" s="142"/>
    </row>
    <row r="2329" spans="4:4">
      <c r="D2329" s="142"/>
    </row>
    <row r="2330" spans="4:4">
      <c r="D2330" s="142"/>
    </row>
    <row r="2331" spans="4:4">
      <c r="D2331" s="142"/>
    </row>
    <row r="2332" spans="4:4">
      <c r="D2332" s="142"/>
    </row>
    <row r="2333" spans="4:4">
      <c r="D2333" s="142"/>
    </row>
    <row r="2334" spans="4:4">
      <c r="D2334" s="142"/>
    </row>
    <row r="2335" spans="4:4">
      <c r="D2335" s="142"/>
    </row>
    <row r="2336" spans="4:4">
      <c r="D2336" s="142"/>
    </row>
    <row r="2337" spans="4:4">
      <c r="D2337" s="142"/>
    </row>
    <row r="2338" spans="4:4">
      <c r="D2338" s="142"/>
    </row>
    <row r="2339" spans="4:4">
      <c r="D2339" s="142"/>
    </row>
    <row r="2340" spans="4:4">
      <c r="D2340" s="142"/>
    </row>
    <row r="2341" spans="4:4">
      <c r="D2341" s="142"/>
    </row>
    <row r="2342" spans="4:4">
      <c r="D2342" s="142"/>
    </row>
    <row r="2343" spans="4:4">
      <c r="D2343" s="142"/>
    </row>
    <row r="2344" spans="4:4">
      <c r="D2344" s="142"/>
    </row>
    <row r="2345" spans="4:4">
      <c r="D2345" s="142"/>
    </row>
    <row r="2346" spans="4:4">
      <c r="D2346" s="142"/>
    </row>
    <row r="2347" spans="4:4">
      <c r="D2347" s="142"/>
    </row>
    <row r="2348" spans="4:4">
      <c r="D2348" s="142"/>
    </row>
    <row r="2349" spans="4:4">
      <c r="D2349" s="142"/>
    </row>
    <row r="2350" spans="4:4">
      <c r="D2350" s="142"/>
    </row>
    <row r="2351" spans="4:4">
      <c r="D2351" s="142"/>
    </row>
    <row r="2352" spans="4:4">
      <c r="D2352" s="142"/>
    </row>
    <row r="2353" spans="4:4">
      <c r="D2353" s="142"/>
    </row>
    <row r="2354" spans="4:4">
      <c r="D2354" s="142"/>
    </row>
    <row r="2355" spans="4:4">
      <c r="D2355" s="142"/>
    </row>
    <row r="2356" spans="4:4">
      <c r="D2356" s="142"/>
    </row>
    <row r="2357" spans="4:4">
      <c r="D2357" s="142"/>
    </row>
    <row r="2358" spans="4:4">
      <c r="D2358" s="142"/>
    </row>
    <row r="2359" spans="4:4">
      <c r="D2359" s="142"/>
    </row>
    <row r="2360" spans="4:4">
      <c r="D2360" s="142"/>
    </row>
    <row r="2361" spans="4:4">
      <c r="D2361" s="142"/>
    </row>
    <row r="2362" spans="4:4">
      <c r="D2362" s="142"/>
    </row>
    <row r="2363" spans="4:4">
      <c r="D2363" s="142"/>
    </row>
    <row r="2364" spans="4:4">
      <c r="D2364" s="142"/>
    </row>
    <row r="2365" spans="4:4">
      <c r="D2365" s="142"/>
    </row>
    <row r="2366" spans="4:4">
      <c r="D2366" s="142"/>
    </row>
    <row r="2367" spans="4:4">
      <c r="D2367" s="142"/>
    </row>
    <row r="2368" spans="4:4">
      <c r="D2368" s="142"/>
    </row>
    <row r="2369" spans="4:4">
      <c r="D2369" s="142"/>
    </row>
    <row r="2370" spans="4:4">
      <c r="D2370" s="142"/>
    </row>
    <row r="2371" spans="4:4">
      <c r="D2371" s="142"/>
    </row>
    <row r="2372" spans="4:4">
      <c r="D2372" s="142"/>
    </row>
    <row r="2373" spans="4:4">
      <c r="D2373" s="142"/>
    </row>
    <row r="2374" spans="4:4">
      <c r="D2374" s="142"/>
    </row>
    <row r="2375" spans="4:4">
      <c r="D2375" s="142"/>
    </row>
    <row r="2376" spans="4:4">
      <c r="D2376" s="142"/>
    </row>
    <row r="2377" spans="4:4">
      <c r="D2377" s="142"/>
    </row>
    <row r="2378" spans="4:4">
      <c r="D2378" s="142"/>
    </row>
    <row r="2379" spans="4:4">
      <c r="D2379" s="142"/>
    </row>
    <row r="2380" spans="4:4">
      <c r="D2380" s="142"/>
    </row>
    <row r="2381" spans="4:4">
      <c r="D2381" s="142"/>
    </row>
    <row r="2382" spans="4:4">
      <c r="D2382" s="142"/>
    </row>
    <row r="2383" spans="4:4">
      <c r="D2383" s="142"/>
    </row>
    <row r="2384" spans="4:4">
      <c r="D2384" s="142"/>
    </row>
    <row r="2385" spans="4:4">
      <c r="D2385" s="142"/>
    </row>
    <row r="2386" spans="4:4">
      <c r="D2386" s="142"/>
    </row>
    <row r="2387" spans="4:4">
      <c r="D2387" s="142"/>
    </row>
    <row r="2388" spans="4:4">
      <c r="D2388" s="142"/>
    </row>
    <row r="2389" spans="4:4">
      <c r="D2389" s="142"/>
    </row>
    <row r="2390" spans="4:4">
      <c r="D2390" s="142"/>
    </row>
    <row r="2391" spans="4:4">
      <c r="D2391" s="142"/>
    </row>
    <row r="2392" spans="4:4">
      <c r="D2392" s="142"/>
    </row>
    <row r="2393" spans="4:4">
      <c r="D2393" s="142"/>
    </row>
    <row r="2394" spans="4:4">
      <c r="D2394" s="142"/>
    </row>
    <row r="2395" spans="4:4">
      <c r="D2395" s="142"/>
    </row>
    <row r="2396" spans="4:4">
      <c r="D2396" s="142"/>
    </row>
    <row r="2397" spans="4:4">
      <c r="D2397" s="142"/>
    </row>
    <row r="2398" spans="4:4">
      <c r="D2398" s="142"/>
    </row>
    <row r="2399" spans="4:4">
      <c r="D2399" s="142"/>
    </row>
    <row r="2400" spans="4:4">
      <c r="D2400" s="142"/>
    </row>
    <row r="2401" spans="4:4">
      <c r="D2401" s="142"/>
    </row>
    <row r="2402" spans="4:4">
      <c r="D2402" s="142"/>
    </row>
    <row r="2403" spans="4:4">
      <c r="D2403" s="142"/>
    </row>
    <row r="2404" spans="4:4">
      <c r="D2404" s="142"/>
    </row>
    <row r="2405" spans="4:4">
      <c r="D2405" s="142"/>
    </row>
    <row r="2406" spans="4:4">
      <c r="D2406" s="142"/>
    </row>
    <row r="2407" spans="4:4">
      <c r="D2407" s="142"/>
    </row>
    <row r="2408" spans="4:4">
      <c r="D2408" s="142"/>
    </row>
    <row r="2409" spans="4:4">
      <c r="D2409" s="142"/>
    </row>
    <row r="2410" spans="4:4">
      <c r="D2410" s="142"/>
    </row>
    <row r="2411" spans="4:4">
      <c r="D2411" s="142"/>
    </row>
    <row r="2412" spans="4:4">
      <c r="D2412" s="142"/>
    </row>
    <row r="2413" spans="4:4">
      <c r="D2413" s="142"/>
    </row>
    <row r="2414" spans="4:4">
      <c r="D2414" s="142"/>
    </row>
    <row r="2415" spans="4:4">
      <c r="D2415" s="142"/>
    </row>
    <row r="2416" spans="4:4">
      <c r="D2416" s="142"/>
    </row>
    <row r="2417" spans="4:4">
      <c r="D2417" s="142"/>
    </row>
    <row r="2418" spans="4:4">
      <c r="D2418" s="142"/>
    </row>
    <row r="2419" spans="4:4">
      <c r="D2419" s="142"/>
    </row>
    <row r="2420" spans="4:4">
      <c r="D2420" s="142"/>
    </row>
    <row r="2421" spans="4:4">
      <c r="D2421" s="142"/>
    </row>
    <row r="2422" spans="4:4">
      <c r="D2422" s="142"/>
    </row>
    <row r="2423" spans="4:4">
      <c r="D2423" s="142"/>
    </row>
    <row r="2424" spans="4:4">
      <c r="D2424" s="142"/>
    </row>
    <row r="2425" spans="4:4">
      <c r="D2425" s="142"/>
    </row>
    <row r="2426" spans="4:4">
      <c r="D2426" s="142"/>
    </row>
    <row r="2427" spans="4:4">
      <c r="D2427" s="142"/>
    </row>
    <row r="2428" spans="4:4">
      <c r="D2428" s="142"/>
    </row>
    <row r="2429" spans="4:4">
      <c r="D2429" s="142"/>
    </row>
    <row r="2430" spans="4:4">
      <c r="D2430" s="142"/>
    </row>
    <row r="2431" spans="4:4">
      <c r="D2431" s="142"/>
    </row>
    <row r="2432" spans="4:4">
      <c r="D2432" s="142"/>
    </row>
    <row r="2433" spans="4:4">
      <c r="D2433" s="142"/>
    </row>
    <row r="2434" spans="4:4">
      <c r="D2434" s="142"/>
    </row>
    <row r="2435" spans="4:4">
      <c r="D2435" s="142"/>
    </row>
    <row r="2436" spans="4:4">
      <c r="D2436" s="142"/>
    </row>
    <row r="2437" spans="4:4">
      <c r="D2437" s="142"/>
    </row>
    <row r="2438" spans="4:4">
      <c r="D2438" s="142"/>
    </row>
    <row r="2439" spans="4:4">
      <c r="D2439" s="142"/>
    </row>
    <row r="2440" spans="4:4">
      <c r="D2440" s="142"/>
    </row>
    <row r="2441" spans="4:4">
      <c r="D2441" s="142"/>
    </row>
    <row r="2442" spans="4:4">
      <c r="D2442" s="142"/>
    </row>
    <row r="2443" spans="4:4">
      <c r="D2443" s="142"/>
    </row>
    <row r="2444" spans="4:4">
      <c r="D2444" s="142"/>
    </row>
    <row r="2445" spans="4:4">
      <c r="D2445" s="142"/>
    </row>
    <row r="2446" spans="4:4">
      <c r="D2446" s="142"/>
    </row>
    <row r="2447" spans="4:4">
      <c r="D2447" s="142"/>
    </row>
    <row r="2448" spans="4:4">
      <c r="D2448" s="142"/>
    </row>
    <row r="2449" spans="4:4">
      <c r="D2449" s="142"/>
    </row>
    <row r="2450" spans="4:4">
      <c r="D2450" s="142"/>
    </row>
    <row r="2451" spans="4:4">
      <c r="D2451" s="142"/>
    </row>
    <row r="2452" spans="4:4">
      <c r="D2452" s="142"/>
    </row>
    <row r="2453" spans="4:4">
      <c r="D2453" s="142"/>
    </row>
    <row r="2454" spans="4:4">
      <c r="D2454" s="142"/>
    </row>
    <row r="2455" spans="4:4">
      <c r="D2455" s="142"/>
    </row>
    <row r="2456" spans="4:4">
      <c r="D2456" s="142"/>
    </row>
    <row r="2457" spans="4:4">
      <c r="D2457" s="142"/>
    </row>
    <row r="2458" spans="4:4">
      <c r="D2458" s="142"/>
    </row>
    <row r="2459" spans="4:4">
      <c r="D2459" s="142"/>
    </row>
    <row r="2460" spans="4:4">
      <c r="D2460" s="142"/>
    </row>
    <row r="2461" spans="4:4">
      <c r="D2461" s="142"/>
    </row>
    <row r="2462" spans="4:4">
      <c r="D2462" s="142"/>
    </row>
    <row r="2463" spans="4:4">
      <c r="D2463" s="142"/>
    </row>
    <row r="2464" spans="4:4">
      <c r="D2464" s="142"/>
    </row>
    <row r="2465" spans="4:4">
      <c r="D2465" s="142"/>
    </row>
    <row r="2466" spans="4:4">
      <c r="D2466" s="142"/>
    </row>
    <row r="2467" spans="4:4">
      <c r="D2467" s="142"/>
    </row>
    <row r="2468" spans="4:4">
      <c r="D2468" s="142"/>
    </row>
    <row r="2469" spans="4:4">
      <c r="D2469" s="142"/>
    </row>
    <row r="2470" spans="4:4">
      <c r="D2470" s="142"/>
    </row>
    <row r="2471" spans="4:4">
      <c r="D2471" s="142"/>
    </row>
    <row r="2472" spans="4:4">
      <c r="D2472" s="142"/>
    </row>
    <row r="2473" spans="4:4">
      <c r="D2473" s="142"/>
    </row>
    <row r="2474" spans="4:4">
      <c r="D2474" s="142"/>
    </row>
    <row r="2475" spans="4:4">
      <c r="D2475" s="142"/>
    </row>
    <row r="2476" spans="4:4">
      <c r="D2476" s="142"/>
    </row>
    <row r="2477" spans="4:4">
      <c r="D2477" s="142"/>
    </row>
    <row r="2478" spans="4:4">
      <c r="D2478" s="142"/>
    </row>
    <row r="2479" spans="4:4">
      <c r="D2479" s="142"/>
    </row>
    <row r="2480" spans="4:4">
      <c r="D2480" s="142"/>
    </row>
    <row r="2481" spans="4:4">
      <c r="D2481" s="142"/>
    </row>
    <row r="2482" spans="4:4">
      <c r="D2482" s="142"/>
    </row>
    <row r="2483" spans="4:4">
      <c r="D2483" s="142"/>
    </row>
    <row r="2484" spans="4:4">
      <c r="D2484" s="142"/>
    </row>
    <row r="2485" spans="4:4">
      <c r="D2485" s="142"/>
    </row>
    <row r="2486" spans="4:4">
      <c r="D2486" s="142"/>
    </row>
    <row r="2487" spans="4:4">
      <c r="D2487" s="142"/>
    </row>
    <row r="2488" spans="4:4">
      <c r="D2488" s="142"/>
    </row>
    <row r="2489" spans="4:4">
      <c r="D2489" s="142"/>
    </row>
    <row r="2490" spans="4:4">
      <c r="D2490" s="142"/>
    </row>
    <row r="2491" spans="4:4">
      <c r="D2491" s="142"/>
    </row>
    <row r="2492" spans="4:4">
      <c r="D2492" s="142"/>
    </row>
    <row r="2493" spans="4:4">
      <c r="D2493" s="142"/>
    </row>
    <row r="2494" spans="4:4">
      <c r="D2494" s="142"/>
    </row>
    <row r="2495" spans="4:4">
      <c r="D2495" s="142"/>
    </row>
    <row r="2496" spans="4:4">
      <c r="D2496" s="142"/>
    </row>
    <row r="2497" spans="4:4">
      <c r="D2497" s="142"/>
    </row>
    <row r="2498" spans="4:4">
      <c r="D2498" s="142"/>
    </row>
    <row r="2499" spans="4:4">
      <c r="D2499" s="142"/>
    </row>
    <row r="2500" spans="4:4">
      <c r="D2500" s="142"/>
    </row>
    <row r="2501" spans="4:4">
      <c r="D2501" s="142"/>
    </row>
    <row r="2502" spans="4:4">
      <c r="D2502" s="142"/>
    </row>
    <row r="2503" spans="4:4">
      <c r="D2503" s="142"/>
    </row>
    <row r="2504" spans="4:4">
      <c r="D2504" s="142"/>
    </row>
    <row r="2505" spans="4:4">
      <c r="D2505" s="142"/>
    </row>
    <row r="2506" spans="4:4">
      <c r="D2506" s="142"/>
    </row>
    <row r="2507" spans="4:4">
      <c r="D2507" s="142"/>
    </row>
    <row r="2508" spans="4:4">
      <c r="D2508" s="142"/>
    </row>
    <row r="2509" spans="4:4">
      <c r="D2509" s="142"/>
    </row>
    <row r="2510" spans="4:4">
      <c r="D2510" s="142"/>
    </row>
    <row r="2511" spans="4:4">
      <c r="D2511" s="142"/>
    </row>
    <row r="2512" spans="4:4">
      <c r="D2512" s="142"/>
    </row>
    <row r="2513" spans="4:4">
      <c r="D2513" s="142"/>
    </row>
    <row r="2514" spans="4:4">
      <c r="D2514" s="142"/>
    </row>
    <row r="2515" spans="4:4">
      <c r="D2515" s="142"/>
    </row>
    <row r="2516" spans="4:4">
      <c r="D2516" s="142"/>
    </row>
    <row r="2517" spans="4:4">
      <c r="D2517" s="142"/>
    </row>
    <row r="2518" spans="4:4">
      <c r="D2518" s="142"/>
    </row>
    <row r="2519" spans="4:4">
      <c r="D2519" s="142"/>
    </row>
    <row r="2520" spans="4:4">
      <c r="D2520" s="142"/>
    </row>
    <row r="2521" spans="4:4">
      <c r="D2521" s="142"/>
    </row>
    <row r="2522" spans="4:4">
      <c r="D2522" s="142"/>
    </row>
    <row r="2523" spans="4:4">
      <c r="D2523" s="142"/>
    </row>
    <row r="2524" spans="4:4">
      <c r="D2524" s="142"/>
    </row>
    <row r="2525" spans="4:4">
      <c r="D2525" s="142"/>
    </row>
    <row r="2526" spans="4:4">
      <c r="D2526" s="142"/>
    </row>
    <row r="2527" spans="4:4">
      <c r="D2527" s="142"/>
    </row>
    <row r="2528" spans="4:4">
      <c r="D2528" s="142"/>
    </row>
    <row r="2529" spans="4:4">
      <c r="D2529" s="142"/>
    </row>
    <row r="2530" spans="4:4">
      <c r="D2530" s="142"/>
    </row>
    <row r="2531" spans="4:4">
      <c r="D2531" s="142"/>
    </row>
    <row r="2532" spans="4:4">
      <c r="D2532" s="142"/>
    </row>
    <row r="2533" spans="4:4">
      <c r="D2533" s="142"/>
    </row>
    <row r="2534" spans="4:4">
      <c r="D2534" s="142"/>
    </row>
    <row r="2535" spans="4:4">
      <c r="D2535" s="142"/>
    </row>
    <row r="2536" spans="4:4">
      <c r="D2536" s="142"/>
    </row>
    <row r="2537" spans="4:4">
      <c r="D2537" s="142"/>
    </row>
    <row r="2538" spans="4:4">
      <c r="D2538" s="142"/>
    </row>
    <row r="2539" spans="4:4">
      <c r="D2539" s="142"/>
    </row>
    <row r="2540" spans="4:4">
      <c r="D2540" s="142"/>
    </row>
    <row r="2541" spans="4:4">
      <c r="D2541" s="142"/>
    </row>
    <row r="2542" spans="4:4">
      <c r="D2542" s="142"/>
    </row>
    <row r="2543" spans="4:4">
      <c r="D2543" s="142"/>
    </row>
    <row r="2544" spans="4:4">
      <c r="D2544" s="142"/>
    </row>
    <row r="2545" spans="4:4">
      <c r="D2545" s="142"/>
    </row>
    <row r="2546" spans="4:4">
      <c r="D2546" s="142"/>
    </row>
    <row r="2547" spans="4:4">
      <c r="D2547" s="142"/>
    </row>
    <row r="2548" spans="4:4">
      <c r="D2548" s="142"/>
    </row>
    <row r="2549" spans="4:4">
      <c r="D2549" s="142"/>
    </row>
    <row r="2550" spans="4:4">
      <c r="D2550" s="142"/>
    </row>
    <row r="2551" spans="4:4">
      <c r="D2551" s="142"/>
    </row>
    <row r="2552" spans="4:4">
      <c r="D2552" s="142"/>
    </row>
    <row r="2553" spans="4:4">
      <c r="D2553" s="142"/>
    </row>
    <row r="2554" spans="4:4">
      <c r="D2554" s="142"/>
    </row>
    <row r="2555" spans="4:4">
      <c r="D2555" s="142"/>
    </row>
    <row r="2556" spans="4:4">
      <c r="D2556" s="142"/>
    </row>
    <row r="2557" spans="4:4">
      <c r="D2557" s="142"/>
    </row>
    <row r="2558" spans="4:4">
      <c r="D2558" s="142"/>
    </row>
    <row r="2559" spans="4:4">
      <c r="D2559" s="142"/>
    </row>
    <row r="2560" spans="4:4">
      <c r="D2560" s="142"/>
    </row>
    <row r="2561" spans="4:4">
      <c r="D2561" s="142"/>
    </row>
    <row r="2562" spans="4:4">
      <c r="D2562" s="142"/>
    </row>
    <row r="2563" spans="4:4">
      <c r="D2563" s="142"/>
    </row>
    <row r="2564" spans="4:4">
      <c r="D2564" s="142"/>
    </row>
    <row r="2565" spans="4:4">
      <c r="D2565" s="142"/>
    </row>
    <row r="2566" spans="4:4">
      <c r="D2566" s="142"/>
    </row>
    <row r="2567" spans="4:4">
      <c r="D2567" s="142"/>
    </row>
    <row r="2568" spans="4:4">
      <c r="D2568" s="142"/>
    </row>
    <row r="2569" spans="4:4">
      <c r="D2569" s="142"/>
    </row>
    <row r="2570" spans="4:4">
      <c r="D2570" s="142"/>
    </row>
    <row r="2571" spans="4:4">
      <c r="D2571" s="142"/>
    </row>
    <row r="2572" spans="4:4">
      <c r="D2572" s="142"/>
    </row>
    <row r="2573" spans="4:4">
      <c r="D2573" s="142"/>
    </row>
    <row r="2574" spans="4:4">
      <c r="D2574" s="142"/>
    </row>
    <row r="2575" spans="4:4">
      <c r="D2575" s="142"/>
    </row>
    <row r="2576" spans="4:4">
      <c r="D2576" s="142"/>
    </row>
    <row r="2577" spans="4:4">
      <c r="D2577" s="142"/>
    </row>
    <row r="2578" spans="4:4">
      <c r="D2578" s="142"/>
    </row>
    <row r="2579" spans="4:4">
      <c r="D2579" s="142"/>
    </row>
    <row r="2580" spans="4:4">
      <c r="D2580" s="142"/>
    </row>
    <row r="2581" spans="4:4">
      <c r="D2581" s="142"/>
    </row>
    <row r="2582" spans="4:4">
      <c r="D2582" s="142"/>
    </row>
    <row r="2583" spans="4:4">
      <c r="D2583" s="142"/>
    </row>
    <row r="2584" spans="4:4">
      <c r="D2584" s="142"/>
    </row>
    <row r="2585" spans="4:4">
      <c r="D2585" s="142"/>
    </row>
    <row r="2586" spans="4:4">
      <c r="D2586" s="142"/>
    </row>
    <row r="2587" spans="4:4">
      <c r="D2587" s="142"/>
    </row>
    <row r="2588" spans="4:4">
      <c r="D2588" s="142"/>
    </row>
    <row r="2589" spans="4:4">
      <c r="D2589" s="142"/>
    </row>
    <row r="2590" spans="4:4">
      <c r="D2590" s="142"/>
    </row>
    <row r="2591" spans="4:4">
      <c r="D2591" s="142"/>
    </row>
    <row r="2592" spans="4:4">
      <c r="D2592" s="142"/>
    </row>
    <row r="2593" spans="4:4">
      <c r="D2593" s="142"/>
    </row>
    <row r="2594" spans="4:4">
      <c r="D2594" s="142"/>
    </row>
    <row r="2595" spans="4:4">
      <c r="D2595" s="142"/>
    </row>
    <row r="2596" spans="4:4">
      <c r="D2596" s="142"/>
    </row>
    <row r="2597" spans="4:4">
      <c r="D2597" s="142"/>
    </row>
    <row r="2598" spans="4:4">
      <c r="D2598" s="142"/>
    </row>
    <row r="2599" spans="4:4">
      <c r="D2599" s="142"/>
    </row>
    <row r="2600" spans="4:4">
      <c r="D2600" s="142"/>
    </row>
    <row r="2601" spans="4:4">
      <c r="D2601" s="142"/>
    </row>
    <row r="2602" spans="4:4">
      <c r="D2602" s="142"/>
    </row>
    <row r="2603" spans="4:4">
      <c r="D2603" s="142"/>
    </row>
    <row r="2604" spans="4:4">
      <c r="D2604" s="142"/>
    </row>
    <row r="2605" spans="4:4">
      <c r="D2605" s="142"/>
    </row>
    <row r="2606" spans="4:4">
      <c r="D2606" s="142"/>
    </row>
    <row r="2607" spans="4:4">
      <c r="D2607" s="142"/>
    </row>
    <row r="2608" spans="4:4">
      <c r="D2608" s="142"/>
    </row>
    <row r="2609" spans="4:4">
      <c r="D2609" s="142"/>
    </row>
    <row r="2610" spans="4:4">
      <c r="D2610" s="142"/>
    </row>
    <row r="2611" spans="4:4">
      <c r="D2611" s="142"/>
    </row>
    <row r="2612" spans="4:4">
      <c r="D2612" s="142"/>
    </row>
    <row r="2613" spans="4:4">
      <c r="D2613" s="142"/>
    </row>
    <row r="2614" spans="4:4">
      <c r="D2614" s="142"/>
    </row>
    <row r="2615" spans="4:4">
      <c r="D2615" s="142"/>
    </row>
    <row r="2616" spans="4:4">
      <c r="D2616" s="142"/>
    </row>
    <row r="2617" spans="4:4">
      <c r="D2617" s="142"/>
    </row>
    <row r="2618" spans="4:4">
      <c r="D2618" s="142"/>
    </row>
    <row r="2619" spans="4:4">
      <c r="D2619" s="142"/>
    </row>
    <row r="2620" spans="4:4">
      <c r="D2620" s="142"/>
    </row>
    <row r="2621" spans="4:4">
      <c r="D2621" s="142"/>
    </row>
    <row r="2622" spans="4:4">
      <c r="D2622" s="142"/>
    </row>
    <row r="2623" spans="4:4">
      <c r="D2623" s="142"/>
    </row>
    <row r="2624" spans="4:4">
      <c r="D2624" s="142"/>
    </row>
    <row r="2625" spans="4:4">
      <c r="D2625" s="142"/>
    </row>
    <row r="2626" spans="4:4">
      <c r="D2626" s="142"/>
    </row>
    <row r="2627" spans="4:4">
      <c r="D2627" s="142"/>
    </row>
    <row r="2628" spans="4:4">
      <c r="D2628" s="142"/>
    </row>
    <row r="2629" spans="4:4">
      <c r="D2629" s="142"/>
    </row>
    <row r="2630" spans="4:4">
      <c r="D2630" s="142"/>
    </row>
    <row r="2631" spans="4:4">
      <c r="D2631" s="142"/>
    </row>
    <row r="2632" spans="4:4">
      <c r="D2632" s="142"/>
    </row>
    <row r="2633" spans="4:4">
      <c r="D2633" s="142"/>
    </row>
    <row r="2634" spans="4:4">
      <c r="D2634" s="142"/>
    </row>
    <row r="2635" spans="4:4">
      <c r="D2635" s="142"/>
    </row>
    <row r="2636" spans="4:4">
      <c r="D2636" s="142"/>
    </row>
    <row r="2637" spans="4:4">
      <c r="D2637" s="142"/>
    </row>
    <row r="2638" spans="4:4">
      <c r="D2638" s="142"/>
    </row>
    <row r="2639" spans="4:4">
      <c r="D2639" s="142"/>
    </row>
    <row r="2640" spans="4:4">
      <c r="D2640" s="142"/>
    </row>
    <row r="2641" spans="4:4">
      <c r="D2641" s="142"/>
    </row>
    <row r="2642" spans="4:4">
      <c r="D2642" s="142"/>
    </row>
    <row r="2643" spans="4:4">
      <c r="D2643" s="142"/>
    </row>
    <row r="2644" spans="4:4">
      <c r="D2644" s="142"/>
    </row>
    <row r="2645" spans="4:4">
      <c r="D2645" s="142"/>
    </row>
    <row r="2646" spans="4:4">
      <c r="D2646" s="142"/>
    </row>
    <row r="2647" spans="4:4">
      <c r="D2647" s="142"/>
    </row>
    <row r="2648" spans="4:4">
      <c r="D2648" s="142"/>
    </row>
    <row r="2649" spans="4:4">
      <c r="D2649" s="142"/>
    </row>
    <row r="2650" spans="4:4">
      <c r="D2650" s="142"/>
    </row>
    <row r="2651" spans="4:4">
      <c r="D2651" s="142"/>
    </row>
    <row r="2652" spans="4:4">
      <c r="D2652" s="142"/>
    </row>
    <row r="2653" spans="4:4">
      <c r="D2653" s="142"/>
    </row>
    <row r="2654" spans="4:4">
      <c r="D2654" s="142"/>
    </row>
    <row r="2655" spans="4:4">
      <c r="D2655" s="142"/>
    </row>
    <row r="2656" spans="4:4">
      <c r="D2656" s="142"/>
    </row>
    <row r="2657" spans="4:4">
      <c r="D2657" s="142"/>
    </row>
    <row r="2658" spans="4:4">
      <c r="D2658" s="142"/>
    </row>
    <row r="2659" spans="4:4">
      <c r="D2659" s="142"/>
    </row>
    <row r="2660" spans="4:4">
      <c r="D2660" s="142"/>
    </row>
    <row r="2661" spans="4:4">
      <c r="D2661" s="142"/>
    </row>
    <row r="2662" spans="4:4">
      <c r="D2662" s="142"/>
    </row>
    <row r="2663" spans="4:4">
      <c r="D2663" s="142"/>
    </row>
    <row r="2664" spans="4:4">
      <c r="D2664" s="142"/>
    </row>
    <row r="2665" spans="4:4">
      <c r="D2665" s="142"/>
    </row>
    <row r="2666" spans="4:4">
      <c r="D2666" s="142"/>
    </row>
    <row r="2667" spans="4:4">
      <c r="D2667" s="142"/>
    </row>
    <row r="2668" spans="4:4">
      <c r="D2668" s="142"/>
    </row>
    <row r="2669" spans="4:4">
      <c r="D2669" s="142"/>
    </row>
    <row r="2670" spans="4:4">
      <c r="D2670" s="142"/>
    </row>
    <row r="2671" spans="4:4">
      <c r="D2671" s="142"/>
    </row>
    <row r="2672" spans="4:4">
      <c r="D2672" s="142"/>
    </row>
    <row r="2673" spans="4:4">
      <c r="D2673" s="142"/>
    </row>
    <row r="2674" spans="4:4">
      <c r="D2674" s="142"/>
    </row>
    <row r="2675" spans="4:4">
      <c r="D2675" s="142"/>
    </row>
    <row r="2676" spans="4:4">
      <c r="D2676" s="142"/>
    </row>
    <row r="2677" spans="4:4">
      <c r="D2677" s="142"/>
    </row>
    <row r="2678" spans="4:4">
      <c r="D2678" s="142"/>
    </row>
    <row r="2679" spans="4:4">
      <c r="D2679" s="142"/>
    </row>
    <row r="2680" spans="4:4">
      <c r="D2680" s="142"/>
    </row>
    <row r="2681" spans="4:4">
      <c r="D2681" s="142"/>
    </row>
    <row r="2682" spans="4:4">
      <c r="D2682" s="142"/>
    </row>
    <row r="2683" spans="4:4">
      <c r="D2683" s="142"/>
    </row>
    <row r="2684" spans="4:4">
      <c r="D2684" s="142"/>
    </row>
    <row r="2685" spans="4:4">
      <c r="D2685" s="142"/>
    </row>
    <row r="2686" spans="4:4">
      <c r="D2686" s="142"/>
    </row>
    <row r="2687" spans="4:4">
      <c r="D2687" s="142"/>
    </row>
    <row r="2688" spans="4:4">
      <c r="D2688" s="142"/>
    </row>
    <row r="2689" spans="4:4">
      <c r="D2689" s="142"/>
    </row>
    <row r="2690" spans="4:4">
      <c r="D2690" s="142"/>
    </row>
    <row r="2691" spans="4:4">
      <c r="D2691" s="142"/>
    </row>
    <row r="2692" spans="4:4">
      <c r="D2692" s="142"/>
    </row>
    <row r="2693" spans="4:4">
      <c r="D2693" s="142"/>
    </row>
    <row r="2694" spans="4:4">
      <c r="D2694" s="142"/>
    </row>
    <row r="2695" spans="4:4">
      <c r="D2695" s="142"/>
    </row>
    <row r="2696" spans="4:4">
      <c r="D2696" s="142"/>
    </row>
    <row r="2697" spans="4:4">
      <c r="D2697" s="142"/>
    </row>
    <row r="2698" spans="4:4">
      <c r="D2698" s="142"/>
    </row>
    <row r="2699" spans="4:4">
      <c r="D2699" s="142"/>
    </row>
    <row r="2700" spans="4:4">
      <c r="D2700" s="142"/>
    </row>
    <row r="2701" spans="4:4">
      <c r="D2701" s="142"/>
    </row>
    <row r="2702" spans="4:4">
      <c r="D2702" s="142"/>
    </row>
    <row r="2703" spans="4:4">
      <c r="D2703" s="142"/>
    </row>
    <row r="2704" spans="4:4">
      <c r="D2704" s="142"/>
    </row>
    <row r="2705" spans="4:4">
      <c r="D2705" s="142"/>
    </row>
    <row r="2706" spans="4:4">
      <c r="D2706" s="142"/>
    </row>
    <row r="2707" spans="4:4">
      <c r="D2707" s="142"/>
    </row>
    <row r="2708" spans="4:4">
      <c r="D2708" s="142"/>
    </row>
    <row r="2709" spans="4:4">
      <c r="D2709" s="142"/>
    </row>
    <row r="2710" spans="4:4">
      <c r="D2710" s="142"/>
    </row>
    <row r="2711" spans="4:4">
      <c r="D2711" s="142"/>
    </row>
    <row r="2712" spans="4:4">
      <c r="D2712" s="142"/>
    </row>
    <row r="2713" spans="4:4">
      <c r="D2713" s="142"/>
    </row>
    <row r="2714" spans="4:4">
      <c r="D2714" s="142"/>
    </row>
    <row r="2715" spans="4:4">
      <c r="D2715" s="142"/>
    </row>
    <row r="2716" spans="4:4">
      <c r="D2716" s="142"/>
    </row>
    <row r="2717" spans="4:4">
      <c r="D2717" s="142"/>
    </row>
    <row r="2718" spans="4:4">
      <c r="D2718" s="142"/>
    </row>
    <row r="2719" spans="4:4">
      <c r="D2719" s="142"/>
    </row>
    <row r="2720" spans="4:4">
      <c r="D2720" s="142"/>
    </row>
    <row r="2721" spans="4:4">
      <c r="D2721" s="142"/>
    </row>
    <row r="2722" spans="4:4">
      <c r="D2722" s="142"/>
    </row>
    <row r="2723" spans="4:4">
      <c r="D2723" s="142"/>
    </row>
    <row r="2724" spans="4:4">
      <c r="D2724" s="142"/>
    </row>
    <row r="2725" spans="4:4">
      <c r="D2725" s="142"/>
    </row>
    <row r="2726" spans="4:4">
      <c r="D2726" s="142"/>
    </row>
    <row r="2727" spans="4:4">
      <c r="D2727" s="142"/>
    </row>
    <row r="2728" spans="4:4">
      <c r="D2728" s="142"/>
    </row>
    <row r="2729" spans="4:4">
      <c r="D2729" s="142"/>
    </row>
    <row r="2730" spans="4:4">
      <c r="D2730" s="142"/>
    </row>
    <row r="2731" spans="4:4">
      <c r="D2731" s="142"/>
    </row>
    <row r="2732" spans="4:4">
      <c r="D2732" s="142"/>
    </row>
    <row r="2733" spans="4:4">
      <c r="D2733" s="142"/>
    </row>
    <row r="2734" spans="4:4">
      <c r="D2734" s="142"/>
    </row>
    <row r="2735" spans="4:4">
      <c r="D2735" s="142"/>
    </row>
    <row r="2736" spans="4:4">
      <c r="D2736" s="142"/>
    </row>
    <row r="2737" spans="4:4">
      <c r="D2737" s="142"/>
    </row>
    <row r="2738" spans="4:4">
      <c r="D2738" s="142"/>
    </row>
    <row r="2739" spans="4:4">
      <c r="D2739" s="142"/>
    </row>
    <row r="2740" spans="4:4">
      <c r="D2740" s="142"/>
    </row>
    <row r="2741" spans="4:4">
      <c r="D2741" s="142"/>
    </row>
    <row r="2742" spans="4:4">
      <c r="D2742" s="142"/>
    </row>
    <row r="2743" spans="4:4">
      <c r="D2743" s="142"/>
    </row>
    <row r="2744" spans="4:4">
      <c r="D2744" s="142"/>
    </row>
    <row r="2745" spans="4:4">
      <c r="D2745" s="142"/>
    </row>
    <row r="2746" spans="4:4">
      <c r="D2746" s="142"/>
    </row>
    <row r="2747" spans="4:4">
      <c r="D2747" s="142"/>
    </row>
    <row r="2748" spans="4:4">
      <c r="D2748" s="142"/>
    </row>
    <row r="2749" spans="4:4">
      <c r="D2749" s="142"/>
    </row>
    <row r="2750" spans="4:4">
      <c r="D2750" s="142"/>
    </row>
    <row r="2751" spans="4:4">
      <c r="D2751" s="142"/>
    </row>
    <row r="2752" spans="4:4">
      <c r="D2752" s="142"/>
    </row>
    <row r="2753" spans="4:4">
      <c r="D2753" s="142"/>
    </row>
    <row r="2754" spans="4:4">
      <c r="D2754" s="142"/>
    </row>
    <row r="2755" spans="4:4">
      <c r="D2755" s="142"/>
    </row>
    <row r="2756" spans="4:4">
      <c r="D2756" s="142"/>
    </row>
    <row r="2757" spans="4:4">
      <c r="D2757" s="142"/>
    </row>
    <row r="2758" spans="4:4">
      <c r="D2758" s="142"/>
    </row>
    <row r="2759" spans="4:4">
      <c r="D2759" s="142"/>
    </row>
    <row r="2760" spans="4:4">
      <c r="D2760" s="142"/>
    </row>
    <row r="2761" spans="4:4">
      <c r="D2761" s="142"/>
    </row>
    <row r="2762" spans="4:4">
      <c r="D2762" s="142"/>
    </row>
    <row r="2763" spans="4:4">
      <c r="D2763" s="142"/>
    </row>
    <row r="2764" spans="4:4">
      <c r="D2764" s="142"/>
    </row>
    <row r="2765" spans="4:4">
      <c r="D2765" s="142"/>
    </row>
    <row r="2766" spans="4:4">
      <c r="D2766" s="142"/>
    </row>
    <row r="2767" spans="4:4">
      <c r="D2767" s="142"/>
    </row>
    <row r="2768" spans="4:4">
      <c r="D2768" s="142"/>
    </row>
    <row r="2769" spans="4:4">
      <c r="D2769" s="142"/>
    </row>
    <row r="2770" spans="4:4">
      <c r="D2770" s="142"/>
    </row>
    <row r="2771" spans="4:4">
      <c r="D2771" s="142"/>
    </row>
    <row r="2772" spans="4:4">
      <c r="D2772" s="142"/>
    </row>
    <row r="2773" spans="4:4">
      <c r="D2773" s="142"/>
    </row>
    <row r="2774" spans="4:4">
      <c r="D2774" s="142"/>
    </row>
    <row r="2775" spans="4:4">
      <c r="D2775" s="142"/>
    </row>
    <row r="2776" spans="4:4">
      <c r="D2776" s="142"/>
    </row>
    <row r="2777" spans="4:4">
      <c r="D2777" s="142"/>
    </row>
    <row r="2778" spans="4:4">
      <c r="D2778" s="142"/>
    </row>
    <row r="2779" spans="4:4">
      <c r="D2779" s="142"/>
    </row>
    <row r="2780" spans="4:4">
      <c r="D2780" s="142"/>
    </row>
    <row r="2781" spans="4:4">
      <c r="D2781" s="142"/>
    </row>
    <row r="2782" spans="4:4">
      <c r="D2782" s="142"/>
    </row>
    <row r="2783" spans="4:4">
      <c r="D2783" s="142"/>
    </row>
    <row r="2784" spans="4:4">
      <c r="D2784" s="142"/>
    </row>
    <row r="2785" spans="4:4">
      <c r="D2785" s="142"/>
    </row>
    <row r="2786" spans="4:4">
      <c r="D2786" s="142"/>
    </row>
    <row r="2787" spans="4:4">
      <c r="D2787" s="142"/>
    </row>
    <row r="2788" spans="4:4">
      <c r="D2788" s="142"/>
    </row>
    <row r="2789" spans="4:4">
      <c r="D2789" s="142"/>
    </row>
    <row r="2790" spans="4:4">
      <c r="D2790" s="142"/>
    </row>
    <row r="2791" spans="4:4">
      <c r="D2791" s="142"/>
    </row>
    <row r="2792" spans="4:4">
      <c r="D2792" s="142"/>
    </row>
    <row r="2793" spans="4:4">
      <c r="D2793" s="142"/>
    </row>
    <row r="2794" spans="4:4">
      <c r="D2794" s="142"/>
    </row>
    <row r="2795" spans="4:4">
      <c r="D2795" s="142"/>
    </row>
    <row r="2796" spans="4:4">
      <c r="D2796" s="142"/>
    </row>
    <row r="2797" spans="4:4">
      <c r="D2797" s="142"/>
    </row>
    <row r="2798" spans="4:4">
      <c r="D2798" s="142"/>
    </row>
    <row r="2799" spans="4:4">
      <c r="D2799" s="142"/>
    </row>
    <row r="2800" spans="4:4">
      <c r="D2800" s="142"/>
    </row>
    <row r="2801" spans="4:4">
      <c r="D2801" s="142"/>
    </row>
    <row r="2802" spans="4:4">
      <c r="D2802" s="142"/>
    </row>
    <row r="2803" spans="4:4">
      <c r="D2803" s="142"/>
    </row>
    <row r="2804" spans="4:4">
      <c r="D2804" s="142"/>
    </row>
    <row r="2805" spans="4:4">
      <c r="D2805" s="142"/>
    </row>
    <row r="2806" spans="4:4">
      <c r="D2806" s="142"/>
    </row>
    <row r="2807" spans="4:4">
      <c r="D2807" s="142"/>
    </row>
    <row r="2808" spans="4:4">
      <c r="D2808" s="142"/>
    </row>
    <row r="2809" spans="4:4">
      <c r="D2809" s="142"/>
    </row>
    <row r="2810" spans="4:4">
      <c r="D2810" s="142"/>
    </row>
    <row r="2811" spans="4:4">
      <c r="D2811" s="142"/>
    </row>
    <row r="2812" spans="4:4">
      <c r="D2812" s="142"/>
    </row>
    <row r="2813" spans="4:4">
      <c r="D2813" s="142"/>
    </row>
    <row r="2814" spans="4:4">
      <c r="D2814" s="142"/>
    </row>
    <row r="2815" spans="4:4">
      <c r="D2815" s="142"/>
    </row>
    <row r="2816" spans="4:4">
      <c r="D2816" s="142"/>
    </row>
    <row r="2817" spans="4:4">
      <c r="D2817" s="142"/>
    </row>
    <row r="2818" spans="4:4">
      <c r="D2818" s="142"/>
    </row>
    <row r="2819" spans="4:4">
      <c r="D2819" s="142"/>
    </row>
    <row r="2820" spans="4:4">
      <c r="D2820" s="142"/>
    </row>
    <row r="2821" spans="4:4">
      <c r="D2821" s="142"/>
    </row>
    <row r="2822" spans="4:4">
      <c r="D2822" s="142"/>
    </row>
    <row r="2823" spans="4:4">
      <c r="D2823" s="142"/>
    </row>
    <row r="2824" spans="4:4">
      <c r="D2824" s="142"/>
    </row>
    <row r="2825" spans="4:4">
      <c r="D2825" s="142"/>
    </row>
    <row r="2826" spans="4:4">
      <c r="D2826" s="142"/>
    </row>
    <row r="2827" spans="4:4">
      <c r="D2827" s="142"/>
    </row>
    <row r="2828" spans="4:4">
      <c r="D2828" s="142"/>
    </row>
    <row r="2829" spans="4:4">
      <c r="D2829" s="142"/>
    </row>
    <row r="2830" spans="4:4">
      <c r="D2830" s="142"/>
    </row>
    <row r="2831" spans="4:4">
      <c r="D2831" s="142"/>
    </row>
    <row r="2832" spans="4:4">
      <c r="D2832" s="142"/>
    </row>
    <row r="2833" spans="4:4">
      <c r="D2833" s="142"/>
    </row>
    <row r="2834" spans="4:4">
      <c r="D2834" s="142"/>
    </row>
    <row r="2835" spans="4:4">
      <c r="D2835" s="142"/>
    </row>
    <row r="2836" spans="4:4">
      <c r="D2836" s="142"/>
    </row>
    <row r="2837" spans="4:4">
      <c r="D2837" s="142"/>
    </row>
    <row r="2838" spans="4:4">
      <c r="D2838" s="142"/>
    </row>
    <row r="2839" spans="4:4">
      <c r="D2839" s="142"/>
    </row>
    <row r="2840" spans="4:4">
      <c r="D2840" s="142"/>
    </row>
    <row r="2841" spans="4:4">
      <c r="D2841" s="142"/>
    </row>
    <row r="2842" spans="4:4">
      <c r="D2842" s="142"/>
    </row>
    <row r="2843" spans="4:4">
      <c r="D2843" s="142"/>
    </row>
    <row r="2844" spans="4:4">
      <c r="D2844" s="142"/>
    </row>
    <row r="2845" spans="4:4">
      <c r="D2845" s="142"/>
    </row>
    <row r="2846" spans="4:4">
      <c r="D2846" s="142"/>
    </row>
    <row r="2847" spans="4:4">
      <c r="D2847" s="142"/>
    </row>
    <row r="2848" spans="4:4">
      <c r="D2848" s="142"/>
    </row>
    <row r="2849" spans="4:4">
      <c r="D2849" s="142"/>
    </row>
    <row r="2850" spans="4:4">
      <c r="D2850" s="142"/>
    </row>
    <row r="2851" spans="4:4">
      <c r="D2851" s="142"/>
    </row>
    <row r="2852" spans="4:4">
      <c r="D2852" s="142"/>
    </row>
    <row r="2853" spans="4:4">
      <c r="D2853" s="142"/>
    </row>
    <row r="2854" spans="4:4">
      <c r="D2854" s="142"/>
    </row>
    <row r="2855" spans="4:4">
      <c r="D2855" s="142"/>
    </row>
    <row r="2856" spans="4:4">
      <c r="D2856" s="142"/>
    </row>
    <row r="2857" spans="4:4">
      <c r="D2857" s="142"/>
    </row>
    <row r="2858" spans="4:4">
      <c r="D2858" s="142"/>
    </row>
    <row r="2859" spans="4:4">
      <c r="D2859" s="142"/>
    </row>
    <row r="2860" spans="4:4">
      <c r="D2860" s="142"/>
    </row>
    <row r="2861" spans="4:4">
      <c r="D2861" s="142"/>
    </row>
    <row r="2862" spans="4:4">
      <c r="D2862" s="142"/>
    </row>
    <row r="2863" spans="4:4">
      <c r="D2863" s="142"/>
    </row>
    <row r="2864" spans="4:4">
      <c r="D2864" s="142"/>
    </row>
    <row r="2865" spans="4:4">
      <c r="D2865" s="142"/>
    </row>
    <row r="2866" spans="4:4">
      <c r="D2866" s="142"/>
    </row>
    <row r="2867" spans="4:4">
      <c r="D2867" s="142"/>
    </row>
    <row r="2868" spans="4:4">
      <c r="D2868" s="142"/>
    </row>
    <row r="2869" spans="4:4">
      <c r="D2869" s="142"/>
    </row>
    <row r="2870" spans="4:4">
      <c r="D2870" s="142"/>
    </row>
    <row r="2871" spans="4:4">
      <c r="D2871" s="142"/>
    </row>
    <row r="2872" spans="4:4">
      <c r="D2872" s="142"/>
    </row>
    <row r="2873" spans="4:4">
      <c r="D2873" s="142"/>
    </row>
    <row r="2874" spans="4:4">
      <c r="D2874" s="142"/>
    </row>
    <row r="2875" spans="4:4">
      <c r="D2875" s="142"/>
    </row>
    <row r="2876" spans="4:4">
      <c r="D2876" s="142"/>
    </row>
    <row r="2877" spans="4:4">
      <c r="D2877" s="142"/>
    </row>
    <row r="2878" spans="4:4">
      <c r="D2878" s="142"/>
    </row>
    <row r="2879" spans="4:4">
      <c r="D2879" s="142"/>
    </row>
    <row r="2880" spans="4:4">
      <c r="D2880" s="142"/>
    </row>
    <row r="2881" spans="4:4">
      <c r="D2881" s="142"/>
    </row>
    <row r="2882" spans="4:4">
      <c r="D2882" s="142"/>
    </row>
    <row r="2883" spans="4:4">
      <c r="D2883" s="142"/>
    </row>
    <row r="2884" spans="4:4">
      <c r="D2884" s="142"/>
    </row>
    <row r="2885" spans="4:4">
      <c r="D2885" s="142"/>
    </row>
    <row r="2886" spans="4:4">
      <c r="D2886" s="142"/>
    </row>
    <row r="2887" spans="4:4">
      <c r="D2887" s="142"/>
    </row>
    <row r="2888" spans="4:4">
      <c r="D2888" s="142"/>
    </row>
    <row r="2889" spans="4:4">
      <c r="D2889" s="142"/>
    </row>
    <row r="2890" spans="4:4">
      <c r="D2890" s="142"/>
    </row>
    <row r="2891" spans="4:4">
      <c r="D2891" s="142"/>
    </row>
    <row r="2892" spans="4:4">
      <c r="D2892" s="142"/>
    </row>
    <row r="2893" spans="4:4">
      <c r="D2893" s="142"/>
    </row>
    <row r="2894" spans="4:4">
      <c r="D2894" s="142"/>
    </row>
    <row r="2895" spans="4:4">
      <c r="D2895" s="142"/>
    </row>
    <row r="2896" spans="4:4">
      <c r="D2896" s="142"/>
    </row>
    <row r="2897" spans="4:4">
      <c r="D2897" s="142"/>
    </row>
    <row r="2898" spans="4:4">
      <c r="D2898" s="142"/>
    </row>
    <row r="2899" spans="4:4">
      <c r="D2899" s="142"/>
    </row>
    <row r="2900" spans="4:4">
      <c r="D2900" s="142"/>
    </row>
    <row r="2901" spans="4:4">
      <c r="D2901" s="142"/>
    </row>
    <row r="2902" spans="4:4">
      <c r="D2902" s="142"/>
    </row>
    <row r="2903" spans="4:4">
      <c r="D2903" s="142"/>
    </row>
    <row r="2904" spans="4:4">
      <c r="D2904" s="142"/>
    </row>
    <row r="2905" spans="4:4">
      <c r="D2905" s="142"/>
    </row>
    <row r="2906" spans="4:4">
      <c r="D2906" s="142"/>
    </row>
    <row r="2907" spans="4:4">
      <c r="D2907" s="142"/>
    </row>
    <row r="2908" spans="4:4">
      <c r="D2908" s="142"/>
    </row>
    <row r="2909" spans="4:4">
      <c r="D2909" s="142"/>
    </row>
    <row r="2910" spans="4:4">
      <c r="D2910" s="142"/>
    </row>
    <row r="2911" spans="4:4">
      <c r="D2911" s="142"/>
    </row>
    <row r="2912" spans="4:4">
      <c r="D2912" s="142"/>
    </row>
    <row r="2913" spans="4:4">
      <c r="D2913" s="142"/>
    </row>
    <row r="2914" spans="4:4">
      <c r="D2914" s="142"/>
    </row>
    <row r="2915" spans="4:4">
      <c r="D2915" s="142"/>
    </row>
    <row r="2916" spans="4:4">
      <c r="D2916" s="142"/>
    </row>
    <row r="2917" spans="4:4">
      <c r="D2917" s="142"/>
    </row>
    <row r="2918" spans="4:4">
      <c r="D2918" s="142"/>
    </row>
    <row r="2919" spans="4:4">
      <c r="D2919" s="142"/>
    </row>
    <row r="2920" spans="4:4">
      <c r="D2920" s="142"/>
    </row>
    <row r="2921" spans="4:4">
      <c r="D2921" s="142"/>
    </row>
    <row r="2922" spans="4:4">
      <c r="D2922" s="142"/>
    </row>
    <row r="2923" spans="4:4">
      <c r="D2923" s="142"/>
    </row>
    <row r="2924" spans="4:4">
      <c r="D2924" s="142"/>
    </row>
    <row r="2925" spans="4:4">
      <c r="D2925" s="142"/>
    </row>
    <row r="2926" spans="4:4">
      <c r="D2926" s="142"/>
    </row>
    <row r="2927" spans="4:4">
      <c r="D2927" s="142"/>
    </row>
    <row r="2928" spans="4:4">
      <c r="D2928" s="142"/>
    </row>
    <row r="2929" spans="4:4">
      <c r="D2929" s="142"/>
    </row>
    <row r="2930" spans="4:4">
      <c r="D2930" s="142"/>
    </row>
    <row r="2931" spans="4:4">
      <c r="D2931" s="142"/>
    </row>
    <row r="2932" spans="4:4">
      <c r="D2932" s="142"/>
    </row>
    <row r="2933" spans="4:4">
      <c r="D2933" s="142"/>
    </row>
    <row r="2934" spans="4:4">
      <c r="D2934" s="142"/>
    </row>
    <row r="2935" spans="4:4">
      <c r="D2935" s="142"/>
    </row>
    <row r="2936" spans="4:4">
      <c r="D2936" s="142"/>
    </row>
    <row r="2937" spans="4:4">
      <c r="D2937" s="142"/>
    </row>
    <row r="2938" spans="4:4">
      <c r="D2938" s="142"/>
    </row>
    <row r="2939" spans="4:4">
      <c r="D2939" s="142"/>
    </row>
    <row r="2940" spans="4:4">
      <c r="D2940" s="142"/>
    </row>
    <row r="2941" spans="4:4">
      <c r="D2941" s="142"/>
    </row>
    <row r="2942" spans="4:4">
      <c r="D2942" s="142"/>
    </row>
    <row r="2943" spans="4:4">
      <c r="D2943" s="142"/>
    </row>
    <row r="2944" spans="4:4">
      <c r="D2944" s="142"/>
    </row>
    <row r="2945" spans="4:4">
      <c r="D2945" s="142"/>
    </row>
    <row r="2946" spans="4:4">
      <c r="D2946" s="142"/>
    </row>
    <row r="2947" spans="4:4">
      <c r="D2947" s="142"/>
    </row>
    <row r="2948" spans="4:4">
      <c r="D2948" s="142"/>
    </row>
    <row r="2949" spans="4:4">
      <c r="D2949" s="142"/>
    </row>
    <row r="2950" spans="4:4">
      <c r="D2950" s="142"/>
    </row>
    <row r="2951" spans="4:4">
      <c r="D2951" s="142"/>
    </row>
    <row r="2952" spans="4:4">
      <c r="D2952" s="142"/>
    </row>
    <row r="2953" spans="4:4">
      <c r="D2953" s="142"/>
    </row>
    <row r="2954" spans="4:4">
      <c r="D2954" s="142"/>
    </row>
    <row r="2955" spans="4:4">
      <c r="D2955" s="142"/>
    </row>
    <row r="2956" spans="4:4">
      <c r="D2956" s="142"/>
    </row>
    <row r="2957" spans="4:4">
      <c r="D2957" s="142"/>
    </row>
    <row r="2958" spans="4:4">
      <c r="D2958" s="142"/>
    </row>
    <row r="2959" spans="4:4">
      <c r="D2959" s="142"/>
    </row>
    <row r="2960" spans="4:4">
      <c r="D2960" s="142"/>
    </row>
    <row r="2961" spans="4:4">
      <c r="D2961" s="142"/>
    </row>
    <row r="2962" spans="4:4">
      <c r="D2962" s="142"/>
    </row>
    <row r="2963" spans="4:4">
      <c r="D2963" s="142"/>
    </row>
    <row r="2964" spans="4:4">
      <c r="D2964" s="142"/>
    </row>
    <row r="2965" spans="4:4">
      <c r="D2965" s="142"/>
    </row>
    <row r="2966" spans="4:4">
      <c r="D2966" s="142"/>
    </row>
    <row r="2967" spans="4:4">
      <c r="D2967" s="142"/>
    </row>
    <row r="2968" spans="4:4">
      <c r="D2968" s="142"/>
    </row>
    <row r="2969" spans="4:4">
      <c r="D2969" s="142"/>
    </row>
    <row r="2970" spans="4:4">
      <c r="D2970" s="142"/>
    </row>
    <row r="2971" spans="4:4">
      <c r="D2971" s="142"/>
    </row>
    <row r="2972" spans="4:4">
      <c r="D2972" s="142"/>
    </row>
    <row r="2973" spans="4:4">
      <c r="D2973" s="142"/>
    </row>
    <row r="2974" spans="4:4">
      <c r="D2974" s="142"/>
    </row>
    <row r="2975" spans="4:4">
      <c r="D2975" s="142"/>
    </row>
    <row r="2976" spans="4:4">
      <c r="D2976" s="142"/>
    </row>
    <row r="2977" spans="4:4">
      <c r="D2977" s="142"/>
    </row>
    <row r="2978" spans="4:4">
      <c r="D2978" s="142"/>
    </row>
    <row r="2979" spans="4:4">
      <c r="D2979" s="142"/>
    </row>
    <row r="2980" spans="4:4">
      <c r="D2980" s="142"/>
    </row>
    <row r="2981" spans="4:4">
      <c r="D2981" s="142"/>
    </row>
    <row r="2982" spans="4:4">
      <c r="D2982" s="142"/>
    </row>
    <row r="2983" spans="4:4">
      <c r="D2983" s="142"/>
    </row>
    <row r="2984" spans="4:4">
      <c r="D2984" s="142"/>
    </row>
    <row r="2985" spans="4:4">
      <c r="D2985" s="142"/>
    </row>
    <row r="2986" spans="4:4">
      <c r="D2986" s="142"/>
    </row>
    <row r="2987" spans="4:4">
      <c r="D2987" s="142"/>
    </row>
    <row r="2988" spans="4:4">
      <c r="D2988" s="142"/>
    </row>
    <row r="2989" spans="4:4">
      <c r="D2989" s="142"/>
    </row>
    <row r="2990" spans="4:4">
      <c r="D2990" s="142"/>
    </row>
    <row r="2991" spans="4:4">
      <c r="D2991" s="142"/>
    </row>
    <row r="2992" spans="4:4">
      <c r="D2992" s="142"/>
    </row>
    <row r="2993" spans="4:4">
      <c r="D2993" s="142"/>
    </row>
    <row r="2994" spans="4:4">
      <c r="D2994" s="142"/>
    </row>
    <row r="2995" spans="4:4">
      <c r="D2995" s="142"/>
    </row>
    <row r="2996" spans="4:4">
      <c r="D2996" s="142"/>
    </row>
    <row r="2997" spans="4:4">
      <c r="D2997" s="142"/>
    </row>
    <row r="2998" spans="4:4">
      <c r="D2998" s="142"/>
    </row>
    <row r="2999" spans="4:4">
      <c r="D2999" s="142"/>
    </row>
    <row r="3000" spans="4:4">
      <c r="D3000" s="142"/>
    </row>
    <row r="3001" spans="4:4">
      <c r="D3001" s="142"/>
    </row>
    <row r="3002" spans="4:4">
      <c r="D3002" s="142"/>
    </row>
    <row r="3003" spans="4:4">
      <c r="D3003" s="142"/>
    </row>
    <row r="3004" spans="4:4">
      <c r="D3004" s="142"/>
    </row>
    <row r="3005" spans="4:4">
      <c r="D3005" s="142"/>
    </row>
    <row r="3006" spans="4:4">
      <c r="D3006" s="142"/>
    </row>
    <row r="3007" spans="4:4">
      <c r="D3007" s="142"/>
    </row>
    <row r="3008" spans="4:4">
      <c r="D3008" s="142"/>
    </row>
    <row r="3009" spans="4:4">
      <c r="D3009" s="142"/>
    </row>
    <row r="3010" spans="4:4">
      <c r="D3010" s="142"/>
    </row>
    <row r="3011" spans="4:4">
      <c r="D3011" s="142"/>
    </row>
    <row r="3012" spans="4:4">
      <c r="D3012" s="142"/>
    </row>
    <row r="3013" spans="4:4">
      <c r="D3013" s="142"/>
    </row>
    <row r="3014" spans="4:4">
      <c r="D3014" s="142"/>
    </row>
    <row r="3015" spans="4:4">
      <c r="D3015" s="142"/>
    </row>
    <row r="3016" spans="4:4">
      <c r="D3016" s="142"/>
    </row>
    <row r="3017" spans="4:4">
      <c r="D3017" s="142"/>
    </row>
    <row r="3018" spans="4:4">
      <c r="D3018" s="142"/>
    </row>
    <row r="3019" spans="4:4">
      <c r="D3019" s="142"/>
    </row>
    <row r="3020" spans="4:4">
      <c r="D3020" s="142"/>
    </row>
    <row r="3021" spans="4:4">
      <c r="D3021" s="142"/>
    </row>
    <row r="3022" spans="4:4">
      <c r="D3022" s="142"/>
    </row>
    <row r="3023" spans="4:4">
      <c r="D3023" s="142"/>
    </row>
    <row r="3024" spans="4:4">
      <c r="D3024" s="142"/>
    </row>
    <row r="3025" spans="4:4">
      <c r="D3025" s="142"/>
    </row>
    <row r="3026" spans="4:4">
      <c r="D3026" s="142"/>
    </row>
    <row r="3027" spans="4:4">
      <c r="D3027" s="142"/>
    </row>
    <row r="3028" spans="4:4">
      <c r="D3028" s="142"/>
    </row>
    <row r="3029" spans="4:4">
      <c r="D3029" s="142"/>
    </row>
    <row r="3030" spans="4:4">
      <c r="D3030" s="142"/>
    </row>
    <row r="3031" spans="4:4">
      <c r="D3031" s="142"/>
    </row>
    <row r="3032" spans="4:4">
      <c r="D3032" s="142"/>
    </row>
    <row r="3033" spans="4:4">
      <c r="D3033" s="142"/>
    </row>
    <row r="3034" spans="4:4">
      <c r="D3034" s="142"/>
    </row>
    <row r="3035" spans="4:4">
      <c r="D3035" s="142"/>
    </row>
    <row r="3036" spans="4:4">
      <c r="D3036" s="142"/>
    </row>
    <row r="3037" spans="4:4">
      <c r="D3037" s="142"/>
    </row>
    <row r="3038" spans="4:4">
      <c r="D3038" s="142"/>
    </row>
    <row r="3039" spans="4:4">
      <c r="D3039" s="142"/>
    </row>
    <row r="3040" spans="4:4">
      <c r="D3040" s="142"/>
    </row>
    <row r="3041" spans="4:4">
      <c r="D3041" s="142"/>
    </row>
    <row r="3042" spans="4:4">
      <c r="D3042" s="142"/>
    </row>
    <row r="3043" spans="4:4">
      <c r="D3043" s="142"/>
    </row>
    <row r="3044" spans="4:4">
      <c r="D3044" s="142"/>
    </row>
    <row r="3045" spans="4:4">
      <c r="D3045" s="142"/>
    </row>
    <row r="3046" spans="4:4">
      <c r="D3046" s="142"/>
    </row>
    <row r="3047" spans="4:4">
      <c r="D3047" s="142"/>
    </row>
    <row r="3048" spans="4:4">
      <c r="D3048" s="142"/>
    </row>
    <row r="3049" spans="4:4">
      <c r="D3049" s="142"/>
    </row>
    <row r="3050" spans="4:4">
      <c r="D3050" s="142"/>
    </row>
    <row r="3051" spans="4:4">
      <c r="D3051" s="142"/>
    </row>
    <row r="3052" spans="4:4">
      <c r="D3052" s="142"/>
    </row>
    <row r="3053" spans="4:4">
      <c r="D3053" s="142"/>
    </row>
    <row r="3054" spans="4:4">
      <c r="D3054" s="142"/>
    </row>
    <row r="3055" spans="4:4">
      <c r="D3055" s="142"/>
    </row>
    <row r="3056" spans="4:4">
      <c r="D3056" s="142"/>
    </row>
    <row r="3057" spans="4:4">
      <c r="D3057" s="142"/>
    </row>
    <row r="3058" spans="4:4">
      <c r="D3058" s="142"/>
    </row>
    <row r="3059" spans="4:4">
      <c r="D3059" s="142"/>
    </row>
    <row r="3060" spans="4:4">
      <c r="D3060" s="142"/>
    </row>
    <row r="3061" spans="4:4">
      <c r="D3061" s="142"/>
    </row>
    <row r="3062" spans="4:4">
      <c r="D3062" s="142"/>
    </row>
    <row r="3063" spans="4:4">
      <c r="D3063" s="142"/>
    </row>
    <row r="3064" spans="4:4">
      <c r="D3064" s="142"/>
    </row>
    <row r="3065" spans="4:4">
      <c r="D3065" s="142"/>
    </row>
    <row r="3066" spans="4:4">
      <c r="D3066" s="142"/>
    </row>
    <row r="3067" spans="4:4">
      <c r="D3067" s="142"/>
    </row>
    <row r="3068" spans="4:4">
      <c r="D3068" s="142"/>
    </row>
    <row r="3069" spans="4:4">
      <c r="D3069" s="142"/>
    </row>
    <row r="3070" spans="4:4">
      <c r="D3070" s="142"/>
    </row>
    <row r="3071" spans="4:4">
      <c r="D3071" s="142"/>
    </row>
    <row r="3072" spans="4:4">
      <c r="D3072" s="142"/>
    </row>
    <row r="3073" spans="4:4">
      <c r="D3073" s="142"/>
    </row>
    <row r="3074" spans="4:4">
      <c r="D3074" s="142"/>
    </row>
    <row r="3075" spans="4:4">
      <c r="D3075" s="142"/>
    </row>
    <row r="3076" spans="4:4">
      <c r="D3076" s="142"/>
    </row>
    <row r="3077" spans="4:4">
      <c r="D3077" s="142"/>
    </row>
    <row r="3078" spans="4:4">
      <c r="D3078" s="142"/>
    </row>
    <row r="3079" spans="4:4">
      <c r="D3079" s="142"/>
    </row>
    <row r="3080" spans="4:4">
      <c r="D3080" s="142"/>
    </row>
    <row r="3081" spans="4:4">
      <c r="D3081" s="142"/>
    </row>
    <row r="3082" spans="4:4">
      <c r="D3082" s="142"/>
    </row>
    <row r="3083" spans="4:4">
      <c r="D3083" s="142"/>
    </row>
    <row r="3084" spans="4:4">
      <c r="D3084" s="142"/>
    </row>
    <row r="3085" spans="4:4">
      <c r="D3085" s="142"/>
    </row>
    <row r="3086" spans="4:4">
      <c r="D3086" s="142"/>
    </row>
    <row r="3087" spans="4:4">
      <c r="D3087" s="142"/>
    </row>
    <row r="3088" spans="4:4">
      <c r="D3088" s="142"/>
    </row>
    <row r="3089" spans="4:4">
      <c r="D3089" s="142"/>
    </row>
    <row r="3090" spans="4:4">
      <c r="D3090" s="142"/>
    </row>
    <row r="3091" spans="4:4">
      <c r="D3091" s="142"/>
    </row>
    <row r="3092" spans="4:4">
      <c r="D3092" s="142"/>
    </row>
    <row r="3093" spans="4:4">
      <c r="D3093" s="142"/>
    </row>
    <row r="3094" spans="4:4">
      <c r="D3094" s="142"/>
    </row>
    <row r="3095" spans="4:4">
      <c r="D3095" s="142"/>
    </row>
    <row r="3096" spans="4:4">
      <c r="D3096" s="142"/>
    </row>
    <row r="3097" spans="4:4">
      <c r="D3097" s="142"/>
    </row>
    <row r="3098" spans="4:4">
      <c r="D3098" s="142"/>
    </row>
    <row r="3099" spans="4:4">
      <c r="D3099" s="142"/>
    </row>
    <row r="3100" spans="4:4">
      <c r="D3100" s="142"/>
    </row>
    <row r="3101" spans="4:4">
      <c r="D3101" s="142"/>
    </row>
    <row r="3102" spans="4:4">
      <c r="D3102" s="142"/>
    </row>
    <row r="3103" spans="4:4">
      <c r="D3103" s="142"/>
    </row>
    <row r="3104" spans="4:4">
      <c r="D3104" s="142"/>
    </row>
    <row r="3105" spans="4:4">
      <c r="D3105" s="142"/>
    </row>
    <row r="3106" spans="4:4">
      <c r="D3106" s="142"/>
    </row>
    <row r="3107" spans="4:4">
      <c r="D3107" s="142"/>
    </row>
    <row r="3108" spans="4:4">
      <c r="D3108" s="142"/>
    </row>
    <row r="3109" spans="4:4">
      <c r="D3109" s="142"/>
    </row>
    <row r="3110" spans="4:4">
      <c r="D3110" s="142"/>
    </row>
    <row r="3111" spans="4:4">
      <c r="D3111" s="142"/>
    </row>
    <row r="3112" spans="4:4">
      <c r="D3112" s="142"/>
    </row>
    <row r="3113" spans="4:4">
      <c r="D3113" s="142"/>
    </row>
    <row r="3114" spans="4:4">
      <c r="D3114" s="142"/>
    </row>
    <row r="3115" spans="4:4">
      <c r="D3115" s="142"/>
    </row>
    <row r="3116" spans="4:4">
      <c r="D3116" s="142"/>
    </row>
    <row r="3117" spans="4:4">
      <c r="D3117" s="142"/>
    </row>
    <row r="3118" spans="4:4">
      <c r="D3118" s="142"/>
    </row>
    <row r="3119" spans="4:4">
      <c r="D3119" s="142"/>
    </row>
    <row r="3120" spans="4:4">
      <c r="D3120" s="142"/>
    </row>
    <row r="3121" spans="4:4">
      <c r="D3121" s="142"/>
    </row>
    <row r="3122" spans="4:4">
      <c r="D3122" s="142"/>
    </row>
    <row r="3123" spans="4:4">
      <c r="D3123" s="142"/>
    </row>
    <row r="3124" spans="4:4">
      <c r="D3124" s="142"/>
    </row>
    <row r="3125" spans="4:4">
      <c r="D3125" s="142"/>
    </row>
    <row r="3126" spans="4:4">
      <c r="D3126" s="142"/>
    </row>
    <row r="3127" spans="4:4">
      <c r="D3127" s="142"/>
    </row>
    <row r="3128" spans="4:4">
      <c r="D3128" s="142"/>
    </row>
    <row r="3129" spans="4:4">
      <c r="D3129" s="142"/>
    </row>
    <row r="3130" spans="4:4">
      <c r="D3130" s="142"/>
    </row>
    <row r="3131" spans="4:4">
      <c r="D3131" s="142"/>
    </row>
    <row r="3132" spans="4:4">
      <c r="D3132" s="142"/>
    </row>
    <row r="3133" spans="4:4">
      <c r="D3133" s="142"/>
    </row>
    <row r="3134" spans="4:4">
      <c r="D3134" s="142"/>
    </row>
    <row r="3135" spans="4:4">
      <c r="D3135" s="142"/>
    </row>
    <row r="3136" spans="4:4">
      <c r="D3136" s="142"/>
    </row>
    <row r="3137" spans="4:4">
      <c r="D3137" s="142"/>
    </row>
    <row r="3138" spans="4:4">
      <c r="D3138" s="142"/>
    </row>
    <row r="3139" spans="4:4">
      <c r="D3139" s="142"/>
    </row>
    <row r="3140" spans="4:4">
      <c r="D3140" s="142"/>
    </row>
    <row r="3141" spans="4:4">
      <c r="D3141" s="142"/>
    </row>
    <row r="3142" spans="4:4">
      <c r="D3142" s="142"/>
    </row>
    <row r="3143" spans="4:4">
      <c r="D3143" s="142"/>
    </row>
    <row r="3144" spans="4:4">
      <c r="D3144" s="142"/>
    </row>
    <row r="3145" spans="4:4">
      <c r="D3145" s="142"/>
    </row>
    <row r="3146" spans="4:4">
      <c r="D3146" s="142"/>
    </row>
    <row r="3147" spans="4:4">
      <c r="D3147" s="142"/>
    </row>
    <row r="3148" spans="4:4">
      <c r="D3148" s="142"/>
    </row>
    <row r="3149" spans="4:4">
      <c r="D3149" s="142"/>
    </row>
    <row r="3150" spans="4:4">
      <c r="D3150" s="142"/>
    </row>
    <row r="3151" spans="4:4">
      <c r="D3151" s="142"/>
    </row>
    <row r="3152" spans="4:4">
      <c r="D3152" s="142"/>
    </row>
    <row r="3153" spans="4:4">
      <c r="D3153" s="142"/>
    </row>
    <row r="3154" spans="4:4">
      <c r="D3154" s="142"/>
    </row>
    <row r="3155" spans="4:4">
      <c r="D3155" s="142"/>
    </row>
    <row r="3156" spans="4:4">
      <c r="D3156" s="142"/>
    </row>
    <row r="3157" spans="4:4">
      <c r="D3157" s="142"/>
    </row>
    <row r="3158" spans="4:4">
      <c r="D3158" s="142"/>
    </row>
    <row r="3159" spans="4:4">
      <c r="D3159" s="142"/>
    </row>
    <row r="3160" spans="4:4">
      <c r="D3160" s="142"/>
    </row>
    <row r="3161" spans="4:4">
      <c r="D3161" s="142"/>
    </row>
    <row r="3162" spans="4:4">
      <c r="D3162" s="142"/>
    </row>
    <row r="3163" spans="4:4">
      <c r="D3163" s="142"/>
    </row>
    <row r="3164" spans="4:4">
      <c r="D3164" s="142"/>
    </row>
    <row r="3165" spans="4:4">
      <c r="D3165" s="142"/>
    </row>
    <row r="3166" spans="4:4">
      <c r="D3166" s="142"/>
    </row>
    <row r="3167" spans="4:4">
      <c r="D3167" s="142"/>
    </row>
    <row r="3168" spans="4:4">
      <c r="D3168" s="142"/>
    </row>
    <row r="3169" spans="4:4">
      <c r="D3169" s="142"/>
    </row>
    <row r="3170" spans="4:4">
      <c r="D3170" s="142"/>
    </row>
    <row r="3171" spans="4:4">
      <c r="D3171" s="142"/>
    </row>
    <row r="3172" spans="4:4">
      <c r="D3172" s="142"/>
    </row>
    <row r="3173" spans="4:4">
      <c r="D3173" s="142"/>
    </row>
    <row r="3174" spans="4:4">
      <c r="D3174" s="142"/>
    </row>
    <row r="3175" spans="4:4">
      <c r="D3175" s="142"/>
    </row>
    <row r="3176" spans="4:4">
      <c r="D3176" s="142"/>
    </row>
    <row r="3177" spans="4:4">
      <c r="D3177" s="142"/>
    </row>
    <row r="3178" spans="4:4">
      <c r="D3178" s="142"/>
    </row>
    <row r="3179" spans="4:4">
      <c r="D3179" s="142"/>
    </row>
    <row r="3180" spans="4:4">
      <c r="D3180" s="142"/>
    </row>
    <row r="3181" spans="4:4">
      <c r="D3181" s="142"/>
    </row>
    <row r="3182" spans="4:4">
      <c r="D3182" s="142"/>
    </row>
    <row r="3183" spans="4:4">
      <c r="D3183" s="142"/>
    </row>
    <row r="3184" spans="4:4">
      <c r="D3184" s="142"/>
    </row>
    <row r="3185" spans="4:4">
      <c r="D3185" s="142"/>
    </row>
    <row r="3186" spans="4:4">
      <c r="D3186" s="142"/>
    </row>
    <row r="3187" spans="4:4">
      <c r="D3187" s="142"/>
    </row>
    <row r="3188" spans="4:4">
      <c r="D3188" s="142"/>
    </row>
    <row r="3189" spans="4:4">
      <c r="D3189" s="142"/>
    </row>
    <row r="3190" spans="4:4">
      <c r="D3190" s="142"/>
    </row>
    <row r="3191" spans="4:4">
      <c r="D3191" s="142"/>
    </row>
    <row r="3192" spans="4:4">
      <c r="D3192" s="142"/>
    </row>
    <row r="3193" spans="4:4">
      <c r="D3193" s="142"/>
    </row>
    <row r="3194" spans="4:4">
      <c r="D3194" s="142"/>
    </row>
    <row r="3195" spans="4:4">
      <c r="D3195" s="142"/>
    </row>
    <row r="3196" spans="4:4">
      <c r="D3196" s="142"/>
    </row>
    <row r="3197" spans="4:4">
      <c r="D3197" s="142"/>
    </row>
    <row r="3198" spans="4:4">
      <c r="D3198" s="142"/>
    </row>
    <row r="3199" spans="4:4">
      <c r="D3199" s="142"/>
    </row>
    <row r="3200" spans="4:4">
      <c r="D3200" s="142"/>
    </row>
    <row r="3201" spans="4:4">
      <c r="D3201" s="142"/>
    </row>
    <row r="3202" spans="4:4">
      <c r="D3202" s="142"/>
    </row>
    <row r="3203" spans="4:4">
      <c r="D3203" s="142"/>
    </row>
    <row r="3204" spans="4:4">
      <c r="D3204" s="142"/>
    </row>
    <row r="3205" spans="4:4">
      <c r="D3205" s="142"/>
    </row>
    <row r="3206" spans="4:4">
      <c r="D3206" s="142"/>
    </row>
    <row r="3207" spans="4:4">
      <c r="D3207" s="142"/>
    </row>
    <row r="3208" spans="4:4">
      <c r="D3208" s="142"/>
    </row>
    <row r="3209" spans="4:4">
      <c r="D3209" s="142"/>
    </row>
    <row r="3210" spans="4:4">
      <c r="D3210" s="142"/>
    </row>
    <row r="3211" spans="4:4">
      <c r="D3211" s="142"/>
    </row>
    <row r="3212" spans="4:4">
      <c r="D3212" s="142"/>
    </row>
    <row r="3213" spans="4:4">
      <c r="D3213" s="142"/>
    </row>
    <row r="3214" spans="4:4">
      <c r="D3214" s="142"/>
    </row>
    <row r="3215" spans="4:4">
      <c r="D3215" s="142"/>
    </row>
    <row r="3216" spans="4:4">
      <c r="D3216" s="142"/>
    </row>
    <row r="3217" spans="4:4">
      <c r="D3217" s="142"/>
    </row>
    <row r="3218" spans="4:4">
      <c r="D3218" s="142"/>
    </row>
    <row r="3219" spans="4:4">
      <c r="D3219" s="142"/>
    </row>
    <row r="3220" spans="4:4">
      <c r="D3220" s="142"/>
    </row>
    <row r="3221" spans="4:4">
      <c r="D3221" s="142"/>
    </row>
    <row r="3222" spans="4:4">
      <c r="D3222" s="142"/>
    </row>
    <row r="3223" spans="4:4">
      <c r="D3223" s="142"/>
    </row>
    <row r="3224" spans="4:4">
      <c r="D3224" s="142"/>
    </row>
    <row r="3225" spans="4:4">
      <c r="D3225" s="142"/>
    </row>
    <row r="3226" spans="4:4">
      <c r="D3226" s="142"/>
    </row>
    <row r="3227" spans="4:4">
      <c r="D3227" s="142"/>
    </row>
    <row r="3228" spans="4:4">
      <c r="D3228" s="142"/>
    </row>
    <row r="3229" spans="4:4">
      <c r="D3229" s="142"/>
    </row>
    <row r="3230" spans="4:4">
      <c r="D3230" s="142"/>
    </row>
    <row r="3231" spans="4:4">
      <c r="D3231" s="142"/>
    </row>
    <row r="3232" spans="4:4">
      <c r="D3232" s="142"/>
    </row>
    <row r="3233" spans="4:4">
      <c r="D3233" s="142"/>
    </row>
    <row r="3234" spans="4:4">
      <c r="D3234" s="142"/>
    </row>
    <row r="3235" spans="4:4">
      <c r="D3235" s="142"/>
    </row>
    <row r="3236" spans="4:4">
      <c r="D3236" s="142"/>
    </row>
    <row r="3237" spans="4:4">
      <c r="D3237" s="142"/>
    </row>
    <row r="3238" spans="4:4">
      <c r="D3238" s="142"/>
    </row>
    <row r="3239" spans="4:4">
      <c r="D3239" s="142"/>
    </row>
    <row r="3240" spans="4:4">
      <c r="D3240" s="142"/>
    </row>
    <row r="3241" spans="4:4">
      <c r="D3241" s="142"/>
    </row>
    <row r="3242" spans="4:4">
      <c r="D3242" s="142"/>
    </row>
    <row r="3243" spans="4:4">
      <c r="D3243" s="142"/>
    </row>
    <row r="3244" spans="4:4">
      <c r="D3244" s="142"/>
    </row>
    <row r="3245" spans="4:4">
      <c r="D3245" s="142"/>
    </row>
    <row r="3246" spans="4:4">
      <c r="D3246" s="142"/>
    </row>
    <row r="3247" spans="4:4">
      <c r="D3247" s="142"/>
    </row>
    <row r="3248" spans="4:4">
      <c r="D3248" s="142"/>
    </row>
    <row r="3249" spans="4:4">
      <c r="D3249" s="142"/>
    </row>
    <row r="3250" spans="4:4">
      <c r="D3250" s="142"/>
    </row>
    <row r="3251" spans="4:4">
      <c r="D3251" s="142"/>
    </row>
    <row r="3252" spans="4:4">
      <c r="D3252" s="142"/>
    </row>
    <row r="3253" spans="4:4">
      <c r="D3253" s="142"/>
    </row>
    <row r="3254" spans="4:4">
      <c r="D3254" s="142"/>
    </row>
    <row r="3255" spans="4:4">
      <c r="D3255" s="142"/>
    </row>
    <row r="3256" spans="4:4">
      <c r="D3256" s="142"/>
    </row>
    <row r="3257" spans="4:4">
      <c r="D3257" s="142"/>
    </row>
    <row r="3258" spans="4:4">
      <c r="D3258" s="142"/>
    </row>
    <row r="3259" spans="4:4">
      <c r="D3259" s="142"/>
    </row>
    <row r="3260" spans="4:4">
      <c r="D3260" s="142"/>
    </row>
    <row r="3261" spans="4:4">
      <c r="D3261" s="142"/>
    </row>
    <row r="3262" spans="4:4">
      <c r="D3262" s="142"/>
    </row>
    <row r="3263" spans="4:4">
      <c r="D3263" s="142"/>
    </row>
    <row r="3264" spans="4:4">
      <c r="D3264" s="142"/>
    </row>
    <row r="3265" spans="4:4">
      <c r="D3265" s="142"/>
    </row>
    <row r="3266" spans="4:4">
      <c r="D3266" s="142"/>
    </row>
    <row r="3267" spans="4:4">
      <c r="D3267" s="142"/>
    </row>
    <row r="3268" spans="4:4">
      <c r="D3268" s="142"/>
    </row>
    <row r="3269" spans="4:4">
      <c r="D3269" s="142"/>
    </row>
    <row r="3270" spans="4:4">
      <c r="D3270" s="142"/>
    </row>
    <row r="3271" spans="4:4">
      <c r="D3271" s="142"/>
    </row>
    <row r="3272" spans="4:4">
      <c r="D3272" s="142"/>
    </row>
    <row r="3273" spans="4:4">
      <c r="D3273" s="142"/>
    </row>
    <row r="3274" spans="4:4">
      <c r="D3274" s="142"/>
    </row>
    <row r="3275" spans="4:4">
      <c r="D3275" s="142"/>
    </row>
    <row r="3276" spans="4:4">
      <c r="D3276" s="142"/>
    </row>
    <row r="3277" spans="4:4">
      <c r="D3277" s="142"/>
    </row>
    <row r="3278" spans="4:4">
      <c r="D3278" s="142"/>
    </row>
    <row r="3279" spans="4:4">
      <c r="D3279" s="142"/>
    </row>
    <row r="3280" spans="4:4">
      <c r="D3280" s="142"/>
    </row>
    <row r="3281" spans="4:4">
      <c r="D3281" s="142"/>
    </row>
    <row r="3282" spans="4:4">
      <c r="D3282" s="142"/>
    </row>
    <row r="3283" spans="4:4">
      <c r="D3283" s="142"/>
    </row>
    <row r="3284" spans="4:4">
      <c r="D3284" s="142"/>
    </row>
    <row r="3285" spans="4:4">
      <c r="D3285" s="142"/>
    </row>
    <row r="3286" spans="4:4">
      <c r="D3286" s="142"/>
    </row>
    <row r="3287" spans="4:4">
      <c r="D3287" s="142"/>
    </row>
    <row r="3288" spans="4:4">
      <c r="D3288" s="142"/>
    </row>
    <row r="3289" spans="4:4">
      <c r="D3289" s="142"/>
    </row>
    <row r="3290" spans="4:4">
      <c r="D3290" s="142"/>
    </row>
    <row r="3291" spans="4:4">
      <c r="D3291" s="142"/>
    </row>
    <row r="3292" spans="4:4">
      <c r="D3292" s="142"/>
    </row>
    <row r="3293" spans="4:4">
      <c r="D3293" s="142"/>
    </row>
    <row r="3294" spans="4:4">
      <c r="D3294" s="142"/>
    </row>
    <row r="3295" spans="4:4">
      <c r="D3295" s="142"/>
    </row>
    <row r="3296" spans="4:4">
      <c r="D3296" s="142"/>
    </row>
    <row r="3297" spans="4:4">
      <c r="D3297" s="142"/>
    </row>
    <row r="3298" spans="4:4">
      <c r="D3298" s="142"/>
    </row>
    <row r="3299" spans="4:4">
      <c r="D3299" s="142"/>
    </row>
    <row r="3300" spans="4:4">
      <c r="D3300" s="142"/>
    </row>
    <row r="3301" spans="4:4">
      <c r="D3301" s="142"/>
    </row>
    <row r="3302" spans="4:4">
      <c r="D3302" s="142"/>
    </row>
    <row r="3303" spans="4:4">
      <c r="D3303" s="142"/>
    </row>
    <row r="3304" spans="4:4">
      <c r="D3304" s="142"/>
    </row>
    <row r="3305" spans="4:4">
      <c r="D3305" s="142"/>
    </row>
    <row r="3306" spans="4:4">
      <c r="D3306" s="142"/>
    </row>
    <row r="3307" spans="4:4">
      <c r="D3307" s="142"/>
    </row>
    <row r="3308" spans="4:4">
      <c r="D3308" s="142"/>
    </row>
    <row r="3309" spans="4:4">
      <c r="D3309" s="142"/>
    </row>
    <row r="3310" spans="4:4">
      <c r="D3310" s="142"/>
    </row>
    <row r="3311" spans="4:4">
      <c r="D3311" s="142"/>
    </row>
    <row r="3312" spans="4:4">
      <c r="D3312" s="142"/>
    </row>
    <row r="3313" spans="4:4">
      <c r="D3313" s="142"/>
    </row>
    <row r="3314" spans="4:4">
      <c r="D3314" s="142"/>
    </row>
    <row r="3315" spans="4:4">
      <c r="D3315" s="142"/>
    </row>
    <row r="3316" spans="4:4">
      <c r="D3316" s="142"/>
    </row>
    <row r="3317" spans="4:4">
      <c r="D3317" s="142"/>
    </row>
    <row r="3318" spans="4:4">
      <c r="D3318" s="142"/>
    </row>
    <row r="3319" spans="4:4">
      <c r="D3319" s="142"/>
    </row>
    <row r="3320" spans="4:4">
      <c r="D3320" s="142"/>
    </row>
    <row r="3321" spans="4:4">
      <c r="D3321" s="142"/>
    </row>
    <row r="3322" spans="4:4">
      <c r="D3322" s="142"/>
    </row>
    <row r="3323" spans="4:4">
      <c r="D3323" s="142"/>
    </row>
    <row r="3324" spans="4:4">
      <c r="D3324" s="142"/>
    </row>
    <row r="3325" spans="4:4">
      <c r="D3325" s="142"/>
    </row>
    <row r="3326" spans="4:4">
      <c r="D3326" s="142"/>
    </row>
    <row r="3327" spans="4:4">
      <c r="D3327" s="142"/>
    </row>
    <row r="3328" spans="4:4">
      <c r="D3328" s="142"/>
    </row>
    <row r="3329" spans="4:4">
      <c r="D3329" s="142"/>
    </row>
    <row r="3330" spans="4:4">
      <c r="D3330" s="142"/>
    </row>
    <row r="3331" spans="4:4">
      <c r="D3331" s="142"/>
    </row>
    <row r="3332" spans="4:4">
      <c r="D3332" s="142"/>
    </row>
    <row r="3333" spans="4:4">
      <c r="D3333" s="142"/>
    </row>
    <row r="3334" spans="4:4">
      <c r="D3334" s="142"/>
    </row>
    <row r="3335" spans="4:4">
      <c r="D3335" s="142"/>
    </row>
    <row r="3336" spans="4:4">
      <c r="D3336" s="142"/>
    </row>
    <row r="3337" spans="4:4">
      <c r="D3337" s="142"/>
    </row>
    <row r="3338" spans="4:4">
      <c r="D3338" s="142"/>
    </row>
    <row r="3339" spans="4:4">
      <c r="D3339" s="142"/>
    </row>
    <row r="3340" spans="4:4">
      <c r="D3340" s="142"/>
    </row>
    <row r="3341" spans="4:4">
      <c r="D3341" s="142"/>
    </row>
    <row r="3342" spans="4:4">
      <c r="D3342" s="142"/>
    </row>
    <row r="3343" spans="4:4">
      <c r="D3343" s="142"/>
    </row>
    <row r="3344" spans="4:4">
      <c r="D3344" s="142"/>
    </row>
    <row r="3345" spans="4:4">
      <c r="D3345" s="142"/>
    </row>
    <row r="3346" spans="4:4">
      <c r="D3346" s="142"/>
    </row>
    <row r="3347" spans="4:4">
      <c r="D3347" s="142"/>
    </row>
    <row r="3348" spans="4:4">
      <c r="D3348" s="142"/>
    </row>
    <row r="3349" spans="4:4">
      <c r="D3349" s="142"/>
    </row>
    <row r="3350" spans="4:4">
      <c r="D3350" s="142"/>
    </row>
    <row r="3351" spans="4:4">
      <c r="D3351" s="142"/>
    </row>
    <row r="3352" spans="4:4">
      <c r="D3352" s="142"/>
    </row>
    <row r="3353" spans="4:4">
      <c r="D3353" s="142"/>
    </row>
    <row r="3354" spans="4:4">
      <c r="D3354" s="142"/>
    </row>
    <row r="3355" spans="4:4">
      <c r="D3355" s="142"/>
    </row>
    <row r="3356" spans="4:4">
      <c r="D3356" s="142"/>
    </row>
    <row r="3357" spans="4:4">
      <c r="D3357" s="142"/>
    </row>
    <row r="3358" spans="4:4">
      <c r="D3358" s="142"/>
    </row>
    <row r="3359" spans="4:4">
      <c r="D3359" s="142"/>
    </row>
    <row r="3360" spans="4:4">
      <c r="D3360" s="142"/>
    </row>
    <row r="3361" spans="4:4">
      <c r="D3361" s="142"/>
    </row>
    <row r="3362" spans="4:4">
      <c r="D3362" s="142"/>
    </row>
    <row r="3363" spans="4:4">
      <c r="D3363" s="142"/>
    </row>
    <row r="3364" spans="4:4">
      <c r="D3364" s="142"/>
    </row>
    <row r="3365" spans="4:4">
      <c r="D3365" s="142"/>
    </row>
    <row r="3366" spans="4:4">
      <c r="D3366" s="142"/>
    </row>
    <row r="3367" spans="4:4">
      <c r="D3367" s="142"/>
    </row>
    <row r="3368" spans="4:4">
      <c r="D3368" s="142"/>
    </row>
    <row r="3369" spans="4:4">
      <c r="D3369" s="142"/>
    </row>
    <row r="3370" spans="4:4">
      <c r="D3370" s="142"/>
    </row>
    <row r="3371" spans="4:4">
      <c r="D3371" s="142"/>
    </row>
    <row r="3372" spans="4:4">
      <c r="D3372" s="142"/>
    </row>
    <row r="3373" spans="4:4">
      <c r="D3373" s="142"/>
    </row>
    <row r="3374" spans="4:4">
      <c r="D3374" s="142"/>
    </row>
    <row r="3375" spans="4:4">
      <c r="D3375" s="142"/>
    </row>
    <row r="3376" spans="4:4">
      <c r="D3376" s="142"/>
    </row>
    <row r="3377" spans="4:4">
      <c r="D3377" s="142"/>
    </row>
    <row r="3378" spans="4:4">
      <c r="D3378" s="142"/>
    </row>
    <row r="3379" spans="4:4">
      <c r="D3379" s="142"/>
    </row>
    <row r="3380" spans="4:4">
      <c r="D3380" s="142"/>
    </row>
    <row r="3381" spans="4:4">
      <c r="D3381" s="142"/>
    </row>
    <row r="3382" spans="4:4">
      <c r="D3382" s="142"/>
    </row>
    <row r="3383" spans="4:4">
      <c r="D3383" s="142"/>
    </row>
    <row r="3384" spans="4:4">
      <c r="D3384" s="142"/>
    </row>
    <row r="3385" spans="4:4">
      <c r="D3385" s="142"/>
    </row>
    <row r="3386" spans="4:4">
      <c r="D3386" s="142"/>
    </row>
    <row r="3387" spans="4:4">
      <c r="D3387" s="142"/>
    </row>
    <row r="3388" spans="4:4">
      <c r="D3388" s="142"/>
    </row>
    <row r="3389" spans="4:4">
      <c r="D3389" s="142"/>
    </row>
    <row r="3390" spans="4:4">
      <c r="D3390" s="142"/>
    </row>
    <row r="3391" spans="4:4">
      <c r="D3391" s="142"/>
    </row>
    <row r="3392" spans="4:4">
      <c r="D3392" s="142"/>
    </row>
    <row r="3393" spans="4:4">
      <c r="D3393" s="142"/>
    </row>
    <row r="3394" spans="4:4">
      <c r="D3394" s="142"/>
    </row>
    <row r="3395" spans="4:4">
      <c r="D3395" s="142"/>
    </row>
    <row r="3396" spans="4:4">
      <c r="D3396" s="142"/>
    </row>
    <row r="3397" spans="4:4">
      <c r="D3397" s="142"/>
    </row>
    <row r="3398" spans="4:4">
      <c r="D3398" s="142"/>
    </row>
    <row r="3399" spans="4:4">
      <c r="D3399" s="142"/>
    </row>
    <row r="3400" spans="4:4">
      <c r="D3400" s="142"/>
    </row>
    <row r="3401" spans="4:4">
      <c r="D3401" s="142"/>
    </row>
    <row r="3402" spans="4:4">
      <c r="D3402" s="142"/>
    </row>
    <row r="3403" spans="4:4">
      <c r="D3403" s="142"/>
    </row>
    <row r="3404" spans="4:4">
      <c r="D3404" s="142"/>
    </row>
    <row r="3405" spans="4:4">
      <c r="D3405" s="142"/>
    </row>
    <row r="3406" spans="4:4">
      <c r="D3406" s="142"/>
    </row>
    <row r="3407" spans="4:4">
      <c r="D3407" s="142"/>
    </row>
    <row r="3408" spans="4:4">
      <c r="D3408" s="142"/>
    </row>
    <row r="3409" spans="4:4">
      <c r="D3409" s="142"/>
    </row>
    <row r="3410" spans="4:4">
      <c r="D3410" s="142"/>
    </row>
    <row r="3411" spans="4:4">
      <c r="D3411" s="142"/>
    </row>
    <row r="3412" spans="4:4">
      <c r="D3412" s="142"/>
    </row>
    <row r="3413" spans="4:4">
      <c r="D3413" s="142"/>
    </row>
    <row r="3414" spans="4:4">
      <c r="D3414" s="142"/>
    </row>
    <row r="3415" spans="4:4">
      <c r="D3415" s="142"/>
    </row>
    <row r="3416" spans="4:4">
      <c r="D3416" s="142"/>
    </row>
    <row r="3417" spans="4:4">
      <c r="D3417" s="142"/>
    </row>
    <row r="3418" spans="4:4">
      <c r="D3418" s="142"/>
    </row>
    <row r="3419" spans="4:4">
      <c r="D3419" s="142"/>
    </row>
    <row r="3420" spans="4:4">
      <c r="D3420" s="142"/>
    </row>
    <row r="3421" spans="4:4">
      <c r="D3421" s="142"/>
    </row>
    <row r="3422" spans="4:4">
      <c r="D3422" s="142"/>
    </row>
    <row r="3423" spans="4:4">
      <c r="D3423" s="142"/>
    </row>
    <row r="3424" spans="4:4">
      <c r="D3424" s="142"/>
    </row>
    <row r="3425" spans="4:4">
      <c r="D3425" s="142"/>
    </row>
    <row r="3426" spans="4:4">
      <c r="D3426" s="142"/>
    </row>
    <row r="3427" spans="4:4">
      <c r="D3427" s="142"/>
    </row>
    <row r="3428" spans="4:4">
      <c r="D3428" s="142"/>
    </row>
    <row r="3429" spans="4:4">
      <c r="D3429" s="142"/>
    </row>
    <row r="3430" spans="4:4">
      <c r="D3430" s="142"/>
    </row>
    <row r="3431" spans="4:4">
      <c r="D3431" s="142"/>
    </row>
    <row r="3432" spans="4:4">
      <c r="D3432" s="142"/>
    </row>
    <row r="3433" spans="4:4">
      <c r="D3433" s="142"/>
    </row>
    <row r="3434" spans="4:4">
      <c r="D3434" s="142"/>
    </row>
    <row r="3435" spans="4:4">
      <c r="D3435" s="142"/>
    </row>
    <row r="3436" spans="4:4">
      <c r="D3436" s="142"/>
    </row>
    <row r="3437" spans="4:4">
      <c r="D3437" s="142"/>
    </row>
    <row r="3438" spans="4:4">
      <c r="D3438" s="142"/>
    </row>
    <row r="3439" spans="4:4">
      <c r="D3439" s="142"/>
    </row>
    <row r="3440" spans="4:4">
      <c r="D3440" s="142"/>
    </row>
    <row r="3441" spans="4:4">
      <c r="D3441" s="142"/>
    </row>
    <row r="3442" spans="4:4">
      <c r="D3442" s="142"/>
    </row>
    <row r="3443" spans="4:4">
      <c r="D3443" s="142"/>
    </row>
    <row r="3444" spans="4:4">
      <c r="D3444" s="142"/>
    </row>
    <row r="3445" spans="4:4">
      <c r="D3445" s="142"/>
    </row>
    <row r="3446" spans="4:4">
      <c r="D3446" s="142"/>
    </row>
    <row r="3447" spans="4:4">
      <c r="D3447" s="142"/>
    </row>
    <row r="3448" spans="4:4">
      <c r="D3448" s="142"/>
    </row>
    <row r="3449" spans="4:4">
      <c r="D3449" s="142"/>
    </row>
    <row r="3450" spans="4:4">
      <c r="D3450" s="142"/>
    </row>
    <row r="3451" spans="4:4">
      <c r="D3451" s="142"/>
    </row>
    <row r="3452" spans="4:4">
      <c r="D3452" s="142"/>
    </row>
    <row r="3453" spans="4:4">
      <c r="D3453" s="142"/>
    </row>
    <row r="3454" spans="4:4">
      <c r="D3454" s="142"/>
    </row>
    <row r="3455" spans="4:4">
      <c r="D3455" s="142"/>
    </row>
    <row r="3456" spans="4:4">
      <c r="D3456" s="142"/>
    </row>
    <row r="3457" spans="4:4">
      <c r="D3457" s="142"/>
    </row>
    <row r="3458" spans="4:4">
      <c r="D3458" s="142"/>
    </row>
    <row r="3459" spans="4:4">
      <c r="D3459" s="142"/>
    </row>
    <row r="3460" spans="4:4">
      <c r="D3460" s="142"/>
    </row>
    <row r="3461" spans="4:4">
      <c r="D3461" s="142"/>
    </row>
    <row r="3462" spans="4:4">
      <c r="D3462" s="142"/>
    </row>
    <row r="3463" spans="4:4">
      <c r="D3463" s="142"/>
    </row>
    <row r="3464" spans="4:4">
      <c r="D3464" s="142"/>
    </row>
    <row r="3465" spans="4:4">
      <c r="D3465" s="142"/>
    </row>
    <row r="3466" spans="4:4">
      <c r="D3466" s="142"/>
    </row>
    <row r="3467" spans="4:4">
      <c r="D3467" s="142"/>
    </row>
    <row r="3468" spans="4:4">
      <c r="D3468" s="142"/>
    </row>
    <row r="3469" spans="4:4">
      <c r="D3469" s="142"/>
    </row>
    <row r="3470" spans="4:4">
      <c r="D3470" s="142"/>
    </row>
    <row r="3471" spans="4:4">
      <c r="D3471" s="142"/>
    </row>
    <row r="3472" spans="4:4">
      <c r="D3472" s="142"/>
    </row>
    <row r="3473" spans="4:4">
      <c r="D3473" s="142"/>
    </row>
    <row r="3474" spans="4:4">
      <c r="D3474" s="142"/>
    </row>
    <row r="3475" spans="4:4">
      <c r="D3475" s="142"/>
    </row>
    <row r="3476" spans="4:4">
      <c r="D3476" s="142"/>
    </row>
    <row r="3477" spans="4:4">
      <c r="D3477" s="142"/>
    </row>
    <row r="3478" spans="4:4">
      <c r="D3478" s="142"/>
    </row>
    <row r="3479" spans="4:4">
      <c r="D3479" s="142"/>
    </row>
    <row r="3480" spans="4:4">
      <c r="D3480" s="142"/>
    </row>
    <row r="3481" spans="4:4">
      <c r="D3481" s="142"/>
    </row>
    <row r="3482" spans="4:4">
      <c r="D3482" s="142"/>
    </row>
    <row r="3483" spans="4:4">
      <c r="D3483" s="142"/>
    </row>
    <row r="3484" spans="4:4">
      <c r="D3484" s="142"/>
    </row>
    <row r="3485" spans="4:4">
      <c r="D3485" s="142"/>
    </row>
    <row r="3486" spans="4:4">
      <c r="D3486" s="142"/>
    </row>
    <row r="3487" spans="4:4">
      <c r="D3487" s="142"/>
    </row>
    <row r="3488" spans="4:4">
      <c r="D3488" s="142"/>
    </row>
    <row r="3489" spans="4:4">
      <c r="D3489" s="142"/>
    </row>
    <row r="3490" spans="4:4">
      <c r="D3490" s="142"/>
    </row>
    <row r="3491" spans="4:4">
      <c r="D3491" s="142"/>
    </row>
    <row r="3492" spans="4:4">
      <c r="D3492" s="142"/>
    </row>
    <row r="3493" spans="4:4">
      <c r="D3493" s="142"/>
    </row>
    <row r="3494" spans="4:4">
      <c r="D3494" s="142"/>
    </row>
    <row r="3495" spans="4:4">
      <c r="D3495" s="142"/>
    </row>
    <row r="3496" spans="4:4">
      <c r="D3496" s="142"/>
    </row>
    <row r="3497" spans="4:4">
      <c r="D3497" s="142"/>
    </row>
    <row r="3498" spans="4:4">
      <c r="D3498" s="142"/>
    </row>
    <row r="3499" spans="4:4">
      <c r="D3499" s="142"/>
    </row>
    <row r="3500" spans="4:4">
      <c r="D3500" s="142"/>
    </row>
    <row r="3501" spans="4:4">
      <c r="D3501" s="142"/>
    </row>
    <row r="3502" spans="4:4">
      <c r="D3502" s="142"/>
    </row>
    <row r="3503" spans="4:4">
      <c r="D3503" s="142"/>
    </row>
    <row r="3504" spans="4:4">
      <c r="D3504" s="142"/>
    </row>
    <row r="3505" spans="4:4">
      <c r="D3505" s="142"/>
    </row>
    <row r="3506" spans="4:4">
      <c r="D3506" s="142"/>
    </row>
    <row r="3507" spans="4:4">
      <c r="D3507" s="142"/>
    </row>
    <row r="3508" spans="4:4">
      <c r="D3508" s="142"/>
    </row>
    <row r="3509" spans="4:4">
      <c r="D3509" s="142"/>
    </row>
    <row r="3510" spans="4:4">
      <c r="D3510" s="142"/>
    </row>
    <row r="3511" spans="4:4">
      <c r="D3511" s="142"/>
    </row>
    <row r="3512" spans="4:4">
      <c r="D3512" s="142"/>
    </row>
    <row r="3513" spans="4:4">
      <c r="D3513" s="142"/>
    </row>
    <row r="3514" spans="4:4">
      <c r="D3514" s="142"/>
    </row>
    <row r="3515" spans="4:4">
      <c r="D3515" s="142"/>
    </row>
    <row r="3516" spans="4:4">
      <c r="D3516" s="142"/>
    </row>
    <row r="3517" spans="4:4">
      <c r="D3517" s="142"/>
    </row>
    <row r="3518" spans="4:4">
      <c r="D3518" s="142"/>
    </row>
    <row r="3519" spans="4:4">
      <c r="D3519" s="142"/>
    </row>
    <row r="3520" spans="4:4">
      <c r="D3520" s="142"/>
    </row>
    <row r="3521" spans="4:4">
      <c r="D3521" s="142"/>
    </row>
    <row r="3522" spans="4:4">
      <c r="D3522" s="142"/>
    </row>
    <row r="3523" spans="4:4">
      <c r="D3523" s="142"/>
    </row>
    <row r="3524" spans="4:4">
      <c r="D3524" s="142"/>
    </row>
    <row r="3525" spans="4:4">
      <c r="D3525" s="142"/>
    </row>
    <row r="3526" spans="4:4">
      <c r="D3526" s="142"/>
    </row>
    <row r="3527" spans="4:4">
      <c r="D3527" s="142"/>
    </row>
    <row r="3528" spans="4:4">
      <c r="D3528" s="142"/>
    </row>
    <row r="3529" spans="4:4">
      <c r="D3529" s="142"/>
    </row>
    <row r="3530" spans="4:4">
      <c r="D3530" s="142"/>
    </row>
    <row r="3531" spans="4:4">
      <c r="D3531" s="142"/>
    </row>
    <row r="3532" spans="4:4">
      <c r="D3532" s="142"/>
    </row>
    <row r="3533" spans="4:4">
      <c r="D3533" s="142"/>
    </row>
    <row r="3534" spans="4:4">
      <c r="D3534" s="142"/>
    </row>
    <row r="3535" spans="4:4">
      <c r="D3535" s="142"/>
    </row>
    <row r="3536" spans="4:4">
      <c r="D3536" s="142"/>
    </row>
    <row r="3537" spans="4:4">
      <c r="D3537" s="142"/>
    </row>
    <row r="3538" spans="4:4">
      <c r="D3538" s="142"/>
    </row>
    <row r="3539" spans="4:4">
      <c r="D3539" s="142"/>
    </row>
    <row r="3540" spans="4:4">
      <c r="D3540" s="142"/>
    </row>
    <row r="3541" spans="4:4">
      <c r="D3541" s="142"/>
    </row>
    <row r="3542" spans="4:4">
      <c r="D3542" s="142"/>
    </row>
    <row r="3543" spans="4:4">
      <c r="D3543" s="142"/>
    </row>
    <row r="3544" spans="4:4">
      <c r="D3544" s="142"/>
    </row>
    <row r="3545" spans="4:4">
      <c r="D3545" s="142"/>
    </row>
    <row r="3546" spans="4:4">
      <c r="D3546" s="142"/>
    </row>
    <row r="3547" spans="4:4">
      <c r="D3547" s="142"/>
    </row>
    <row r="3548" spans="4:4">
      <c r="D3548" s="142"/>
    </row>
    <row r="3549" spans="4:4">
      <c r="D3549" s="142"/>
    </row>
    <row r="3550" spans="4:4">
      <c r="D3550" s="142"/>
    </row>
    <row r="3551" spans="4:4">
      <c r="D3551" s="142"/>
    </row>
    <row r="3552" spans="4:4">
      <c r="D3552" s="142"/>
    </row>
    <row r="3553" spans="4:4">
      <c r="D3553" s="142"/>
    </row>
    <row r="3554" spans="4:4">
      <c r="D3554" s="142"/>
    </row>
    <row r="3555" spans="4:4">
      <c r="D3555" s="142"/>
    </row>
    <row r="3556" spans="4:4">
      <c r="D3556" s="142"/>
    </row>
    <row r="3557" spans="4:4">
      <c r="D3557" s="142"/>
    </row>
    <row r="3558" spans="4:4">
      <c r="D3558" s="142"/>
    </row>
    <row r="3559" spans="4:4">
      <c r="D3559" s="142"/>
    </row>
    <row r="3560" spans="4:4">
      <c r="D3560" s="142"/>
    </row>
    <row r="3561" spans="4:4">
      <c r="D3561" s="142"/>
    </row>
    <row r="3562" spans="4:4">
      <c r="D3562" s="142"/>
    </row>
    <row r="3563" spans="4:4">
      <c r="D3563" s="142"/>
    </row>
    <row r="3564" spans="4:4">
      <c r="D3564" s="142"/>
    </row>
    <row r="3565" spans="4:4">
      <c r="D3565" s="142"/>
    </row>
    <row r="3566" spans="4:4">
      <c r="D3566" s="142"/>
    </row>
    <row r="3567" spans="4:4">
      <c r="D3567" s="142"/>
    </row>
    <row r="3568" spans="4:4">
      <c r="D3568" s="142"/>
    </row>
    <row r="3569" spans="4:4">
      <c r="D3569" s="142"/>
    </row>
    <row r="3570" spans="4:4">
      <c r="D3570" s="142"/>
    </row>
    <row r="3571" spans="4:4">
      <c r="D3571" s="142"/>
    </row>
    <row r="3572" spans="4:4">
      <c r="D3572" s="142"/>
    </row>
    <row r="3573" spans="4:4">
      <c r="D3573" s="142"/>
    </row>
    <row r="3574" spans="4:4">
      <c r="D3574" s="142"/>
    </row>
    <row r="3575" spans="4:4">
      <c r="D3575" s="142"/>
    </row>
    <row r="3576" spans="4:4">
      <c r="D3576" s="142"/>
    </row>
    <row r="3577" spans="4:4">
      <c r="D3577" s="142"/>
    </row>
    <row r="3578" spans="4:4">
      <c r="D3578" s="142"/>
    </row>
    <row r="3579" spans="4:4">
      <c r="D3579" s="142"/>
    </row>
    <row r="3580" spans="4:4">
      <c r="D3580" s="142"/>
    </row>
    <row r="3581" spans="4:4">
      <c r="D3581" s="142"/>
    </row>
    <row r="3582" spans="4:4">
      <c r="D3582" s="142"/>
    </row>
    <row r="3583" spans="4:4">
      <c r="D3583" s="142"/>
    </row>
    <row r="3584" spans="4:4">
      <c r="D3584" s="142"/>
    </row>
    <row r="3585" spans="4:4">
      <c r="D3585" s="142"/>
    </row>
    <row r="3586" spans="4:4">
      <c r="D3586" s="142"/>
    </row>
    <row r="3587" spans="4:4">
      <c r="D3587" s="142"/>
    </row>
    <row r="3588" spans="4:4">
      <c r="D3588" s="142"/>
    </row>
    <row r="3589" spans="4:4">
      <c r="D3589" s="142"/>
    </row>
    <row r="3590" spans="4:4">
      <c r="D3590" s="142"/>
    </row>
    <row r="3591" spans="4:4">
      <c r="D3591" s="142"/>
    </row>
    <row r="3592" spans="4:4">
      <c r="D3592" s="142"/>
    </row>
    <row r="3593" spans="4:4">
      <c r="D3593" s="142"/>
    </row>
    <row r="3594" spans="4:4">
      <c r="D3594" s="142"/>
    </row>
    <row r="3595" spans="4:4">
      <c r="D3595" s="142"/>
    </row>
    <row r="3596" spans="4:4">
      <c r="D3596" s="142"/>
    </row>
    <row r="3597" spans="4:4">
      <c r="D3597" s="142"/>
    </row>
    <row r="3598" spans="4:4">
      <c r="D3598" s="142"/>
    </row>
    <row r="3599" spans="4:4">
      <c r="D3599" s="142"/>
    </row>
    <row r="3600" spans="4:4">
      <c r="D3600" s="142"/>
    </row>
    <row r="3601" spans="4:4">
      <c r="D3601" s="142"/>
    </row>
    <row r="3602" spans="4:4">
      <c r="D3602" s="142"/>
    </row>
    <row r="3603" spans="4:4">
      <c r="D3603" s="142"/>
    </row>
    <row r="3604" spans="4:4">
      <c r="D3604" s="142"/>
    </row>
    <row r="3605" spans="4:4">
      <c r="D3605" s="142"/>
    </row>
    <row r="3606" spans="4:4">
      <c r="D3606" s="142"/>
    </row>
    <row r="3607" spans="4:4">
      <c r="D3607" s="142"/>
    </row>
    <row r="3608" spans="4:4">
      <c r="D3608" s="142"/>
    </row>
    <row r="3609" spans="4:4">
      <c r="D3609" s="142"/>
    </row>
    <row r="3610" spans="4:4">
      <c r="D3610" s="142"/>
    </row>
    <row r="3611" spans="4:4">
      <c r="D3611" s="142"/>
    </row>
    <row r="3612" spans="4:4">
      <c r="D3612" s="142"/>
    </row>
    <row r="3613" spans="4:4">
      <c r="D3613" s="142"/>
    </row>
    <row r="3614" spans="4:4">
      <c r="D3614" s="142"/>
    </row>
    <row r="3615" spans="4:4">
      <c r="D3615" s="142"/>
    </row>
    <row r="3616" spans="4:4">
      <c r="D3616" s="142"/>
    </row>
    <row r="3617" spans="4:4">
      <c r="D3617" s="142"/>
    </row>
    <row r="3618" spans="4:4">
      <c r="D3618" s="142"/>
    </row>
    <row r="3619" spans="4:4">
      <c r="D3619" s="142"/>
    </row>
    <row r="3620" spans="4:4">
      <c r="D3620" s="142"/>
    </row>
    <row r="3621" spans="4:4">
      <c r="D3621" s="142"/>
    </row>
    <row r="3622" spans="4:4">
      <c r="D3622" s="142"/>
    </row>
    <row r="3623" spans="4:4">
      <c r="D3623" s="142"/>
    </row>
    <row r="3624" spans="4:4">
      <c r="D3624" s="142"/>
    </row>
    <row r="3625" spans="4:4">
      <c r="D3625" s="142"/>
    </row>
    <row r="3626" spans="4:4">
      <c r="D3626" s="142"/>
    </row>
    <row r="3627" spans="4:4">
      <c r="D3627" s="142"/>
    </row>
    <row r="3628" spans="4:4">
      <c r="D3628" s="142"/>
    </row>
    <row r="3629" spans="4:4">
      <c r="D3629" s="142"/>
    </row>
    <row r="3630" spans="4:4">
      <c r="D3630" s="142"/>
    </row>
    <row r="3631" spans="4:4">
      <c r="D3631" s="142"/>
    </row>
    <row r="3632" spans="4:4">
      <c r="D3632" s="142"/>
    </row>
    <row r="3633" spans="4:4">
      <c r="D3633" s="142"/>
    </row>
    <row r="3634" spans="4:4">
      <c r="D3634" s="142"/>
    </row>
    <row r="3635" spans="4:4">
      <c r="D3635" s="142"/>
    </row>
    <row r="3636" spans="4:4">
      <c r="D3636" s="142"/>
    </row>
    <row r="3637" spans="4:4">
      <c r="D3637" s="142"/>
    </row>
    <row r="3638" spans="4:4">
      <c r="D3638" s="142"/>
    </row>
    <row r="3639" spans="4:4">
      <c r="D3639" s="142"/>
    </row>
    <row r="3640" spans="4:4">
      <c r="D3640" s="142"/>
    </row>
    <row r="3641" spans="4:4">
      <c r="D3641" s="142"/>
    </row>
    <row r="3642" spans="4:4">
      <c r="D3642" s="142"/>
    </row>
    <row r="3643" spans="4:4">
      <c r="D3643" s="142"/>
    </row>
    <row r="3644" spans="4:4">
      <c r="D3644" s="142"/>
    </row>
    <row r="3645" spans="4:4">
      <c r="D3645" s="142"/>
    </row>
    <row r="3646" spans="4:4">
      <c r="D3646" s="142"/>
    </row>
    <row r="3647" spans="4:4">
      <c r="D3647" s="142"/>
    </row>
    <row r="3648" spans="4:4">
      <c r="D3648" s="142"/>
    </row>
    <row r="3649" spans="4:4">
      <c r="D3649" s="142"/>
    </row>
    <row r="3650" spans="4:4">
      <c r="D3650" s="142"/>
    </row>
    <row r="3651" spans="4:4">
      <c r="D3651" s="142"/>
    </row>
    <row r="3652" spans="4:4">
      <c r="D3652" s="142"/>
    </row>
    <row r="3653" spans="4:4">
      <c r="D3653" s="142"/>
    </row>
    <row r="3654" spans="4:4">
      <c r="D3654" s="142"/>
    </row>
    <row r="3655" spans="4:4">
      <c r="D3655" s="142"/>
    </row>
    <row r="3656" spans="4:4">
      <c r="D3656" s="142"/>
    </row>
    <row r="3657" spans="4:4">
      <c r="D3657" s="142"/>
    </row>
    <row r="3658" spans="4:4">
      <c r="D3658" s="142"/>
    </row>
    <row r="3659" spans="4:4">
      <c r="D3659" s="142"/>
    </row>
    <row r="3660" spans="4:4">
      <c r="D3660" s="142"/>
    </row>
    <row r="3661" spans="4:4">
      <c r="D3661" s="142"/>
    </row>
    <row r="3662" spans="4:4">
      <c r="D3662" s="142"/>
    </row>
    <row r="3663" spans="4:4">
      <c r="D3663" s="142"/>
    </row>
    <row r="3664" spans="4:4">
      <c r="D3664" s="142"/>
    </row>
    <row r="3665" spans="4:4">
      <c r="D3665" s="142"/>
    </row>
    <row r="3666" spans="4:4">
      <c r="D3666" s="142"/>
    </row>
    <row r="3667" spans="4:4">
      <c r="D3667" s="142"/>
    </row>
    <row r="3668" spans="4:4">
      <c r="D3668" s="142"/>
    </row>
    <row r="3669" spans="4:4">
      <c r="D3669" s="142"/>
    </row>
    <row r="3670" spans="4:4">
      <c r="D3670" s="142"/>
    </row>
    <row r="3671" spans="4:4">
      <c r="D3671" s="142"/>
    </row>
    <row r="3672" spans="4:4">
      <c r="D3672" s="142"/>
    </row>
    <row r="3673" spans="4:4">
      <c r="D3673" s="142"/>
    </row>
    <row r="3674" spans="4:4">
      <c r="D3674" s="142"/>
    </row>
    <row r="3675" spans="4:4">
      <c r="D3675" s="142"/>
    </row>
    <row r="3676" spans="4:4">
      <c r="D3676" s="142"/>
    </row>
    <row r="3677" spans="4:4">
      <c r="D3677" s="142"/>
    </row>
    <row r="3678" spans="4:4">
      <c r="D3678" s="142"/>
    </row>
    <row r="3679" spans="4:4">
      <c r="D3679" s="142"/>
    </row>
    <row r="3680" spans="4:4">
      <c r="D3680" s="142"/>
    </row>
    <row r="3681" spans="4:4">
      <c r="D3681" s="142"/>
    </row>
    <row r="3682" spans="4:4">
      <c r="D3682" s="142"/>
    </row>
    <row r="3683" spans="4:4">
      <c r="D3683" s="142"/>
    </row>
    <row r="3684" spans="4:4">
      <c r="D3684" s="142"/>
    </row>
    <row r="3685" spans="4:4">
      <c r="D3685" s="142"/>
    </row>
    <row r="3686" spans="4:4">
      <c r="D3686" s="142"/>
    </row>
    <row r="3687" spans="4:4">
      <c r="D3687" s="142"/>
    </row>
    <row r="3688" spans="4:4">
      <c r="D3688" s="142"/>
    </row>
    <row r="3689" spans="4:4">
      <c r="D3689" s="142"/>
    </row>
    <row r="3690" spans="4:4">
      <c r="D3690" s="142"/>
    </row>
    <row r="3691" spans="4:4">
      <c r="D3691" s="142"/>
    </row>
    <row r="3692" spans="4:4">
      <c r="D3692" s="142"/>
    </row>
    <row r="3693" spans="4:4">
      <c r="D3693" s="142"/>
    </row>
    <row r="3694" spans="4:4">
      <c r="D3694" s="142"/>
    </row>
    <row r="3695" spans="4:4">
      <c r="D3695" s="142"/>
    </row>
    <row r="3696" spans="4:4">
      <c r="D3696" s="142"/>
    </row>
    <row r="3697" spans="4:4">
      <c r="D3697" s="142"/>
    </row>
    <row r="3698" spans="4:4">
      <c r="D3698" s="142"/>
    </row>
    <row r="3699" spans="4:4">
      <c r="D3699" s="142"/>
    </row>
    <row r="3700" spans="4:4">
      <c r="D3700" s="142"/>
    </row>
    <row r="3701" spans="4:4">
      <c r="D3701" s="142"/>
    </row>
    <row r="3702" spans="4:4">
      <c r="D3702" s="142"/>
    </row>
    <row r="3703" spans="4:4">
      <c r="D3703" s="142"/>
    </row>
    <row r="3704" spans="4:4">
      <c r="D3704" s="142"/>
    </row>
    <row r="3705" spans="4:4">
      <c r="D3705" s="142"/>
    </row>
    <row r="3706" spans="4:4">
      <c r="D3706" s="142"/>
    </row>
    <row r="3707" spans="4:4">
      <c r="D3707" s="142"/>
    </row>
    <row r="3708" spans="4:4">
      <c r="D3708" s="142"/>
    </row>
    <row r="3709" spans="4:4">
      <c r="D3709" s="142"/>
    </row>
    <row r="3710" spans="4:4">
      <c r="D3710" s="142"/>
    </row>
    <row r="3711" spans="4:4">
      <c r="D3711" s="142"/>
    </row>
    <row r="3712" spans="4:4">
      <c r="D3712" s="142"/>
    </row>
    <row r="3713" spans="4:4">
      <c r="D3713" s="142"/>
    </row>
    <row r="3714" spans="4:4">
      <c r="D3714" s="142"/>
    </row>
    <row r="3715" spans="4:4">
      <c r="D3715" s="142"/>
    </row>
    <row r="3716" spans="4:4">
      <c r="D3716" s="142"/>
    </row>
    <row r="3717" spans="4:4">
      <c r="D3717" s="142"/>
    </row>
    <row r="3718" spans="4:4">
      <c r="D3718" s="142"/>
    </row>
    <row r="3719" spans="4:4">
      <c r="D3719" s="142"/>
    </row>
    <row r="3720" spans="4:4">
      <c r="D3720" s="142"/>
    </row>
    <row r="3721" spans="4:4">
      <c r="D3721" s="142"/>
    </row>
    <row r="3722" spans="4:4">
      <c r="D3722" s="142"/>
    </row>
    <row r="3723" spans="4:4">
      <c r="D3723" s="142"/>
    </row>
    <row r="3724" spans="4:4">
      <c r="D3724" s="142"/>
    </row>
    <row r="3725" spans="4:4">
      <c r="D3725" s="142"/>
    </row>
    <row r="3726" spans="4:4">
      <c r="D3726" s="142"/>
    </row>
    <row r="3727" spans="4:4">
      <c r="D3727" s="142"/>
    </row>
    <row r="3728" spans="4:4">
      <c r="D3728" s="142"/>
    </row>
    <row r="3729" spans="4:4">
      <c r="D3729" s="142"/>
    </row>
    <row r="3730" spans="4:4">
      <c r="D3730" s="142"/>
    </row>
    <row r="3731" spans="4:4">
      <c r="D3731" s="142"/>
    </row>
    <row r="3732" spans="4:4">
      <c r="D3732" s="142"/>
    </row>
    <row r="3733" spans="4:4">
      <c r="D3733" s="142"/>
    </row>
    <row r="3734" spans="4:4">
      <c r="D3734" s="142"/>
    </row>
    <row r="3735" spans="4:4">
      <c r="D3735" s="142"/>
    </row>
    <row r="3736" spans="4:4">
      <c r="D3736" s="142"/>
    </row>
    <row r="3737" spans="4:4">
      <c r="D3737" s="142"/>
    </row>
    <row r="3738" spans="4:4">
      <c r="D3738" s="142"/>
    </row>
    <row r="3739" spans="4:4">
      <c r="D3739" s="142"/>
    </row>
    <row r="3740" spans="4:4">
      <c r="D3740" s="142"/>
    </row>
    <row r="3741" spans="4:4">
      <c r="D3741" s="142"/>
    </row>
    <row r="3742" spans="4:4">
      <c r="D3742" s="142"/>
    </row>
    <row r="3743" spans="4:4">
      <c r="D3743" s="142"/>
    </row>
    <row r="3744" spans="4:4">
      <c r="D3744" s="142"/>
    </row>
    <row r="3745" spans="4:4">
      <c r="D3745" s="142"/>
    </row>
    <row r="3746" spans="4:4">
      <c r="D3746" s="142"/>
    </row>
    <row r="3747" spans="4:4">
      <c r="D3747" s="142"/>
    </row>
    <row r="3748" spans="4:4">
      <c r="D3748" s="142"/>
    </row>
    <row r="3749" spans="4:4">
      <c r="D3749" s="142"/>
    </row>
    <row r="3750" spans="4:4">
      <c r="D3750" s="142"/>
    </row>
    <row r="3751" spans="4:4">
      <c r="D3751" s="142"/>
    </row>
    <row r="3752" spans="4:4">
      <c r="D3752" s="142"/>
    </row>
    <row r="3753" spans="4:4">
      <c r="D3753" s="142"/>
    </row>
    <row r="3754" spans="4:4">
      <c r="D3754" s="142"/>
    </row>
    <row r="3755" spans="4:4">
      <c r="D3755" s="142"/>
    </row>
    <row r="3756" spans="4:4">
      <c r="D3756" s="142"/>
    </row>
    <row r="3757" spans="4:4">
      <c r="D3757" s="142"/>
    </row>
    <row r="3758" spans="4:4">
      <c r="D3758" s="142"/>
    </row>
    <row r="3759" spans="4:4">
      <c r="D3759" s="142"/>
    </row>
    <row r="3760" spans="4:4">
      <c r="D3760" s="142"/>
    </row>
    <row r="3761" spans="4:4">
      <c r="D3761" s="142"/>
    </row>
    <row r="3762" spans="4:4">
      <c r="D3762" s="142"/>
    </row>
    <row r="3763" spans="4:4">
      <c r="D3763" s="142"/>
    </row>
    <row r="3764" spans="4:4">
      <c r="D3764" s="142"/>
    </row>
    <row r="3765" spans="4:4">
      <c r="D3765" s="142"/>
    </row>
    <row r="3766" spans="4:4">
      <c r="D3766" s="142"/>
    </row>
    <row r="3767" spans="4:4">
      <c r="D3767" s="142"/>
    </row>
    <row r="3768" spans="4:4">
      <c r="D3768" s="142"/>
    </row>
    <row r="3769" spans="4:4">
      <c r="D3769" s="142"/>
    </row>
    <row r="3770" spans="4:4">
      <c r="D3770" s="142"/>
    </row>
    <row r="3771" spans="4:4">
      <c r="D3771" s="142"/>
    </row>
    <row r="3772" spans="4:4">
      <c r="D3772" s="142"/>
    </row>
    <row r="3773" spans="4:4">
      <c r="D3773" s="142"/>
    </row>
    <row r="3774" spans="4:4">
      <c r="D3774" s="142"/>
    </row>
    <row r="3775" spans="4:4">
      <c r="D3775" s="142"/>
    </row>
    <row r="3776" spans="4:4">
      <c r="D3776" s="142"/>
    </row>
    <row r="3777" spans="4:4">
      <c r="D3777" s="142"/>
    </row>
    <row r="3778" spans="4:4">
      <c r="D3778" s="142"/>
    </row>
    <row r="3779" spans="4:4">
      <c r="D3779" s="142"/>
    </row>
    <row r="3780" spans="4:4">
      <c r="D3780" s="142"/>
    </row>
    <row r="3781" spans="4:4">
      <c r="D3781" s="142"/>
    </row>
    <row r="3782" spans="4:4">
      <c r="D3782" s="142"/>
    </row>
    <row r="3783" spans="4:4">
      <c r="D3783" s="142"/>
    </row>
    <row r="3784" spans="4:4">
      <c r="D3784" s="142"/>
    </row>
    <row r="3785" spans="4:4">
      <c r="D3785" s="142"/>
    </row>
    <row r="3786" spans="4:4">
      <c r="D3786" s="142"/>
    </row>
    <row r="3787" spans="4:4">
      <c r="D3787" s="142"/>
    </row>
    <row r="3788" spans="4:4">
      <c r="D3788" s="142"/>
    </row>
    <row r="3789" spans="4:4">
      <c r="D3789" s="142"/>
    </row>
    <row r="3790" spans="4:4">
      <c r="D3790" s="142"/>
    </row>
    <row r="3791" spans="4:4">
      <c r="D3791" s="142"/>
    </row>
    <row r="3792" spans="4:4">
      <c r="D3792" s="142"/>
    </row>
    <row r="3793" spans="4:4">
      <c r="D3793" s="142"/>
    </row>
    <row r="3794" spans="4:4">
      <c r="D3794" s="142"/>
    </row>
    <row r="3795" spans="4:4">
      <c r="D3795" s="142"/>
    </row>
    <row r="3796" spans="4:4">
      <c r="D3796" s="142"/>
    </row>
    <row r="3797" spans="4:4">
      <c r="D3797" s="142"/>
    </row>
    <row r="3798" spans="4:4">
      <c r="D3798" s="142"/>
    </row>
    <row r="3799" spans="4:4">
      <c r="D3799" s="142"/>
    </row>
    <row r="3800" spans="4:4">
      <c r="D3800" s="142"/>
    </row>
    <row r="3801" spans="4:4">
      <c r="D3801" s="142"/>
    </row>
    <row r="3802" spans="4:4">
      <c r="D3802" s="142"/>
    </row>
    <row r="3803" spans="4:4">
      <c r="D3803" s="142"/>
    </row>
    <row r="3804" spans="4:4">
      <c r="D3804" s="142"/>
    </row>
    <row r="3805" spans="4:4">
      <c r="D3805" s="142"/>
    </row>
    <row r="3806" spans="4:4">
      <c r="D3806" s="142"/>
    </row>
    <row r="3807" spans="4:4">
      <c r="D3807" s="142"/>
    </row>
    <row r="3808" spans="4:4">
      <c r="D3808" s="142"/>
    </row>
    <row r="3809" spans="4:4">
      <c r="D3809" s="142"/>
    </row>
    <row r="3810" spans="4:4">
      <c r="D3810" s="142"/>
    </row>
    <row r="3811" spans="4:4">
      <c r="D3811" s="142"/>
    </row>
    <row r="3812" spans="4:4">
      <c r="D3812" s="142"/>
    </row>
    <row r="3813" spans="4:4">
      <c r="D3813" s="142"/>
    </row>
    <row r="3814" spans="4:4">
      <c r="D3814" s="142"/>
    </row>
    <row r="3815" spans="4:4">
      <c r="D3815" s="142"/>
    </row>
    <row r="3816" spans="4:4">
      <c r="D3816" s="142"/>
    </row>
    <row r="3817" spans="4:4">
      <c r="D3817" s="142"/>
    </row>
    <row r="3818" spans="4:4">
      <c r="D3818" s="142"/>
    </row>
    <row r="3819" spans="4:4">
      <c r="D3819" s="142"/>
    </row>
    <row r="3820" spans="4:4">
      <c r="D3820" s="142"/>
    </row>
    <row r="3821" spans="4:4">
      <c r="D3821" s="142"/>
    </row>
    <row r="3822" spans="4:4">
      <c r="D3822" s="142"/>
    </row>
    <row r="3823" spans="4:4">
      <c r="D3823" s="142"/>
    </row>
    <row r="3824" spans="4:4">
      <c r="D3824" s="142"/>
    </row>
    <row r="3825" spans="4:4">
      <c r="D3825" s="142"/>
    </row>
    <row r="3826" spans="4:4">
      <c r="D3826" s="142"/>
    </row>
    <row r="3827" spans="4:4">
      <c r="D3827" s="142"/>
    </row>
    <row r="3828" spans="4:4">
      <c r="D3828" s="142"/>
    </row>
    <row r="3829" spans="4:4">
      <c r="D3829" s="142"/>
    </row>
    <row r="3830" spans="4:4">
      <c r="D3830" s="142"/>
    </row>
    <row r="3831" spans="4:4">
      <c r="D3831" s="142"/>
    </row>
    <row r="3832" spans="4:4">
      <c r="D3832" s="142"/>
    </row>
    <row r="3833" spans="4:4">
      <c r="D3833" s="142"/>
    </row>
    <row r="3834" spans="4:4">
      <c r="D3834" s="142"/>
    </row>
    <row r="3835" spans="4:4">
      <c r="D3835" s="142"/>
    </row>
    <row r="3836" spans="4:4">
      <c r="D3836" s="142"/>
    </row>
    <row r="3837" spans="4:4">
      <c r="D3837" s="142"/>
    </row>
    <row r="3838" spans="4:4">
      <c r="D3838" s="142"/>
    </row>
    <row r="3839" spans="4:4">
      <c r="D3839" s="142"/>
    </row>
    <row r="3840" spans="4:4">
      <c r="D3840" s="142"/>
    </row>
    <row r="3841" spans="4:4">
      <c r="D3841" s="142"/>
    </row>
    <row r="3842" spans="4:4">
      <c r="D3842" s="142"/>
    </row>
    <row r="3843" spans="4:4">
      <c r="D3843" s="142"/>
    </row>
    <row r="3844" spans="4:4">
      <c r="D3844" s="142"/>
    </row>
    <row r="3845" spans="4:4">
      <c r="D3845" s="142"/>
    </row>
    <row r="3846" spans="4:4">
      <c r="D3846" s="142"/>
    </row>
    <row r="3847" spans="4:4">
      <c r="D3847" s="142"/>
    </row>
    <row r="3848" spans="4:4">
      <c r="D3848" s="142"/>
    </row>
    <row r="3849" spans="4:4">
      <c r="D3849" s="142"/>
    </row>
    <row r="3850" spans="4:4">
      <c r="D3850" s="142"/>
    </row>
    <row r="3851" spans="4:4">
      <c r="D3851" s="142"/>
    </row>
    <row r="3852" spans="4:4">
      <c r="D3852" s="142"/>
    </row>
    <row r="3853" spans="4:4">
      <c r="D3853" s="142"/>
    </row>
    <row r="3854" spans="4:4">
      <c r="D3854" s="142"/>
    </row>
    <row r="3855" spans="4:4">
      <c r="D3855" s="142"/>
    </row>
    <row r="3856" spans="4:4">
      <c r="D3856" s="142"/>
    </row>
    <row r="3857" spans="4:4">
      <c r="D3857" s="142"/>
    </row>
    <row r="3858" spans="4:4">
      <c r="D3858" s="142"/>
    </row>
    <row r="3859" spans="4:4">
      <c r="D3859" s="142"/>
    </row>
    <row r="3860" spans="4:4">
      <c r="D3860" s="142"/>
    </row>
    <row r="3861" spans="4:4">
      <c r="D3861" s="142"/>
    </row>
    <row r="3862" spans="4:4">
      <c r="D3862" s="142"/>
    </row>
    <row r="3863" spans="4:4">
      <c r="D3863" s="142"/>
    </row>
    <row r="3864" spans="4:4">
      <c r="D3864" s="142"/>
    </row>
    <row r="3865" spans="4:4">
      <c r="D3865" s="142"/>
    </row>
    <row r="3866" spans="4:4">
      <c r="D3866" s="142"/>
    </row>
    <row r="3867" spans="4:4">
      <c r="D3867" s="142"/>
    </row>
    <row r="3868" spans="4:4">
      <c r="D3868" s="142"/>
    </row>
    <row r="3869" spans="4:4">
      <c r="D3869" s="142"/>
    </row>
    <row r="3870" spans="4:4">
      <c r="D3870" s="142"/>
    </row>
    <row r="3871" spans="4:4">
      <c r="D3871" s="142"/>
    </row>
    <row r="3872" spans="4:4">
      <c r="D3872" s="142"/>
    </row>
    <row r="3873" spans="4:4">
      <c r="D3873" s="142"/>
    </row>
    <row r="3874" spans="4:4">
      <c r="D3874" s="142"/>
    </row>
    <row r="3875" spans="4:4">
      <c r="D3875" s="142"/>
    </row>
    <row r="3876" spans="4:4">
      <c r="D3876" s="142"/>
    </row>
    <row r="3877" spans="4:4">
      <c r="D3877" s="142"/>
    </row>
    <row r="3878" spans="4:4">
      <c r="D3878" s="142"/>
    </row>
    <row r="3879" spans="4:4">
      <c r="D3879" s="142"/>
    </row>
    <row r="3880" spans="4:4">
      <c r="D3880" s="142"/>
    </row>
    <row r="3881" spans="4:4">
      <c r="D3881" s="142"/>
    </row>
    <row r="3882" spans="4:4">
      <c r="D3882" s="142"/>
    </row>
    <row r="3883" spans="4:4">
      <c r="D3883" s="142"/>
    </row>
    <row r="3884" spans="4:4">
      <c r="D3884" s="142"/>
    </row>
    <row r="3885" spans="4:4">
      <c r="D3885" s="142"/>
    </row>
    <row r="3886" spans="4:4">
      <c r="D3886" s="142"/>
    </row>
    <row r="3887" spans="4:4">
      <c r="D3887" s="142"/>
    </row>
    <row r="3888" spans="4:4">
      <c r="D3888" s="142"/>
    </row>
    <row r="3889" spans="4:4">
      <c r="D3889" s="142"/>
    </row>
    <row r="3890" spans="4:4">
      <c r="D3890" s="142"/>
    </row>
    <row r="3891" spans="4:4">
      <c r="D3891" s="142"/>
    </row>
    <row r="3892" spans="4:4">
      <c r="D3892" s="142"/>
    </row>
    <row r="3893" spans="4:4">
      <c r="D3893" s="142"/>
    </row>
    <row r="3894" spans="4:4">
      <c r="D3894" s="142"/>
    </row>
    <row r="3895" spans="4:4">
      <c r="D3895" s="142"/>
    </row>
    <row r="3896" spans="4:4">
      <c r="D3896" s="142"/>
    </row>
    <row r="3897" spans="4:4">
      <c r="D3897" s="142"/>
    </row>
    <row r="3898" spans="4:4">
      <c r="D3898" s="142"/>
    </row>
    <row r="3899" spans="4:4">
      <c r="D3899" s="142"/>
    </row>
    <row r="3900" spans="4:4">
      <c r="D3900" s="142"/>
    </row>
    <row r="3901" spans="4:4">
      <c r="D3901" s="142"/>
    </row>
    <row r="3902" spans="4:4">
      <c r="D3902" s="142"/>
    </row>
    <row r="3903" spans="4:4">
      <c r="D3903" s="142"/>
    </row>
    <row r="3904" spans="4:4">
      <c r="D3904" s="142"/>
    </row>
    <row r="3905" spans="4:4">
      <c r="D3905" s="142"/>
    </row>
    <row r="3906" spans="4:4">
      <c r="D3906" s="142"/>
    </row>
    <row r="3907" spans="4:4">
      <c r="D3907" s="142"/>
    </row>
    <row r="3908" spans="4:4">
      <c r="D3908" s="142"/>
    </row>
    <row r="3909" spans="4:4">
      <c r="D3909" s="142"/>
    </row>
    <row r="3910" spans="4:4">
      <c r="D3910" s="142"/>
    </row>
    <row r="3911" spans="4:4">
      <c r="D3911" s="142"/>
    </row>
    <row r="3912" spans="4:4">
      <c r="D3912" s="142"/>
    </row>
    <row r="3913" spans="4:4">
      <c r="D3913" s="142"/>
    </row>
    <row r="3914" spans="4:4">
      <c r="D3914" s="142"/>
    </row>
    <row r="3915" spans="4:4">
      <c r="D3915" s="142"/>
    </row>
    <row r="3916" spans="4:4">
      <c r="D3916" s="142"/>
    </row>
    <row r="3917" spans="4:4">
      <c r="D3917" s="142"/>
    </row>
    <row r="3918" spans="4:4">
      <c r="D3918" s="142"/>
    </row>
    <row r="3919" spans="4:4">
      <c r="D3919" s="142"/>
    </row>
    <row r="3920" spans="4:4">
      <c r="D3920" s="142"/>
    </row>
    <row r="3921" spans="4:4">
      <c r="D3921" s="142"/>
    </row>
    <row r="3922" spans="4:4">
      <c r="D3922" s="142"/>
    </row>
    <row r="3923" spans="4:4">
      <c r="D3923" s="142"/>
    </row>
    <row r="3924" spans="4:4">
      <c r="D3924" s="142"/>
    </row>
    <row r="3925" spans="4:4">
      <c r="D3925" s="142"/>
    </row>
    <row r="3926" spans="4:4">
      <c r="D3926" s="142"/>
    </row>
    <row r="3927" spans="4:4">
      <c r="D3927" s="142"/>
    </row>
    <row r="3928" spans="4:4">
      <c r="D3928" s="142"/>
    </row>
    <row r="3929" spans="4:4">
      <c r="D3929" s="142"/>
    </row>
    <row r="3930" spans="4:4">
      <c r="D3930" s="142"/>
    </row>
    <row r="3931" spans="4:4">
      <c r="D3931" s="142"/>
    </row>
    <row r="3932" spans="4:4">
      <c r="D3932" s="142"/>
    </row>
    <row r="3933" spans="4:4">
      <c r="D3933" s="142"/>
    </row>
    <row r="3934" spans="4:4">
      <c r="D3934" s="142"/>
    </row>
    <row r="3935" spans="4:4">
      <c r="D3935" s="142"/>
    </row>
    <row r="3936" spans="4:4">
      <c r="D3936" s="142"/>
    </row>
    <row r="3937" spans="4:4">
      <c r="D3937" s="142"/>
    </row>
    <row r="3938" spans="4:4">
      <c r="D3938" s="142"/>
    </row>
    <row r="3939" spans="4:4">
      <c r="D3939" s="142"/>
    </row>
    <row r="3940" spans="4:4">
      <c r="D3940" s="142"/>
    </row>
    <row r="3941" spans="4:4">
      <c r="D3941" s="142"/>
    </row>
    <row r="3942" spans="4:4">
      <c r="D3942" s="142"/>
    </row>
    <row r="3943" spans="4:4">
      <c r="D3943" s="142"/>
    </row>
    <row r="3944" spans="4:4">
      <c r="D3944" s="142"/>
    </row>
    <row r="3945" spans="4:4">
      <c r="D3945" s="142"/>
    </row>
    <row r="3946" spans="4:4">
      <c r="D3946" s="142"/>
    </row>
    <row r="3947" spans="4:4">
      <c r="D3947" s="142"/>
    </row>
    <row r="3948" spans="4:4">
      <c r="D3948" s="142"/>
    </row>
    <row r="3949" spans="4:4">
      <c r="D3949" s="142"/>
    </row>
    <row r="3950" spans="4:4">
      <c r="D3950" s="142"/>
    </row>
    <row r="3951" spans="4:4">
      <c r="D3951" s="142"/>
    </row>
    <row r="3952" spans="4:4">
      <c r="D3952" s="142"/>
    </row>
    <row r="3953" spans="4:4">
      <c r="D3953" s="142"/>
    </row>
    <row r="3954" spans="4:4">
      <c r="D3954" s="142"/>
    </row>
    <row r="3955" spans="4:4">
      <c r="D3955" s="142"/>
    </row>
    <row r="3956" spans="4:4">
      <c r="D3956" s="142"/>
    </row>
    <row r="3957" spans="4:4">
      <c r="D3957" s="142"/>
    </row>
    <row r="3958" spans="4:4">
      <c r="D3958" s="142"/>
    </row>
    <row r="3959" spans="4:4">
      <c r="D3959" s="142"/>
    </row>
    <row r="3960" spans="4:4">
      <c r="D3960" s="142"/>
    </row>
    <row r="3961" spans="4:4">
      <c r="D3961" s="142"/>
    </row>
    <row r="3962" spans="4:4">
      <c r="D3962" s="142"/>
    </row>
    <row r="3963" spans="4:4">
      <c r="D3963" s="142"/>
    </row>
    <row r="3964" spans="4:4">
      <c r="D3964" s="142"/>
    </row>
    <row r="3965" spans="4:4">
      <c r="D3965" s="142"/>
    </row>
    <row r="3966" spans="4:4">
      <c r="D3966" s="142"/>
    </row>
    <row r="3967" spans="4:4">
      <c r="D3967" s="142"/>
    </row>
    <row r="3968" spans="4:4">
      <c r="D3968" s="142"/>
    </row>
    <row r="3969" spans="4:4">
      <c r="D3969" s="142"/>
    </row>
    <row r="3970" spans="4:4">
      <c r="D3970" s="142"/>
    </row>
    <row r="3971" spans="4:4">
      <c r="D3971" s="142"/>
    </row>
    <row r="3972" spans="4:4">
      <c r="D3972" s="142"/>
    </row>
    <row r="3973" spans="4:4">
      <c r="D3973" s="142"/>
    </row>
    <row r="3974" spans="4:4">
      <c r="D3974" s="142"/>
    </row>
    <row r="3975" spans="4:4">
      <c r="D3975" s="142"/>
    </row>
    <row r="3976" spans="4:4">
      <c r="D3976" s="142"/>
    </row>
    <row r="3977" spans="4:4">
      <c r="D3977" s="142"/>
    </row>
    <row r="3978" spans="4:4">
      <c r="D3978" s="142"/>
    </row>
    <row r="3979" spans="4:4">
      <c r="D3979" s="142"/>
    </row>
    <row r="3980" spans="4:4">
      <c r="D3980" s="142"/>
    </row>
    <row r="3981" spans="4:4">
      <c r="D3981" s="142"/>
    </row>
    <row r="3982" spans="4:4">
      <c r="D3982" s="142"/>
    </row>
    <row r="3983" spans="4:4">
      <c r="D3983" s="142"/>
    </row>
    <row r="3984" spans="4:4">
      <c r="D3984" s="142"/>
    </row>
    <row r="3985" spans="4:4">
      <c r="D3985" s="142"/>
    </row>
    <row r="3986" spans="4:4">
      <c r="D3986" s="142"/>
    </row>
    <row r="3987" spans="4:4">
      <c r="D3987" s="142"/>
    </row>
    <row r="3988" spans="4:4">
      <c r="D3988" s="142"/>
    </row>
    <row r="3989" spans="4:4">
      <c r="D3989" s="142"/>
    </row>
    <row r="3990" spans="4:4">
      <c r="D3990" s="142"/>
    </row>
    <row r="3991" spans="4:4">
      <c r="D3991" s="142"/>
    </row>
    <row r="3992" spans="4:4">
      <c r="D3992" s="142"/>
    </row>
    <row r="3993" spans="4:4">
      <c r="D3993" s="142"/>
    </row>
    <row r="3994" spans="4:4">
      <c r="D3994" s="142"/>
    </row>
    <row r="3995" spans="4:4">
      <c r="D3995" s="142"/>
    </row>
    <row r="3996" spans="4:4">
      <c r="D3996" s="142"/>
    </row>
    <row r="3997" spans="4:4">
      <c r="D3997" s="142"/>
    </row>
    <row r="3998" spans="4:4">
      <c r="D3998" s="142"/>
    </row>
    <row r="3999" spans="4:4">
      <c r="D3999" s="142"/>
    </row>
    <row r="4000" spans="4:4">
      <c r="D4000" s="142"/>
    </row>
    <row r="4001" spans="4:4">
      <c r="D4001" s="142"/>
    </row>
    <row r="4002" spans="4:4">
      <c r="D4002" s="142"/>
    </row>
    <row r="4003" spans="4:4">
      <c r="D4003" s="142"/>
    </row>
    <row r="4004" spans="4:4">
      <c r="D4004" s="142"/>
    </row>
    <row r="4005" spans="4:4">
      <c r="D4005" s="142"/>
    </row>
    <row r="4006" spans="4:4">
      <c r="D4006" s="142"/>
    </row>
    <row r="4007" spans="4:4">
      <c r="D4007" s="142"/>
    </row>
    <row r="4008" spans="4:4">
      <c r="D4008" s="142"/>
    </row>
    <row r="4009" spans="4:4">
      <c r="D4009" s="142"/>
    </row>
    <row r="4010" spans="4:4">
      <c r="D4010" s="142"/>
    </row>
    <row r="4011" spans="4:4">
      <c r="D4011" s="142"/>
    </row>
    <row r="4012" spans="4:4">
      <c r="D4012" s="142"/>
    </row>
    <row r="4013" spans="4:4">
      <c r="D4013" s="142"/>
    </row>
    <row r="4014" spans="4:4">
      <c r="D4014" s="142"/>
    </row>
    <row r="4015" spans="4:4">
      <c r="D4015" s="142"/>
    </row>
    <row r="4016" spans="4:4">
      <c r="D4016" s="142"/>
    </row>
    <row r="4017" spans="4:4">
      <c r="D4017" s="142"/>
    </row>
    <row r="4018" spans="4:4">
      <c r="D4018" s="142"/>
    </row>
    <row r="4019" spans="4:4">
      <c r="D4019" s="142"/>
    </row>
    <row r="4020" spans="4:4">
      <c r="D4020" s="142"/>
    </row>
    <row r="4021" spans="4:4">
      <c r="D4021" s="142"/>
    </row>
    <row r="4022" spans="4:4">
      <c r="D4022" s="142"/>
    </row>
    <row r="4023" spans="4:4">
      <c r="D4023" s="142"/>
    </row>
    <row r="4024" spans="4:4">
      <c r="D4024" s="142"/>
    </row>
    <row r="4025" spans="4:4">
      <c r="D4025" s="142"/>
    </row>
    <row r="4026" spans="4:4">
      <c r="D4026" s="142"/>
    </row>
    <row r="4027" spans="4:4">
      <c r="D4027" s="142"/>
    </row>
    <row r="4028" spans="4:4">
      <c r="D4028" s="142"/>
    </row>
    <row r="4029" spans="4:4">
      <c r="D4029" s="142"/>
    </row>
    <row r="4030" spans="4:4">
      <c r="D4030" s="142"/>
    </row>
    <row r="4031" spans="4:4">
      <c r="D4031" s="142"/>
    </row>
    <row r="4032" spans="4:4">
      <c r="D4032" s="142"/>
    </row>
    <row r="4033" spans="4:4">
      <c r="D4033" s="142"/>
    </row>
    <row r="4034" spans="4:4">
      <c r="D4034" s="142"/>
    </row>
    <row r="4035" spans="4:4">
      <c r="D4035" s="142"/>
    </row>
    <row r="4036" spans="4:4">
      <c r="D4036" s="142"/>
    </row>
    <row r="4037" spans="4:4">
      <c r="D4037" s="142"/>
    </row>
    <row r="4038" spans="4:4">
      <c r="D4038" s="142"/>
    </row>
    <row r="4039" spans="4:4">
      <c r="D4039" s="142"/>
    </row>
    <row r="4040" spans="4:4">
      <c r="D4040" s="142"/>
    </row>
    <row r="4041" spans="4:4">
      <c r="D4041" s="142"/>
    </row>
    <row r="4042" spans="4:4">
      <c r="D4042" s="142"/>
    </row>
    <row r="4043" spans="4:4">
      <c r="D4043" s="142"/>
    </row>
    <row r="4044" spans="4:4">
      <c r="D4044" s="142"/>
    </row>
    <row r="4045" spans="4:4">
      <c r="D4045" s="142"/>
    </row>
    <row r="4046" spans="4:4">
      <c r="D4046" s="142"/>
    </row>
    <row r="4047" spans="4:4">
      <c r="D4047" s="142"/>
    </row>
    <row r="4048" spans="4:4">
      <c r="D4048" s="142"/>
    </row>
    <row r="4049" spans="4:4">
      <c r="D4049" s="142"/>
    </row>
    <row r="4050" spans="4:4">
      <c r="D4050" s="142"/>
    </row>
    <row r="4051" spans="4:4">
      <c r="D4051" s="142"/>
    </row>
    <row r="4052" spans="4:4">
      <c r="D4052" s="142"/>
    </row>
    <row r="4053" spans="4:4">
      <c r="D4053" s="142"/>
    </row>
    <row r="4054" spans="4:4">
      <c r="D4054" s="142"/>
    </row>
    <row r="4055" spans="4:4">
      <c r="D4055" s="142"/>
    </row>
    <row r="4056" spans="4:4">
      <c r="D4056" s="142"/>
    </row>
    <row r="4057" spans="4:4">
      <c r="D4057" s="142"/>
    </row>
    <row r="4058" spans="4:4">
      <c r="D4058" s="142"/>
    </row>
    <row r="4059" spans="4:4">
      <c r="D4059" s="142"/>
    </row>
    <row r="4060" spans="4:4">
      <c r="D4060" s="142"/>
    </row>
    <row r="4061" spans="4:4">
      <c r="D4061" s="142"/>
    </row>
    <row r="4062" spans="4:4">
      <c r="D4062" s="142"/>
    </row>
    <row r="4063" spans="4:4">
      <c r="D4063" s="142"/>
    </row>
    <row r="4064" spans="4:4">
      <c r="D4064" s="142"/>
    </row>
    <row r="4065" spans="4:4">
      <c r="D4065" s="142"/>
    </row>
    <row r="4066" spans="4:4">
      <c r="D4066" s="142"/>
    </row>
    <row r="4067" spans="4:4">
      <c r="D4067" s="142"/>
    </row>
    <row r="4068" spans="4:4">
      <c r="D4068" s="142"/>
    </row>
    <row r="4069" spans="4:4">
      <c r="D4069" s="142"/>
    </row>
    <row r="4070" spans="4:4">
      <c r="D4070" s="142"/>
    </row>
    <row r="4071" spans="4:4">
      <c r="D4071" s="142"/>
    </row>
    <row r="4072" spans="4:4">
      <c r="D4072" s="142"/>
    </row>
    <row r="4073" spans="4:4">
      <c r="D4073" s="142"/>
    </row>
    <row r="4074" spans="4:4">
      <c r="D4074" s="142"/>
    </row>
    <row r="4075" spans="4:4">
      <c r="D4075" s="142"/>
    </row>
    <row r="4076" spans="4:4">
      <c r="D4076" s="142"/>
    </row>
    <row r="4077" spans="4:4">
      <c r="D4077" s="142"/>
    </row>
    <row r="4078" spans="4:4">
      <c r="D4078" s="142"/>
    </row>
    <row r="4079" spans="4:4">
      <c r="D4079" s="142"/>
    </row>
    <row r="4080" spans="4:4">
      <c r="D4080" s="142"/>
    </row>
    <row r="4081" spans="4:4">
      <c r="D4081" s="142"/>
    </row>
    <row r="4082" spans="4:4">
      <c r="D4082" s="142"/>
    </row>
    <row r="4083" spans="4:4">
      <c r="D4083" s="142"/>
    </row>
    <row r="4084" spans="4:4">
      <c r="D4084" s="142"/>
    </row>
    <row r="4085" spans="4:4">
      <c r="D4085" s="142"/>
    </row>
    <row r="4086" spans="4:4">
      <c r="D4086" s="142"/>
    </row>
    <row r="4087" spans="4:4">
      <c r="D4087" s="142"/>
    </row>
    <row r="4088" spans="4:4">
      <c r="D4088" s="142"/>
    </row>
    <row r="4089" spans="4:4">
      <c r="D4089" s="142"/>
    </row>
    <row r="4090" spans="4:4">
      <c r="D4090" s="142"/>
    </row>
    <row r="4091" spans="4:4">
      <c r="D4091" s="142"/>
    </row>
    <row r="4092" spans="4:4">
      <c r="D4092" s="142"/>
    </row>
    <row r="4093" spans="4:4">
      <c r="D4093" s="142"/>
    </row>
    <row r="4094" spans="4:4">
      <c r="D4094" s="142"/>
    </row>
    <row r="4095" spans="4:4">
      <c r="D4095" s="142"/>
    </row>
    <row r="4096" spans="4:4">
      <c r="D4096" s="142"/>
    </row>
    <row r="4097" spans="4:4">
      <c r="D4097" s="142"/>
    </row>
    <row r="4098" spans="4:4">
      <c r="D4098" s="142"/>
    </row>
    <row r="4099" spans="4:4">
      <c r="D4099" s="142"/>
    </row>
    <row r="4100" spans="4:4">
      <c r="D4100" s="142"/>
    </row>
    <row r="4101" spans="4:4">
      <c r="D4101" s="142"/>
    </row>
    <row r="4102" spans="4:4">
      <c r="D4102" s="142"/>
    </row>
    <row r="4103" spans="4:4">
      <c r="D4103" s="142"/>
    </row>
    <row r="4104" spans="4:4">
      <c r="D4104" s="142"/>
    </row>
    <row r="4105" spans="4:4">
      <c r="D4105" s="142"/>
    </row>
    <row r="4106" spans="4:4">
      <c r="D4106" s="142"/>
    </row>
    <row r="4107" spans="4:4">
      <c r="D4107" s="142"/>
    </row>
    <row r="4108" spans="4:4">
      <c r="D4108" s="142"/>
    </row>
    <row r="4109" spans="4:4">
      <c r="D4109" s="142"/>
    </row>
    <row r="4110" spans="4:4">
      <c r="D4110" s="142"/>
    </row>
    <row r="4111" spans="4:4">
      <c r="D4111" s="142"/>
    </row>
    <row r="4112" spans="4:4">
      <c r="D4112" s="142"/>
    </row>
    <row r="4113" spans="4:4">
      <c r="D4113" s="142"/>
    </row>
    <row r="4114" spans="4:4">
      <c r="D4114" s="142"/>
    </row>
    <row r="4115" spans="4:4">
      <c r="D4115" s="142"/>
    </row>
    <row r="4116" spans="4:4">
      <c r="D4116" s="142"/>
    </row>
    <row r="4117" spans="4:4">
      <c r="D4117" s="142"/>
    </row>
    <row r="4118" spans="4:4">
      <c r="D4118" s="142"/>
    </row>
    <row r="4119" spans="4:4">
      <c r="D4119" s="142"/>
    </row>
    <row r="4120" spans="4:4">
      <c r="D4120" s="142"/>
    </row>
    <row r="4121" spans="4:4">
      <c r="D4121" s="142"/>
    </row>
    <row r="4122" spans="4:4">
      <c r="D4122" s="142"/>
    </row>
    <row r="4123" spans="4:4">
      <c r="D4123" s="142"/>
    </row>
    <row r="4124" spans="4:4">
      <c r="D4124" s="142"/>
    </row>
    <row r="4125" spans="4:4">
      <c r="D4125" s="142"/>
    </row>
    <row r="4126" spans="4:4">
      <c r="D4126" s="142"/>
    </row>
    <row r="4127" spans="4:4">
      <c r="D4127" s="142"/>
    </row>
    <row r="4128" spans="4:4">
      <c r="D4128" s="142"/>
    </row>
    <row r="4129" spans="4:4">
      <c r="D4129" s="142"/>
    </row>
    <row r="4130" spans="4:4">
      <c r="D4130" s="142"/>
    </row>
    <row r="4131" spans="4:4">
      <c r="D4131" s="142"/>
    </row>
    <row r="4132" spans="4:4">
      <c r="D4132" s="142"/>
    </row>
    <row r="4133" spans="4:4">
      <c r="D4133" s="142"/>
    </row>
    <row r="4134" spans="4:4">
      <c r="D4134" s="142"/>
    </row>
    <row r="4135" spans="4:4">
      <c r="D4135" s="142"/>
    </row>
    <row r="4136" spans="4:4">
      <c r="D4136" s="142"/>
    </row>
    <row r="4137" spans="4:4">
      <c r="D4137" s="142"/>
    </row>
    <row r="4138" spans="4:4">
      <c r="D4138" s="142"/>
    </row>
    <row r="4139" spans="4:4">
      <c r="D4139" s="142"/>
    </row>
    <row r="4140" spans="4:4">
      <c r="D4140" s="142"/>
    </row>
    <row r="4141" spans="4:4">
      <c r="D4141" s="142"/>
    </row>
    <row r="4142" spans="4:4">
      <c r="D4142" s="142"/>
    </row>
    <row r="4143" spans="4:4">
      <c r="D4143" s="142"/>
    </row>
    <row r="4144" spans="4:4">
      <c r="D4144" s="142"/>
    </row>
    <row r="4145" spans="4:4">
      <c r="D4145" s="142"/>
    </row>
    <row r="4146" spans="4:4">
      <c r="D4146" s="142"/>
    </row>
    <row r="4147" spans="4:4">
      <c r="D4147" s="142"/>
    </row>
    <row r="4148" spans="4:4">
      <c r="D4148" s="142"/>
    </row>
    <row r="4149" spans="4:4">
      <c r="D4149" s="142"/>
    </row>
    <row r="4150" spans="4:4">
      <c r="D4150" s="142"/>
    </row>
    <row r="4151" spans="4:4">
      <c r="D4151" s="142"/>
    </row>
    <row r="4152" spans="4:4">
      <c r="D4152" s="142"/>
    </row>
    <row r="4153" spans="4:4">
      <c r="D4153" s="142"/>
    </row>
    <row r="4154" spans="4:4">
      <c r="D4154" s="142"/>
    </row>
    <row r="4155" spans="4:4">
      <c r="D4155" s="142"/>
    </row>
    <row r="4156" spans="4:4">
      <c r="D4156" s="142"/>
    </row>
    <row r="4157" spans="4:4">
      <c r="D4157" s="142"/>
    </row>
    <row r="4158" spans="4:4">
      <c r="D4158" s="142"/>
    </row>
    <row r="4159" spans="4:4">
      <c r="D4159" s="142"/>
    </row>
    <row r="4160" spans="4:4">
      <c r="D4160" s="142"/>
    </row>
    <row r="4161" spans="4:4">
      <c r="D4161" s="142"/>
    </row>
    <row r="4162" spans="4:4">
      <c r="D4162" s="142"/>
    </row>
    <row r="4163" spans="4:4">
      <c r="D4163" s="142"/>
    </row>
    <row r="4164" spans="4:4">
      <c r="D4164" s="142"/>
    </row>
    <row r="4165" spans="4:4">
      <c r="D4165" s="142"/>
    </row>
    <row r="4166" spans="4:4">
      <c r="D4166" s="142"/>
    </row>
    <row r="4167" spans="4:4">
      <c r="D4167" s="142"/>
    </row>
    <row r="4168" spans="4:4">
      <c r="D4168" s="142"/>
    </row>
    <row r="4169" spans="4:4">
      <c r="D4169" s="142"/>
    </row>
    <row r="4170" spans="4:4">
      <c r="D4170" s="142"/>
    </row>
    <row r="4171" spans="4:4">
      <c r="D4171" s="142"/>
    </row>
    <row r="4172" spans="4:4">
      <c r="D4172" s="142"/>
    </row>
    <row r="4173" spans="4:4">
      <c r="D4173" s="142"/>
    </row>
    <row r="4174" spans="4:4">
      <c r="D4174" s="142"/>
    </row>
    <row r="4175" spans="4:4">
      <c r="D4175" s="142"/>
    </row>
    <row r="4176" spans="4:4">
      <c r="D4176" s="142"/>
    </row>
    <row r="4177" spans="4:4">
      <c r="D4177" s="142"/>
    </row>
    <row r="4178" spans="4:4">
      <c r="D4178" s="142"/>
    </row>
    <row r="4179" spans="4:4">
      <c r="D4179" s="142"/>
    </row>
    <row r="4180" spans="4:4">
      <c r="D4180" s="142"/>
    </row>
    <row r="4181" spans="4:4">
      <c r="D4181" s="142"/>
    </row>
    <row r="4182" spans="4:4">
      <c r="D4182" s="142"/>
    </row>
    <row r="4183" spans="4:4">
      <c r="D4183" s="142"/>
    </row>
    <row r="4184" spans="4:4">
      <c r="D4184" s="142"/>
    </row>
    <row r="4185" spans="4:4">
      <c r="D4185" s="142"/>
    </row>
    <row r="4186" spans="4:4">
      <c r="D4186" s="142"/>
    </row>
    <row r="4187" spans="4:4">
      <c r="D4187" s="142"/>
    </row>
    <row r="4188" spans="4:4">
      <c r="D4188" s="142"/>
    </row>
    <row r="4189" spans="4:4">
      <c r="D4189" s="142"/>
    </row>
    <row r="4190" spans="4:4">
      <c r="D4190" s="142"/>
    </row>
    <row r="4191" spans="4:4">
      <c r="D4191" s="142"/>
    </row>
    <row r="4192" spans="4:4">
      <c r="D4192" s="142"/>
    </row>
    <row r="4193" spans="4:4">
      <c r="D4193" s="142"/>
    </row>
    <row r="4194" spans="4:4">
      <c r="D4194" s="142"/>
    </row>
    <row r="4195" spans="4:4">
      <c r="D4195" s="142"/>
    </row>
    <row r="4196" spans="4:4">
      <c r="D4196" s="142"/>
    </row>
    <row r="4197" spans="4:4">
      <c r="D4197" s="142"/>
    </row>
    <row r="4198" spans="4:4">
      <c r="D4198" s="142"/>
    </row>
    <row r="4199" spans="4:4">
      <c r="D4199" s="142"/>
    </row>
    <row r="4200" spans="4:4">
      <c r="D4200" s="142"/>
    </row>
    <row r="4201" spans="4:4">
      <c r="D4201" s="142"/>
    </row>
    <row r="4202" spans="4:4">
      <c r="D4202" s="142"/>
    </row>
    <row r="4203" spans="4:4">
      <c r="D4203" s="142"/>
    </row>
    <row r="4204" spans="4:4">
      <c r="D4204" s="142"/>
    </row>
    <row r="4205" spans="4:4">
      <c r="D4205" s="142"/>
    </row>
    <row r="4206" spans="4:4">
      <c r="D4206" s="142"/>
    </row>
    <row r="4207" spans="4:4">
      <c r="D4207" s="142"/>
    </row>
    <row r="4208" spans="4:4">
      <c r="D4208" s="142"/>
    </row>
    <row r="4209" spans="4:4">
      <c r="D4209" s="142"/>
    </row>
    <row r="4210" spans="4:4">
      <c r="D4210" s="142"/>
    </row>
    <row r="4211" spans="4:4">
      <c r="D4211" s="142"/>
    </row>
    <row r="4212" spans="4:4">
      <c r="D4212" s="142"/>
    </row>
    <row r="4213" spans="4:4">
      <c r="D4213" s="142"/>
    </row>
    <row r="4214" spans="4:4">
      <c r="D4214" s="142"/>
    </row>
    <row r="4215" spans="4:4">
      <c r="D4215" s="142"/>
    </row>
    <row r="4216" spans="4:4">
      <c r="D4216" s="142"/>
    </row>
    <row r="4217" spans="4:4">
      <c r="D4217" s="142"/>
    </row>
    <row r="4218" spans="4:4">
      <c r="D4218" s="142"/>
    </row>
    <row r="4219" spans="4:4">
      <c r="D4219" s="142"/>
    </row>
    <row r="4220" spans="4:4">
      <c r="D4220" s="142"/>
    </row>
    <row r="4221" spans="4:4">
      <c r="D4221" s="142"/>
    </row>
    <row r="4222" spans="4:4">
      <c r="D4222" s="142"/>
    </row>
    <row r="4223" spans="4:4">
      <c r="D4223" s="142"/>
    </row>
    <row r="4224" spans="4:4">
      <c r="D4224" s="142"/>
    </row>
    <row r="4225" spans="4:4">
      <c r="D4225" s="142"/>
    </row>
    <row r="4226" spans="4:4">
      <c r="D4226" s="142"/>
    </row>
    <row r="4227" spans="4:4">
      <c r="D4227" s="142"/>
    </row>
    <row r="4228" spans="4:4">
      <c r="D4228" s="142"/>
    </row>
    <row r="4229" spans="4:4">
      <c r="D4229" s="142"/>
    </row>
    <row r="4230" spans="4:4">
      <c r="D4230" s="142"/>
    </row>
    <row r="4231" spans="4:4">
      <c r="D4231" s="142"/>
    </row>
    <row r="4232" spans="4:4">
      <c r="D4232" s="142"/>
    </row>
    <row r="4233" spans="4:4">
      <c r="D4233" s="142"/>
    </row>
    <row r="4234" spans="4:4">
      <c r="D4234" s="142"/>
    </row>
    <row r="4235" spans="4:4">
      <c r="D4235" s="142"/>
    </row>
    <row r="4236" spans="4:4">
      <c r="D4236" s="142"/>
    </row>
    <row r="4237" spans="4:4">
      <c r="D4237" s="142"/>
    </row>
    <row r="4238" spans="4:4">
      <c r="D4238" s="142"/>
    </row>
    <row r="4239" spans="4:4">
      <c r="D4239" s="142"/>
    </row>
    <row r="4240" spans="4:4">
      <c r="D4240" s="142"/>
    </row>
    <row r="4241" spans="4:4">
      <c r="D4241" s="142"/>
    </row>
    <row r="4242" spans="4:4">
      <c r="D4242" s="142"/>
    </row>
    <row r="4243" spans="4:4">
      <c r="D4243" s="142"/>
    </row>
    <row r="4244" spans="4:4">
      <c r="D4244" s="142"/>
    </row>
    <row r="4245" spans="4:4">
      <c r="D4245" s="142"/>
    </row>
    <row r="4246" spans="4:4">
      <c r="D4246" s="142"/>
    </row>
    <row r="4247" spans="4:4">
      <c r="D4247" s="142"/>
    </row>
    <row r="4248" spans="4:4">
      <c r="D4248" s="142"/>
    </row>
    <row r="4249" spans="4:4">
      <c r="D4249" s="142"/>
    </row>
    <row r="4250" spans="4:4">
      <c r="D4250" s="142"/>
    </row>
    <row r="4251" spans="4:4">
      <c r="D4251" s="142"/>
    </row>
    <row r="4252" spans="4:4">
      <c r="D4252" s="142"/>
    </row>
    <row r="4253" spans="4:4">
      <c r="D4253" s="142"/>
    </row>
    <row r="4254" spans="4:4">
      <c r="D4254" s="142"/>
    </row>
    <row r="4255" spans="4:4">
      <c r="D4255" s="142"/>
    </row>
    <row r="4256" spans="4:4">
      <c r="D4256" s="142"/>
    </row>
    <row r="4257" spans="4:4">
      <c r="D4257" s="142"/>
    </row>
    <row r="4258" spans="4:4">
      <c r="D4258" s="142"/>
    </row>
    <row r="4259" spans="4:4">
      <c r="D4259" s="142"/>
    </row>
    <row r="4260" spans="4:4">
      <c r="D4260" s="142"/>
    </row>
    <row r="4261" spans="4:4">
      <c r="D4261" s="142"/>
    </row>
    <row r="4262" spans="4:4">
      <c r="D4262" s="142"/>
    </row>
    <row r="4263" spans="4:4">
      <c r="D4263" s="142"/>
    </row>
    <row r="4264" spans="4:4">
      <c r="D4264" s="142"/>
    </row>
    <row r="4265" spans="4:4">
      <c r="D4265" s="142"/>
    </row>
    <row r="4266" spans="4:4">
      <c r="D4266" s="142"/>
    </row>
    <row r="4267" spans="4:4">
      <c r="D4267" s="142"/>
    </row>
    <row r="4268" spans="4:4">
      <c r="D4268" s="142"/>
    </row>
    <row r="4269" spans="4:4">
      <c r="D4269" s="142"/>
    </row>
    <row r="4270" spans="4:4">
      <c r="D4270" s="142"/>
    </row>
    <row r="4271" spans="4:4">
      <c r="D4271" s="142"/>
    </row>
    <row r="4272" spans="4:4">
      <c r="D4272" s="142"/>
    </row>
    <row r="4273" spans="4:4">
      <c r="D4273" s="142"/>
    </row>
    <row r="4274" spans="4:4">
      <c r="D4274" s="142"/>
    </row>
    <row r="4275" spans="4:4">
      <c r="D4275" s="142"/>
    </row>
    <row r="4276" spans="4:4">
      <c r="D4276" s="142"/>
    </row>
    <row r="4277" spans="4:4">
      <c r="D4277" s="142"/>
    </row>
    <row r="4278" spans="4:4">
      <c r="D4278" s="142"/>
    </row>
    <row r="4279" spans="4:4">
      <c r="D4279" s="142"/>
    </row>
    <row r="4280" spans="4:4">
      <c r="D4280" s="142"/>
    </row>
    <row r="4281" spans="4:4">
      <c r="D4281" s="142"/>
    </row>
    <row r="4282" spans="4:4">
      <c r="D4282" s="142"/>
    </row>
    <row r="4283" spans="4:4">
      <c r="D4283" s="142"/>
    </row>
    <row r="4284" spans="4:4">
      <c r="D4284" s="142"/>
    </row>
    <row r="4285" spans="4:4">
      <c r="D4285" s="142"/>
    </row>
    <row r="4286" spans="4:4">
      <c r="D4286" s="142"/>
    </row>
    <row r="4287" spans="4:4">
      <c r="D4287" s="142"/>
    </row>
    <row r="4288" spans="4:4">
      <c r="D4288" s="142"/>
    </row>
    <row r="4289" spans="4:4">
      <c r="D4289" s="142"/>
    </row>
    <row r="4290" spans="4:4">
      <c r="D4290" s="142"/>
    </row>
    <row r="4291" spans="4:4">
      <c r="D4291" s="142"/>
    </row>
    <row r="4292" spans="4:4">
      <c r="D4292" s="142"/>
    </row>
    <row r="4293" spans="4:4">
      <c r="D4293" s="142"/>
    </row>
    <row r="4294" spans="4:4">
      <c r="D4294" s="142"/>
    </row>
    <row r="4295" spans="4:4">
      <c r="D4295" s="142"/>
    </row>
    <row r="4296" spans="4:4">
      <c r="D4296" s="142"/>
    </row>
    <row r="4297" spans="4:4">
      <c r="D4297" s="142"/>
    </row>
    <row r="4298" spans="4:4">
      <c r="D4298" s="142"/>
    </row>
    <row r="4299" spans="4:4">
      <c r="D4299" s="142"/>
    </row>
    <row r="4300" spans="4:4">
      <c r="D4300" s="142"/>
    </row>
    <row r="4301" spans="4:4">
      <c r="D4301" s="142"/>
    </row>
    <row r="4302" spans="4:4">
      <c r="D4302" s="142"/>
    </row>
    <row r="4303" spans="4:4">
      <c r="D4303" s="142"/>
    </row>
    <row r="4304" spans="4:4">
      <c r="D4304" s="142"/>
    </row>
    <row r="4305" spans="4:4">
      <c r="D4305" s="142"/>
    </row>
    <row r="4306" spans="4:4">
      <c r="D4306" s="142"/>
    </row>
    <row r="4307" spans="4:4">
      <c r="D4307" s="142"/>
    </row>
    <row r="4308" spans="4:4">
      <c r="D4308" s="142"/>
    </row>
    <row r="4309" spans="4:4">
      <c r="D4309" s="142"/>
    </row>
    <row r="4310" spans="4:4">
      <c r="D4310" s="142"/>
    </row>
    <row r="4311" spans="4:4">
      <c r="D4311" s="142"/>
    </row>
    <row r="4312" spans="4:4">
      <c r="D4312" s="142"/>
    </row>
    <row r="4313" spans="4:4">
      <c r="D4313" s="142"/>
    </row>
    <row r="4314" spans="4:4">
      <c r="D4314" s="142"/>
    </row>
    <row r="4315" spans="4:4">
      <c r="D4315" s="142"/>
    </row>
    <row r="4316" spans="4:4">
      <c r="D4316" s="142"/>
    </row>
    <row r="4317" spans="4:4">
      <c r="D4317" s="142"/>
    </row>
    <row r="4318" spans="4:4">
      <c r="D4318" s="142"/>
    </row>
    <row r="4319" spans="4:4">
      <c r="D4319" s="142"/>
    </row>
    <row r="4320" spans="4:4">
      <c r="D4320" s="142"/>
    </row>
    <row r="4321" spans="4:4">
      <c r="D4321" s="142"/>
    </row>
    <row r="4322" spans="4:4">
      <c r="D4322" s="142"/>
    </row>
    <row r="4323" spans="4:4">
      <c r="D4323" s="142"/>
    </row>
    <row r="4324" spans="4:4">
      <c r="D4324" s="142"/>
    </row>
    <row r="4325" spans="4:4">
      <c r="D4325" s="142"/>
    </row>
    <row r="4326" spans="4:4">
      <c r="D4326" s="142"/>
    </row>
    <row r="4327" spans="4:4">
      <c r="D4327" s="142"/>
    </row>
    <row r="4328" spans="4:4">
      <c r="D4328" s="142"/>
    </row>
    <row r="4329" spans="4:4">
      <c r="D4329" s="142"/>
    </row>
    <row r="4330" spans="4:4">
      <c r="D4330" s="142"/>
    </row>
    <row r="4331" spans="4:4">
      <c r="D4331" s="142"/>
    </row>
    <row r="4332" spans="4:4">
      <c r="D4332" s="142"/>
    </row>
    <row r="4333" spans="4:4">
      <c r="D4333" s="142"/>
    </row>
    <row r="4334" spans="4:4">
      <c r="D4334" s="142"/>
    </row>
    <row r="4335" spans="4:4">
      <c r="D4335" s="142"/>
    </row>
    <row r="4336" spans="4:4">
      <c r="D4336" s="142"/>
    </row>
    <row r="4337" spans="4:4">
      <c r="D4337" s="142"/>
    </row>
    <row r="4338" spans="4:4">
      <c r="D4338" s="142"/>
    </row>
    <row r="4339" spans="4:4">
      <c r="D4339" s="142"/>
    </row>
    <row r="4340" spans="4:4">
      <c r="D4340" s="142"/>
    </row>
    <row r="4341" spans="4:4">
      <c r="D4341" s="142"/>
    </row>
    <row r="4342" spans="4:4">
      <c r="D4342" s="142"/>
    </row>
    <row r="4343" spans="4:4">
      <c r="D4343" s="142"/>
    </row>
    <row r="4344" spans="4:4">
      <c r="D4344" s="142"/>
    </row>
    <row r="4345" spans="4:4">
      <c r="D4345" s="142"/>
    </row>
    <row r="4346" spans="4:4">
      <c r="D4346" s="142"/>
    </row>
    <row r="4347" spans="4:4">
      <c r="D4347" s="142"/>
    </row>
    <row r="4348" spans="4:4">
      <c r="D4348" s="142"/>
    </row>
    <row r="4349" spans="4:4">
      <c r="D4349" s="142"/>
    </row>
    <row r="4350" spans="4:4">
      <c r="D4350" s="142"/>
    </row>
    <row r="4351" spans="4:4">
      <c r="D4351" s="142"/>
    </row>
    <row r="4352" spans="4:4">
      <c r="D4352" s="142"/>
    </row>
    <row r="4353" spans="4:4">
      <c r="D4353" s="142"/>
    </row>
    <row r="4354" spans="4:4">
      <c r="D4354" s="142"/>
    </row>
    <row r="4355" spans="4:4">
      <c r="D4355" s="142"/>
    </row>
    <row r="4356" spans="4:4">
      <c r="D4356" s="142"/>
    </row>
    <row r="4357" spans="4:4">
      <c r="D4357" s="142"/>
    </row>
    <row r="4358" spans="4:4">
      <c r="D4358" s="142"/>
    </row>
    <row r="4359" spans="4:4">
      <c r="D4359" s="142"/>
    </row>
    <row r="4360" spans="4:4">
      <c r="D4360" s="142"/>
    </row>
    <row r="4361" spans="4:4">
      <c r="D4361" s="142"/>
    </row>
    <row r="4362" spans="4:4">
      <c r="D4362" s="142"/>
    </row>
    <row r="4363" spans="4:4">
      <c r="D4363" s="142"/>
    </row>
    <row r="4364" spans="4:4">
      <c r="D4364" s="142"/>
    </row>
    <row r="4365" spans="4:4">
      <c r="D4365" s="142"/>
    </row>
    <row r="4366" spans="4:4">
      <c r="D4366" s="142"/>
    </row>
    <row r="4367" spans="4:4">
      <c r="D4367" s="142"/>
    </row>
    <row r="4368" spans="4:4">
      <c r="D4368" s="142"/>
    </row>
    <row r="4369" spans="4:4">
      <c r="D4369" s="142"/>
    </row>
    <row r="4370" spans="4:4">
      <c r="D4370" s="142"/>
    </row>
    <row r="4371" spans="4:4">
      <c r="D4371" s="142"/>
    </row>
    <row r="4372" spans="4:4">
      <c r="D4372" s="142"/>
    </row>
    <row r="4373" spans="4:4">
      <c r="D4373" s="142"/>
    </row>
    <row r="4374" spans="4:4">
      <c r="D4374" s="142"/>
    </row>
    <row r="4375" spans="4:4">
      <c r="D4375" s="142"/>
    </row>
    <row r="4376" spans="4:4">
      <c r="D4376" s="142"/>
    </row>
    <row r="4377" spans="4:4">
      <c r="D4377" s="142"/>
    </row>
    <row r="4378" spans="4:4">
      <c r="D4378" s="142"/>
    </row>
    <row r="4379" spans="4:4">
      <c r="D4379" s="142"/>
    </row>
    <row r="4380" spans="4:4">
      <c r="D4380" s="142"/>
    </row>
    <row r="4381" spans="4:4">
      <c r="D4381" s="142"/>
    </row>
    <row r="4382" spans="4:4">
      <c r="D4382" s="142"/>
    </row>
    <row r="4383" spans="4:4">
      <c r="D4383" s="142"/>
    </row>
    <row r="4384" spans="4:4">
      <c r="D4384" s="142"/>
    </row>
    <row r="4385" spans="4:4">
      <c r="D4385" s="142"/>
    </row>
    <row r="4386" spans="4:4">
      <c r="D4386" s="142"/>
    </row>
    <row r="4387" spans="4:4">
      <c r="D4387" s="142"/>
    </row>
    <row r="4388" spans="4:4">
      <c r="D4388" s="142"/>
    </row>
    <row r="4389" spans="4:4">
      <c r="D4389" s="142"/>
    </row>
    <row r="4390" spans="4:4">
      <c r="D4390" s="142"/>
    </row>
    <row r="4391" spans="4:4">
      <c r="D4391" s="142"/>
    </row>
    <row r="4392" spans="4:4">
      <c r="D4392" s="142"/>
    </row>
    <row r="4393" spans="4:4">
      <c r="D4393" s="142"/>
    </row>
    <row r="4394" spans="4:4">
      <c r="D4394" s="142"/>
    </row>
    <row r="4395" spans="4:4">
      <c r="D4395" s="142"/>
    </row>
    <row r="4396" spans="4:4">
      <c r="D4396" s="142"/>
    </row>
    <row r="4397" spans="4:4">
      <c r="D4397" s="142"/>
    </row>
    <row r="4398" spans="4:4">
      <c r="D4398" s="142"/>
    </row>
    <row r="4399" spans="4:4">
      <c r="D4399" s="142"/>
    </row>
    <row r="4400" spans="4:4">
      <c r="D4400" s="142"/>
    </row>
    <row r="4401" spans="4:4">
      <c r="D4401" s="142"/>
    </row>
    <row r="4402" spans="4:4">
      <c r="D4402" s="142"/>
    </row>
    <row r="4403" spans="4:4">
      <c r="D4403" s="142"/>
    </row>
    <row r="4404" spans="4:4">
      <c r="D4404" s="142"/>
    </row>
    <row r="4405" spans="4:4">
      <c r="D4405" s="142"/>
    </row>
    <row r="4406" spans="4:4">
      <c r="D4406" s="142"/>
    </row>
    <row r="4407" spans="4:4">
      <c r="D4407" s="142"/>
    </row>
    <row r="4408" spans="4:4">
      <c r="D4408" s="142"/>
    </row>
    <row r="4409" spans="4:4">
      <c r="D4409" s="142"/>
    </row>
    <row r="4410" spans="4:4">
      <c r="D4410" s="142"/>
    </row>
    <row r="4411" spans="4:4">
      <c r="D4411" s="142"/>
    </row>
    <row r="4412" spans="4:4">
      <c r="D4412" s="142"/>
    </row>
    <row r="4413" spans="4:4">
      <c r="D4413" s="142"/>
    </row>
    <row r="4414" spans="4:4">
      <c r="D4414" s="142"/>
    </row>
    <row r="4415" spans="4:4">
      <c r="D4415" s="142"/>
    </row>
    <row r="4416" spans="4:4">
      <c r="D4416" s="142"/>
    </row>
    <row r="4417" spans="4:4">
      <c r="D4417" s="142"/>
    </row>
    <row r="4418" spans="4:4">
      <c r="D4418" s="142"/>
    </row>
    <row r="4419" spans="4:4">
      <c r="D4419" s="142"/>
    </row>
    <row r="4420" spans="4:4">
      <c r="D4420" s="142"/>
    </row>
    <row r="4421" spans="4:4">
      <c r="D4421" s="142"/>
    </row>
    <row r="4422" spans="4:4">
      <c r="D4422" s="142"/>
    </row>
    <row r="4423" spans="4:4">
      <c r="D4423" s="142"/>
    </row>
    <row r="4424" spans="4:4">
      <c r="D4424" s="142"/>
    </row>
    <row r="4425" spans="4:4">
      <c r="D4425" s="142"/>
    </row>
    <row r="4426" spans="4:4">
      <c r="D4426" s="142"/>
    </row>
    <row r="4427" spans="4:4">
      <c r="D4427" s="142"/>
    </row>
    <row r="4428" spans="4:4">
      <c r="D4428" s="142"/>
    </row>
    <row r="4429" spans="4:4">
      <c r="D4429" s="142"/>
    </row>
    <row r="4430" spans="4:4">
      <c r="D4430" s="142"/>
    </row>
    <row r="4431" spans="4:4">
      <c r="D4431" s="142"/>
    </row>
    <row r="4432" spans="4:4">
      <c r="D4432" s="142"/>
    </row>
    <row r="4433" spans="4:4">
      <c r="D4433" s="142"/>
    </row>
    <row r="4434" spans="4:4">
      <c r="D4434" s="142"/>
    </row>
    <row r="4435" spans="4:4">
      <c r="D4435" s="142"/>
    </row>
    <row r="4436" spans="4:4">
      <c r="D4436" s="142"/>
    </row>
    <row r="4437" spans="4:4">
      <c r="D4437" s="142"/>
    </row>
    <row r="4438" spans="4:4">
      <c r="D4438" s="142"/>
    </row>
    <row r="4439" spans="4:4">
      <c r="D4439" s="142"/>
    </row>
    <row r="4440" spans="4:4">
      <c r="D4440" s="142"/>
    </row>
    <row r="4441" spans="4:4">
      <c r="D4441" s="142"/>
    </row>
    <row r="4442" spans="4:4">
      <c r="D4442" s="142"/>
    </row>
    <row r="4443" spans="4:4">
      <c r="D4443" s="142"/>
    </row>
    <row r="4444" spans="4:4">
      <c r="D4444" s="142"/>
    </row>
    <row r="4445" spans="4:4">
      <c r="D4445" s="142"/>
    </row>
    <row r="4446" spans="4:4">
      <c r="D4446" s="142"/>
    </row>
    <row r="4447" spans="4:4">
      <c r="D4447" s="142"/>
    </row>
    <row r="4448" spans="4:4">
      <c r="D4448" s="142"/>
    </row>
    <row r="4449" spans="4:4">
      <c r="D4449" s="142"/>
    </row>
    <row r="4450" spans="4:4">
      <c r="D4450" s="142"/>
    </row>
    <row r="4451" spans="4:4">
      <c r="D4451" s="142"/>
    </row>
    <row r="4452" spans="4:4">
      <c r="D4452" s="142"/>
    </row>
    <row r="4453" spans="4:4">
      <c r="D4453" s="142"/>
    </row>
    <row r="4454" spans="4:4">
      <c r="D4454" s="142"/>
    </row>
    <row r="4455" spans="4:4">
      <c r="D4455" s="142"/>
    </row>
    <row r="4456" spans="4:4">
      <c r="D4456" s="142"/>
    </row>
    <row r="4457" spans="4:4">
      <c r="D4457" s="142"/>
    </row>
    <row r="4458" spans="4:4">
      <c r="D4458" s="142"/>
    </row>
    <row r="4459" spans="4:4">
      <c r="D4459" s="142"/>
    </row>
    <row r="4460" spans="4:4">
      <c r="D4460" s="142"/>
    </row>
    <row r="4461" spans="4:4">
      <c r="D4461" s="142"/>
    </row>
    <row r="4462" spans="4:4">
      <c r="D4462" s="142"/>
    </row>
    <row r="4463" spans="4:4">
      <c r="D4463" s="142"/>
    </row>
    <row r="4464" spans="4:4">
      <c r="D4464" s="142"/>
    </row>
    <row r="4465" spans="4:4">
      <c r="D4465" s="142"/>
    </row>
    <row r="4466" spans="4:4">
      <c r="D4466" s="142"/>
    </row>
    <row r="4467" spans="4:4">
      <c r="D4467" s="142"/>
    </row>
    <row r="4468" spans="4:4">
      <c r="D4468" s="142"/>
    </row>
    <row r="4469" spans="4:4">
      <c r="D4469" s="142"/>
    </row>
    <row r="4470" spans="4:4">
      <c r="D4470" s="142"/>
    </row>
    <row r="4471" spans="4:4">
      <c r="D4471" s="142"/>
    </row>
    <row r="4472" spans="4:4">
      <c r="D4472" s="142"/>
    </row>
    <row r="4473" spans="4:4">
      <c r="D4473" s="142"/>
    </row>
    <row r="4474" spans="4:4">
      <c r="D4474" s="142"/>
    </row>
    <row r="4475" spans="4:4">
      <c r="D4475" s="142"/>
    </row>
    <row r="4476" spans="4:4">
      <c r="D4476" s="142"/>
    </row>
    <row r="4477" spans="4:4">
      <c r="D4477" s="142"/>
    </row>
    <row r="4478" spans="4:4">
      <c r="D4478" s="142"/>
    </row>
    <row r="4479" spans="4:4">
      <c r="D4479" s="142"/>
    </row>
    <row r="4480" spans="4:4">
      <c r="D4480" s="142"/>
    </row>
    <row r="4481" spans="4:4">
      <c r="D4481" s="142"/>
    </row>
    <row r="4482" spans="4:4">
      <c r="D4482" s="142"/>
    </row>
    <row r="4483" spans="4:4">
      <c r="D4483" s="142"/>
    </row>
    <row r="4484" spans="4:4">
      <c r="D4484" s="142"/>
    </row>
    <row r="4485" spans="4:4">
      <c r="D4485" s="142"/>
    </row>
    <row r="4486" spans="4:4">
      <c r="D4486" s="142"/>
    </row>
    <row r="4487" spans="4:4">
      <c r="D4487" s="142"/>
    </row>
    <row r="4488" spans="4:4">
      <c r="D4488" s="142"/>
    </row>
    <row r="4489" spans="4:4">
      <c r="D4489" s="142"/>
    </row>
    <row r="4490" spans="4:4">
      <c r="D4490" s="142"/>
    </row>
    <row r="4491" spans="4:4">
      <c r="D4491" s="142"/>
    </row>
    <row r="4492" spans="4:4">
      <c r="D4492" s="142"/>
    </row>
    <row r="4493" spans="4:4">
      <c r="D4493" s="142"/>
    </row>
    <row r="4494" spans="4:4">
      <c r="D4494" s="142"/>
    </row>
    <row r="4495" spans="4:4">
      <c r="D4495" s="142"/>
    </row>
    <row r="4496" spans="4:4">
      <c r="D4496" s="142"/>
    </row>
    <row r="4497" spans="4:4">
      <c r="D4497" s="142"/>
    </row>
    <row r="4498" spans="4:4">
      <c r="D4498" s="142"/>
    </row>
    <row r="4499" spans="4:4">
      <c r="D4499" s="142"/>
    </row>
    <row r="4500" spans="4:4">
      <c r="D4500" s="142"/>
    </row>
    <row r="4501" spans="4:4">
      <c r="D4501" s="142"/>
    </row>
    <row r="4502" spans="4:4">
      <c r="D4502" s="142"/>
    </row>
    <row r="4503" spans="4:4">
      <c r="D4503" s="142"/>
    </row>
    <row r="4504" spans="4:4">
      <c r="D4504" s="142"/>
    </row>
    <row r="4505" spans="4:4">
      <c r="D4505" s="142"/>
    </row>
    <row r="4506" spans="4:4">
      <c r="D4506" s="142"/>
    </row>
    <row r="4507" spans="4:4">
      <c r="D4507" s="142"/>
    </row>
    <row r="4508" spans="4:4">
      <c r="D4508" s="142"/>
    </row>
    <row r="4509" spans="4:4">
      <c r="D4509" s="142"/>
    </row>
    <row r="4510" spans="4:4">
      <c r="D4510" s="142"/>
    </row>
    <row r="4511" spans="4:4">
      <c r="D4511" s="142"/>
    </row>
    <row r="4512" spans="4:4">
      <c r="D4512" s="142"/>
    </row>
    <row r="4513" spans="4:4">
      <c r="D4513" s="142"/>
    </row>
    <row r="4514" spans="4:4">
      <c r="D4514" s="142"/>
    </row>
    <row r="4515" spans="4:4">
      <c r="D4515" s="142"/>
    </row>
    <row r="4516" spans="4:4">
      <c r="D4516" s="142"/>
    </row>
    <row r="4517" spans="4:4">
      <c r="D4517" s="142"/>
    </row>
    <row r="4518" spans="4:4">
      <c r="D4518" s="142"/>
    </row>
    <row r="4519" spans="4:4">
      <c r="D4519" s="142"/>
    </row>
    <row r="4520" spans="4:4">
      <c r="D4520" s="142"/>
    </row>
    <row r="4521" spans="4:4">
      <c r="D4521" s="142"/>
    </row>
    <row r="4522" spans="4:4">
      <c r="D4522" s="142"/>
    </row>
    <row r="4523" spans="4:4">
      <c r="D4523" s="142"/>
    </row>
    <row r="4524" spans="4:4">
      <c r="D4524" s="142"/>
    </row>
    <row r="4525" spans="4:4">
      <c r="D4525" s="142"/>
    </row>
    <row r="4526" spans="4:4">
      <c r="D4526" s="142"/>
    </row>
    <row r="4527" spans="4:4">
      <c r="D4527" s="142"/>
    </row>
    <row r="4528" spans="4:4">
      <c r="D4528" s="142"/>
    </row>
    <row r="4529" spans="4:4">
      <c r="D4529" s="142"/>
    </row>
    <row r="4530" spans="4:4">
      <c r="D4530" s="142"/>
    </row>
    <row r="4531" spans="4:4">
      <c r="D4531" s="142"/>
    </row>
    <row r="4532" spans="4:4">
      <c r="D4532" s="142"/>
    </row>
    <row r="4533" spans="4:4">
      <c r="D4533" s="142"/>
    </row>
    <row r="4534" spans="4:4">
      <c r="D4534" s="142"/>
    </row>
    <row r="4535" spans="4:4">
      <c r="D4535" s="142"/>
    </row>
    <row r="4536" spans="4:4">
      <c r="D4536" s="142"/>
    </row>
    <row r="4537" spans="4:4">
      <c r="D4537" s="142"/>
    </row>
    <row r="4538" spans="4:4">
      <c r="D4538" s="142"/>
    </row>
    <row r="4539" spans="4:4">
      <c r="D4539" s="142"/>
    </row>
    <row r="4540" spans="4:4">
      <c r="D4540" s="142"/>
    </row>
    <row r="4541" spans="4:4">
      <c r="D4541" s="142"/>
    </row>
    <row r="4542" spans="4:4">
      <c r="D4542" s="142"/>
    </row>
    <row r="4543" spans="4:4">
      <c r="D4543" s="142"/>
    </row>
    <row r="4544" spans="4:4">
      <c r="D4544" s="142"/>
    </row>
    <row r="4545" spans="4:4">
      <c r="D4545" s="142"/>
    </row>
    <row r="4546" spans="4:4">
      <c r="D4546" s="142"/>
    </row>
    <row r="4547" spans="4:4">
      <c r="D4547" s="142"/>
    </row>
    <row r="4548" spans="4:4">
      <c r="D4548" s="142"/>
    </row>
    <row r="4549" spans="4:4">
      <c r="D4549" s="142"/>
    </row>
    <row r="4550" spans="4:4">
      <c r="D4550" s="142"/>
    </row>
    <row r="4551" spans="4:4">
      <c r="D4551" s="142"/>
    </row>
    <row r="4552" spans="4:4">
      <c r="D4552" s="142"/>
    </row>
    <row r="4553" spans="4:4">
      <c r="D4553" s="142"/>
    </row>
    <row r="4554" spans="4:4">
      <c r="D4554" s="142"/>
    </row>
    <row r="4555" spans="4:4">
      <c r="D4555" s="142"/>
    </row>
    <row r="4556" spans="4:4">
      <c r="D4556" s="142"/>
    </row>
    <row r="4557" spans="4:4">
      <c r="D4557" s="142"/>
    </row>
    <row r="4558" spans="4:4">
      <c r="D4558" s="142"/>
    </row>
    <row r="4559" spans="4:4">
      <c r="D4559" s="142"/>
    </row>
    <row r="4560" spans="4:4">
      <c r="D4560" s="142"/>
    </row>
    <row r="4561" spans="4:4">
      <c r="D4561" s="142"/>
    </row>
    <row r="4562" spans="4:4">
      <c r="D4562" s="142"/>
    </row>
    <row r="4563" spans="4:4">
      <c r="D4563" s="142"/>
    </row>
    <row r="4564" spans="4:4">
      <c r="D4564" s="142"/>
    </row>
    <row r="4565" spans="4:4">
      <c r="D4565" s="142"/>
    </row>
    <row r="4566" spans="4:4">
      <c r="D4566" s="142"/>
    </row>
    <row r="4567" spans="4:4">
      <c r="D4567" s="142"/>
    </row>
    <row r="4568" spans="4:4">
      <c r="D4568" s="142"/>
    </row>
    <row r="4569" spans="4:4">
      <c r="D4569" s="142"/>
    </row>
    <row r="4570" spans="4:4">
      <c r="D4570" s="142"/>
    </row>
    <row r="4571" spans="4:4">
      <c r="D4571" s="142"/>
    </row>
    <row r="4572" spans="4:4">
      <c r="D4572" s="142"/>
    </row>
    <row r="4573" spans="4:4">
      <c r="D4573" s="142"/>
    </row>
    <row r="4574" spans="4:4">
      <c r="D4574" s="142"/>
    </row>
    <row r="4575" spans="4:4">
      <c r="D4575" s="142"/>
    </row>
    <row r="4576" spans="4:4">
      <c r="D4576" s="142"/>
    </row>
    <row r="4577" spans="4:4">
      <c r="D4577" s="142"/>
    </row>
    <row r="4578" spans="4:4">
      <c r="D4578" s="142"/>
    </row>
    <row r="4579" spans="4:4">
      <c r="D4579" s="142"/>
    </row>
    <row r="4580" spans="4:4">
      <c r="D4580" s="142"/>
    </row>
    <row r="4581" spans="4:4">
      <c r="D4581" s="142"/>
    </row>
    <row r="4582" spans="4:4">
      <c r="D4582" s="142"/>
    </row>
    <row r="4583" spans="4:4">
      <c r="D4583" s="142"/>
    </row>
    <row r="4584" spans="4:4">
      <c r="D4584" s="142"/>
    </row>
    <row r="4585" spans="4:4">
      <c r="D4585" s="142"/>
    </row>
    <row r="4586" spans="4:4">
      <c r="D4586" s="142"/>
    </row>
    <row r="4587" spans="4:4">
      <c r="D4587" s="142"/>
    </row>
    <row r="4588" spans="4:4">
      <c r="D4588" s="142"/>
    </row>
    <row r="4589" spans="4:4">
      <c r="D4589" s="142"/>
    </row>
    <row r="4590" spans="4:4">
      <c r="D4590" s="142"/>
    </row>
    <row r="4591" spans="4:4">
      <c r="D4591" s="142"/>
    </row>
    <row r="4592" spans="4:4">
      <c r="D4592" s="142"/>
    </row>
    <row r="4593" spans="4:4">
      <c r="D4593" s="142"/>
    </row>
    <row r="4594" spans="4:4">
      <c r="D4594" s="142"/>
    </row>
    <row r="4595" spans="4:4">
      <c r="D4595" s="142"/>
    </row>
    <row r="4596" spans="4:4">
      <c r="D4596" s="142"/>
    </row>
    <row r="4597" spans="4:4">
      <c r="D4597" s="142"/>
    </row>
    <row r="4598" spans="4:4">
      <c r="D4598" s="142"/>
    </row>
    <row r="4599" spans="4:4">
      <c r="D4599" s="142"/>
    </row>
    <row r="4600" spans="4:4">
      <c r="D4600" s="142"/>
    </row>
    <row r="4601" spans="4:4">
      <c r="D4601" s="142"/>
    </row>
    <row r="4602" spans="4:4">
      <c r="D4602" s="142"/>
    </row>
    <row r="4603" spans="4:4">
      <c r="D4603" s="142"/>
    </row>
    <row r="4604" spans="4:4">
      <c r="D4604" s="142"/>
    </row>
    <row r="4605" spans="4:4">
      <c r="D4605" s="142"/>
    </row>
    <row r="4606" spans="4:4">
      <c r="D4606" s="142"/>
    </row>
    <row r="4607" spans="4:4">
      <c r="D4607" s="142"/>
    </row>
    <row r="4608" spans="4:4">
      <c r="D4608" s="142"/>
    </row>
    <row r="4609" spans="4:4">
      <c r="D4609" s="142"/>
    </row>
    <row r="4610" spans="4:4">
      <c r="D4610" s="142"/>
    </row>
    <row r="4611" spans="4:4">
      <c r="D4611" s="142"/>
    </row>
    <row r="4612" spans="4:4">
      <c r="D4612" s="142"/>
    </row>
    <row r="4613" spans="4:4">
      <c r="D4613" s="142"/>
    </row>
    <row r="4614" spans="4:4">
      <c r="D4614" s="142"/>
    </row>
    <row r="4615" spans="4:4">
      <c r="D4615" s="142"/>
    </row>
    <row r="4616" spans="4:4">
      <c r="D4616" s="142"/>
    </row>
    <row r="4617" spans="4:4">
      <c r="D4617" s="142"/>
    </row>
    <row r="4618" spans="4:4">
      <c r="D4618" s="142"/>
    </row>
    <row r="4619" spans="4:4">
      <c r="D4619" s="142"/>
    </row>
    <row r="4620" spans="4:4">
      <c r="D4620" s="142"/>
    </row>
    <row r="4621" spans="4:4">
      <c r="D4621" s="142"/>
    </row>
    <row r="4622" spans="4:4">
      <c r="D4622" s="142"/>
    </row>
    <row r="4623" spans="4:4">
      <c r="D4623" s="142"/>
    </row>
    <row r="4624" spans="4:4">
      <c r="D4624" s="142"/>
    </row>
    <row r="4625" spans="4:4">
      <c r="D4625" s="142"/>
    </row>
    <row r="4626" spans="4:4">
      <c r="D4626" s="142"/>
    </row>
    <row r="4627" spans="4:4">
      <c r="D4627" s="142"/>
    </row>
    <row r="4628" spans="4:4">
      <c r="D4628" s="142"/>
    </row>
    <row r="4629" spans="4:4">
      <c r="D4629" s="142"/>
    </row>
    <row r="4630" spans="4:4">
      <c r="D4630" s="142"/>
    </row>
    <row r="4631" spans="4:4">
      <c r="D4631" s="142"/>
    </row>
    <row r="4632" spans="4:4">
      <c r="D4632" s="142"/>
    </row>
    <row r="4633" spans="4:4">
      <c r="D4633" s="142"/>
    </row>
    <row r="4634" spans="4:4">
      <c r="D4634" s="142"/>
    </row>
    <row r="4635" spans="4:4">
      <c r="D4635" s="142"/>
    </row>
    <row r="4636" spans="4:4">
      <c r="D4636" s="142"/>
    </row>
    <row r="4637" spans="4:4">
      <c r="D4637" s="142"/>
    </row>
    <row r="4638" spans="4:4">
      <c r="D4638" s="142"/>
    </row>
    <row r="4639" spans="4:4">
      <c r="D4639" s="142"/>
    </row>
    <row r="4640" spans="4:4">
      <c r="D4640" s="142"/>
    </row>
    <row r="4641" spans="4:4">
      <c r="D4641" s="142"/>
    </row>
    <row r="4642" spans="4:4">
      <c r="D4642" s="142"/>
    </row>
    <row r="4643" spans="4:4">
      <c r="D4643" s="142"/>
    </row>
    <row r="4644" spans="4:4">
      <c r="D4644" s="142"/>
    </row>
    <row r="4645" spans="4:4">
      <c r="D4645" s="142"/>
    </row>
    <row r="4646" spans="4:4">
      <c r="D4646" s="142"/>
    </row>
    <row r="4647" spans="4:4">
      <c r="D4647" s="142"/>
    </row>
    <row r="4648" spans="4:4">
      <c r="D4648" s="142"/>
    </row>
    <row r="4649" spans="4:4">
      <c r="D4649" s="142"/>
    </row>
    <row r="4650" spans="4:4">
      <c r="D4650" s="142"/>
    </row>
    <row r="4651" spans="4:4">
      <c r="D4651" s="142"/>
    </row>
    <row r="4652" spans="4:4">
      <c r="D4652" s="142"/>
    </row>
    <row r="4653" spans="4:4">
      <c r="D4653" s="142"/>
    </row>
    <row r="4654" spans="4:4">
      <c r="D4654" s="142"/>
    </row>
    <row r="4655" spans="4:4">
      <c r="D4655" s="142"/>
    </row>
    <row r="4656" spans="4:4">
      <c r="D4656" s="142"/>
    </row>
    <row r="4657" spans="4:4">
      <c r="D4657" s="142"/>
    </row>
    <row r="4658" spans="4:4">
      <c r="D4658" s="142"/>
    </row>
    <row r="4659" spans="4:4">
      <c r="D4659" s="142"/>
    </row>
    <row r="4660" spans="4:4">
      <c r="D4660" s="142"/>
    </row>
    <row r="4661" spans="4:4">
      <c r="D4661" s="142"/>
    </row>
    <row r="4662" spans="4:4">
      <c r="D4662" s="142"/>
    </row>
    <row r="4663" spans="4:4">
      <c r="D4663" s="142"/>
    </row>
    <row r="4664" spans="4:4">
      <c r="D4664" s="142"/>
    </row>
    <row r="4665" spans="4:4">
      <c r="D4665" s="142"/>
    </row>
    <row r="4666" spans="4:4">
      <c r="D4666" s="142"/>
    </row>
    <row r="4667" spans="4:4">
      <c r="D4667" s="142"/>
    </row>
    <row r="4668" spans="4:4">
      <c r="D4668" s="142"/>
    </row>
    <row r="4669" spans="4:4">
      <c r="D4669" s="142"/>
    </row>
    <row r="4670" spans="4:4">
      <c r="D4670" s="142"/>
    </row>
    <row r="4671" spans="4:4">
      <c r="D4671" s="142"/>
    </row>
    <row r="4672" spans="4:4">
      <c r="D4672" s="142"/>
    </row>
    <row r="4673" spans="4:4">
      <c r="D4673" s="142"/>
    </row>
    <row r="4674" spans="4:4">
      <c r="D4674" s="142"/>
    </row>
    <row r="4675" spans="4:4">
      <c r="D4675" s="142"/>
    </row>
    <row r="4676" spans="4:4">
      <c r="D4676" s="142"/>
    </row>
    <row r="4677" spans="4:4">
      <c r="D4677" s="142"/>
    </row>
    <row r="4678" spans="4:4">
      <c r="D4678" s="142"/>
    </row>
    <row r="4679" spans="4:4">
      <c r="D4679" s="142"/>
    </row>
    <row r="4680" spans="4:4">
      <c r="D4680" s="142"/>
    </row>
    <row r="4681" spans="4:4">
      <c r="D4681" s="142"/>
    </row>
    <row r="4682" spans="4:4">
      <c r="D4682" s="142"/>
    </row>
    <row r="4683" spans="4:4">
      <c r="D4683" s="142"/>
    </row>
    <row r="4684" spans="4:4">
      <c r="D4684" s="142"/>
    </row>
    <row r="4685" spans="4:4">
      <c r="D4685" s="142"/>
    </row>
    <row r="4686" spans="4:4">
      <c r="D4686" s="142"/>
    </row>
    <row r="4687" spans="4:4">
      <c r="D4687" s="142"/>
    </row>
    <row r="4688" spans="4:4">
      <c r="D4688" s="142"/>
    </row>
    <row r="4689" spans="4:4">
      <c r="D4689" s="142"/>
    </row>
    <row r="4690" spans="4:4">
      <c r="D4690" s="142"/>
    </row>
    <row r="4691" spans="4:4">
      <c r="D4691" s="142"/>
    </row>
    <row r="4692" spans="4:4">
      <c r="D4692" s="142"/>
    </row>
    <row r="4693" spans="4:4">
      <c r="D4693" s="142"/>
    </row>
    <row r="4694" spans="4:4">
      <c r="D4694" s="142"/>
    </row>
    <row r="4695" spans="4:4">
      <c r="D4695" s="142"/>
    </row>
    <row r="4696" spans="4:4">
      <c r="D4696" s="142"/>
    </row>
    <row r="4697" spans="4:4">
      <c r="D4697" s="142"/>
    </row>
    <row r="4698" spans="4:4">
      <c r="D4698" s="142"/>
    </row>
    <row r="4699" spans="4:4">
      <c r="D4699" s="142"/>
    </row>
    <row r="4700" spans="4:4">
      <c r="D4700" s="142"/>
    </row>
    <row r="4701" spans="4:4">
      <c r="D4701" s="142"/>
    </row>
    <row r="4702" spans="4:4">
      <c r="D4702" s="142"/>
    </row>
    <row r="4703" spans="4:4">
      <c r="D4703" s="142"/>
    </row>
    <row r="4704" spans="4:4">
      <c r="D4704" s="142"/>
    </row>
    <row r="4705" spans="4:4">
      <c r="D4705" s="142"/>
    </row>
    <row r="4706" spans="4:4">
      <c r="D4706" s="142"/>
    </row>
    <row r="4707" spans="4:4">
      <c r="D4707" s="142"/>
    </row>
    <row r="4708" spans="4:4">
      <c r="D4708" s="142"/>
    </row>
    <row r="4709" spans="4:4">
      <c r="D4709" s="142"/>
    </row>
    <row r="4710" spans="4:4">
      <c r="D4710" s="142"/>
    </row>
    <row r="4711" spans="4:4">
      <c r="D4711" s="142"/>
    </row>
    <row r="4712" spans="4:4">
      <c r="D4712" s="142"/>
    </row>
    <row r="4713" spans="4:4">
      <c r="D4713" s="142"/>
    </row>
    <row r="4714" spans="4:4">
      <c r="D4714" s="142"/>
    </row>
    <row r="4715" spans="4:4">
      <c r="D4715" s="142"/>
    </row>
    <row r="4716" spans="4:4">
      <c r="D4716" s="142"/>
    </row>
    <row r="4717" spans="4:4">
      <c r="D4717" s="142"/>
    </row>
    <row r="4718" spans="4:4">
      <c r="D4718" s="142"/>
    </row>
    <row r="4719" spans="4:4">
      <c r="D4719" s="142"/>
    </row>
    <row r="4720" spans="4:4">
      <c r="D4720" s="142"/>
    </row>
    <row r="4721" spans="4:4">
      <c r="D4721" s="142"/>
    </row>
    <row r="4722" spans="4:4">
      <c r="D4722" s="142"/>
    </row>
    <row r="4723" spans="4:4">
      <c r="D4723" s="142"/>
    </row>
    <row r="4724" spans="4:4">
      <c r="D4724" s="142"/>
    </row>
    <row r="4725" spans="4:4">
      <c r="D4725" s="142"/>
    </row>
    <row r="4726" spans="4:4">
      <c r="D4726" s="142"/>
    </row>
    <row r="4727" spans="4:4">
      <c r="D4727" s="142"/>
    </row>
    <row r="4728" spans="4:4">
      <c r="D4728" s="142"/>
    </row>
    <row r="4729" spans="4:4">
      <c r="D4729" s="142"/>
    </row>
    <row r="4730" spans="4:4">
      <c r="D4730" s="142"/>
    </row>
    <row r="4731" spans="4:4">
      <c r="D4731" s="142"/>
    </row>
    <row r="4732" spans="4:4">
      <c r="D4732" s="142"/>
    </row>
    <row r="4733" spans="4:4">
      <c r="D4733" s="142"/>
    </row>
    <row r="4734" spans="4:4">
      <c r="D4734" s="142"/>
    </row>
    <row r="4735" spans="4:4">
      <c r="D4735" s="142"/>
    </row>
    <row r="4736" spans="4:4">
      <c r="D4736" s="142"/>
    </row>
    <row r="4737" spans="4:4">
      <c r="D4737" s="142"/>
    </row>
    <row r="4738" spans="4:4">
      <c r="D4738" s="142"/>
    </row>
    <row r="4739" spans="4:4">
      <c r="D4739" s="142"/>
    </row>
    <row r="4740" spans="4:4">
      <c r="D4740" s="142"/>
    </row>
    <row r="4741" spans="4:4">
      <c r="D4741" s="142"/>
    </row>
    <row r="4742" spans="4:4">
      <c r="D4742" s="142"/>
    </row>
    <row r="4743" spans="4:4">
      <c r="D4743" s="142"/>
    </row>
    <row r="4744" spans="4:4">
      <c r="D4744" s="142"/>
    </row>
    <row r="4745" spans="4:4">
      <c r="D4745" s="142"/>
    </row>
    <row r="4746" spans="4:4">
      <c r="D4746" s="142"/>
    </row>
    <row r="4747" spans="4:4">
      <c r="D4747" s="142"/>
    </row>
    <row r="4748" spans="4:4">
      <c r="D4748" s="142"/>
    </row>
    <row r="4749" spans="4:4">
      <c r="D4749" s="142"/>
    </row>
    <row r="4750" spans="4:4">
      <c r="D4750" s="142"/>
    </row>
    <row r="4751" spans="4:4">
      <c r="D4751" s="142"/>
    </row>
    <row r="4752" spans="4:4">
      <c r="D4752" s="142"/>
    </row>
    <row r="4753" spans="4:4">
      <c r="D4753" s="142"/>
    </row>
    <row r="4754" spans="4:4">
      <c r="D4754" s="142"/>
    </row>
    <row r="4755" spans="4:4">
      <c r="D4755" s="142"/>
    </row>
    <row r="4756" spans="4:4">
      <c r="D4756" s="142"/>
    </row>
    <row r="4757" spans="4:4">
      <c r="D4757" s="142"/>
    </row>
    <row r="4758" spans="4:4">
      <c r="D4758" s="142"/>
    </row>
    <row r="4759" spans="4:4">
      <c r="D4759" s="142"/>
    </row>
    <row r="4760" spans="4:4">
      <c r="D4760" s="142"/>
    </row>
    <row r="4761" spans="4:4">
      <c r="D4761" s="142"/>
    </row>
    <row r="4762" spans="4:4">
      <c r="D4762" s="142"/>
    </row>
    <row r="4763" spans="4:4">
      <c r="D4763" s="142"/>
    </row>
    <row r="4764" spans="4:4">
      <c r="D4764" s="142"/>
    </row>
    <row r="4765" spans="4:4">
      <c r="D4765" s="142"/>
    </row>
    <row r="4766" spans="4:4">
      <c r="D4766" s="142"/>
    </row>
    <row r="4767" spans="4:4">
      <c r="D4767" s="142"/>
    </row>
    <row r="4768" spans="4:4">
      <c r="D4768" s="142"/>
    </row>
    <row r="4769" spans="4:4">
      <c r="D4769" s="142"/>
    </row>
    <row r="4770" spans="4:4">
      <c r="D4770" s="142"/>
    </row>
    <row r="4771" spans="4:4">
      <c r="D4771" s="142"/>
    </row>
    <row r="4772" spans="4:4">
      <c r="D4772" s="142"/>
    </row>
    <row r="4773" spans="4:4">
      <c r="D4773" s="142"/>
    </row>
    <row r="4774" spans="4:4">
      <c r="D4774" s="142"/>
    </row>
    <row r="4775" spans="4:4">
      <c r="D4775" s="142"/>
    </row>
    <row r="4776" spans="4:4">
      <c r="D4776" s="142"/>
    </row>
    <row r="4777" spans="4:4">
      <c r="D4777" s="142"/>
    </row>
    <row r="4778" spans="4:4">
      <c r="D4778" s="142"/>
    </row>
    <row r="4779" spans="4:4">
      <c r="D4779" s="142"/>
    </row>
    <row r="4780" spans="4:4">
      <c r="D4780" s="142"/>
    </row>
    <row r="4781" spans="4:4">
      <c r="D4781" s="142"/>
    </row>
    <row r="4782" spans="4:4">
      <c r="D4782" s="142"/>
    </row>
    <row r="4783" spans="4:4">
      <c r="D4783" s="142"/>
    </row>
    <row r="4784" spans="4:4">
      <c r="D4784" s="142"/>
    </row>
    <row r="4785" spans="4:4">
      <c r="D4785" s="142"/>
    </row>
    <row r="4786" spans="4:4">
      <c r="D4786" s="142"/>
    </row>
    <row r="4787" spans="4:4">
      <c r="D4787" s="142"/>
    </row>
    <row r="4788" spans="4:4">
      <c r="D4788" s="142"/>
    </row>
    <row r="4789" spans="4:4">
      <c r="D4789" s="142"/>
    </row>
    <row r="4790" spans="4:4">
      <c r="D4790" s="142"/>
    </row>
    <row r="4791" spans="4:4">
      <c r="D4791" s="142"/>
    </row>
    <row r="4792" spans="4:4">
      <c r="D4792" s="142"/>
    </row>
    <row r="4793" spans="4:4">
      <c r="D4793" s="142"/>
    </row>
    <row r="4794" spans="4:4">
      <c r="D4794" s="142"/>
    </row>
    <row r="4795" spans="4:4">
      <c r="D4795" s="142"/>
    </row>
    <row r="4796" spans="4:4">
      <c r="D4796" s="142"/>
    </row>
    <row r="4797" spans="4:4">
      <c r="D4797" s="142"/>
    </row>
    <row r="4798" spans="4:4">
      <c r="D4798" s="142"/>
    </row>
    <row r="4799" spans="4:4">
      <c r="D4799" s="142"/>
    </row>
    <row r="4800" spans="4:4">
      <c r="D4800" s="142"/>
    </row>
    <row r="4801" spans="4:4">
      <c r="D4801" s="142"/>
    </row>
    <row r="4802" spans="4:4">
      <c r="D4802" s="142"/>
    </row>
    <row r="4803" spans="4:4">
      <c r="D4803" s="142"/>
    </row>
    <row r="4804" spans="4:4">
      <c r="D4804" s="142"/>
    </row>
    <row r="4805" spans="4:4">
      <c r="D4805" s="142"/>
    </row>
    <row r="4806" spans="4:4">
      <c r="D4806" s="142"/>
    </row>
    <row r="4807" spans="4:4">
      <c r="D4807" s="142"/>
    </row>
    <row r="4808" spans="4:4">
      <c r="D4808" s="142"/>
    </row>
    <row r="4809" spans="4:4">
      <c r="D4809" s="142"/>
    </row>
    <row r="4810" spans="4:4">
      <c r="D4810" s="142"/>
    </row>
    <row r="4811" spans="4:4">
      <c r="D4811" s="142"/>
    </row>
    <row r="4812" spans="4:4">
      <c r="D4812" s="142"/>
    </row>
    <row r="4813" spans="4:4">
      <c r="D4813" s="142"/>
    </row>
    <row r="4814" spans="4:4">
      <c r="D4814" s="142"/>
    </row>
    <row r="4815" spans="4:4">
      <c r="D4815" s="142"/>
    </row>
    <row r="4816" spans="4:4">
      <c r="D4816" s="142"/>
    </row>
    <row r="4817" spans="4:4">
      <c r="D4817" s="142"/>
    </row>
    <row r="4818" spans="4:4">
      <c r="D4818" s="142"/>
    </row>
    <row r="4819" spans="4:4">
      <c r="D4819" s="142"/>
    </row>
    <row r="4820" spans="4:4">
      <c r="D4820" s="142"/>
    </row>
    <row r="4821" spans="4:4">
      <c r="D4821" s="142"/>
    </row>
    <row r="4822" spans="4:4">
      <c r="D4822" s="142"/>
    </row>
    <row r="4823" spans="4:4">
      <c r="D4823" s="142"/>
    </row>
    <row r="4824" spans="4:4">
      <c r="D4824" s="142"/>
    </row>
    <row r="4825" spans="4:4">
      <c r="D4825" s="142"/>
    </row>
    <row r="4826" spans="4:4">
      <c r="D4826" s="142"/>
    </row>
    <row r="4827" spans="4:4">
      <c r="D4827" s="142"/>
    </row>
    <row r="4828" spans="4:4">
      <c r="D4828" s="142"/>
    </row>
    <row r="4829" spans="4:4">
      <c r="D4829" s="142"/>
    </row>
    <row r="4830" spans="4:4">
      <c r="D4830" s="142"/>
    </row>
    <row r="4831" spans="4:4">
      <c r="D4831" s="142"/>
    </row>
    <row r="4832" spans="4:4">
      <c r="D4832" s="142"/>
    </row>
    <row r="4833" spans="4:4">
      <c r="D4833" s="142"/>
    </row>
    <row r="4834" spans="4:4">
      <c r="D4834" s="142"/>
    </row>
    <row r="4835" spans="4:4">
      <c r="D4835" s="142"/>
    </row>
    <row r="4836" spans="4:4">
      <c r="D4836" s="142"/>
    </row>
    <row r="4837" spans="4:4">
      <c r="D4837" s="142"/>
    </row>
    <row r="4838" spans="4:4">
      <c r="D4838" s="142"/>
    </row>
    <row r="4839" spans="4:4">
      <c r="D4839" s="142"/>
    </row>
    <row r="4840" spans="4:4">
      <c r="D4840" s="142"/>
    </row>
    <row r="4841" spans="4:4">
      <c r="D4841" s="142"/>
    </row>
    <row r="4842" spans="4:4">
      <c r="D4842" s="142"/>
    </row>
    <row r="4843" spans="4:4">
      <c r="D4843" s="142"/>
    </row>
    <row r="4844" spans="4:4">
      <c r="D4844" s="142"/>
    </row>
    <row r="4845" spans="4:4">
      <c r="D4845" s="142"/>
    </row>
    <row r="4846" spans="4:4">
      <c r="D4846" s="142"/>
    </row>
    <row r="4847" spans="4:4">
      <c r="D4847" s="142"/>
    </row>
    <row r="4848" spans="4:4">
      <c r="D4848" s="142"/>
    </row>
    <row r="4849" spans="4:4">
      <c r="D4849" s="142"/>
    </row>
    <row r="4850" spans="4:4">
      <c r="D4850" s="142"/>
    </row>
    <row r="4851" spans="4:4">
      <c r="D4851" s="142"/>
    </row>
    <row r="4852" spans="4:4">
      <c r="D4852" s="142"/>
    </row>
    <row r="4853" spans="4:4">
      <c r="D4853" s="142"/>
    </row>
    <row r="4854" spans="4:4">
      <c r="D4854" s="142"/>
    </row>
    <row r="4855" spans="4:4">
      <c r="D4855" s="142"/>
    </row>
    <row r="4856" spans="4:4">
      <c r="D4856" s="142"/>
    </row>
    <row r="4857" spans="4:4">
      <c r="D4857" s="142"/>
    </row>
    <row r="4858" spans="4:4">
      <c r="D4858" s="142"/>
    </row>
    <row r="4859" spans="4:4">
      <c r="D4859" s="142"/>
    </row>
    <row r="4860" spans="4:4">
      <c r="D4860" s="142"/>
    </row>
    <row r="4861" spans="4:4">
      <c r="D4861" s="142"/>
    </row>
    <row r="4862" spans="4:4">
      <c r="D4862" s="142"/>
    </row>
    <row r="4863" spans="4:4">
      <c r="D4863" s="142"/>
    </row>
    <row r="4864" spans="4:4">
      <c r="D4864" s="142"/>
    </row>
    <row r="4865" spans="4:4">
      <c r="D4865" s="142"/>
    </row>
    <row r="4866" spans="4:4">
      <c r="D4866" s="142"/>
    </row>
    <row r="4867" spans="4:4">
      <c r="D4867" s="142"/>
    </row>
    <row r="4868" spans="4:4">
      <c r="D4868" s="142"/>
    </row>
    <row r="4869" spans="4:4">
      <c r="D4869" s="142"/>
    </row>
    <row r="4870" spans="4:4">
      <c r="D4870" s="142"/>
    </row>
    <row r="4871" spans="4:4">
      <c r="D4871" s="142"/>
    </row>
    <row r="4872" spans="4:4">
      <c r="D4872" s="142"/>
    </row>
    <row r="4873" spans="4:4">
      <c r="D4873" s="142"/>
    </row>
    <row r="4874" spans="4:4">
      <c r="D4874" s="142"/>
    </row>
    <row r="4875" spans="4:4">
      <c r="D4875" s="142"/>
    </row>
    <row r="4876" spans="4:4">
      <c r="D4876" s="142"/>
    </row>
    <row r="4877" spans="4:4">
      <c r="D4877" s="142"/>
    </row>
    <row r="4878" spans="4:4">
      <c r="D4878" s="142"/>
    </row>
    <row r="4879" spans="4:4">
      <c r="D4879" s="142"/>
    </row>
    <row r="4880" spans="4:4">
      <c r="D4880" s="142"/>
    </row>
    <row r="4881" spans="4:4">
      <c r="D4881" s="142"/>
    </row>
    <row r="4882" spans="4:4">
      <c r="D4882" s="142"/>
    </row>
    <row r="4883" spans="4:4">
      <c r="D4883" s="142"/>
    </row>
    <row r="4884" spans="4:4">
      <c r="D4884" s="142"/>
    </row>
    <row r="4885" spans="4:4">
      <c r="D4885" s="142"/>
    </row>
    <row r="4886" spans="4:4">
      <c r="D4886" s="142"/>
    </row>
    <row r="4887" spans="4:4">
      <c r="D4887" s="142"/>
    </row>
    <row r="4888" spans="4:4">
      <c r="D4888" s="142"/>
    </row>
    <row r="4889" spans="4:4">
      <c r="D4889" s="142"/>
    </row>
    <row r="4890" spans="4:4">
      <c r="D4890" s="142"/>
    </row>
    <row r="4891" spans="4:4">
      <c r="D4891" s="142"/>
    </row>
    <row r="4892" spans="4:4">
      <c r="D4892" s="142"/>
    </row>
    <row r="4893" spans="4:4">
      <c r="D4893" s="142"/>
    </row>
    <row r="4894" spans="4:4">
      <c r="D4894" s="142"/>
    </row>
    <row r="4895" spans="4:4">
      <c r="D4895" s="142"/>
    </row>
    <row r="4896" spans="4:4">
      <c r="D4896" s="142"/>
    </row>
    <row r="4897" spans="4:4">
      <c r="D4897" s="142"/>
    </row>
    <row r="4898" spans="4:4">
      <c r="D4898" s="142"/>
    </row>
    <row r="4899" spans="4:4">
      <c r="D4899" s="142"/>
    </row>
    <row r="4900" spans="4:4">
      <c r="D4900" s="142"/>
    </row>
    <row r="4901" spans="4:4">
      <c r="D4901" s="142"/>
    </row>
    <row r="4902" spans="4:4">
      <c r="D4902" s="142"/>
    </row>
    <row r="4903" spans="4:4">
      <c r="D4903" s="142"/>
    </row>
    <row r="4904" spans="4:4">
      <c r="D4904" s="142"/>
    </row>
    <row r="4905" spans="4:4">
      <c r="D4905" s="142"/>
    </row>
    <row r="4906" spans="4:4">
      <c r="D4906" s="142"/>
    </row>
    <row r="4907" spans="4:4">
      <c r="D4907" s="142"/>
    </row>
    <row r="4908" spans="4:4">
      <c r="D4908" s="142"/>
    </row>
    <row r="4909" spans="4:4">
      <c r="D4909" s="142"/>
    </row>
    <row r="4910" spans="4:4">
      <c r="D4910" s="142"/>
    </row>
    <row r="4911" spans="4:4">
      <c r="D4911" s="142"/>
    </row>
    <row r="4912" spans="4:4">
      <c r="D4912" s="142"/>
    </row>
    <row r="4913" spans="4:4">
      <c r="D4913" s="142"/>
    </row>
    <row r="4914" spans="4:4">
      <c r="D4914" s="142"/>
    </row>
    <row r="4915" spans="4:4">
      <c r="D4915" s="142"/>
    </row>
    <row r="4916" spans="4:4">
      <c r="D4916" s="142"/>
    </row>
    <row r="4917" spans="4:4">
      <c r="D4917" s="142"/>
    </row>
    <row r="4918" spans="4:4">
      <c r="D4918" s="142"/>
    </row>
    <row r="4919" spans="4:4">
      <c r="D4919" s="142"/>
    </row>
    <row r="4920" spans="4:4">
      <c r="D4920" s="142"/>
    </row>
    <row r="4921" spans="4:4">
      <c r="D4921" s="142"/>
    </row>
    <row r="4922" spans="4:4">
      <c r="D4922" s="142"/>
    </row>
    <row r="4923" spans="4:4">
      <c r="D4923" s="142"/>
    </row>
    <row r="4924" spans="4:4">
      <c r="D4924" s="142"/>
    </row>
    <row r="4925" spans="4:4">
      <c r="D4925" s="142"/>
    </row>
    <row r="4926" spans="4:4">
      <c r="D4926" s="142"/>
    </row>
    <row r="4927" spans="4:4">
      <c r="D4927" s="142"/>
    </row>
    <row r="4928" spans="4:4">
      <c r="D4928" s="142"/>
    </row>
    <row r="4929" spans="4:4">
      <c r="D4929" s="142"/>
    </row>
    <row r="4930" spans="4:4">
      <c r="D4930" s="142"/>
    </row>
    <row r="4931" spans="4:4">
      <c r="D4931" s="142"/>
    </row>
    <row r="4932" spans="4:4">
      <c r="D4932" s="142"/>
    </row>
    <row r="4933" spans="4:4">
      <c r="D4933" s="142"/>
    </row>
    <row r="4934" spans="4:4">
      <c r="D4934" s="142"/>
    </row>
    <row r="4935" spans="4:4">
      <c r="D4935" s="142"/>
    </row>
    <row r="4936" spans="4:4">
      <c r="D4936" s="142"/>
    </row>
    <row r="4937" spans="4:4">
      <c r="D4937" s="142"/>
    </row>
    <row r="4938" spans="4:4">
      <c r="D4938" s="142"/>
    </row>
    <row r="4939" spans="4:4">
      <c r="D4939" s="142"/>
    </row>
    <row r="4940" spans="4:4">
      <c r="D4940" s="142"/>
    </row>
    <row r="4941" spans="4:4">
      <c r="D4941" s="142"/>
    </row>
    <row r="4942" spans="4:4">
      <c r="D4942" s="142"/>
    </row>
    <row r="4943" spans="4:4">
      <c r="D4943" s="142"/>
    </row>
    <row r="4944" spans="4:4">
      <c r="D4944" s="142"/>
    </row>
    <row r="4945" spans="4:4">
      <c r="D4945" s="142"/>
    </row>
    <row r="4946" spans="4:4">
      <c r="D4946" s="142"/>
    </row>
    <row r="4947" spans="4:4">
      <c r="D4947" s="142"/>
    </row>
    <row r="4948" spans="4:4">
      <c r="D4948" s="142"/>
    </row>
    <row r="4949" spans="4:4">
      <c r="D4949" s="142"/>
    </row>
    <row r="4950" spans="4:4">
      <c r="D4950" s="142"/>
    </row>
    <row r="4951" spans="4:4">
      <c r="D4951" s="142"/>
    </row>
    <row r="4952" spans="4:4">
      <c r="D4952" s="142"/>
    </row>
    <row r="4953" spans="4:4">
      <c r="D4953" s="142"/>
    </row>
    <row r="4954" spans="4:4">
      <c r="D4954" s="142"/>
    </row>
    <row r="4955" spans="4:4">
      <c r="D4955" s="142"/>
    </row>
    <row r="4956" spans="4:4">
      <c r="D4956" s="142"/>
    </row>
  </sheetData>
  <sheetProtection password="CCE1" sheet="1" objects="1" scenarios="1"/>
  <protectedRanges>
    <protectedRange sqref="F10:F13 F15 F17 F19 F22 F27 F29 F31 F33 F36:F46" name="Oblast1"/>
  </protectedRanges>
  <mergeCells count="10">
    <mergeCell ref="B14:G14"/>
    <mergeCell ref="B21:G21"/>
    <mergeCell ref="B25:G25"/>
    <mergeCell ref="B26:G26"/>
    <mergeCell ref="A1:G1"/>
    <mergeCell ref="C2:G2"/>
    <mergeCell ref="C3:G3"/>
    <mergeCell ref="C4:G4"/>
    <mergeCell ref="C7:G7"/>
    <mergeCell ref="B9:G9"/>
  </mergeCells>
  <pageMargins left="0.70866141732283472" right="0.70866141732283472" top="0.78740157480314965" bottom="0.78740157480314965" header="0.31496062992125984" footer="0.31496062992125984"/>
  <pageSetup paperSize="9" scale="64" orientation="portrait" r:id="rId1"/>
  <headerFooter>
    <oddFooter>Stránka &amp;P z &amp;N</oddFooter>
  </headerFooter>
</worksheet>
</file>

<file path=xl/worksheets/sheet6.xml><?xml version="1.0" encoding="utf-8"?>
<worksheet xmlns="http://schemas.openxmlformats.org/spreadsheetml/2006/main" xmlns:r="http://schemas.openxmlformats.org/officeDocument/2006/relationships">
  <sheetPr>
    <outlinePr summaryBelow="0"/>
  </sheetPr>
  <dimension ref="A1:AU326"/>
  <sheetViews>
    <sheetView showZeros="0" view="pageBreakPreview" zoomScaleNormal="100" zoomScaleSheetLayoutView="100" workbookViewId="0">
      <selection activeCell="K18" sqref="K18"/>
    </sheetView>
  </sheetViews>
  <sheetFormatPr defaultRowHeight="12.75" outlineLevelRow="1"/>
  <cols>
    <col min="1" max="1" width="4.28515625" style="337" customWidth="1"/>
    <col min="2" max="2" width="14.42578125" style="379" customWidth="1"/>
    <col min="3" max="3" width="50.7109375" style="379" customWidth="1"/>
    <col min="4" max="4" width="4.5703125" style="337" customWidth="1"/>
    <col min="5" max="5" width="10.5703125" style="381" customWidth="1"/>
    <col min="6" max="6" width="9.85546875" style="378" customWidth="1"/>
    <col min="7" max="7" width="12.7109375" style="378" customWidth="1"/>
    <col min="8" max="8" width="9.140625" style="337" customWidth="1"/>
    <col min="9" max="15" width="9.140625" style="136"/>
    <col min="16" max="26" width="0" style="136" hidden="1" customWidth="1"/>
    <col min="27" max="16384" width="9.140625" style="136"/>
  </cols>
  <sheetData>
    <row r="1" spans="1:47" ht="15.75" customHeight="1">
      <c r="A1" s="498" t="s">
        <v>2644</v>
      </c>
      <c r="B1" s="498"/>
      <c r="C1" s="498"/>
      <c r="D1" s="498"/>
      <c r="E1" s="498"/>
      <c r="F1" s="498"/>
      <c r="G1" s="498"/>
      <c r="R1" s="136" t="s">
        <v>113</v>
      </c>
    </row>
    <row r="2" spans="1:47" ht="24.95" customHeight="1">
      <c r="A2" s="391" t="s">
        <v>112</v>
      </c>
      <c r="B2" s="341"/>
      <c r="C2" s="499" t="s">
        <v>1231</v>
      </c>
      <c r="D2" s="500"/>
      <c r="E2" s="500"/>
      <c r="F2" s="500"/>
      <c r="G2" s="501"/>
      <c r="R2" s="136" t="s">
        <v>114</v>
      </c>
    </row>
    <row r="3" spans="1:47" ht="24.95" customHeight="1">
      <c r="A3" s="392" t="s">
        <v>7</v>
      </c>
      <c r="B3" s="342"/>
      <c r="C3" s="499" t="s">
        <v>1232</v>
      </c>
      <c r="D3" s="500"/>
      <c r="E3" s="500"/>
      <c r="F3" s="500"/>
      <c r="G3" s="501"/>
      <c r="R3" s="136" t="s">
        <v>115</v>
      </c>
    </row>
    <row r="4" spans="1:47" ht="24.95" customHeight="1">
      <c r="A4" s="392" t="s">
        <v>8</v>
      </c>
      <c r="B4" s="342"/>
      <c r="C4" s="499" t="s">
        <v>2647</v>
      </c>
      <c r="D4" s="500"/>
      <c r="E4" s="500"/>
      <c r="F4" s="500"/>
      <c r="G4" s="501"/>
      <c r="R4" s="136" t="s">
        <v>116</v>
      </c>
    </row>
    <row r="5" spans="1:47">
      <c r="A5" s="393" t="s">
        <v>117</v>
      </c>
      <c r="B5" s="343"/>
      <c r="C5" s="343"/>
      <c r="D5" s="344"/>
      <c r="E5" s="345"/>
      <c r="F5" s="346"/>
      <c r="G5" s="347"/>
      <c r="R5" s="136" t="s">
        <v>118</v>
      </c>
    </row>
    <row r="7" spans="1:47" ht="25.5">
      <c r="A7" s="359" t="s">
        <v>119</v>
      </c>
      <c r="B7" s="356" t="s">
        <v>120</v>
      </c>
      <c r="C7" s="356" t="s">
        <v>121</v>
      </c>
      <c r="D7" s="359" t="s">
        <v>122</v>
      </c>
      <c r="E7" s="358" t="s">
        <v>123</v>
      </c>
      <c r="F7" s="354" t="s">
        <v>124</v>
      </c>
      <c r="G7" s="388" t="s">
        <v>28</v>
      </c>
      <c r="H7" s="338" t="s">
        <v>125</v>
      </c>
    </row>
    <row r="8" spans="1:47">
      <c r="A8" s="396" t="s">
        <v>126</v>
      </c>
      <c r="B8" s="363" t="s">
        <v>52</v>
      </c>
      <c r="C8" s="364" t="s">
        <v>53</v>
      </c>
      <c r="D8" s="365"/>
      <c r="E8" s="366"/>
      <c r="F8" s="366"/>
      <c r="G8" s="366">
        <f>SUMIF(R9:R34,"&lt;&gt;NOR",G9:G34)</f>
        <v>0</v>
      </c>
      <c r="H8" s="339"/>
      <c r="I8" s="137"/>
      <c r="R8" s="136" t="s">
        <v>127</v>
      </c>
    </row>
    <row r="9" spans="1:47" ht="22.5" outlineLevel="1">
      <c r="A9" s="395">
        <v>1</v>
      </c>
      <c r="B9" s="269" t="s">
        <v>285</v>
      </c>
      <c r="C9" s="270" t="s">
        <v>286</v>
      </c>
      <c r="D9" s="333" t="s">
        <v>130</v>
      </c>
      <c r="E9" s="334">
        <v>2.96</v>
      </c>
      <c r="F9" s="334"/>
      <c r="G9" s="334">
        <f>ROUND(E9*F9,2)</f>
        <v>0</v>
      </c>
      <c r="H9" s="271" t="s">
        <v>1269</v>
      </c>
      <c r="I9" s="137"/>
      <c r="J9" s="137"/>
      <c r="K9" s="137"/>
      <c r="L9" s="137"/>
      <c r="M9" s="137"/>
      <c r="N9" s="137"/>
      <c r="O9" s="137"/>
      <c r="P9" s="137"/>
      <c r="Q9" s="137"/>
      <c r="R9" s="137" t="s">
        <v>131</v>
      </c>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row>
    <row r="10" spans="1:47" outlineLevel="1">
      <c r="A10" s="395"/>
      <c r="B10" s="269"/>
      <c r="C10" s="360" t="s">
        <v>154</v>
      </c>
      <c r="D10" s="361"/>
      <c r="E10" s="362"/>
      <c r="F10" s="334"/>
      <c r="G10" s="334"/>
      <c r="H10" s="271">
        <v>0</v>
      </c>
      <c r="I10" s="137"/>
      <c r="J10" s="137"/>
      <c r="K10" s="137"/>
      <c r="L10" s="137"/>
      <c r="M10" s="137"/>
      <c r="N10" s="137"/>
      <c r="O10" s="137"/>
      <c r="P10" s="137"/>
      <c r="Q10" s="137"/>
      <c r="R10" s="137" t="s">
        <v>133</v>
      </c>
      <c r="S10" s="137">
        <v>0</v>
      </c>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row>
    <row r="11" spans="1:47" outlineLevel="1">
      <c r="A11" s="395"/>
      <c r="B11" s="269"/>
      <c r="C11" s="360" t="s">
        <v>284</v>
      </c>
      <c r="D11" s="361"/>
      <c r="E11" s="362"/>
      <c r="F11" s="334"/>
      <c r="G11" s="334"/>
      <c r="H11" s="271">
        <v>0</v>
      </c>
      <c r="I11" s="137"/>
      <c r="J11" s="137"/>
      <c r="K11" s="137"/>
      <c r="L11" s="137"/>
      <c r="M11" s="137"/>
      <c r="N11" s="137"/>
      <c r="O11" s="137"/>
      <c r="P11" s="137"/>
      <c r="Q11" s="137"/>
      <c r="R11" s="137" t="s">
        <v>133</v>
      </c>
      <c r="S11" s="137">
        <v>0</v>
      </c>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row>
    <row r="12" spans="1:47" outlineLevel="1">
      <c r="A12" s="395"/>
      <c r="B12" s="269"/>
      <c r="C12" s="360" t="s">
        <v>1368</v>
      </c>
      <c r="D12" s="361"/>
      <c r="E12" s="362">
        <v>2.96</v>
      </c>
      <c r="F12" s="334"/>
      <c r="G12" s="334"/>
      <c r="H12" s="271">
        <v>0</v>
      </c>
      <c r="I12" s="137"/>
      <c r="J12" s="137"/>
      <c r="K12" s="137"/>
      <c r="L12" s="137"/>
      <c r="M12" s="137"/>
      <c r="N12" s="137"/>
      <c r="O12" s="137"/>
      <c r="P12" s="137"/>
      <c r="Q12" s="137"/>
      <c r="R12" s="137" t="s">
        <v>133</v>
      </c>
      <c r="S12" s="137">
        <v>0</v>
      </c>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row>
    <row r="13" spans="1:47" outlineLevel="1">
      <c r="A13" s="395">
        <v>2</v>
      </c>
      <c r="B13" s="269" t="s">
        <v>287</v>
      </c>
      <c r="C13" s="270" t="s">
        <v>288</v>
      </c>
      <c r="D13" s="333" t="s">
        <v>130</v>
      </c>
      <c r="E13" s="334">
        <v>2.96</v>
      </c>
      <c r="F13" s="334"/>
      <c r="G13" s="334">
        <f>ROUND(E13*F13,2)</f>
        <v>0</v>
      </c>
      <c r="H13" s="271" t="s">
        <v>1269</v>
      </c>
      <c r="I13" s="137"/>
      <c r="J13" s="137"/>
      <c r="K13" s="137"/>
      <c r="L13" s="137"/>
      <c r="M13" s="137"/>
      <c r="N13" s="137"/>
      <c r="O13" s="137"/>
      <c r="P13" s="137"/>
      <c r="Q13" s="137"/>
      <c r="R13" s="137" t="s">
        <v>131</v>
      </c>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row>
    <row r="14" spans="1:47" outlineLevel="1">
      <c r="A14" s="395"/>
      <c r="B14" s="269"/>
      <c r="C14" s="360" t="s">
        <v>154</v>
      </c>
      <c r="D14" s="361"/>
      <c r="E14" s="362"/>
      <c r="F14" s="334"/>
      <c r="G14" s="334"/>
      <c r="H14" s="271">
        <v>0</v>
      </c>
      <c r="I14" s="137"/>
      <c r="J14" s="137"/>
      <c r="K14" s="137"/>
      <c r="L14" s="137"/>
      <c r="M14" s="137"/>
      <c r="N14" s="137"/>
      <c r="O14" s="137"/>
      <c r="P14" s="137"/>
      <c r="Q14" s="137"/>
      <c r="R14" s="137" t="s">
        <v>133</v>
      </c>
      <c r="S14" s="137">
        <v>0</v>
      </c>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row>
    <row r="15" spans="1:47" outlineLevel="1">
      <c r="A15" s="395"/>
      <c r="B15" s="269"/>
      <c r="C15" s="360" t="s">
        <v>284</v>
      </c>
      <c r="D15" s="361"/>
      <c r="E15" s="362"/>
      <c r="F15" s="334"/>
      <c r="G15" s="334"/>
      <c r="H15" s="271">
        <v>0</v>
      </c>
      <c r="I15" s="137"/>
      <c r="J15" s="137"/>
      <c r="K15" s="137"/>
      <c r="L15" s="137"/>
      <c r="M15" s="137"/>
      <c r="N15" s="137"/>
      <c r="O15" s="137"/>
      <c r="P15" s="137"/>
      <c r="Q15" s="137"/>
      <c r="R15" s="137" t="s">
        <v>133</v>
      </c>
      <c r="S15" s="137">
        <v>0</v>
      </c>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row>
    <row r="16" spans="1:47" outlineLevel="1">
      <c r="A16" s="395"/>
      <c r="B16" s="269"/>
      <c r="C16" s="360" t="s">
        <v>1368</v>
      </c>
      <c r="D16" s="361"/>
      <c r="E16" s="362">
        <v>2.96</v>
      </c>
      <c r="F16" s="334"/>
      <c r="G16" s="334"/>
      <c r="H16" s="271">
        <v>0</v>
      </c>
      <c r="I16" s="137"/>
      <c r="J16" s="137"/>
      <c r="K16" s="137"/>
      <c r="L16" s="137"/>
      <c r="M16" s="137"/>
      <c r="N16" s="137"/>
      <c r="O16" s="137"/>
      <c r="P16" s="137"/>
      <c r="Q16" s="137"/>
      <c r="R16" s="137" t="s">
        <v>133</v>
      </c>
      <c r="S16" s="137">
        <v>0</v>
      </c>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row>
    <row r="17" spans="1:47" ht="22.5" outlineLevel="1">
      <c r="A17" s="395">
        <v>3</v>
      </c>
      <c r="B17" s="269" t="s">
        <v>296</v>
      </c>
      <c r="C17" s="270" t="s">
        <v>297</v>
      </c>
      <c r="D17" s="333" t="s">
        <v>130</v>
      </c>
      <c r="E17" s="334">
        <v>6.84</v>
      </c>
      <c r="F17" s="334"/>
      <c r="G17" s="334">
        <f>ROUND(E17*F17,2)</f>
        <v>0</v>
      </c>
      <c r="H17" s="271" t="s">
        <v>1269</v>
      </c>
      <c r="I17" s="137"/>
      <c r="J17" s="137"/>
      <c r="K17" s="137"/>
      <c r="L17" s="137"/>
      <c r="M17" s="137"/>
      <c r="N17" s="137"/>
      <c r="O17" s="137"/>
      <c r="P17" s="137"/>
      <c r="Q17" s="137"/>
      <c r="R17" s="137" t="s">
        <v>131</v>
      </c>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row>
    <row r="18" spans="1:47" outlineLevel="1">
      <c r="A18" s="395"/>
      <c r="B18" s="269"/>
      <c r="C18" s="360" t="s">
        <v>154</v>
      </c>
      <c r="D18" s="361"/>
      <c r="E18" s="362"/>
      <c r="F18" s="334"/>
      <c r="G18" s="334"/>
      <c r="H18" s="271">
        <v>0</v>
      </c>
      <c r="I18" s="137"/>
      <c r="J18" s="137"/>
      <c r="K18" s="137"/>
      <c r="L18" s="137"/>
      <c r="M18" s="137"/>
      <c r="N18" s="137"/>
      <c r="O18" s="137"/>
      <c r="P18" s="137"/>
      <c r="Q18" s="137"/>
      <c r="R18" s="137" t="s">
        <v>133</v>
      </c>
      <c r="S18" s="137">
        <v>0</v>
      </c>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row>
    <row r="19" spans="1:47" outlineLevel="1">
      <c r="A19" s="395"/>
      <c r="B19" s="269"/>
      <c r="C19" s="360" t="s">
        <v>284</v>
      </c>
      <c r="D19" s="361"/>
      <c r="E19" s="362"/>
      <c r="F19" s="334"/>
      <c r="G19" s="334"/>
      <c r="H19" s="271">
        <v>0</v>
      </c>
      <c r="I19" s="137"/>
      <c r="J19" s="137"/>
      <c r="K19" s="137"/>
      <c r="L19" s="137"/>
      <c r="M19" s="137"/>
      <c r="N19" s="137"/>
      <c r="O19" s="137"/>
      <c r="P19" s="137"/>
      <c r="Q19" s="137"/>
      <c r="R19" s="137" t="s">
        <v>133</v>
      </c>
      <c r="S19" s="137">
        <v>0</v>
      </c>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row>
    <row r="20" spans="1:47" outlineLevel="1">
      <c r="A20" s="395"/>
      <c r="B20" s="269"/>
      <c r="C20" s="360" t="s">
        <v>1369</v>
      </c>
      <c r="D20" s="361"/>
      <c r="E20" s="362">
        <v>6.84</v>
      </c>
      <c r="F20" s="334"/>
      <c r="G20" s="334"/>
      <c r="H20" s="271">
        <v>0</v>
      </c>
      <c r="I20" s="137"/>
      <c r="J20" s="137"/>
      <c r="K20" s="137"/>
      <c r="L20" s="137"/>
      <c r="M20" s="137"/>
      <c r="N20" s="137"/>
      <c r="O20" s="137"/>
      <c r="P20" s="137"/>
      <c r="Q20" s="137"/>
      <c r="R20" s="137" t="s">
        <v>133</v>
      </c>
      <c r="S20" s="137">
        <v>0</v>
      </c>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row>
    <row r="21" spans="1:47" ht="22.5" outlineLevel="1">
      <c r="A21" s="395">
        <v>4</v>
      </c>
      <c r="B21" s="269" t="s">
        <v>301</v>
      </c>
      <c r="C21" s="270" t="s">
        <v>302</v>
      </c>
      <c r="D21" s="333" t="s">
        <v>130</v>
      </c>
      <c r="E21" s="334">
        <v>19.282</v>
      </c>
      <c r="F21" s="334"/>
      <c r="G21" s="334">
        <f>ROUND(E21*F21,2)</f>
        <v>0</v>
      </c>
      <c r="H21" s="271" t="s">
        <v>1269</v>
      </c>
      <c r="I21" s="137"/>
      <c r="J21" s="137"/>
      <c r="K21" s="137"/>
      <c r="L21" s="137"/>
      <c r="M21" s="137"/>
      <c r="N21" s="137"/>
      <c r="O21" s="137"/>
      <c r="P21" s="137"/>
      <c r="Q21" s="137"/>
      <c r="R21" s="137" t="s">
        <v>131</v>
      </c>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row>
    <row r="22" spans="1:47" outlineLevel="1">
      <c r="A22" s="395"/>
      <c r="B22" s="269"/>
      <c r="C22" s="360" t="s">
        <v>154</v>
      </c>
      <c r="D22" s="361"/>
      <c r="E22" s="362"/>
      <c r="F22" s="334"/>
      <c r="G22" s="334"/>
      <c r="H22" s="271">
        <v>0</v>
      </c>
      <c r="I22" s="137"/>
      <c r="J22" s="137"/>
      <c r="K22" s="137"/>
      <c r="L22" s="137"/>
      <c r="M22" s="137"/>
      <c r="N22" s="137"/>
      <c r="O22" s="137"/>
      <c r="P22" s="137"/>
      <c r="Q22" s="137"/>
      <c r="R22" s="137" t="s">
        <v>133</v>
      </c>
      <c r="S22" s="137">
        <v>0</v>
      </c>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row>
    <row r="23" spans="1:47" outlineLevel="1">
      <c r="A23" s="395"/>
      <c r="B23" s="269"/>
      <c r="C23" s="360" t="s">
        <v>284</v>
      </c>
      <c r="D23" s="361"/>
      <c r="E23" s="362"/>
      <c r="F23" s="334"/>
      <c r="G23" s="334"/>
      <c r="H23" s="271">
        <v>0</v>
      </c>
      <c r="I23" s="137"/>
      <c r="J23" s="137"/>
      <c r="K23" s="137"/>
      <c r="L23" s="137"/>
      <c r="M23" s="137"/>
      <c r="N23" s="137"/>
      <c r="O23" s="137"/>
      <c r="P23" s="137"/>
      <c r="Q23" s="137"/>
      <c r="R23" s="137" t="s">
        <v>133</v>
      </c>
      <c r="S23" s="137">
        <v>0</v>
      </c>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row>
    <row r="24" spans="1:47" outlineLevel="1">
      <c r="A24" s="395"/>
      <c r="B24" s="269"/>
      <c r="C24" s="360" t="s">
        <v>1370</v>
      </c>
      <c r="D24" s="361"/>
      <c r="E24" s="362">
        <v>19.282</v>
      </c>
      <c r="F24" s="334"/>
      <c r="G24" s="334"/>
      <c r="H24" s="271">
        <v>0</v>
      </c>
      <c r="I24" s="137"/>
      <c r="J24" s="137"/>
      <c r="K24" s="137"/>
      <c r="L24" s="137"/>
      <c r="M24" s="137"/>
      <c r="N24" s="137"/>
      <c r="O24" s="137"/>
      <c r="P24" s="137"/>
      <c r="Q24" s="137"/>
      <c r="R24" s="137" t="s">
        <v>133</v>
      </c>
      <c r="S24" s="137">
        <v>0</v>
      </c>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row>
    <row r="25" spans="1:47" outlineLevel="1">
      <c r="A25" s="395">
        <v>5</v>
      </c>
      <c r="B25" s="269" t="s">
        <v>303</v>
      </c>
      <c r="C25" s="270" t="s">
        <v>304</v>
      </c>
      <c r="D25" s="333" t="s">
        <v>130</v>
      </c>
      <c r="E25" s="334">
        <v>19.282</v>
      </c>
      <c r="F25" s="334"/>
      <c r="G25" s="334">
        <f>ROUND(E25*F25,2)</f>
        <v>0</v>
      </c>
      <c r="H25" s="271" t="s">
        <v>1269</v>
      </c>
      <c r="I25" s="137"/>
      <c r="J25" s="137"/>
      <c r="K25" s="137"/>
      <c r="L25" s="137"/>
      <c r="M25" s="137"/>
      <c r="N25" s="137"/>
      <c r="O25" s="137"/>
      <c r="P25" s="137"/>
      <c r="Q25" s="137"/>
      <c r="R25" s="137" t="s">
        <v>131</v>
      </c>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row>
    <row r="26" spans="1:47" outlineLevel="1">
      <c r="A26" s="395"/>
      <c r="B26" s="269"/>
      <c r="C26" s="360" t="s">
        <v>154</v>
      </c>
      <c r="D26" s="361"/>
      <c r="E26" s="362"/>
      <c r="F26" s="334"/>
      <c r="G26" s="334"/>
      <c r="H26" s="271">
        <v>0</v>
      </c>
      <c r="I26" s="137"/>
      <c r="J26" s="137"/>
      <c r="K26" s="137"/>
      <c r="L26" s="137"/>
      <c r="M26" s="137"/>
      <c r="N26" s="137"/>
      <c r="O26" s="137"/>
      <c r="P26" s="137"/>
      <c r="Q26" s="137"/>
      <c r="R26" s="137" t="s">
        <v>133</v>
      </c>
      <c r="S26" s="137">
        <v>0</v>
      </c>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row>
    <row r="27" spans="1:47" outlineLevel="1">
      <c r="A27" s="395"/>
      <c r="B27" s="269"/>
      <c r="C27" s="360" t="s">
        <v>284</v>
      </c>
      <c r="D27" s="361"/>
      <c r="E27" s="362"/>
      <c r="F27" s="334"/>
      <c r="G27" s="334"/>
      <c r="H27" s="271">
        <v>0</v>
      </c>
      <c r="I27" s="137"/>
      <c r="J27" s="137"/>
      <c r="K27" s="137"/>
      <c r="L27" s="137"/>
      <c r="M27" s="137"/>
      <c r="N27" s="137"/>
      <c r="O27" s="137"/>
      <c r="P27" s="137"/>
      <c r="Q27" s="137"/>
      <c r="R27" s="137" t="s">
        <v>133</v>
      </c>
      <c r="S27" s="137">
        <v>0</v>
      </c>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row>
    <row r="28" spans="1:47" outlineLevel="1">
      <c r="A28" s="395"/>
      <c r="B28" s="269"/>
      <c r="C28" s="360" t="s">
        <v>1371</v>
      </c>
      <c r="D28" s="361"/>
      <c r="E28" s="362">
        <v>19.282</v>
      </c>
      <c r="F28" s="334"/>
      <c r="G28" s="334"/>
      <c r="H28" s="271">
        <v>0</v>
      </c>
      <c r="I28" s="137"/>
      <c r="J28" s="137"/>
      <c r="K28" s="137"/>
      <c r="L28" s="137"/>
      <c r="M28" s="137"/>
      <c r="N28" s="137"/>
      <c r="O28" s="137"/>
      <c r="P28" s="137"/>
      <c r="Q28" s="137"/>
      <c r="R28" s="137" t="s">
        <v>133</v>
      </c>
      <c r="S28" s="137">
        <v>0</v>
      </c>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row>
    <row r="29" spans="1:47" outlineLevel="1">
      <c r="A29" s="395">
        <v>6</v>
      </c>
      <c r="B29" s="269" t="s">
        <v>306</v>
      </c>
      <c r="C29" s="270" t="s">
        <v>307</v>
      </c>
      <c r="D29" s="333" t="s">
        <v>130</v>
      </c>
      <c r="E29" s="334">
        <v>6.84</v>
      </c>
      <c r="F29" s="334"/>
      <c r="G29" s="334">
        <f>ROUND(E29*F29,2)</f>
        <v>0</v>
      </c>
      <c r="H29" s="271" t="s">
        <v>1269</v>
      </c>
      <c r="I29" s="137"/>
      <c r="J29" s="137"/>
      <c r="K29" s="137"/>
      <c r="L29" s="137"/>
      <c r="M29" s="137"/>
      <c r="N29" s="137"/>
      <c r="O29" s="137"/>
      <c r="P29" s="137"/>
      <c r="Q29" s="137"/>
      <c r="R29" s="137" t="s">
        <v>131</v>
      </c>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row>
    <row r="30" spans="1:47" outlineLevel="1">
      <c r="A30" s="395"/>
      <c r="B30" s="269"/>
      <c r="C30" s="360" t="s">
        <v>154</v>
      </c>
      <c r="D30" s="361"/>
      <c r="E30" s="362"/>
      <c r="F30" s="334"/>
      <c r="G30" s="334"/>
      <c r="H30" s="271">
        <v>0</v>
      </c>
      <c r="I30" s="137"/>
      <c r="J30" s="137"/>
      <c r="K30" s="137"/>
      <c r="L30" s="137"/>
      <c r="M30" s="137"/>
      <c r="N30" s="137"/>
      <c r="O30" s="137"/>
      <c r="P30" s="137"/>
      <c r="Q30" s="137"/>
      <c r="R30" s="137" t="s">
        <v>133</v>
      </c>
      <c r="S30" s="137">
        <v>0</v>
      </c>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row>
    <row r="31" spans="1:47" outlineLevel="1">
      <c r="A31" s="395"/>
      <c r="B31" s="269"/>
      <c r="C31" s="360" t="s">
        <v>284</v>
      </c>
      <c r="D31" s="361"/>
      <c r="E31" s="362"/>
      <c r="F31" s="334"/>
      <c r="G31" s="334"/>
      <c r="H31" s="271">
        <v>0</v>
      </c>
      <c r="I31" s="137"/>
      <c r="J31" s="137"/>
      <c r="K31" s="137"/>
      <c r="L31" s="137"/>
      <c r="M31" s="137"/>
      <c r="N31" s="137"/>
      <c r="O31" s="137"/>
      <c r="P31" s="137"/>
      <c r="Q31" s="137"/>
      <c r="R31" s="137" t="s">
        <v>133</v>
      </c>
      <c r="S31" s="137">
        <v>0</v>
      </c>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row>
    <row r="32" spans="1:47" outlineLevel="1">
      <c r="A32" s="395"/>
      <c r="B32" s="269"/>
      <c r="C32" s="360" t="s">
        <v>1372</v>
      </c>
      <c r="D32" s="361"/>
      <c r="E32" s="362">
        <v>6.84</v>
      </c>
      <c r="F32" s="334"/>
      <c r="G32" s="334"/>
      <c r="H32" s="271">
        <v>0</v>
      </c>
      <c r="I32" s="137"/>
      <c r="J32" s="137"/>
      <c r="K32" s="137"/>
      <c r="L32" s="137"/>
      <c r="M32" s="137"/>
      <c r="N32" s="137"/>
      <c r="O32" s="137"/>
      <c r="P32" s="137"/>
      <c r="Q32" s="137"/>
      <c r="R32" s="137" t="s">
        <v>133</v>
      </c>
      <c r="S32" s="137">
        <v>0</v>
      </c>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row>
    <row r="33" spans="1:47" outlineLevel="1">
      <c r="A33" s="395">
        <v>7</v>
      </c>
      <c r="B33" s="269" t="s">
        <v>327</v>
      </c>
      <c r="C33" s="270" t="s">
        <v>328</v>
      </c>
      <c r="D33" s="333" t="s">
        <v>142</v>
      </c>
      <c r="E33" s="334">
        <v>2</v>
      </c>
      <c r="F33" s="334"/>
      <c r="G33" s="334">
        <f>ROUND(E33*F33,2)</f>
        <v>0</v>
      </c>
      <c r="H33" s="271" t="s">
        <v>1233</v>
      </c>
      <c r="I33" s="137"/>
      <c r="J33" s="137"/>
      <c r="K33" s="137"/>
      <c r="L33" s="137"/>
      <c r="M33" s="137"/>
      <c r="N33" s="137"/>
      <c r="O33" s="137"/>
      <c r="P33" s="137"/>
      <c r="Q33" s="137"/>
      <c r="R33" s="137" t="s">
        <v>131</v>
      </c>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row>
    <row r="34" spans="1:47" outlineLevel="1">
      <c r="A34" s="395"/>
      <c r="B34" s="269"/>
      <c r="C34" s="360" t="s">
        <v>1373</v>
      </c>
      <c r="D34" s="361"/>
      <c r="E34" s="362">
        <v>2</v>
      </c>
      <c r="F34" s="334"/>
      <c r="G34" s="334"/>
      <c r="H34" s="271">
        <v>0</v>
      </c>
      <c r="I34" s="137"/>
      <c r="J34" s="137"/>
      <c r="K34" s="137"/>
      <c r="L34" s="137"/>
      <c r="M34" s="137"/>
      <c r="N34" s="137"/>
      <c r="O34" s="137"/>
      <c r="P34" s="137"/>
      <c r="Q34" s="137"/>
      <c r="R34" s="137" t="s">
        <v>133</v>
      </c>
      <c r="S34" s="137">
        <v>0</v>
      </c>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row>
    <row r="35" spans="1:47">
      <c r="A35" s="396" t="s">
        <v>126</v>
      </c>
      <c r="B35" s="363" t="s">
        <v>60</v>
      </c>
      <c r="C35" s="364" t="s">
        <v>61</v>
      </c>
      <c r="D35" s="365"/>
      <c r="E35" s="366"/>
      <c r="F35" s="366"/>
      <c r="G35" s="366">
        <f>SUMIF(R36:R53,"&lt;&gt;NOR",G36:G53)</f>
        <v>0</v>
      </c>
      <c r="H35" s="339"/>
      <c r="I35" s="137"/>
      <c r="R35" s="136" t="s">
        <v>127</v>
      </c>
    </row>
    <row r="36" spans="1:47" outlineLevel="1">
      <c r="A36" s="395">
        <v>8</v>
      </c>
      <c r="B36" s="269" t="s">
        <v>451</v>
      </c>
      <c r="C36" s="270" t="s">
        <v>452</v>
      </c>
      <c r="D36" s="333" t="s">
        <v>130</v>
      </c>
      <c r="E36" s="334">
        <v>4.5599999999999996</v>
      </c>
      <c r="F36" s="334"/>
      <c r="G36" s="334">
        <f>ROUND(E36*F36,2)</f>
        <v>0</v>
      </c>
      <c r="H36" s="271" t="s">
        <v>1269</v>
      </c>
      <c r="I36" s="137"/>
      <c r="J36" s="137"/>
      <c r="K36" s="137"/>
      <c r="L36" s="137"/>
      <c r="M36" s="137"/>
      <c r="N36" s="137"/>
      <c r="O36" s="137"/>
      <c r="P36" s="137"/>
      <c r="Q36" s="137"/>
      <c r="R36" s="137" t="s">
        <v>131</v>
      </c>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row>
    <row r="37" spans="1:47" outlineLevel="1">
      <c r="A37" s="395"/>
      <c r="B37" s="269"/>
      <c r="C37" s="360" t="s">
        <v>456</v>
      </c>
      <c r="D37" s="361"/>
      <c r="E37" s="362"/>
      <c r="F37" s="334"/>
      <c r="G37" s="334"/>
      <c r="H37" s="271">
        <v>0</v>
      </c>
      <c r="I37" s="137"/>
      <c r="J37" s="137"/>
      <c r="K37" s="137"/>
      <c r="L37" s="137"/>
      <c r="M37" s="137"/>
      <c r="N37" s="137"/>
      <c r="O37" s="137"/>
      <c r="P37" s="137"/>
      <c r="Q37" s="137"/>
      <c r="R37" s="137" t="s">
        <v>133</v>
      </c>
      <c r="S37" s="137">
        <v>0</v>
      </c>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row>
    <row r="38" spans="1:47" outlineLevel="1">
      <c r="A38" s="395"/>
      <c r="B38" s="269"/>
      <c r="C38" s="360" t="s">
        <v>1374</v>
      </c>
      <c r="D38" s="361"/>
      <c r="E38" s="362">
        <v>4.5599999999999996</v>
      </c>
      <c r="F38" s="334"/>
      <c r="G38" s="334"/>
      <c r="H38" s="271">
        <v>0</v>
      </c>
      <c r="I38" s="137"/>
      <c r="J38" s="137"/>
      <c r="K38" s="137"/>
      <c r="L38" s="137"/>
      <c r="M38" s="137"/>
      <c r="N38" s="137"/>
      <c r="O38" s="137"/>
      <c r="P38" s="137"/>
      <c r="Q38" s="137"/>
      <c r="R38" s="137" t="s">
        <v>133</v>
      </c>
      <c r="S38" s="137">
        <v>0</v>
      </c>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row>
    <row r="39" spans="1:47" outlineLevel="1">
      <c r="A39" s="395">
        <v>9</v>
      </c>
      <c r="B39" s="269" t="s">
        <v>464</v>
      </c>
      <c r="C39" s="270" t="s">
        <v>465</v>
      </c>
      <c r="D39" s="333" t="s">
        <v>130</v>
      </c>
      <c r="E39" s="334">
        <v>5.91</v>
      </c>
      <c r="F39" s="334"/>
      <c r="G39" s="334">
        <f>ROUND(E39*F39,2)</f>
        <v>0</v>
      </c>
      <c r="H39" s="271" t="s">
        <v>1269</v>
      </c>
      <c r="I39" s="137"/>
      <c r="J39" s="137"/>
      <c r="K39" s="137"/>
      <c r="L39" s="137"/>
      <c r="M39" s="137"/>
      <c r="N39" s="137"/>
      <c r="O39" s="137"/>
      <c r="P39" s="137"/>
      <c r="Q39" s="137"/>
      <c r="R39" s="137" t="s">
        <v>131</v>
      </c>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row>
    <row r="40" spans="1:47" outlineLevel="1">
      <c r="A40" s="395"/>
      <c r="B40" s="269"/>
      <c r="C40" s="360" t="s">
        <v>1377</v>
      </c>
      <c r="D40" s="361"/>
      <c r="E40" s="362">
        <v>5.91</v>
      </c>
      <c r="F40" s="334"/>
      <c r="G40" s="334"/>
      <c r="H40" s="271">
        <v>0</v>
      </c>
      <c r="I40" s="137"/>
      <c r="J40" s="137"/>
      <c r="K40" s="137"/>
      <c r="L40" s="137"/>
      <c r="M40" s="137"/>
      <c r="N40" s="137"/>
      <c r="O40" s="137"/>
      <c r="P40" s="137"/>
      <c r="Q40" s="137"/>
      <c r="R40" s="137" t="s">
        <v>133</v>
      </c>
      <c r="S40" s="137">
        <v>0</v>
      </c>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row>
    <row r="41" spans="1:47" outlineLevel="1">
      <c r="A41" s="395">
        <v>10</v>
      </c>
      <c r="B41" s="269" t="s">
        <v>468</v>
      </c>
      <c r="C41" s="270" t="s">
        <v>469</v>
      </c>
      <c r="D41" s="333" t="s">
        <v>247</v>
      </c>
      <c r="E41" s="334">
        <v>12.4</v>
      </c>
      <c r="F41" s="334"/>
      <c r="G41" s="334">
        <f>ROUND(E41*F41,2)</f>
        <v>0</v>
      </c>
      <c r="H41" s="271" t="s">
        <v>1269</v>
      </c>
      <c r="I41" s="137"/>
      <c r="J41" s="137"/>
      <c r="K41" s="137"/>
      <c r="L41" s="137"/>
      <c r="M41" s="137"/>
      <c r="N41" s="137"/>
      <c r="O41" s="137"/>
      <c r="P41" s="137"/>
      <c r="Q41" s="137"/>
      <c r="R41" s="137" t="s">
        <v>131</v>
      </c>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row>
    <row r="42" spans="1:47" outlineLevel="1">
      <c r="A42" s="395"/>
      <c r="B42" s="269"/>
      <c r="C42" s="360" t="s">
        <v>456</v>
      </c>
      <c r="D42" s="361"/>
      <c r="E42" s="362"/>
      <c r="F42" s="334"/>
      <c r="G42" s="334"/>
      <c r="H42" s="271">
        <v>0</v>
      </c>
      <c r="I42" s="137"/>
      <c r="J42" s="137"/>
      <c r="K42" s="137"/>
      <c r="L42" s="137"/>
      <c r="M42" s="137"/>
      <c r="N42" s="137"/>
      <c r="O42" s="137"/>
      <c r="P42" s="137"/>
      <c r="Q42" s="137"/>
      <c r="R42" s="137" t="s">
        <v>133</v>
      </c>
      <c r="S42" s="137">
        <v>0</v>
      </c>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row>
    <row r="43" spans="1:47" outlineLevel="1">
      <c r="A43" s="395"/>
      <c r="B43" s="269"/>
      <c r="C43" s="360" t="s">
        <v>1375</v>
      </c>
      <c r="D43" s="361"/>
      <c r="E43" s="362">
        <v>12.4</v>
      </c>
      <c r="F43" s="334"/>
      <c r="G43" s="334"/>
      <c r="H43" s="271">
        <v>0</v>
      </c>
      <c r="I43" s="137"/>
      <c r="J43" s="137"/>
      <c r="K43" s="137"/>
      <c r="L43" s="137"/>
      <c r="M43" s="137"/>
      <c r="N43" s="137"/>
      <c r="O43" s="137"/>
      <c r="P43" s="137"/>
      <c r="Q43" s="137"/>
      <c r="R43" s="137" t="s">
        <v>133</v>
      </c>
      <c r="S43" s="137">
        <v>0</v>
      </c>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row>
    <row r="44" spans="1:47" ht="22.5" outlineLevel="1">
      <c r="A44" s="395">
        <v>11</v>
      </c>
      <c r="B44" s="269" t="s">
        <v>476</v>
      </c>
      <c r="C44" s="270" t="s">
        <v>477</v>
      </c>
      <c r="D44" s="333" t="s">
        <v>130</v>
      </c>
      <c r="E44" s="334">
        <v>5.91</v>
      </c>
      <c r="F44" s="334"/>
      <c r="G44" s="334">
        <f>ROUND(E44*F44,2)</f>
        <v>0</v>
      </c>
      <c r="H44" s="271" t="s">
        <v>1269</v>
      </c>
      <c r="I44" s="137"/>
      <c r="J44" s="137"/>
      <c r="K44" s="137"/>
      <c r="L44" s="137"/>
      <c r="M44" s="137"/>
      <c r="N44" s="137"/>
      <c r="O44" s="137"/>
      <c r="P44" s="137"/>
      <c r="Q44" s="137"/>
      <c r="R44" s="137" t="s">
        <v>131</v>
      </c>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row>
    <row r="45" spans="1:47" outlineLevel="1">
      <c r="A45" s="395"/>
      <c r="B45" s="269"/>
      <c r="C45" s="360" t="s">
        <v>1377</v>
      </c>
      <c r="D45" s="361"/>
      <c r="E45" s="362">
        <v>5.91</v>
      </c>
      <c r="F45" s="334"/>
      <c r="G45" s="334"/>
      <c r="H45" s="271">
        <v>0</v>
      </c>
      <c r="I45" s="137"/>
      <c r="J45" s="137"/>
      <c r="K45" s="137"/>
      <c r="L45" s="137"/>
      <c r="M45" s="137"/>
      <c r="N45" s="137"/>
      <c r="O45" s="137"/>
      <c r="P45" s="137"/>
      <c r="Q45" s="137"/>
      <c r="R45" s="137" t="s">
        <v>133</v>
      </c>
      <c r="S45" s="137">
        <v>0</v>
      </c>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row>
    <row r="46" spans="1:47" outlineLevel="1">
      <c r="A46" s="395">
        <v>12</v>
      </c>
      <c r="B46" s="269" t="s">
        <v>478</v>
      </c>
      <c r="C46" s="270" t="s">
        <v>479</v>
      </c>
      <c r="D46" s="333" t="s">
        <v>130</v>
      </c>
      <c r="E46" s="334">
        <v>5.91</v>
      </c>
      <c r="F46" s="334"/>
      <c r="G46" s="334">
        <f>ROUND(E46*F46,2)</f>
        <v>0</v>
      </c>
      <c r="H46" s="271" t="s">
        <v>1269</v>
      </c>
      <c r="I46" s="137"/>
      <c r="J46" s="137"/>
      <c r="K46" s="137"/>
      <c r="L46" s="137"/>
      <c r="M46" s="137"/>
      <c r="N46" s="137"/>
      <c r="O46" s="137"/>
      <c r="P46" s="137"/>
      <c r="Q46" s="137"/>
      <c r="R46" s="137" t="s">
        <v>131</v>
      </c>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row>
    <row r="47" spans="1:47" outlineLevel="1">
      <c r="A47" s="395"/>
      <c r="B47" s="269"/>
      <c r="C47" s="360" t="s">
        <v>480</v>
      </c>
      <c r="D47" s="361"/>
      <c r="E47" s="362"/>
      <c r="F47" s="334"/>
      <c r="G47" s="334"/>
      <c r="H47" s="271">
        <v>0</v>
      </c>
      <c r="I47" s="137"/>
      <c r="J47" s="137"/>
      <c r="K47" s="137"/>
      <c r="L47" s="137"/>
      <c r="M47" s="137"/>
      <c r="N47" s="137"/>
      <c r="O47" s="137"/>
      <c r="P47" s="137"/>
      <c r="Q47" s="137"/>
      <c r="R47" s="137" t="s">
        <v>133</v>
      </c>
      <c r="S47" s="137">
        <v>0</v>
      </c>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row>
    <row r="48" spans="1:47" outlineLevel="1">
      <c r="A48" s="395"/>
      <c r="B48" s="269"/>
      <c r="C48" s="360" t="s">
        <v>1376</v>
      </c>
      <c r="D48" s="361"/>
      <c r="E48" s="362">
        <v>5.91</v>
      </c>
      <c r="F48" s="334"/>
      <c r="G48" s="334"/>
      <c r="H48" s="271">
        <v>0</v>
      </c>
      <c r="I48" s="137"/>
      <c r="J48" s="137"/>
      <c r="K48" s="137"/>
      <c r="L48" s="137"/>
      <c r="M48" s="137"/>
      <c r="N48" s="137"/>
      <c r="O48" s="137"/>
      <c r="P48" s="137"/>
      <c r="Q48" s="137"/>
      <c r="R48" s="137" t="s">
        <v>133</v>
      </c>
      <c r="S48" s="137">
        <v>0</v>
      </c>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row>
    <row r="49" spans="1:47" outlineLevel="1">
      <c r="A49" s="395">
        <v>13</v>
      </c>
      <c r="B49" s="269" t="s">
        <v>488</v>
      </c>
      <c r="C49" s="270" t="s">
        <v>489</v>
      </c>
      <c r="D49" s="333" t="s">
        <v>130</v>
      </c>
      <c r="E49" s="334">
        <v>5.91</v>
      </c>
      <c r="F49" s="334"/>
      <c r="G49" s="334">
        <f>ROUND(E49*F49,2)</f>
        <v>0</v>
      </c>
      <c r="H49" s="271" t="s">
        <v>1269</v>
      </c>
      <c r="I49" s="137"/>
      <c r="J49" s="137"/>
      <c r="K49" s="137"/>
      <c r="L49" s="137"/>
      <c r="M49" s="137"/>
      <c r="N49" s="137"/>
      <c r="O49" s="137"/>
      <c r="P49" s="137"/>
      <c r="Q49" s="137"/>
      <c r="R49" s="137" t="s">
        <v>131</v>
      </c>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row>
    <row r="50" spans="1:47" outlineLevel="1">
      <c r="A50" s="395"/>
      <c r="B50" s="269"/>
      <c r="C50" s="360" t="s">
        <v>480</v>
      </c>
      <c r="D50" s="361"/>
      <c r="E50" s="362"/>
      <c r="F50" s="334"/>
      <c r="G50" s="334"/>
      <c r="H50" s="271">
        <v>0</v>
      </c>
      <c r="I50" s="137"/>
      <c r="J50" s="137"/>
      <c r="K50" s="137"/>
      <c r="L50" s="137"/>
      <c r="M50" s="137"/>
      <c r="N50" s="137"/>
      <c r="O50" s="137"/>
      <c r="P50" s="137"/>
      <c r="Q50" s="137"/>
      <c r="R50" s="137" t="s">
        <v>133</v>
      </c>
      <c r="S50" s="137">
        <v>0</v>
      </c>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row>
    <row r="51" spans="1:47" outlineLevel="1">
      <c r="A51" s="395"/>
      <c r="B51" s="269"/>
      <c r="C51" s="360" t="s">
        <v>1376</v>
      </c>
      <c r="D51" s="361"/>
      <c r="E51" s="362">
        <v>5.91</v>
      </c>
      <c r="F51" s="334"/>
      <c r="G51" s="334"/>
      <c r="H51" s="271">
        <v>0</v>
      </c>
      <c r="I51" s="137"/>
      <c r="J51" s="137"/>
      <c r="K51" s="137"/>
      <c r="L51" s="137"/>
      <c r="M51" s="137"/>
      <c r="N51" s="137"/>
      <c r="O51" s="137"/>
      <c r="P51" s="137"/>
      <c r="Q51" s="137"/>
      <c r="R51" s="137" t="s">
        <v>133</v>
      </c>
      <c r="S51" s="137">
        <v>0</v>
      </c>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row>
    <row r="52" spans="1:47" outlineLevel="1">
      <c r="A52" s="395">
        <v>14</v>
      </c>
      <c r="B52" s="269" t="s">
        <v>490</v>
      </c>
      <c r="C52" s="270" t="s">
        <v>491</v>
      </c>
      <c r="D52" s="333" t="s">
        <v>247</v>
      </c>
      <c r="E52" s="334">
        <v>1.6</v>
      </c>
      <c r="F52" s="334"/>
      <c r="G52" s="334">
        <f>ROUND(E52*F52,2)</f>
        <v>0</v>
      </c>
      <c r="H52" s="271" t="s">
        <v>1269</v>
      </c>
      <c r="I52" s="137"/>
      <c r="J52" s="137"/>
      <c r="K52" s="137"/>
      <c r="L52" s="137"/>
      <c r="M52" s="137"/>
      <c r="N52" s="137"/>
      <c r="O52" s="137"/>
      <c r="P52" s="137"/>
      <c r="Q52" s="137"/>
      <c r="R52" s="137" t="s">
        <v>131</v>
      </c>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row>
    <row r="53" spans="1:47" outlineLevel="1">
      <c r="A53" s="395"/>
      <c r="B53" s="269"/>
      <c r="C53" s="360" t="s">
        <v>1378</v>
      </c>
      <c r="D53" s="361"/>
      <c r="E53" s="362">
        <v>1.6</v>
      </c>
      <c r="F53" s="334"/>
      <c r="G53" s="334"/>
      <c r="H53" s="271">
        <v>0</v>
      </c>
      <c r="I53" s="137"/>
      <c r="J53" s="137"/>
      <c r="K53" s="137"/>
      <c r="L53" s="137"/>
      <c r="M53" s="137"/>
      <c r="N53" s="137"/>
      <c r="O53" s="137"/>
      <c r="P53" s="137"/>
      <c r="Q53" s="137"/>
      <c r="R53" s="137" t="s">
        <v>133</v>
      </c>
      <c r="S53" s="137">
        <v>0</v>
      </c>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row>
    <row r="54" spans="1:47">
      <c r="A54" s="396" t="s">
        <v>126</v>
      </c>
      <c r="B54" s="363" t="s">
        <v>64</v>
      </c>
      <c r="C54" s="364" t="s">
        <v>65</v>
      </c>
      <c r="D54" s="365"/>
      <c r="E54" s="366"/>
      <c r="F54" s="366"/>
      <c r="G54" s="366">
        <f>SUMIF(R55:R74,"&lt;&gt;NOR",G55:G74)</f>
        <v>0</v>
      </c>
      <c r="H54" s="339"/>
      <c r="I54" s="137"/>
      <c r="R54" s="136" t="s">
        <v>127</v>
      </c>
    </row>
    <row r="55" spans="1:47" outlineLevel="1">
      <c r="A55" s="395">
        <v>15</v>
      </c>
      <c r="B55" s="269" t="s">
        <v>612</v>
      </c>
      <c r="C55" s="270" t="s">
        <v>613</v>
      </c>
      <c r="D55" s="333" t="s">
        <v>130</v>
      </c>
      <c r="E55" s="334">
        <v>2.96</v>
      </c>
      <c r="F55" s="334"/>
      <c r="G55" s="334">
        <f>ROUND(E55*F55,2)</f>
        <v>0</v>
      </c>
      <c r="H55" s="271" t="s">
        <v>1269</v>
      </c>
      <c r="I55" s="137"/>
      <c r="J55" s="137"/>
      <c r="K55" s="137"/>
      <c r="L55" s="137"/>
      <c r="M55" s="137"/>
      <c r="N55" s="137"/>
      <c r="O55" s="137"/>
      <c r="P55" s="137"/>
      <c r="Q55" s="137"/>
      <c r="R55" s="137" t="s">
        <v>131</v>
      </c>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row>
    <row r="56" spans="1:47" outlineLevel="1">
      <c r="A56" s="395"/>
      <c r="B56" s="269"/>
      <c r="C56" s="360" t="s">
        <v>598</v>
      </c>
      <c r="D56" s="361"/>
      <c r="E56" s="362"/>
      <c r="F56" s="334"/>
      <c r="G56" s="334"/>
      <c r="H56" s="271">
        <v>0</v>
      </c>
      <c r="I56" s="137"/>
      <c r="J56" s="137"/>
      <c r="K56" s="137"/>
      <c r="L56" s="137"/>
      <c r="M56" s="137"/>
      <c r="N56" s="137"/>
      <c r="O56" s="137"/>
      <c r="P56" s="137"/>
      <c r="Q56" s="137"/>
      <c r="R56" s="137" t="s">
        <v>133</v>
      </c>
      <c r="S56" s="137">
        <v>0</v>
      </c>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row>
    <row r="57" spans="1:47" outlineLevel="1">
      <c r="A57" s="395"/>
      <c r="B57" s="269"/>
      <c r="C57" s="360" t="s">
        <v>154</v>
      </c>
      <c r="D57" s="361"/>
      <c r="E57" s="362"/>
      <c r="F57" s="334"/>
      <c r="G57" s="334"/>
      <c r="H57" s="271">
        <v>0</v>
      </c>
      <c r="I57" s="137"/>
      <c r="J57" s="137"/>
      <c r="K57" s="137"/>
      <c r="L57" s="137"/>
      <c r="M57" s="137"/>
      <c r="N57" s="137"/>
      <c r="O57" s="137"/>
      <c r="P57" s="137"/>
      <c r="Q57" s="137"/>
      <c r="R57" s="137" t="s">
        <v>133</v>
      </c>
      <c r="S57" s="137">
        <v>0</v>
      </c>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row>
    <row r="58" spans="1:47" outlineLevel="1">
      <c r="A58" s="395"/>
      <c r="B58" s="269"/>
      <c r="C58" s="360" t="s">
        <v>1379</v>
      </c>
      <c r="D58" s="361"/>
      <c r="E58" s="362">
        <v>2.96</v>
      </c>
      <c r="F58" s="334"/>
      <c r="G58" s="334"/>
      <c r="H58" s="271">
        <v>0</v>
      </c>
      <c r="I58" s="137"/>
      <c r="J58" s="137"/>
      <c r="K58" s="137"/>
      <c r="L58" s="137"/>
      <c r="M58" s="137"/>
      <c r="N58" s="137"/>
      <c r="O58" s="137"/>
      <c r="P58" s="137"/>
      <c r="Q58" s="137"/>
      <c r="R58" s="137" t="s">
        <v>133</v>
      </c>
      <c r="S58" s="137">
        <v>0</v>
      </c>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row>
    <row r="59" spans="1:47" outlineLevel="1">
      <c r="A59" s="395">
        <v>16</v>
      </c>
      <c r="B59" s="269" t="s">
        <v>614</v>
      </c>
      <c r="C59" s="270" t="s">
        <v>615</v>
      </c>
      <c r="D59" s="333" t="s">
        <v>130</v>
      </c>
      <c r="E59" s="334">
        <v>2.96</v>
      </c>
      <c r="F59" s="334"/>
      <c r="G59" s="334">
        <f>ROUND(E59*F59,2)</f>
        <v>0</v>
      </c>
      <c r="H59" s="271" t="s">
        <v>1269</v>
      </c>
      <c r="I59" s="137"/>
      <c r="J59" s="137"/>
      <c r="K59" s="137"/>
      <c r="L59" s="137"/>
      <c r="M59" s="137"/>
      <c r="N59" s="137"/>
      <c r="O59" s="137"/>
      <c r="P59" s="137"/>
      <c r="Q59" s="137"/>
      <c r="R59" s="137" t="s">
        <v>131</v>
      </c>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row>
    <row r="60" spans="1:47" outlineLevel="1">
      <c r="A60" s="395"/>
      <c r="B60" s="269"/>
      <c r="C60" s="360" t="s">
        <v>598</v>
      </c>
      <c r="D60" s="361"/>
      <c r="E60" s="362"/>
      <c r="F60" s="334"/>
      <c r="G60" s="334"/>
      <c r="H60" s="271">
        <v>0</v>
      </c>
      <c r="I60" s="137"/>
      <c r="J60" s="137"/>
      <c r="K60" s="137"/>
      <c r="L60" s="137"/>
      <c r="M60" s="137"/>
      <c r="N60" s="137"/>
      <c r="O60" s="137"/>
      <c r="P60" s="137"/>
      <c r="Q60" s="137"/>
      <c r="R60" s="137" t="s">
        <v>133</v>
      </c>
      <c r="S60" s="137">
        <v>0</v>
      </c>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row>
    <row r="61" spans="1:47" outlineLevel="1">
      <c r="A61" s="395"/>
      <c r="B61" s="269"/>
      <c r="C61" s="360" t="s">
        <v>154</v>
      </c>
      <c r="D61" s="361"/>
      <c r="E61" s="362"/>
      <c r="F61" s="334"/>
      <c r="G61" s="334"/>
      <c r="H61" s="271">
        <v>0</v>
      </c>
      <c r="I61" s="137"/>
      <c r="J61" s="137"/>
      <c r="K61" s="137"/>
      <c r="L61" s="137"/>
      <c r="M61" s="137"/>
      <c r="N61" s="137"/>
      <c r="O61" s="137"/>
      <c r="P61" s="137"/>
      <c r="Q61" s="137"/>
      <c r="R61" s="137" t="s">
        <v>133</v>
      </c>
      <c r="S61" s="137">
        <v>0</v>
      </c>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row>
    <row r="62" spans="1:47" outlineLevel="1">
      <c r="A62" s="395"/>
      <c r="B62" s="269"/>
      <c r="C62" s="360" t="s">
        <v>1379</v>
      </c>
      <c r="D62" s="361"/>
      <c r="E62" s="362">
        <v>2.96</v>
      </c>
      <c r="F62" s="334"/>
      <c r="G62" s="334"/>
      <c r="H62" s="271">
        <v>0</v>
      </c>
      <c r="I62" s="137"/>
      <c r="J62" s="137"/>
      <c r="K62" s="137"/>
      <c r="L62" s="137"/>
      <c r="M62" s="137"/>
      <c r="N62" s="137"/>
      <c r="O62" s="137"/>
      <c r="P62" s="137"/>
      <c r="Q62" s="137"/>
      <c r="R62" s="137" t="s">
        <v>133</v>
      </c>
      <c r="S62" s="137">
        <v>0</v>
      </c>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row>
    <row r="63" spans="1:47" outlineLevel="1">
      <c r="A63" s="395">
        <v>17</v>
      </c>
      <c r="B63" s="269" t="s">
        <v>618</v>
      </c>
      <c r="C63" s="270" t="s">
        <v>619</v>
      </c>
      <c r="D63" s="333" t="s">
        <v>130</v>
      </c>
      <c r="E63" s="334">
        <v>2.96</v>
      </c>
      <c r="F63" s="334"/>
      <c r="G63" s="334">
        <f>ROUND(E63*F63,2)</f>
        <v>0</v>
      </c>
      <c r="H63" s="271" t="s">
        <v>1269</v>
      </c>
      <c r="I63" s="137"/>
      <c r="J63" s="137"/>
      <c r="K63" s="137"/>
      <c r="L63" s="137"/>
      <c r="M63" s="137"/>
      <c r="N63" s="137"/>
      <c r="O63" s="137"/>
      <c r="P63" s="137"/>
      <c r="Q63" s="137"/>
      <c r="R63" s="137" t="s">
        <v>131</v>
      </c>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row>
    <row r="64" spans="1:47" outlineLevel="1">
      <c r="A64" s="395"/>
      <c r="B64" s="269"/>
      <c r="C64" s="360" t="s">
        <v>598</v>
      </c>
      <c r="D64" s="361"/>
      <c r="E64" s="362"/>
      <c r="F64" s="334"/>
      <c r="G64" s="334"/>
      <c r="H64" s="271">
        <v>0</v>
      </c>
      <c r="I64" s="137"/>
      <c r="J64" s="137"/>
      <c r="K64" s="137"/>
      <c r="L64" s="137"/>
      <c r="M64" s="137"/>
      <c r="N64" s="137"/>
      <c r="O64" s="137"/>
      <c r="P64" s="137"/>
      <c r="Q64" s="137"/>
      <c r="R64" s="137" t="s">
        <v>133</v>
      </c>
      <c r="S64" s="137">
        <v>0</v>
      </c>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row>
    <row r="65" spans="1:47" outlineLevel="1">
      <c r="A65" s="395"/>
      <c r="B65" s="269"/>
      <c r="C65" s="360" t="s">
        <v>154</v>
      </c>
      <c r="D65" s="361"/>
      <c r="E65" s="362"/>
      <c r="F65" s="334"/>
      <c r="G65" s="334"/>
      <c r="H65" s="271">
        <v>0</v>
      </c>
      <c r="I65" s="137"/>
      <c r="J65" s="137"/>
      <c r="K65" s="137"/>
      <c r="L65" s="137"/>
      <c r="M65" s="137"/>
      <c r="N65" s="137"/>
      <c r="O65" s="137"/>
      <c r="P65" s="137"/>
      <c r="Q65" s="137"/>
      <c r="R65" s="137" t="s">
        <v>133</v>
      </c>
      <c r="S65" s="137">
        <v>0</v>
      </c>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row>
    <row r="66" spans="1:47" outlineLevel="1">
      <c r="A66" s="395"/>
      <c r="B66" s="269"/>
      <c r="C66" s="360" t="s">
        <v>1379</v>
      </c>
      <c r="D66" s="361"/>
      <c r="E66" s="362">
        <v>2.96</v>
      </c>
      <c r="F66" s="334"/>
      <c r="G66" s="334"/>
      <c r="H66" s="271">
        <v>0</v>
      </c>
      <c r="I66" s="137"/>
      <c r="J66" s="137"/>
      <c r="K66" s="137"/>
      <c r="L66" s="137"/>
      <c r="M66" s="137"/>
      <c r="N66" s="137"/>
      <c r="O66" s="137"/>
      <c r="P66" s="137"/>
      <c r="Q66" s="137"/>
      <c r="R66" s="137" t="s">
        <v>133</v>
      </c>
      <c r="S66" s="137">
        <v>0</v>
      </c>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row>
    <row r="67" spans="1:47" outlineLevel="1">
      <c r="A67" s="395">
        <v>18</v>
      </c>
      <c r="B67" s="269" t="s">
        <v>621</v>
      </c>
      <c r="C67" s="270" t="s">
        <v>622</v>
      </c>
      <c r="D67" s="333" t="s">
        <v>130</v>
      </c>
      <c r="E67" s="334">
        <v>2.96</v>
      </c>
      <c r="F67" s="334"/>
      <c r="G67" s="334">
        <f>ROUND(E67*F67,2)</f>
        <v>0</v>
      </c>
      <c r="H67" s="271" t="s">
        <v>1269</v>
      </c>
      <c r="I67" s="137"/>
      <c r="J67" s="137"/>
      <c r="K67" s="137"/>
      <c r="L67" s="137"/>
      <c r="M67" s="137"/>
      <c r="N67" s="137"/>
      <c r="O67" s="137"/>
      <c r="P67" s="137"/>
      <c r="Q67" s="137"/>
      <c r="R67" s="137" t="s">
        <v>131</v>
      </c>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row>
    <row r="68" spans="1:47" outlineLevel="1">
      <c r="A68" s="395"/>
      <c r="B68" s="269"/>
      <c r="C68" s="360" t="s">
        <v>598</v>
      </c>
      <c r="D68" s="361"/>
      <c r="E68" s="362"/>
      <c r="F68" s="334"/>
      <c r="G68" s="334"/>
      <c r="H68" s="271">
        <v>0</v>
      </c>
      <c r="I68" s="137"/>
      <c r="J68" s="137"/>
      <c r="K68" s="137"/>
      <c r="L68" s="137"/>
      <c r="M68" s="137"/>
      <c r="N68" s="137"/>
      <c r="O68" s="137"/>
      <c r="P68" s="137"/>
      <c r="Q68" s="137"/>
      <c r="R68" s="137" t="s">
        <v>133</v>
      </c>
      <c r="S68" s="137">
        <v>0</v>
      </c>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row>
    <row r="69" spans="1:47" outlineLevel="1">
      <c r="A69" s="395"/>
      <c r="B69" s="269"/>
      <c r="C69" s="360" t="s">
        <v>154</v>
      </c>
      <c r="D69" s="361"/>
      <c r="E69" s="362"/>
      <c r="F69" s="334"/>
      <c r="G69" s="334"/>
      <c r="H69" s="271">
        <v>0</v>
      </c>
      <c r="I69" s="137"/>
      <c r="J69" s="137"/>
      <c r="K69" s="137"/>
      <c r="L69" s="137"/>
      <c r="M69" s="137"/>
      <c r="N69" s="137"/>
      <c r="O69" s="137"/>
      <c r="P69" s="137"/>
      <c r="Q69" s="137"/>
      <c r="R69" s="137" t="s">
        <v>133</v>
      </c>
      <c r="S69" s="137">
        <v>0</v>
      </c>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row>
    <row r="70" spans="1:47" outlineLevel="1">
      <c r="A70" s="395"/>
      <c r="B70" s="269"/>
      <c r="C70" s="360" t="s">
        <v>1379</v>
      </c>
      <c r="D70" s="361"/>
      <c r="E70" s="362">
        <v>2.96</v>
      </c>
      <c r="F70" s="334"/>
      <c r="G70" s="334"/>
      <c r="H70" s="271">
        <v>0</v>
      </c>
      <c r="I70" s="137"/>
      <c r="J70" s="137"/>
      <c r="K70" s="137"/>
      <c r="L70" s="137"/>
      <c r="M70" s="137"/>
      <c r="N70" s="137"/>
      <c r="O70" s="137"/>
      <c r="P70" s="137"/>
      <c r="Q70" s="137"/>
      <c r="R70" s="137" t="s">
        <v>133</v>
      </c>
      <c r="S70" s="137">
        <v>0</v>
      </c>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row>
    <row r="71" spans="1:47" outlineLevel="1">
      <c r="A71" s="395">
        <v>19</v>
      </c>
      <c r="B71" s="269" t="s">
        <v>627</v>
      </c>
      <c r="C71" s="270" t="s">
        <v>628</v>
      </c>
      <c r="D71" s="333" t="s">
        <v>130</v>
      </c>
      <c r="E71" s="334">
        <v>2.96</v>
      </c>
      <c r="F71" s="334"/>
      <c r="G71" s="334">
        <f>ROUND(E71*F71,2)</f>
        <v>0</v>
      </c>
      <c r="H71" s="271" t="s">
        <v>1269</v>
      </c>
      <c r="I71" s="137"/>
      <c r="J71" s="137"/>
      <c r="K71" s="137"/>
      <c r="L71" s="137"/>
      <c r="M71" s="137"/>
      <c r="N71" s="137"/>
      <c r="O71" s="137"/>
      <c r="P71" s="137"/>
      <c r="Q71" s="137"/>
      <c r="R71" s="137" t="s">
        <v>131</v>
      </c>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row>
    <row r="72" spans="1:47" outlineLevel="1">
      <c r="A72" s="395"/>
      <c r="B72" s="269"/>
      <c r="C72" s="360" t="s">
        <v>598</v>
      </c>
      <c r="D72" s="361"/>
      <c r="E72" s="362"/>
      <c r="F72" s="334"/>
      <c r="G72" s="334"/>
      <c r="H72" s="271">
        <v>0</v>
      </c>
      <c r="I72" s="137"/>
      <c r="J72" s="137"/>
      <c r="K72" s="137"/>
      <c r="L72" s="137"/>
      <c r="M72" s="137"/>
      <c r="N72" s="137"/>
      <c r="O72" s="137"/>
      <c r="P72" s="137"/>
      <c r="Q72" s="137"/>
      <c r="R72" s="137" t="s">
        <v>133</v>
      </c>
      <c r="S72" s="137">
        <v>0</v>
      </c>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row>
    <row r="73" spans="1:47" outlineLevel="1">
      <c r="A73" s="395"/>
      <c r="B73" s="269"/>
      <c r="C73" s="360" t="s">
        <v>154</v>
      </c>
      <c r="D73" s="361"/>
      <c r="E73" s="362"/>
      <c r="F73" s="334"/>
      <c r="G73" s="334"/>
      <c r="H73" s="271">
        <v>0</v>
      </c>
      <c r="I73" s="137"/>
      <c r="J73" s="137"/>
      <c r="K73" s="137"/>
      <c r="L73" s="137"/>
      <c r="M73" s="137"/>
      <c r="N73" s="137"/>
      <c r="O73" s="137"/>
      <c r="P73" s="137"/>
      <c r="Q73" s="137"/>
      <c r="R73" s="137" t="s">
        <v>133</v>
      </c>
      <c r="S73" s="137">
        <v>0</v>
      </c>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row>
    <row r="74" spans="1:47" outlineLevel="1">
      <c r="A74" s="395"/>
      <c r="B74" s="269"/>
      <c r="C74" s="360" t="s">
        <v>1379</v>
      </c>
      <c r="D74" s="361"/>
      <c r="E74" s="362">
        <v>2.96</v>
      </c>
      <c r="F74" s="334"/>
      <c r="G74" s="334"/>
      <c r="H74" s="271">
        <v>0</v>
      </c>
      <c r="I74" s="137"/>
      <c r="J74" s="137"/>
      <c r="K74" s="137"/>
      <c r="L74" s="137"/>
      <c r="M74" s="137"/>
      <c r="N74" s="137"/>
      <c r="O74" s="137"/>
      <c r="P74" s="137"/>
      <c r="Q74" s="137"/>
      <c r="R74" s="137" t="s">
        <v>133</v>
      </c>
      <c r="S74" s="137">
        <v>0</v>
      </c>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row>
    <row r="75" spans="1:47">
      <c r="A75" s="396" t="s">
        <v>126</v>
      </c>
      <c r="B75" s="363" t="s">
        <v>68</v>
      </c>
      <c r="C75" s="364" t="s">
        <v>69</v>
      </c>
      <c r="D75" s="365"/>
      <c r="E75" s="366"/>
      <c r="F75" s="366"/>
      <c r="G75" s="366">
        <f>SUMIF(R76:R78,"&lt;&gt;NOR",G76:G78)</f>
        <v>0</v>
      </c>
      <c r="H75" s="339"/>
      <c r="I75" s="137"/>
      <c r="R75" s="136" t="s">
        <v>127</v>
      </c>
    </row>
    <row r="76" spans="1:47" outlineLevel="1">
      <c r="A76" s="395">
        <v>20</v>
      </c>
      <c r="B76" s="269" t="s">
        <v>636</v>
      </c>
      <c r="C76" s="270" t="s">
        <v>637</v>
      </c>
      <c r="D76" s="333" t="s">
        <v>130</v>
      </c>
      <c r="E76" s="334">
        <v>2.96</v>
      </c>
      <c r="F76" s="334"/>
      <c r="G76" s="334">
        <f>ROUND(E76*F76,2)</f>
        <v>0</v>
      </c>
      <c r="H76" s="271" t="s">
        <v>1269</v>
      </c>
      <c r="I76" s="137"/>
      <c r="J76" s="137"/>
      <c r="K76" s="137"/>
      <c r="L76" s="137"/>
      <c r="M76" s="137"/>
      <c r="N76" s="137"/>
      <c r="O76" s="137"/>
      <c r="P76" s="137"/>
      <c r="Q76" s="137"/>
      <c r="R76" s="137" t="s">
        <v>131</v>
      </c>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row>
    <row r="77" spans="1:47" outlineLevel="1">
      <c r="A77" s="395"/>
      <c r="B77" s="269"/>
      <c r="C77" s="360" t="s">
        <v>598</v>
      </c>
      <c r="D77" s="361"/>
      <c r="E77" s="362"/>
      <c r="F77" s="334"/>
      <c r="G77" s="334"/>
      <c r="H77" s="271">
        <v>0</v>
      </c>
      <c r="I77" s="137"/>
      <c r="J77" s="137"/>
      <c r="K77" s="137"/>
      <c r="L77" s="137"/>
      <c r="M77" s="137"/>
      <c r="N77" s="137"/>
      <c r="O77" s="137"/>
      <c r="P77" s="137"/>
      <c r="Q77" s="137"/>
      <c r="R77" s="137" t="s">
        <v>133</v>
      </c>
      <c r="S77" s="137">
        <v>0</v>
      </c>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row>
    <row r="78" spans="1:47" outlineLevel="1">
      <c r="A78" s="395"/>
      <c r="B78" s="269"/>
      <c r="C78" s="360" t="s">
        <v>1379</v>
      </c>
      <c r="D78" s="361"/>
      <c r="E78" s="362">
        <v>2.96</v>
      </c>
      <c r="F78" s="334"/>
      <c r="G78" s="334"/>
      <c r="H78" s="271">
        <v>0</v>
      </c>
      <c r="I78" s="137"/>
      <c r="J78" s="137"/>
      <c r="K78" s="137"/>
      <c r="L78" s="137"/>
      <c r="M78" s="137"/>
      <c r="N78" s="137"/>
      <c r="O78" s="137"/>
      <c r="P78" s="137"/>
      <c r="Q78" s="137"/>
      <c r="R78" s="137" t="s">
        <v>133</v>
      </c>
      <c r="S78" s="137">
        <v>0</v>
      </c>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row>
    <row r="79" spans="1:47">
      <c r="A79" s="396" t="s">
        <v>126</v>
      </c>
      <c r="B79" s="363" t="s">
        <v>70</v>
      </c>
      <c r="C79" s="364" t="s">
        <v>71</v>
      </c>
      <c r="D79" s="365"/>
      <c r="E79" s="366"/>
      <c r="F79" s="366"/>
      <c r="G79" s="366">
        <f>SUMIF(R80:R87,"&lt;&gt;NOR",G80:G87)</f>
        <v>0</v>
      </c>
      <c r="H79" s="339"/>
      <c r="I79" s="137"/>
      <c r="R79" s="136" t="s">
        <v>127</v>
      </c>
    </row>
    <row r="80" spans="1:47" outlineLevel="1">
      <c r="A80" s="395">
        <v>21</v>
      </c>
      <c r="B80" s="269" t="s">
        <v>663</v>
      </c>
      <c r="C80" s="270" t="s">
        <v>664</v>
      </c>
      <c r="D80" s="333" t="s">
        <v>130</v>
      </c>
      <c r="E80" s="334">
        <v>2.96</v>
      </c>
      <c r="F80" s="334"/>
      <c r="G80" s="334">
        <f>ROUND(E80*F80,2)</f>
        <v>0</v>
      </c>
      <c r="H80" s="271" t="s">
        <v>1269</v>
      </c>
      <c r="I80" s="137"/>
      <c r="J80" s="137"/>
      <c r="K80" s="137"/>
      <c r="L80" s="137"/>
      <c r="M80" s="137"/>
      <c r="N80" s="137"/>
      <c r="O80" s="137"/>
      <c r="P80" s="137"/>
      <c r="Q80" s="137"/>
      <c r="R80" s="137" t="s">
        <v>131</v>
      </c>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row>
    <row r="81" spans="1:47" outlineLevel="1">
      <c r="A81" s="395"/>
      <c r="B81" s="269"/>
      <c r="C81" s="360" t="s">
        <v>598</v>
      </c>
      <c r="D81" s="361"/>
      <c r="E81" s="362"/>
      <c r="F81" s="334"/>
      <c r="G81" s="334"/>
      <c r="H81" s="271">
        <v>0</v>
      </c>
      <c r="I81" s="137"/>
      <c r="J81" s="137"/>
      <c r="K81" s="137"/>
      <c r="L81" s="137"/>
      <c r="M81" s="137"/>
      <c r="N81" s="137"/>
      <c r="O81" s="137"/>
      <c r="P81" s="137"/>
      <c r="Q81" s="137"/>
      <c r="R81" s="137" t="s">
        <v>133</v>
      </c>
      <c r="S81" s="137">
        <v>0</v>
      </c>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row>
    <row r="82" spans="1:47" outlineLevel="1">
      <c r="A82" s="395"/>
      <c r="B82" s="269"/>
      <c r="C82" s="360" t="s">
        <v>154</v>
      </c>
      <c r="D82" s="361"/>
      <c r="E82" s="362"/>
      <c r="F82" s="334"/>
      <c r="G82" s="334"/>
      <c r="H82" s="271">
        <v>0</v>
      </c>
      <c r="I82" s="137"/>
      <c r="J82" s="137"/>
      <c r="K82" s="137"/>
      <c r="L82" s="137"/>
      <c r="M82" s="137"/>
      <c r="N82" s="137"/>
      <c r="O82" s="137"/>
      <c r="P82" s="137"/>
      <c r="Q82" s="137"/>
      <c r="R82" s="137" t="s">
        <v>133</v>
      </c>
      <c r="S82" s="137">
        <v>0</v>
      </c>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row>
    <row r="83" spans="1:47" outlineLevel="1">
      <c r="A83" s="395"/>
      <c r="B83" s="269"/>
      <c r="C83" s="360" t="s">
        <v>1379</v>
      </c>
      <c r="D83" s="361"/>
      <c r="E83" s="362">
        <v>2.96</v>
      </c>
      <c r="F83" s="334"/>
      <c r="G83" s="334"/>
      <c r="H83" s="271">
        <v>0</v>
      </c>
      <c r="I83" s="137"/>
      <c r="J83" s="137"/>
      <c r="K83" s="137"/>
      <c r="L83" s="137"/>
      <c r="M83" s="137"/>
      <c r="N83" s="137"/>
      <c r="O83" s="137"/>
      <c r="P83" s="137"/>
      <c r="Q83" s="137"/>
      <c r="R83" s="137" t="s">
        <v>133</v>
      </c>
      <c r="S83" s="137">
        <v>0</v>
      </c>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row>
    <row r="84" spans="1:47" outlineLevel="1">
      <c r="A84" s="395">
        <v>22</v>
      </c>
      <c r="B84" s="269" t="s">
        <v>666</v>
      </c>
      <c r="C84" s="270" t="s">
        <v>667</v>
      </c>
      <c r="D84" s="333" t="s">
        <v>668</v>
      </c>
      <c r="E84" s="334">
        <v>5</v>
      </c>
      <c r="F84" s="334"/>
      <c r="G84" s="334">
        <f>ROUND(E84*F84,2)</f>
        <v>0</v>
      </c>
      <c r="H84" s="271" t="s">
        <v>1233</v>
      </c>
      <c r="I84" s="137"/>
      <c r="J84" s="137"/>
      <c r="K84" s="137"/>
      <c r="L84" s="137"/>
      <c r="M84" s="137"/>
      <c r="N84" s="137"/>
      <c r="O84" s="137"/>
      <c r="P84" s="137"/>
      <c r="Q84" s="137"/>
      <c r="R84" s="137" t="s">
        <v>131</v>
      </c>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row>
    <row r="85" spans="1:47" outlineLevel="1">
      <c r="A85" s="395"/>
      <c r="B85" s="269"/>
      <c r="C85" s="360" t="s">
        <v>1380</v>
      </c>
      <c r="D85" s="361"/>
      <c r="E85" s="362">
        <v>5</v>
      </c>
      <c r="F85" s="334"/>
      <c r="G85" s="334"/>
      <c r="H85" s="271">
        <v>0</v>
      </c>
      <c r="I85" s="137"/>
      <c r="J85" s="137"/>
      <c r="K85" s="137"/>
      <c r="L85" s="137"/>
      <c r="M85" s="137"/>
      <c r="N85" s="137"/>
      <c r="O85" s="137"/>
      <c r="P85" s="137"/>
      <c r="Q85" s="137"/>
      <c r="R85" s="137" t="s">
        <v>133</v>
      </c>
      <c r="S85" s="137">
        <v>0</v>
      </c>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row>
    <row r="86" spans="1:47" outlineLevel="1">
      <c r="A86" s="395">
        <v>23</v>
      </c>
      <c r="B86" s="269" t="s">
        <v>669</v>
      </c>
      <c r="C86" s="270" t="s">
        <v>670</v>
      </c>
      <c r="D86" s="333" t="s">
        <v>668</v>
      </c>
      <c r="E86" s="334">
        <v>4</v>
      </c>
      <c r="F86" s="334"/>
      <c r="G86" s="334">
        <f>ROUND(E86*F86,2)</f>
        <v>0</v>
      </c>
      <c r="H86" s="271" t="s">
        <v>1269</v>
      </c>
      <c r="I86" s="137"/>
      <c r="J86" s="137"/>
      <c r="K86" s="137"/>
      <c r="L86" s="137"/>
      <c r="M86" s="137"/>
      <c r="N86" s="137"/>
      <c r="O86" s="137"/>
      <c r="P86" s="137"/>
      <c r="Q86" s="137"/>
      <c r="R86" s="137" t="s">
        <v>131</v>
      </c>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row>
    <row r="87" spans="1:47" outlineLevel="1">
      <c r="A87" s="395"/>
      <c r="B87" s="269"/>
      <c r="C87" s="389" t="s">
        <v>1381</v>
      </c>
      <c r="D87" s="361"/>
      <c r="E87" s="362">
        <v>4</v>
      </c>
      <c r="F87" s="334"/>
      <c r="G87" s="334"/>
      <c r="H87" s="271">
        <v>0</v>
      </c>
      <c r="I87" s="137"/>
      <c r="J87" s="137"/>
      <c r="K87" s="137"/>
      <c r="L87" s="137"/>
      <c r="M87" s="137"/>
      <c r="N87" s="137"/>
      <c r="O87" s="137"/>
      <c r="P87" s="137"/>
      <c r="Q87" s="137"/>
      <c r="R87" s="137" t="s">
        <v>133</v>
      </c>
      <c r="S87" s="137">
        <v>0</v>
      </c>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row>
    <row r="88" spans="1:47">
      <c r="A88" s="396" t="s">
        <v>126</v>
      </c>
      <c r="B88" s="363" t="s">
        <v>74</v>
      </c>
      <c r="C88" s="364" t="s">
        <v>75</v>
      </c>
      <c r="D88" s="365"/>
      <c r="E88" s="366"/>
      <c r="F88" s="366"/>
      <c r="G88" s="366">
        <f>SUMIF(R89:R90,"&lt;&gt;NOR",G89:G90)</f>
        <v>0</v>
      </c>
      <c r="H88" s="339"/>
      <c r="I88" s="137"/>
      <c r="R88" s="136" t="s">
        <v>127</v>
      </c>
    </row>
    <row r="89" spans="1:47" outlineLevel="1">
      <c r="A89" s="395">
        <v>24</v>
      </c>
      <c r="B89" s="269" t="s">
        <v>850</v>
      </c>
      <c r="C89" s="270" t="s">
        <v>851</v>
      </c>
      <c r="D89" s="333" t="s">
        <v>197</v>
      </c>
      <c r="E89" s="334">
        <v>4.68</v>
      </c>
      <c r="F89" s="334"/>
      <c r="G89" s="334">
        <f>ROUND(E89*F89,2)</f>
        <v>0</v>
      </c>
      <c r="H89" s="271" t="s">
        <v>1269</v>
      </c>
      <c r="I89" s="137"/>
      <c r="J89" s="137"/>
      <c r="K89" s="137"/>
      <c r="L89" s="137"/>
      <c r="M89" s="137"/>
      <c r="N89" s="137"/>
      <c r="O89" s="137"/>
      <c r="P89" s="137"/>
      <c r="Q89" s="137"/>
      <c r="R89" s="137" t="s">
        <v>131</v>
      </c>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row>
    <row r="90" spans="1:47" outlineLevel="1">
      <c r="A90" s="395"/>
      <c r="B90" s="269"/>
      <c r="C90" s="360" t="s">
        <v>973</v>
      </c>
      <c r="D90" s="361"/>
      <c r="E90" s="362">
        <v>4.68</v>
      </c>
      <c r="F90" s="334"/>
      <c r="G90" s="334"/>
      <c r="H90" s="271">
        <v>0</v>
      </c>
      <c r="I90" s="137"/>
      <c r="J90" s="137"/>
      <c r="K90" s="137"/>
      <c r="L90" s="137"/>
      <c r="M90" s="137"/>
      <c r="N90" s="137"/>
      <c r="O90" s="137"/>
      <c r="P90" s="137"/>
      <c r="Q90" s="137"/>
      <c r="R90" s="137" t="s">
        <v>133</v>
      </c>
      <c r="S90" s="137">
        <v>0</v>
      </c>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row>
    <row r="91" spans="1:47">
      <c r="A91" s="396" t="s">
        <v>126</v>
      </c>
      <c r="B91" s="363" t="s">
        <v>76</v>
      </c>
      <c r="C91" s="364" t="s">
        <v>77</v>
      </c>
      <c r="D91" s="365"/>
      <c r="E91" s="366"/>
      <c r="F91" s="366"/>
      <c r="G91" s="366">
        <f>SUMIF(R92:R100,"&lt;&gt;NOR",G92:G100)</f>
        <v>0</v>
      </c>
      <c r="H91" s="339"/>
      <c r="I91" s="137"/>
      <c r="R91" s="136" t="s">
        <v>127</v>
      </c>
    </row>
    <row r="92" spans="1:47" ht="22.5" outlineLevel="1">
      <c r="A92" s="395">
        <v>25</v>
      </c>
      <c r="B92" s="269" t="s">
        <v>852</v>
      </c>
      <c r="C92" s="270" t="s">
        <v>853</v>
      </c>
      <c r="D92" s="333" t="s">
        <v>130</v>
      </c>
      <c r="E92" s="334">
        <v>7.88</v>
      </c>
      <c r="F92" s="334"/>
      <c r="G92" s="334">
        <f>ROUND(E92*F92,2)</f>
        <v>0</v>
      </c>
      <c r="H92" s="271" t="s">
        <v>1269</v>
      </c>
      <c r="I92" s="137"/>
      <c r="J92" s="137"/>
      <c r="K92" s="137"/>
      <c r="L92" s="137"/>
      <c r="M92" s="137"/>
      <c r="N92" s="137"/>
      <c r="O92" s="137"/>
      <c r="P92" s="137"/>
      <c r="Q92" s="137"/>
      <c r="R92" s="137" t="s">
        <v>854</v>
      </c>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row>
    <row r="93" spans="1:47" outlineLevel="1">
      <c r="A93" s="395"/>
      <c r="B93" s="269"/>
      <c r="C93" s="360" t="s">
        <v>598</v>
      </c>
      <c r="D93" s="361"/>
      <c r="E93" s="362"/>
      <c r="F93" s="334"/>
      <c r="G93" s="334"/>
      <c r="H93" s="271">
        <v>0</v>
      </c>
      <c r="I93" s="137"/>
      <c r="J93" s="137"/>
      <c r="K93" s="137"/>
      <c r="L93" s="137"/>
      <c r="M93" s="137"/>
      <c r="N93" s="137"/>
      <c r="O93" s="137"/>
      <c r="P93" s="137"/>
      <c r="Q93" s="137"/>
      <c r="R93" s="137" t="s">
        <v>133</v>
      </c>
      <c r="S93" s="137">
        <v>0</v>
      </c>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row>
    <row r="94" spans="1:47" outlineLevel="1">
      <c r="A94" s="395"/>
      <c r="B94" s="269"/>
      <c r="C94" s="360" t="s">
        <v>154</v>
      </c>
      <c r="D94" s="361"/>
      <c r="E94" s="362"/>
      <c r="F94" s="334"/>
      <c r="G94" s="334"/>
      <c r="H94" s="271">
        <v>0</v>
      </c>
      <c r="I94" s="137"/>
      <c r="J94" s="137"/>
      <c r="K94" s="137"/>
      <c r="L94" s="137"/>
      <c r="M94" s="137"/>
      <c r="N94" s="137"/>
      <c r="O94" s="137"/>
      <c r="P94" s="137"/>
      <c r="Q94" s="137"/>
      <c r="R94" s="137" t="s">
        <v>133</v>
      </c>
      <c r="S94" s="137">
        <v>0</v>
      </c>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row>
    <row r="95" spans="1:47" outlineLevel="1">
      <c r="A95" s="395"/>
      <c r="B95" s="269"/>
      <c r="C95" s="360" t="s">
        <v>1379</v>
      </c>
      <c r="D95" s="361"/>
      <c r="E95" s="362">
        <v>2.96</v>
      </c>
      <c r="F95" s="334"/>
      <c r="G95" s="334"/>
      <c r="H95" s="271">
        <v>0</v>
      </c>
      <c r="I95" s="137"/>
      <c r="J95" s="137"/>
      <c r="K95" s="137"/>
      <c r="L95" s="137"/>
      <c r="M95" s="137"/>
      <c r="N95" s="137"/>
      <c r="O95" s="137"/>
      <c r="P95" s="137"/>
      <c r="Q95" s="137"/>
      <c r="R95" s="137" t="s">
        <v>133</v>
      </c>
      <c r="S95" s="137">
        <v>0</v>
      </c>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row>
    <row r="96" spans="1:47" outlineLevel="1">
      <c r="A96" s="395"/>
      <c r="B96" s="269"/>
      <c r="C96" s="360" t="s">
        <v>152</v>
      </c>
      <c r="D96" s="361"/>
      <c r="E96" s="362"/>
      <c r="F96" s="334"/>
      <c r="G96" s="334"/>
      <c r="H96" s="271">
        <v>0</v>
      </c>
      <c r="I96" s="137"/>
      <c r="J96" s="137"/>
      <c r="K96" s="137"/>
      <c r="L96" s="137"/>
      <c r="M96" s="137"/>
      <c r="N96" s="137"/>
      <c r="O96" s="137"/>
      <c r="P96" s="137"/>
      <c r="Q96" s="137"/>
      <c r="R96" s="137" t="s">
        <v>133</v>
      </c>
      <c r="S96" s="137">
        <v>0</v>
      </c>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row>
    <row r="97" spans="1:47" outlineLevel="1">
      <c r="A97" s="395"/>
      <c r="B97" s="269"/>
      <c r="C97" s="360" t="s">
        <v>855</v>
      </c>
      <c r="D97" s="361"/>
      <c r="E97" s="362"/>
      <c r="F97" s="334"/>
      <c r="G97" s="334"/>
      <c r="H97" s="271">
        <v>0</v>
      </c>
      <c r="I97" s="137"/>
      <c r="J97" s="137"/>
      <c r="K97" s="137"/>
      <c r="L97" s="137"/>
      <c r="M97" s="137"/>
      <c r="N97" s="137"/>
      <c r="O97" s="137"/>
      <c r="P97" s="137"/>
      <c r="Q97" s="137"/>
      <c r="R97" s="137" t="s">
        <v>133</v>
      </c>
      <c r="S97" s="137">
        <v>0</v>
      </c>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row>
    <row r="98" spans="1:47" outlineLevel="1">
      <c r="A98" s="395"/>
      <c r="B98" s="269"/>
      <c r="C98" s="360" t="s">
        <v>154</v>
      </c>
      <c r="D98" s="361"/>
      <c r="E98" s="362"/>
      <c r="F98" s="334"/>
      <c r="G98" s="334"/>
      <c r="H98" s="271">
        <v>0</v>
      </c>
      <c r="I98" s="137"/>
      <c r="J98" s="137"/>
      <c r="K98" s="137"/>
      <c r="L98" s="137"/>
      <c r="M98" s="137"/>
      <c r="N98" s="137"/>
      <c r="O98" s="137"/>
      <c r="P98" s="137"/>
      <c r="Q98" s="137"/>
      <c r="R98" s="137" t="s">
        <v>133</v>
      </c>
      <c r="S98" s="137">
        <v>0</v>
      </c>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row>
    <row r="99" spans="1:47" outlineLevel="1">
      <c r="A99" s="395"/>
      <c r="B99" s="269"/>
      <c r="C99" s="360" t="s">
        <v>1382</v>
      </c>
      <c r="D99" s="361"/>
      <c r="E99" s="362">
        <v>4.92</v>
      </c>
      <c r="F99" s="334"/>
      <c r="G99" s="334"/>
      <c r="H99" s="271">
        <v>0</v>
      </c>
      <c r="I99" s="137"/>
      <c r="J99" s="137"/>
      <c r="K99" s="137"/>
      <c r="L99" s="137"/>
      <c r="M99" s="137"/>
      <c r="N99" s="137"/>
      <c r="O99" s="137"/>
      <c r="P99" s="137"/>
      <c r="Q99" s="137"/>
      <c r="R99" s="137" t="s">
        <v>133</v>
      </c>
      <c r="S99" s="137">
        <v>0</v>
      </c>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row>
    <row r="100" spans="1:47" outlineLevel="1">
      <c r="A100" s="395">
        <v>26</v>
      </c>
      <c r="B100" s="269" t="s">
        <v>861</v>
      </c>
      <c r="C100" s="270" t="s">
        <v>862</v>
      </c>
      <c r="D100" s="333" t="s">
        <v>0</v>
      </c>
      <c r="E100" s="334">
        <v>4.45</v>
      </c>
      <c r="F100" s="334"/>
      <c r="G100" s="334">
        <f>ROUND(E100*F100,2)</f>
        <v>0</v>
      </c>
      <c r="H100" s="271" t="s">
        <v>1269</v>
      </c>
      <c r="I100" s="137"/>
      <c r="J100" s="137"/>
      <c r="K100" s="137"/>
      <c r="L100" s="137"/>
      <c r="M100" s="137"/>
      <c r="N100" s="137"/>
      <c r="O100" s="137"/>
      <c r="P100" s="137"/>
      <c r="Q100" s="137"/>
      <c r="R100" s="137" t="s">
        <v>131</v>
      </c>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row>
    <row r="101" spans="1:47">
      <c r="A101" s="396" t="s">
        <v>126</v>
      </c>
      <c r="B101" s="363" t="s">
        <v>80</v>
      </c>
      <c r="C101" s="364" t="s">
        <v>81</v>
      </c>
      <c r="D101" s="365"/>
      <c r="E101" s="366"/>
      <c r="F101" s="366"/>
      <c r="G101" s="366">
        <f>SUMIF(R102:R131,"&lt;&gt;NOR",G102:G131)</f>
        <v>0</v>
      </c>
      <c r="H101" s="339"/>
      <c r="I101" s="137"/>
      <c r="R101" s="136" t="s">
        <v>127</v>
      </c>
    </row>
    <row r="102" spans="1:47" outlineLevel="1">
      <c r="A102" s="395">
        <v>27</v>
      </c>
      <c r="B102" s="269" t="s">
        <v>907</v>
      </c>
      <c r="C102" s="270" t="s">
        <v>908</v>
      </c>
      <c r="D102" s="333" t="s">
        <v>130</v>
      </c>
      <c r="E102" s="334">
        <v>5.92</v>
      </c>
      <c r="F102" s="334"/>
      <c r="G102" s="334">
        <f>ROUND(E102*F102,2)</f>
        <v>0</v>
      </c>
      <c r="H102" s="271" t="s">
        <v>1269</v>
      </c>
      <c r="I102" s="137"/>
      <c r="J102" s="137"/>
      <c r="K102" s="137"/>
      <c r="L102" s="137"/>
      <c r="M102" s="137"/>
      <c r="N102" s="137"/>
      <c r="O102" s="137"/>
      <c r="P102" s="137"/>
      <c r="Q102" s="137"/>
      <c r="R102" s="137" t="s">
        <v>131</v>
      </c>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row>
    <row r="103" spans="1:47" outlineLevel="1">
      <c r="A103" s="395"/>
      <c r="B103" s="269"/>
      <c r="C103" s="360" t="s">
        <v>598</v>
      </c>
      <c r="D103" s="361"/>
      <c r="E103" s="362"/>
      <c r="F103" s="334"/>
      <c r="G103" s="334"/>
      <c r="H103" s="271">
        <v>0</v>
      </c>
      <c r="I103" s="137"/>
      <c r="J103" s="137"/>
      <c r="K103" s="137"/>
      <c r="L103" s="137"/>
      <c r="M103" s="137"/>
      <c r="N103" s="137"/>
      <c r="O103" s="137"/>
      <c r="P103" s="137"/>
      <c r="Q103" s="137"/>
      <c r="R103" s="137" t="s">
        <v>133</v>
      </c>
      <c r="S103" s="137">
        <v>0</v>
      </c>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row>
    <row r="104" spans="1:47" outlineLevel="1">
      <c r="A104" s="395"/>
      <c r="B104" s="269"/>
      <c r="C104" s="360" t="s">
        <v>154</v>
      </c>
      <c r="D104" s="361"/>
      <c r="E104" s="362"/>
      <c r="F104" s="334"/>
      <c r="G104" s="334"/>
      <c r="H104" s="271">
        <v>0</v>
      </c>
      <c r="I104" s="137"/>
      <c r="J104" s="137"/>
      <c r="K104" s="137"/>
      <c r="L104" s="137"/>
      <c r="M104" s="137"/>
      <c r="N104" s="137"/>
      <c r="O104" s="137"/>
      <c r="P104" s="137"/>
      <c r="Q104" s="137"/>
      <c r="R104" s="137" t="s">
        <v>133</v>
      </c>
      <c r="S104" s="137">
        <v>0</v>
      </c>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row>
    <row r="105" spans="1:47" outlineLevel="1">
      <c r="A105" s="395"/>
      <c r="B105" s="269"/>
      <c r="C105" s="360" t="s">
        <v>1383</v>
      </c>
      <c r="D105" s="361"/>
      <c r="E105" s="362">
        <v>5.92</v>
      </c>
      <c r="F105" s="334"/>
      <c r="G105" s="334"/>
      <c r="H105" s="271">
        <v>0</v>
      </c>
      <c r="I105" s="137"/>
      <c r="J105" s="137"/>
      <c r="K105" s="137"/>
      <c r="L105" s="137"/>
      <c r="M105" s="137"/>
      <c r="N105" s="137"/>
      <c r="O105" s="137"/>
      <c r="P105" s="137"/>
      <c r="Q105" s="137"/>
      <c r="R105" s="137" t="s">
        <v>133</v>
      </c>
      <c r="S105" s="137">
        <v>0</v>
      </c>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row>
    <row r="106" spans="1:47" outlineLevel="1">
      <c r="A106" s="395">
        <v>28</v>
      </c>
      <c r="B106" s="269" t="s">
        <v>911</v>
      </c>
      <c r="C106" s="270" t="s">
        <v>912</v>
      </c>
      <c r="D106" s="333" t="s">
        <v>146</v>
      </c>
      <c r="E106" s="334">
        <v>0.13020000000000001</v>
      </c>
      <c r="F106" s="334"/>
      <c r="G106" s="334">
        <f>ROUND(E106*F106,2)</f>
        <v>0</v>
      </c>
      <c r="H106" s="271" t="s">
        <v>1269</v>
      </c>
      <c r="I106" s="137"/>
      <c r="J106" s="137"/>
      <c r="K106" s="137"/>
      <c r="L106" s="137"/>
      <c r="M106" s="137"/>
      <c r="N106" s="137"/>
      <c r="O106" s="137"/>
      <c r="P106" s="137"/>
      <c r="Q106" s="137"/>
      <c r="R106" s="137" t="s">
        <v>444</v>
      </c>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row>
    <row r="107" spans="1:47" outlineLevel="1">
      <c r="A107" s="395"/>
      <c r="B107" s="269"/>
      <c r="C107" s="360" t="s">
        <v>598</v>
      </c>
      <c r="D107" s="361"/>
      <c r="E107" s="362"/>
      <c r="F107" s="334"/>
      <c r="G107" s="334"/>
      <c r="H107" s="271">
        <v>0</v>
      </c>
      <c r="I107" s="137"/>
      <c r="J107" s="137"/>
      <c r="K107" s="137"/>
      <c r="L107" s="137"/>
      <c r="M107" s="137"/>
      <c r="N107" s="137"/>
      <c r="O107" s="137"/>
      <c r="P107" s="137"/>
      <c r="Q107" s="137"/>
      <c r="R107" s="137" t="s">
        <v>133</v>
      </c>
      <c r="S107" s="137">
        <v>0</v>
      </c>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row>
    <row r="108" spans="1:47" outlineLevel="1">
      <c r="A108" s="395"/>
      <c r="B108" s="269"/>
      <c r="C108" s="360" t="s">
        <v>154</v>
      </c>
      <c r="D108" s="361"/>
      <c r="E108" s="362"/>
      <c r="F108" s="334"/>
      <c r="G108" s="334"/>
      <c r="H108" s="271">
        <v>0</v>
      </c>
      <c r="I108" s="137"/>
      <c r="J108" s="137"/>
      <c r="K108" s="137"/>
      <c r="L108" s="137"/>
      <c r="M108" s="137"/>
      <c r="N108" s="137"/>
      <c r="O108" s="137"/>
      <c r="P108" s="137"/>
      <c r="Q108" s="137"/>
      <c r="R108" s="137" t="s">
        <v>133</v>
      </c>
      <c r="S108" s="137">
        <v>0</v>
      </c>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row>
    <row r="109" spans="1:47" outlineLevel="1">
      <c r="A109" s="395"/>
      <c r="B109" s="269"/>
      <c r="C109" s="367" t="s">
        <v>369</v>
      </c>
      <c r="D109" s="368"/>
      <c r="E109" s="369"/>
      <c r="F109" s="334"/>
      <c r="G109" s="334"/>
      <c r="H109" s="271">
        <v>0</v>
      </c>
      <c r="I109" s="137"/>
      <c r="J109" s="137"/>
      <c r="K109" s="137"/>
      <c r="L109" s="137"/>
      <c r="M109" s="137"/>
      <c r="N109" s="137"/>
      <c r="O109" s="137"/>
      <c r="P109" s="137"/>
      <c r="Q109" s="137"/>
      <c r="R109" s="137" t="s">
        <v>133</v>
      </c>
      <c r="S109" s="137">
        <v>2</v>
      </c>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row>
    <row r="110" spans="1:47" outlineLevel="1">
      <c r="A110" s="395"/>
      <c r="B110" s="269"/>
      <c r="C110" s="370" t="s">
        <v>1384</v>
      </c>
      <c r="D110" s="368"/>
      <c r="E110" s="369">
        <v>0.11840000000000001</v>
      </c>
      <c r="F110" s="334"/>
      <c r="G110" s="334"/>
      <c r="H110" s="271">
        <v>0</v>
      </c>
      <c r="I110" s="137"/>
      <c r="J110" s="137"/>
      <c r="K110" s="137"/>
      <c r="L110" s="137"/>
      <c r="M110" s="137"/>
      <c r="N110" s="137"/>
      <c r="O110" s="137"/>
      <c r="P110" s="137"/>
      <c r="Q110" s="137"/>
      <c r="R110" s="137" t="s">
        <v>133</v>
      </c>
      <c r="S110" s="137">
        <v>2</v>
      </c>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row>
    <row r="111" spans="1:47" outlineLevel="1">
      <c r="A111" s="395"/>
      <c r="B111" s="269"/>
      <c r="C111" s="367" t="s">
        <v>373</v>
      </c>
      <c r="D111" s="368"/>
      <c r="E111" s="369"/>
      <c r="F111" s="334"/>
      <c r="G111" s="334"/>
      <c r="H111" s="271">
        <v>0</v>
      </c>
      <c r="I111" s="137"/>
      <c r="J111" s="137"/>
      <c r="K111" s="137"/>
      <c r="L111" s="137"/>
      <c r="M111" s="137"/>
      <c r="N111" s="137"/>
      <c r="O111" s="137"/>
      <c r="P111" s="137"/>
      <c r="Q111" s="137"/>
      <c r="R111" s="137" t="s">
        <v>133</v>
      </c>
      <c r="S111" s="137">
        <v>0</v>
      </c>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row>
    <row r="112" spans="1:47" outlineLevel="1">
      <c r="A112" s="395"/>
      <c r="B112" s="269"/>
      <c r="C112" s="360" t="s">
        <v>1385</v>
      </c>
      <c r="D112" s="361"/>
      <c r="E112" s="362">
        <v>0.13020000000000001</v>
      </c>
      <c r="F112" s="334"/>
      <c r="G112" s="334"/>
      <c r="H112" s="271">
        <v>0</v>
      </c>
      <c r="I112" s="137"/>
      <c r="J112" s="137"/>
      <c r="K112" s="137"/>
      <c r="L112" s="137"/>
      <c r="M112" s="137"/>
      <c r="N112" s="137"/>
      <c r="O112" s="137"/>
      <c r="P112" s="137"/>
      <c r="Q112" s="137"/>
      <c r="R112" s="137" t="s">
        <v>133</v>
      </c>
      <c r="S112" s="137">
        <v>0</v>
      </c>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row>
    <row r="113" spans="1:47" outlineLevel="1">
      <c r="A113" s="395">
        <v>29</v>
      </c>
      <c r="B113" s="269" t="s">
        <v>915</v>
      </c>
      <c r="C113" s="270" t="s">
        <v>916</v>
      </c>
      <c r="D113" s="333" t="s">
        <v>130</v>
      </c>
      <c r="E113" s="334">
        <v>3.2559999999999998</v>
      </c>
      <c r="F113" s="334"/>
      <c r="G113" s="334">
        <f>ROUND(E113*F113,2)</f>
        <v>0</v>
      </c>
      <c r="H113" s="271" t="s">
        <v>1269</v>
      </c>
      <c r="I113" s="137"/>
      <c r="J113" s="137"/>
      <c r="K113" s="137"/>
      <c r="L113" s="137"/>
      <c r="M113" s="137"/>
      <c r="N113" s="137"/>
      <c r="O113" s="137"/>
      <c r="P113" s="137"/>
      <c r="Q113" s="137"/>
      <c r="R113" s="137" t="s">
        <v>444</v>
      </c>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row>
    <row r="114" spans="1:47" outlineLevel="1">
      <c r="A114" s="395"/>
      <c r="B114" s="269"/>
      <c r="C114" s="360" t="s">
        <v>598</v>
      </c>
      <c r="D114" s="361"/>
      <c r="E114" s="362"/>
      <c r="F114" s="334"/>
      <c r="G114" s="334"/>
      <c r="H114" s="271">
        <v>0</v>
      </c>
      <c r="I114" s="137"/>
      <c r="J114" s="137"/>
      <c r="K114" s="137"/>
      <c r="L114" s="137"/>
      <c r="M114" s="137"/>
      <c r="N114" s="137"/>
      <c r="O114" s="137"/>
      <c r="P114" s="137"/>
      <c r="Q114" s="137"/>
      <c r="R114" s="137" t="s">
        <v>133</v>
      </c>
      <c r="S114" s="137">
        <v>0</v>
      </c>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row>
    <row r="115" spans="1:47" outlineLevel="1">
      <c r="A115" s="395"/>
      <c r="B115" s="269"/>
      <c r="C115" s="360" t="s">
        <v>154</v>
      </c>
      <c r="D115" s="361"/>
      <c r="E115" s="362"/>
      <c r="F115" s="334"/>
      <c r="G115" s="334"/>
      <c r="H115" s="271">
        <v>0</v>
      </c>
      <c r="I115" s="137"/>
      <c r="J115" s="137"/>
      <c r="K115" s="137"/>
      <c r="L115" s="137"/>
      <c r="M115" s="137"/>
      <c r="N115" s="137"/>
      <c r="O115" s="137"/>
      <c r="P115" s="137"/>
      <c r="Q115" s="137"/>
      <c r="R115" s="137" t="s">
        <v>133</v>
      </c>
      <c r="S115" s="137">
        <v>0</v>
      </c>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row>
    <row r="116" spans="1:47" outlineLevel="1">
      <c r="A116" s="395"/>
      <c r="B116" s="269"/>
      <c r="C116" s="367" t="s">
        <v>369</v>
      </c>
      <c r="D116" s="368"/>
      <c r="E116" s="369"/>
      <c r="F116" s="334"/>
      <c r="G116" s="334"/>
      <c r="H116" s="271">
        <v>0</v>
      </c>
      <c r="I116" s="137"/>
      <c r="J116" s="137"/>
      <c r="K116" s="137"/>
      <c r="L116" s="137"/>
      <c r="M116" s="137"/>
      <c r="N116" s="137"/>
      <c r="O116" s="137"/>
      <c r="P116" s="137"/>
      <c r="Q116" s="137"/>
      <c r="R116" s="137" t="s">
        <v>133</v>
      </c>
      <c r="S116" s="137">
        <v>2</v>
      </c>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row>
    <row r="117" spans="1:47" outlineLevel="1">
      <c r="A117" s="395"/>
      <c r="B117" s="269"/>
      <c r="C117" s="370" t="s">
        <v>1386</v>
      </c>
      <c r="D117" s="368"/>
      <c r="E117" s="369">
        <v>2.96</v>
      </c>
      <c r="F117" s="334"/>
      <c r="G117" s="334"/>
      <c r="H117" s="271">
        <v>0</v>
      </c>
      <c r="I117" s="137"/>
      <c r="J117" s="137"/>
      <c r="K117" s="137"/>
      <c r="L117" s="137"/>
      <c r="M117" s="137"/>
      <c r="N117" s="137"/>
      <c r="O117" s="137"/>
      <c r="P117" s="137"/>
      <c r="Q117" s="137"/>
      <c r="R117" s="137" t="s">
        <v>133</v>
      </c>
      <c r="S117" s="137">
        <v>2</v>
      </c>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row>
    <row r="118" spans="1:47" outlineLevel="1">
      <c r="A118" s="395"/>
      <c r="B118" s="269"/>
      <c r="C118" s="367" t="s">
        <v>373</v>
      </c>
      <c r="D118" s="368"/>
      <c r="E118" s="369"/>
      <c r="F118" s="334"/>
      <c r="G118" s="334"/>
      <c r="H118" s="271">
        <v>0</v>
      </c>
      <c r="I118" s="137"/>
      <c r="J118" s="137"/>
      <c r="K118" s="137"/>
      <c r="L118" s="137"/>
      <c r="M118" s="137"/>
      <c r="N118" s="137"/>
      <c r="O118" s="137"/>
      <c r="P118" s="137"/>
      <c r="Q118" s="137"/>
      <c r="R118" s="137" t="s">
        <v>133</v>
      </c>
      <c r="S118" s="137">
        <v>0</v>
      </c>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row>
    <row r="119" spans="1:47" outlineLevel="1">
      <c r="A119" s="395"/>
      <c r="B119" s="269"/>
      <c r="C119" s="360" t="s">
        <v>1387</v>
      </c>
      <c r="D119" s="361"/>
      <c r="E119" s="362">
        <v>3.2559999999999998</v>
      </c>
      <c r="F119" s="334"/>
      <c r="G119" s="334"/>
      <c r="H119" s="271">
        <v>0</v>
      </c>
      <c r="I119" s="137"/>
      <c r="J119" s="137"/>
      <c r="K119" s="137"/>
      <c r="L119" s="137"/>
      <c r="M119" s="137"/>
      <c r="N119" s="137"/>
      <c r="O119" s="137"/>
      <c r="P119" s="137"/>
      <c r="Q119" s="137"/>
      <c r="R119" s="137" t="s">
        <v>133</v>
      </c>
      <c r="S119" s="137">
        <v>0</v>
      </c>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row>
    <row r="120" spans="1:47" outlineLevel="1">
      <c r="A120" s="395">
        <v>30</v>
      </c>
      <c r="B120" s="269" t="s">
        <v>917</v>
      </c>
      <c r="C120" s="270" t="s">
        <v>918</v>
      </c>
      <c r="D120" s="333" t="s">
        <v>130</v>
      </c>
      <c r="E120" s="334">
        <v>3.4039999999999999</v>
      </c>
      <c r="F120" s="334"/>
      <c r="G120" s="334">
        <f>ROUND(E120*F120,2)</f>
        <v>0</v>
      </c>
      <c r="H120" s="271" t="s">
        <v>1269</v>
      </c>
      <c r="I120" s="137"/>
      <c r="J120" s="137"/>
      <c r="K120" s="137"/>
      <c r="L120" s="137"/>
      <c r="M120" s="137"/>
      <c r="N120" s="137"/>
      <c r="O120" s="137"/>
      <c r="P120" s="137"/>
      <c r="Q120" s="137"/>
      <c r="R120" s="137" t="s">
        <v>854</v>
      </c>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row>
    <row r="121" spans="1:47" outlineLevel="1">
      <c r="A121" s="395"/>
      <c r="B121" s="269"/>
      <c r="C121" s="360" t="s">
        <v>598</v>
      </c>
      <c r="D121" s="361"/>
      <c r="E121" s="362"/>
      <c r="F121" s="334"/>
      <c r="G121" s="334"/>
      <c r="H121" s="271">
        <v>0</v>
      </c>
      <c r="I121" s="137"/>
      <c r="J121" s="137"/>
      <c r="K121" s="137"/>
      <c r="L121" s="137"/>
      <c r="M121" s="137"/>
      <c r="N121" s="137"/>
      <c r="O121" s="137"/>
      <c r="P121" s="137"/>
      <c r="Q121" s="137"/>
      <c r="R121" s="137" t="s">
        <v>133</v>
      </c>
      <c r="S121" s="137">
        <v>0</v>
      </c>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row>
    <row r="122" spans="1:47" outlineLevel="1">
      <c r="A122" s="395"/>
      <c r="B122" s="269"/>
      <c r="C122" s="360" t="s">
        <v>154</v>
      </c>
      <c r="D122" s="361"/>
      <c r="E122" s="362"/>
      <c r="F122" s="334"/>
      <c r="G122" s="334"/>
      <c r="H122" s="271">
        <v>0</v>
      </c>
      <c r="I122" s="137"/>
      <c r="J122" s="137"/>
      <c r="K122" s="137"/>
      <c r="L122" s="137"/>
      <c r="M122" s="137"/>
      <c r="N122" s="137"/>
      <c r="O122" s="137"/>
      <c r="P122" s="137"/>
      <c r="Q122" s="137"/>
      <c r="R122" s="137" t="s">
        <v>133</v>
      </c>
      <c r="S122" s="137">
        <v>0</v>
      </c>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row>
    <row r="123" spans="1:47" outlineLevel="1">
      <c r="A123" s="395"/>
      <c r="B123" s="269"/>
      <c r="C123" s="367" t="s">
        <v>369</v>
      </c>
      <c r="D123" s="368"/>
      <c r="E123" s="369"/>
      <c r="F123" s="334"/>
      <c r="G123" s="334"/>
      <c r="H123" s="271">
        <v>0</v>
      </c>
      <c r="I123" s="137"/>
      <c r="J123" s="137"/>
      <c r="K123" s="137"/>
      <c r="L123" s="137"/>
      <c r="M123" s="137"/>
      <c r="N123" s="137"/>
      <c r="O123" s="137"/>
      <c r="P123" s="137"/>
      <c r="Q123" s="137"/>
      <c r="R123" s="137" t="s">
        <v>133</v>
      </c>
      <c r="S123" s="137">
        <v>2</v>
      </c>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row>
    <row r="124" spans="1:47" outlineLevel="1">
      <c r="A124" s="395"/>
      <c r="B124" s="269"/>
      <c r="C124" s="370" t="s">
        <v>1386</v>
      </c>
      <c r="D124" s="368"/>
      <c r="E124" s="369">
        <v>2.96</v>
      </c>
      <c r="F124" s="334"/>
      <c r="G124" s="334"/>
      <c r="H124" s="271">
        <v>0</v>
      </c>
      <c r="I124" s="137"/>
      <c r="J124" s="137"/>
      <c r="K124" s="137"/>
      <c r="L124" s="137"/>
      <c r="M124" s="137"/>
      <c r="N124" s="137"/>
      <c r="O124" s="137"/>
      <c r="P124" s="137"/>
      <c r="Q124" s="137"/>
      <c r="R124" s="137" t="s">
        <v>133</v>
      </c>
      <c r="S124" s="137">
        <v>2</v>
      </c>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row>
    <row r="125" spans="1:47" outlineLevel="1">
      <c r="A125" s="395"/>
      <c r="B125" s="269"/>
      <c r="C125" s="367" t="s">
        <v>373</v>
      </c>
      <c r="D125" s="368"/>
      <c r="E125" s="369"/>
      <c r="F125" s="334"/>
      <c r="G125" s="334"/>
      <c r="H125" s="271">
        <v>0</v>
      </c>
      <c r="I125" s="137"/>
      <c r="J125" s="137"/>
      <c r="K125" s="137"/>
      <c r="L125" s="137"/>
      <c r="M125" s="137"/>
      <c r="N125" s="137"/>
      <c r="O125" s="137"/>
      <c r="P125" s="137"/>
      <c r="Q125" s="137"/>
      <c r="R125" s="137" t="s">
        <v>133</v>
      </c>
      <c r="S125" s="137">
        <v>0</v>
      </c>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row>
    <row r="126" spans="1:47" outlineLevel="1">
      <c r="A126" s="395"/>
      <c r="B126" s="269"/>
      <c r="C126" s="360" t="s">
        <v>1388</v>
      </c>
      <c r="D126" s="361"/>
      <c r="E126" s="362">
        <v>3.4039999999999999</v>
      </c>
      <c r="F126" s="334"/>
      <c r="G126" s="334"/>
      <c r="H126" s="271">
        <v>0</v>
      </c>
      <c r="I126" s="137"/>
      <c r="J126" s="137"/>
      <c r="K126" s="137"/>
      <c r="L126" s="137"/>
      <c r="M126" s="137"/>
      <c r="N126" s="137"/>
      <c r="O126" s="137"/>
      <c r="P126" s="137"/>
      <c r="Q126" s="137"/>
      <c r="R126" s="137" t="s">
        <v>133</v>
      </c>
      <c r="S126" s="137">
        <v>0</v>
      </c>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row>
    <row r="127" spans="1:47" ht="22.5" outlineLevel="1">
      <c r="A127" s="395">
        <v>31</v>
      </c>
      <c r="B127" s="269" t="s">
        <v>921</v>
      </c>
      <c r="C127" s="270" t="s">
        <v>922</v>
      </c>
      <c r="D127" s="333" t="s">
        <v>247</v>
      </c>
      <c r="E127" s="334">
        <v>2.2000000000000002</v>
      </c>
      <c r="F127" s="334"/>
      <c r="G127" s="334">
        <f>ROUND(E127*F127,2)</f>
        <v>0</v>
      </c>
      <c r="H127" s="271" t="s">
        <v>1269</v>
      </c>
      <c r="I127" s="137"/>
      <c r="J127" s="137"/>
      <c r="K127" s="137"/>
      <c r="L127" s="137"/>
      <c r="M127" s="137"/>
      <c r="N127" s="137"/>
      <c r="O127" s="137"/>
      <c r="P127" s="137"/>
      <c r="Q127" s="137"/>
      <c r="R127" s="137" t="s">
        <v>131</v>
      </c>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row>
    <row r="128" spans="1:47" outlineLevel="1">
      <c r="A128" s="395"/>
      <c r="B128" s="269"/>
      <c r="C128" s="360" t="s">
        <v>598</v>
      </c>
      <c r="D128" s="361"/>
      <c r="E128" s="362"/>
      <c r="F128" s="334"/>
      <c r="G128" s="334"/>
      <c r="H128" s="271">
        <v>0</v>
      </c>
      <c r="I128" s="137"/>
      <c r="J128" s="137"/>
      <c r="K128" s="137"/>
      <c r="L128" s="137"/>
      <c r="M128" s="137"/>
      <c r="N128" s="137"/>
      <c r="O128" s="137"/>
      <c r="P128" s="137"/>
      <c r="Q128" s="137"/>
      <c r="R128" s="137" t="s">
        <v>133</v>
      </c>
      <c r="S128" s="137">
        <v>0</v>
      </c>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row>
    <row r="129" spans="1:47" outlineLevel="1">
      <c r="A129" s="395"/>
      <c r="B129" s="269"/>
      <c r="C129" s="360" t="s">
        <v>154</v>
      </c>
      <c r="D129" s="361"/>
      <c r="E129" s="362"/>
      <c r="F129" s="334"/>
      <c r="G129" s="334"/>
      <c r="H129" s="271">
        <v>0</v>
      </c>
      <c r="I129" s="137"/>
      <c r="J129" s="137"/>
      <c r="K129" s="137"/>
      <c r="L129" s="137"/>
      <c r="M129" s="137"/>
      <c r="N129" s="137"/>
      <c r="O129" s="137"/>
      <c r="P129" s="137"/>
      <c r="Q129" s="137"/>
      <c r="R129" s="137" t="s">
        <v>133</v>
      </c>
      <c r="S129" s="137">
        <v>0</v>
      </c>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row>
    <row r="130" spans="1:47" outlineLevel="1">
      <c r="A130" s="395"/>
      <c r="B130" s="269"/>
      <c r="C130" s="360" t="s">
        <v>1389</v>
      </c>
      <c r="D130" s="361"/>
      <c r="E130" s="362">
        <v>2.2000000000000002</v>
      </c>
      <c r="F130" s="334"/>
      <c r="G130" s="334"/>
      <c r="H130" s="271">
        <v>0</v>
      </c>
      <c r="I130" s="137"/>
      <c r="J130" s="137"/>
      <c r="K130" s="137"/>
      <c r="L130" s="137"/>
      <c r="M130" s="137"/>
      <c r="N130" s="137"/>
      <c r="O130" s="137"/>
      <c r="P130" s="137"/>
      <c r="Q130" s="137"/>
      <c r="R130" s="137" t="s">
        <v>133</v>
      </c>
      <c r="S130" s="137">
        <v>0</v>
      </c>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row>
    <row r="131" spans="1:47" outlineLevel="1">
      <c r="A131" s="395">
        <v>32</v>
      </c>
      <c r="B131" s="269" t="s">
        <v>936</v>
      </c>
      <c r="C131" s="270" t="s">
        <v>937</v>
      </c>
      <c r="D131" s="333" t="s">
        <v>0</v>
      </c>
      <c r="E131" s="334">
        <v>2.2000000000000002</v>
      </c>
      <c r="F131" s="334"/>
      <c r="G131" s="334">
        <f>ROUND(E131*F131,2)</f>
        <v>0</v>
      </c>
      <c r="H131" s="271" t="s">
        <v>1269</v>
      </c>
      <c r="I131" s="137"/>
      <c r="J131" s="137"/>
      <c r="K131" s="137"/>
      <c r="L131" s="137"/>
      <c r="M131" s="137"/>
      <c r="N131" s="137"/>
      <c r="O131" s="137"/>
      <c r="P131" s="137"/>
      <c r="Q131" s="137"/>
      <c r="R131" s="137" t="s">
        <v>131</v>
      </c>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row>
    <row r="132" spans="1:47" s="232" customFormat="1" outlineLevel="1">
      <c r="A132" s="396" t="s">
        <v>126</v>
      </c>
      <c r="B132" s="371">
        <v>720</v>
      </c>
      <c r="C132" s="364" t="s">
        <v>1495</v>
      </c>
      <c r="D132" s="365"/>
      <c r="E132" s="366"/>
      <c r="F132" s="366"/>
      <c r="G132" s="366">
        <f>SUM(G133:G193)</f>
        <v>0</v>
      </c>
      <c r="H132" s="339"/>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c r="AQ132" s="235"/>
      <c r="AR132" s="235"/>
      <c r="AS132" s="235"/>
      <c r="AT132" s="235"/>
      <c r="AU132" s="235"/>
    </row>
    <row r="133" spans="1:47" s="232" customFormat="1" outlineLevel="1">
      <c r="A133" s="395" t="s">
        <v>152</v>
      </c>
      <c r="B133" s="331" t="s">
        <v>80</v>
      </c>
      <c r="C133" s="332" t="s">
        <v>81</v>
      </c>
      <c r="D133" s="372" t="s">
        <v>1496</v>
      </c>
      <c r="E133" s="334" t="s">
        <v>1496</v>
      </c>
      <c r="F133" s="334"/>
      <c r="G133" s="271"/>
      <c r="H133" s="390"/>
      <c r="I133" s="235"/>
      <c r="J133" s="235"/>
      <c r="K133" s="235"/>
      <c r="L133" s="235"/>
      <c r="M133" s="235"/>
      <c r="N133" s="235"/>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235"/>
      <c r="AS133" s="235"/>
      <c r="AT133" s="235"/>
    </row>
    <row r="134" spans="1:47" s="232" customFormat="1" outlineLevel="1">
      <c r="A134" s="399">
        <v>33</v>
      </c>
      <c r="B134" s="269" t="s">
        <v>1502</v>
      </c>
      <c r="C134" s="270" t="s">
        <v>1503</v>
      </c>
      <c r="D134" s="372" t="s">
        <v>142</v>
      </c>
      <c r="E134" s="334">
        <v>1</v>
      </c>
      <c r="F134" s="334"/>
      <c r="G134" s="334">
        <f>ROUND(E134*F134,2)</f>
        <v>0</v>
      </c>
      <c r="H134" s="390" t="s">
        <v>1715</v>
      </c>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c r="AT134" s="235"/>
    </row>
    <row r="135" spans="1:47" s="232" customFormat="1" outlineLevel="1">
      <c r="A135" s="395"/>
      <c r="B135" s="269"/>
      <c r="C135" s="360" t="s">
        <v>46</v>
      </c>
      <c r="D135" s="361"/>
      <c r="E135" s="362">
        <v>1</v>
      </c>
      <c r="F135" s="334"/>
      <c r="G135" s="334"/>
      <c r="H135" s="271"/>
      <c r="I135" s="235"/>
      <c r="J135" s="235"/>
      <c r="K135" s="235"/>
      <c r="L135" s="235"/>
      <c r="M135" s="235"/>
      <c r="N135" s="235"/>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235"/>
      <c r="AL135" s="235"/>
      <c r="AM135" s="235"/>
      <c r="AN135" s="235"/>
      <c r="AO135" s="235"/>
      <c r="AP135" s="235"/>
      <c r="AQ135" s="235"/>
      <c r="AR135" s="235"/>
      <c r="AS135" s="235"/>
      <c r="AT135" s="235"/>
    </row>
    <row r="136" spans="1:47" s="232" customFormat="1" ht="33.75" outlineLevel="1">
      <c r="A136" s="395"/>
      <c r="B136" s="360" t="s">
        <v>1500</v>
      </c>
      <c r="C136" s="360" t="s">
        <v>1501</v>
      </c>
      <c r="D136" s="361"/>
      <c r="E136" s="362"/>
      <c r="F136" s="334"/>
      <c r="G136" s="334"/>
      <c r="H136" s="271"/>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c r="AJ136" s="235"/>
      <c r="AK136" s="235"/>
      <c r="AL136" s="235"/>
      <c r="AM136" s="235"/>
      <c r="AN136" s="235"/>
      <c r="AO136" s="235"/>
      <c r="AP136" s="235"/>
      <c r="AQ136" s="235"/>
      <c r="AR136" s="235"/>
      <c r="AS136" s="235"/>
      <c r="AT136" s="235"/>
    </row>
    <row r="137" spans="1:47" s="232" customFormat="1" outlineLevel="1">
      <c r="A137" s="395" t="s">
        <v>152</v>
      </c>
      <c r="B137" s="331" t="s">
        <v>1505</v>
      </c>
      <c r="C137" s="332" t="s">
        <v>1506</v>
      </c>
      <c r="D137" s="372" t="s">
        <v>1496</v>
      </c>
      <c r="E137" s="334" t="s">
        <v>1496</v>
      </c>
      <c r="F137" s="334"/>
      <c r="G137" s="271"/>
      <c r="H137" s="390" t="s">
        <v>152</v>
      </c>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235"/>
      <c r="AS137" s="235"/>
      <c r="AT137" s="235"/>
    </row>
    <row r="138" spans="1:47" s="232" customFormat="1" outlineLevel="1">
      <c r="A138" s="395">
        <v>34</v>
      </c>
      <c r="B138" s="269" t="s">
        <v>1525</v>
      </c>
      <c r="C138" s="270" t="s">
        <v>1526</v>
      </c>
      <c r="D138" s="372" t="s">
        <v>142</v>
      </c>
      <c r="E138" s="334">
        <v>2</v>
      </c>
      <c r="F138" s="334"/>
      <c r="G138" s="334">
        <f>ROUND(E138*F138,2)</f>
        <v>0</v>
      </c>
      <c r="H138" s="390" t="s">
        <v>1715</v>
      </c>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row>
    <row r="139" spans="1:47" s="232" customFormat="1" outlineLevel="1">
      <c r="A139" s="395"/>
      <c r="B139" s="360"/>
      <c r="C139" s="360" t="s">
        <v>48</v>
      </c>
      <c r="D139" s="361"/>
      <c r="E139" s="362">
        <v>2</v>
      </c>
      <c r="F139" s="334"/>
      <c r="G139" s="334"/>
      <c r="H139" s="271"/>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c r="AT139" s="235"/>
    </row>
    <row r="140" spans="1:47" s="232" customFormat="1" ht="33.75" outlineLevel="1">
      <c r="A140" s="395"/>
      <c r="B140" s="360" t="s">
        <v>1500</v>
      </c>
      <c r="C140" s="360" t="s">
        <v>1527</v>
      </c>
      <c r="D140" s="361"/>
      <c r="E140" s="362"/>
      <c r="F140" s="334"/>
      <c r="G140" s="334"/>
      <c r="H140" s="271"/>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row>
    <row r="141" spans="1:47" s="232" customFormat="1" outlineLevel="1">
      <c r="A141" s="395">
        <v>35</v>
      </c>
      <c r="B141" s="269" t="s">
        <v>1534</v>
      </c>
      <c r="C141" s="270" t="s">
        <v>1535</v>
      </c>
      <c r="D141" s="372" t="s">
        <v>247</v>
      </c>
      <c r="E141" s="334">
        <v>2</v>
      </c>
      <c r="F141" s="334"/>
      <c r="G141" s="334">
        <f>ROUND(E141*F141,2)</f>
        <v>0</v>
      </c>
      <c r="H141" s="390" t="s">
        <v>1715</v>
      </c>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row>
    <row r="142" spans="1:47" s="232" customFormat="1" outlineLevel="1">
      <c r="A142" s="395"/>
      <c r="B142" s="360"/>
      <c r="C142" s="360" t="s">
        <v>48</v>
      </c>
      <c r="D142" s="361"/>
      <c r="E142" s="362">
        <v>2</v>
      </c>
      <c r="F142" s="334"/>
      <c r="G142" s="334"/>
      <c r="H142" s="271"/>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row>
    <row r="143" spans="1:47" s="232" customFormat="1" outlineLevel="1">
      <c r="A143" s="395">
        <v>36</v>
      </c>
      <c r="B143" s="269" t="s">
        <v>1540</v>
      </c>
      <c r="C143" s="270" t="s">
        <v>1541</v>
      </c>
      <c r="D143" s="372" t="s">
        <v>247</v>
      </c>
      <c r="E143" s="334">
        <v>5</v>
      </c>
      <c r="F143" s="334"/>
      <c r="G143" s="334">
        <f>ROUND(E143*F143,2)</f>
        <v>0</v>
      </c>
      <c r="H143" s="390" t="s">
        <v>1715</v>
      </c>
      <c r="I143" s="235"/>
      <c r="J143" s="235"/>
      <c r="K143" s="235"/>
      <c r="L143" s="235"/>
      <c r="M143" s="235"/>
      <c r="N143" s="235"/>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35"/>
      <c r="AL143" s="235"/>
      <c r="AM143" s="235"/>
      <c r="AN143" s="235"/>
      <c r="AO143" s="235"/>
      <c r="AP143" s="235"/>
      <c r="AQ143" s="235"/>
      <c r="AR143" s="235"/>
      <c r="AS143" s="235"/>
      <c r="AT143" s="235"/>
    </row>
    <row r="144" spans="1:47" s="232" customFormat="1" outlineLevel="1">
      <c r="A144" s="395"/>
      <c r="B144" s="360"/>
      <c r="C144" s="360" t="s">
        <v>58</v>
      </c>
      <c r="D144" s="361"/>
      <c r="E144" s="362">
        <v>5</v>
      </c>
      <c r="F144" s="334"/>
      <c r="G144" s="334"/>
      <c r="H144" s="271"/>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c r="AQ144" s="235"/>
      <c r="AR144" s="235"/>
      <c r="AS144" s="235"/>
      <c r="AT144" s="235"/>
    </row>
    <row r="145" spans="1:46" s="232" customFormat="1" outlineLevel="1">
      <c r="A145" s="395">
        <v>37</v>
      </c>
      <c r="B145" s="269" t="s">
        <v>1545</v>
      </c>
      <c r="C145" s="270" t="s">
        <v>1546</v>
      </c>
      <c r="D145" s="372" t="s">
        <v>142</v>
      </c>
      <c r="E145" s="334">
        <v>1</v>
      </c>
      <c r="F145" s="334"/>
      <c r="G145" s="334">
        <f>ROUND(E145*F145,2)</f>
        <v>0</v>
      </c>
      <c r="H145" s="390" t="s">
        <v>1715</v>
      </c>
      <c r="I145" s="235"/>
      <c r="J145" s="235"/>
      <c r="K145" s="235"/>
      <c r="L145" s="235"/>
      <c r="M145" s="235"/>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5"/>
      <c r="AL145" s="235"/>
      <c r="AM145" s="235"/>
      <c r="AN145" s="235"/>
      <c r="AO145" s="235"/>
      <c r="AP145" s="235"/>
      <c r="AQ145" s="235"/>
      <c r="AR145" s="235"/>
      <c r="AS145" s="235"/>
      <c r="AT145" s="235"/>
    </row>
    <row r="146" spans="1:46" s="232" customFormat="1" outlineLevel="1">
      <c r="A146" s="395"/>
      <c r="B146" s="360"/>
      <c r="C146" s="360" t="s">
        <v>46</v>
      </c>
      <c r="D146" s="361"/>
      <c r="E146" s="362">
        <v>1</v>
      </c>
      <c r="F146" s="334"/>
      <c r="G146" s="334"/>
      <c r="H146" s="271"/>
      <c r="I146" s="235"/>
      <c r="J146" s="235"/>
      <c r="K146" s="235"/>
      <c r="L146" s="235"/>
      <c r="M146" s="235"/>
      <c r="N146" s="235"/>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5"/>
      <c r="AO146" s="235"/>
      <c r="AP146" s="235"/>
      <c r="AQ146" s="235"/>
      <c r="AR146" s="235"/>
      <c r="AS146" s="235"/>
      <c r="AT146" s="235"/>
    </row>
    <row r="147" spans="1:46" s="232" customFormat="1" outlineLevel="1">
      <c r="A147" s="395">
        <v>38</v>
      </c>
      <c r="B147" s="269" t="s">
        <v>1718</v>
      </c>
      <c r="C147" s="270" t="s">
        <v>1719</v>
      </c>
      <c r="D147" s="372" t="s">
        <v>142</v>
      </c>
      <c r="E147" s="334">
        <v>2</v>
      </c>
      <c r="F147" s="334"/>
      <c r="G147" s="334">
        <f>ROUND(E147*F147,2)</f>
        <v>0</v>
      </c>
      <c r="H147" s="390" t="s">
        <v>1715</v>
      </c>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c r="AQ147" s="235"/>
      <c r="AR147" s="235"/>
      <c r="AS147" s="235"/>
      <c r="AT147" s="235"/>
    </row>
    <row r="148" spans="1:46" s="232" customFormat="1" outlineLevel="1">
      <c r="A148" s="395"/>
      <c r="B148" s="360"/>
      <c r="C148" s="360" t="s">
        <v>48</v>
      </c>
      <c r="D148" s="361"/>
      <c r="E148" s="362">
        <v>2</v>
      </c>
      <c r="F148" s="334"/>
      <c r="G148" s="334"/>
      <c r="H148" s="271"/>
      <c r="I148" s="235"/>
      <c r="J148" s="235"/>
      <c r="K148" s="235"/>
      <c r="L148" s="235"/>
      <c r="M148" s="235"/>
      <c r="N148" s="235"/>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c r="AJ148" s="235"/>
      <c r="AK148" s="235"/>
      <c r="AL148" s="235"/>
      <c r="AM148" s="235"/>
      <c r="AN148" s="235"/>
      <c r="AO148" s="235"/>
      <c r="AP148" s="235"/>
      <c r="AQ148" s="235"/>
      <c r="AR148" s="235"/>
      <c r="AS148" s="235"/>
      <c r="AT148" s="235"/>
    </row>
    <row r="149" spans="1:46" s="232" customFormat="1" outlineLevel="1">
      <c r="A149" s="395">
        <v>39</v>
      </c>
      <c r="B149" s="269" t="s">
        <v>1561</v>
      </c>
      <c r="C149" s="270" t="s">
        <v>1559</v>
      </c>
      <c r="D149" s="372" t="s">
        <v>142</v>
      </c>
      <c r="E149" s="334">
        <v>1</v>
      </c>
      <c r="F149" s="334"/>
      <c r="G149" s="334">
        <f>ROUND(E149*F149,2)</f>
        <v>0</v>
      </c>
      <c r="H149" s="390" t="s">
        <v>1715</v>
      </c>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35"/>
      <c r="AL149" s="235"/>
      <c r="AM149" s="235"/>
      <c r="AN149" s="235"/>
      <c r="AO149" s="235"/>
      <c r="AP149" s="235"/>
      <c r="AQ149" s="235"/>
      <c r="AR149" s="235"/>
      <c r="AS149" s="235"/>
      <c r="AT149" s="235"/>
    </row>
    <row r="150" spans="1:46" s="232" customFormat="1" outlineLevel="1">
      <c r="A150" s="395"/>
      <c r="B150" s="360"/>
      <c r="C150" s="360" t="s">
        <v>1562</v>
      </c>
      <c r="D150" s="361"/>
      <c r="E150" s="362"/>
      <c r="F150" s="334"/>
      <c r="G150" s="334"/>
      <c r="H150" s="271"/>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c r="AJ150" s="235"/>
      <c r="AK150" s="235"/>
      <c r="AL150" s="235"/>
      <c r="AM150" s="235"/>
      <c r="AN150" s="235"/>
      <c r="AO150" s="235"/>
      <c r="AP150" s="235"/>
      <c r="AQ150" s="235"/>
      <c r="AR150" s="235"/>
      <c r="AS150" s="235"/>
      <c r="AT150" s="235"/>
    </row>
    <row r="151" spans="1:46" s="232" customFormat="1" outlineLevel="1">
      <c r="A151" s="395"/>
      <c r="B151" s="360"/>
      <c r="C151" s="360" t="s">
        <v>46</v>
      </c>
      <c r="D151" s="361"/>
      <c r="E151" s="362">
        <v>1</v>
      </c>
      <c r="F151" s="334"/>
      <c r="G151" s="334"/>
      <c r="H151" s="271"/>
      <c r="I151" s="235"/>
      <c r="J151" s="235"/>
      <c r="K151" s="235"/>
      <c r="L151" s="235"/>
      <c r="M151" s="235"/>
      <c r="N151" s="235"/>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5"/>
      <c r="AM151" s="235"/>
      <c r="AN151" s="235"/>
      <c r="AO151" s="235"/>
      <c r="AP151" s="235"/>
      <c r="AQ151" s="235"/>
      <c r="AR151" s="235"/>
      <c r="AS151" s="235"/>
      <c r="AT151" s="235"/>
    </row>
    <row r="152" spans="1:46" s="232" customFormat="1" outlineLevel="1">
      <c r="A152" s="395">
        <v>40</v>
      </c>
      <c r="B152" s="269" t="s">
        <v>1563</v>
      </c>
      <c r="C152" s="270" t="s">
        <v>1720</v>
      </c>
      <c r="D152" s="372" t="s">
        <v>247</v>
      </c>
      <c r="E152" s="334">
        <v>7</v>
      </c>
      <c r="F152" s="334"/>
      <c r="G152" s="334">
        <f>ROUND(E152*F152,2)</f>
        <v>0</v>
      </c>
      <c r="H152" s="390" t="s">
        <v>1715</v>
      </c>
      <c r="I152" s="235"/>
      <c r="J152" s="235"/>
      <c r="K152" s="235"/>
      <c r="L152" s="235"/>
      <c r="M152" s="235"/>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5"/>
      <c r="AP152" s="235"/>
      <c r="AQ152" s="235"/>
      <c r="AR152" s="235"/>
      <c r="AS152" s="235"/>
      <c r="AT152" s="235"/>
    </row>
    <row r="153" spans="1:46" s="232" customFormat="1" outlineLevel="1">
      <c r="A153" s="395"/>
      <c r="B153" s="360"/>
      <c r="C153" s="360" t="s">
        <v>1536</v>
      </c>
      <c r="D153" s="361"/>
      <c r="E153" s="362">
        <v>7.0000000000000009</v>
      </c>
      <c r="F153" s="334"/>
      <c r="G153" s="334"/>
      <c r="H153" s="271"/>
      <c r="I153" s="235"/>
      <c r="J153" s="235"/>
      <c r="K153" s="235"/>
      <c r="L153" s="235"/>
      <c r="M153" s="235"/>
      <c r="N153" s="235"/>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c r="AQ153" s="235"/>
      <c r="AR153" s="235"/>
      <c r="AS153" s="235"/>
      <c r="AT153" s="235"/>
    </row>
    <row r="154" spans="1:46" s="232" customFormat="1" outlineLevel="1">
      <c r="A154" s="395" t="s">
        <v>152</v>
      </c>
      <c r="B154" s="331" t="s">
        <v>1569</v>
      </c>
      <c r="C154" s="332" t="s">
        <v>1570</v>
      </c>
      <c r="D154" s="372" t="s">
        <v>1496</v>
      </c>
      <c r="E154" s="334" t="s">
        <v>1496</v>
      </c>
      <c r="F154" s="334"/>
      <c r="G154" s="271"/>
      <c r="H154" s="390" t="s">
        <v>152</v>
      </c>
      <c r="I154" s="235"/>
      <c r="J154" s="235"/>
      <c r="K154" s="235"/>
      <c r="L154" s="235"/>
      <c r="M154" s="235"/>
      <c r="N154" s="235"/>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c r="AQ154" s="235"/>
      <c r="AR154" s="235"/>
      <c r="AS154" s="235"/>
      <c r="AT154" s="235"/>
    </row>
    <row r="155" spans="1:46" s="232" customFormat="1" ht="22.5" outlineLevel="1">
      <c r="A155" s="395">
        <v>41</v>
      </c>
      <c r="B155" s="269" t="s">
        <v>1583</v>
      </c>
      <c r="C155" s="270" t="s">
        <v>1721</v>
      </c>
      <c r="D155" s="372" t="s">
        <v>247</v>
      </c>
      <c r="E155" s="334">
        <v>4</v>
      </c>
      <c r="F155" s="334"/>
      <c r="G155" s="334">
        <f>ROUND(E155*F155,2)</f>
        <v>0</v>
      </c>
      <c r="H155" s="390" t="s">
        <v>1715</v>
      </c>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c r="AQ155" s="235"/>
      <c r="AR155" s="235"/>
      <c r="AS155" s="235"/>
      <c r="AT155" s="235"/>
    </row>
    <row r="156" spans="1:46" s="232" customFormat="1" outlineLevel="1">
      <c r="A156" s="395"/>
      <c r="B156" s="360"/>
      <c r="C156" s="360" t="s">
        <v>1722</v>
      </c>
      <c r="D156" s="361"/>
      <c r="E156" s="362"/>
      <c r="F156" s="334"/>
      <c r="G156" s="334"/>
      <c r="H156" s="271"/>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235"/>
      <c r="AP156" s="235"/>
      <c r="AQ156" s="235"/>
      <c r="AR156" s="235"/>
      <c r="AS156" s="235"/>
      <c r="AT156" s="235"/>
    </row>
    <row r="157" spans="1:46" s="232" customFormat="1" outlineLevel="1">
      <c r="A157" s="395"/>
      <c r="B157" s="360"/>
      <c r="C157" s="360" t="s">
        <v>54</v>
      </c>
      <c r="D157" s="361"/>
      <c r="E157" s="362">
        <v>4</v>
      </c>
      <c r="F157" s="334"/>
      <c r="G157" s="334"/>
      <c r="H157" s="271"/>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row>
    <row r="158" spans="1:46" s="232" customFormat="1" ht="22.5" outlineLevel="1">
      <c r="A158" s="395"/>
      <c r="B158" s="360" t="s">
        <v>1500</v>
      </c>
      <c r="C158" s="360" t="s">
        <v>1723</v>
      </c>
      <c r="D158" s="361"/>
      <c r="E158" s="362"/>
      <c r="F158" s="334"/>
      <c r="G158" s="334"/>
      <c r="H158" s="271"/>
      <c r="I158" s="235"/>
      <c r="J158" s="235"/>
      <c r="K158" s="235"/>
      <c r="L158" s="235"/>
      <c r="M158" s="235"/>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c r="AQ158" s="235"/>
      <c r="AR158" s="235"/>
      <c r="AS158" s="235"/>
      <c r="AT158" s="235"/>
    </row>
    <row r="159" spans="1:46" s="232" customFormat="1" outlineLevel="1">
      <c r="A159" s="395">
        <v>42</v>
      </c>
      <c r="B159" s="269" t="s">
        <v>1601</v>
      </c>
      <c r="C159" s="270" t="s">
        <v>1595</v>
      </c>
      <c r="D159" s="372" t="s">
        <v>247</v>
      </c>
      <c r="E159" s="334">
        <v>4</v>
      </c>
      <c r="F159" s="334"/>
      <c r="G159" s="334">
        <f>ROUND(E159*F159,2)</f>
        <v>0</v>
      </c>
      <c r="H159" s="390" t="s">
        <v>1715</v>
      </c>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c r="AQ159" s="235"/>
      <c r="AR159" s="235"/>
      <c r="AS159" s="235"/>
      <c r="AT159" s="235"/>
    </row>
    <row r="160" spans="1:46" s="232" customFormat="1" outlineLevel="1">
      <c r="A160" s="395"/>
      <c r="B160" s="360"/>
      <c r="C160" s="360" t="s">
        <v>1602</v>
      </c>
      <c r="D160" s="361"/>
      <c r="E160" s="362"/>
      <c r="F160" s="334"/>
      <c r="G160" s="334"/>
      <c r="H160" s="271"/>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c r="AT160" s="235"/>
    </row>
    <row r="161" spans="1:46" s="232" customFormat="1" outlineLevel="1">
      <c r="A161" s="395"/>
      <c r="B161" s="360"/>
      <c r="C161" s="360" t="s">
        <v>54</v>
      </c>
      <c r="D161" s="361"/>
      <c r="E161" s="362">
        <v>4</v>
      </c>
      <c r="F161" s="334"/>
      <c r="G161" s="334"/>
      <c r="H161" s="271"/>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c r="AQ161" s="235"/>
      <c r="AR161" s="235"/>
      <c r="AS161" s="235"/>
      <c r="AT161" s="235"/>
    </row>
    <row r="162" spans="1:46" s="232" customFormat="1" outlineLevel="1">
      <c r="A162" s="395"/>
      <c r="B162" s="360" t="s">
        <v>1500</v>
      </c>
      <c r="C162" s="360" t="s">
        <v>1724</v>
      </c>
      <c r="D162" s="361"/>
      <c r="E162" s="362"/>
      <c r="F162" s="334"/>
      <c r="G162" s="334"/>
      <c r="H162" s="271"/>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5"/>
      <c r="AR162" s="235"/>
      <c r="AS162" s="235"/>
      <c r="AT162" s="235"/>
    </row>
    <row r="163" spans="1:46" s="232" customFormat="1" outlineLevel="1">
      <c r="A163" s="395">
        <v>43</v>
      </c>
      <c r="B163" s="269" t="s">
        <v>1610</v>
      </c>
      <c r="C163" s="270" t="s">
        <v>1725</v>
      </c>
      <c r="D163" s="372" t="s">
        <v>142</v>
      </c>
      <c r="E163" s="334">
        <v>2</v>
      </c>
      <c r="F163" s="334"/>
      <c r="G163" s="334">
        <f>ROUND(E163*F163,2)</f>
        <v>0</v>
      </c>
      <c r="H163" s="390" t="s">
        <v>1715</v>
      </c>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c r="AQ163" s="235"/>
      <c r="AR163" s="235"/>
      <c r="AS163" s="235"/>
      <c r="AT163" s="235"/>
    </row>
    <row r="164" spans="1:46" s="232" customFormat="1" outlineLevel="1">
      <c r="A164" s="395"/>
      <c r="B164" s="360"/>
      <c r="C164" s="360" t="s">
        <v>48</v>
      </c>
      <c r="D164" s="361"/>
      <c r="E164" s="362">
        <v>2</v>
      </c>
      <c r="F164" s="334"/>
      <c r="G164" s="334"/>
      <c r="H164" s="271"/>
      <c r="I164" s="235"/>
      <c r="J164" s="235"/>
      <c r="K164" s="235"/>
      <c r="L164" s="235"/>
      <c r="M164" s="235"/>
      <c r="N164" s="235"/>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c r="AJ164" s="235"/>
      <c r="AK164" s="235"/>
      <c r="AL164" s="235"/>
      <c r="AM164" s="235"/>
      <c r="AN164" s="235"/>
      <c r="AO164" s="235"/>
      <c r="AP164" s="235"/>
      <c r="AQ164" s="235"/>
      <c r="AR164" s="235"/>
      <c r="AS164" s="235"/>
      <c r="AT164" s="235"/>
    </row>
    <row r="165" spans="1:46" s="232" customFormat="1" outlineLevel="1">
      <c r="A165" s="395">
        <v>44</v>
      </c>
      <c r="B165" s="269" t="s">
        <v>1621</v>
      </c>
      <c r="C165" s="270" t="s">
        <v>1726</v>
      </c>
      <c r="D165" s="372" t="s">
        <v>142</v>
      </c>
      <c r="E165" s="334">
        <v>2</v>
      </c>
      <c r="F165" s="334"/>
      <c r="G165" s="334">
        <f>ROUND(E165*F165,2)</f>
        <v>0</v>
      </c>
      <c r="H165" s="390" t="s">
        <v>1715</v>
      </c>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5"/>
      <c r="AP165" s="235"/>
      <c r="AQ165" s="235"/>
      <c r="AR165" s="235"/>
      <c r="AS165" s="235"/>
      <c r="AT165" s="235"/>
    </row>
    <row r="166" spans="1:46" s="232" customFormat="1" outlineLevel="1">
      <c r="A166" s="395"/>
      <c r="B166" s="360"/>
      <c r="C166" s="360" t="s">
        <v>48</v>
      </c>
      <c r="D166" s="361"/>
      <c r="E166" s="362">
        <v>2</v>
      </c>
      <c r="F166" s="334"/>
      <c r="G166" s="334"/>
      <c r="H166" s="271"/>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35"/>
      <c r="AL166" s="235"/>
      <c r="AM166" s="235"/>
      <c r="AN166" s="235"/>
      <c r="AO166" s="235"/>
      <c r="AP166" s="235"/>
      <c r="AQ166" s="235"/>
      <c r="AR166" s="235"/>
      <c r="AS166" s="235"/>
      <c r="AT166" s="235"/>
    </row>
    <row r="167" spans="1:46" s="232" customFormat="1" outlineLevel="1">
      <c r="A167" s="395">
        <v>45</v>
      </c>
      <c r="B167" s="269" t="s">
        <v>1625</v>
      </c>
      <c r="C167" s="270" t="s">
        <v>1727</v>
      </c>
      <c r="D167" s="372" t="s">
        <v>142</v>
      </c>
      <c r="E167" s="334">
        <v>2</v>
      </c>
      <c r="F167" s="334"/>
      <c r="G167" s="334">
        <f>ROUND(E167*F167,2)</f>
        <v>0</v>
      </c>
      <c r="H167" s="390" t="s">
        <v>1715</v>
      </c>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c r="AJ167" s="235"/>
      <c r="AK167" s="235"/>
      <c r="AL167" s="235"/>
      <c r="AM167" s="235"/>
      <c r="AN167" s="235"/>
      <c r="AO167" s="235"/>
      <c r="AP167" s="235"/>
      <c r="AQ167" s="235"/>
      <c r="AR167" s="235"/>
      <c r="AS167" s="235"/>
      <c r="AT167" s="235"/>
    </row>
    <row r="168" spans="1:46" s="232" customFormat="1" outlineLevel="1">
      <c r="A168" s="395"/>
      <c r="B168" s="360"/>
      <c r="C168" s="360" t="s">
        <v>48</v>
      </c>
      <c r="D168" s="361"/>
      <c r="E168" s="362">
        <v>2</v>
      </c>
      <c r="F168" s="334"/>
      <c r="G168" s="334"/>
      <c r="H168" s="271"/>
      <c r="I168" s="235"/>
      <c r="J168" s="235"/>
      <c r="K168" s="235"/>
      <c r="L168" s="235"/>
      <c r="M168" s="235"/>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c r="AQ168" s="235"/>
      <c r="AR168" s="235"/>
      <c r="AS168" s="235"/>
      <c r="AT168" s="235"/>
    </row>
    <row r="169" spans="1:46" s="232" customFormat="1" outlineLevel="1">
      <c r="A169" s="395">
        <v>46</v>
      </c>
      <c r="B169" s="269" t="s">
        <v>1728</v>
      </c>
      <c r="C169" s="270" t="s">
        <v>1729</v>
      </c>
      <c r="D169" s="372" t="s">
        <v>247</v>
      </c>
      <c r="E169" s="334">
        <v>4</v>
      </c>
      <c r="F169" s="334"/>
      <c r="G169" s="334">
        <f>ROUND(E169*F169,2)</f>
        <v>0</v>
      </c>
      <c r="H169" s="390" t="s">
        <v>1715</v>
      </c>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c r="AJ169" s="235"/>
      <c r="AK169" s="235"/>
      <c r="AL169" s="235"/>
      <c r="AM169" s="235"/>
      <c r="AN169" s="235"/>
      <c r="AO169" s="235"/>
      <c r="AP169" s="235"/>
      <c r="AQ169" s="235"/>
      <c r="AR169" s="235"/>
      <c r="AS169" s="235"/>
      <c r="AT169" s="235"/>
    </row>
    <row r="170" spans="1:46" s="232" customFormat="1" outlineLevel="1">
      <c r="A170" s="395"/>
      <c r="B170" s="360"/>
      <c r="C170" s="360" t="s">
        <v>54</v>
      </c>
      <c r="D170" s="361"/>
      <c r="E170" s="362">
        <v>4</v>
      </c>
      <c r="F170" s="334"/>
      <c r="G170" s="334"/>
      <c r="H170" s="271"/>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c r="AQ170" s="235"/>
      <c r="AR170" s="235"/>
      <c r="AS170" s="235"/>
      <c r="AT170" s="235"/>
    </row>
    <row r="171" spans="1:46" s="232" customFormat="1" outlineLevel="1">
      <c r="A171" s="395">
        <v>47</v>
      </c>
      <c r="B171" s="269" t="s">
        <v>1653</v>
      </c>
      <c r="C171" s="270" t="s">
        <v>1730</v>
      </c>
      <c r="D171" s="372" t="s">
        <v>247</v>
      </c>
      <c r="E171" s="334">
        <v>4</v>
      </c>
      <c r="F171" s="334"/>
      <c r="G171" s="334">
        <f>ROUND(E171*F171,2)</f>
        <v>0</v>
      </c>
      <c r="H171" s="390" t="s">
        <v>1715</v>
      </c>
      <c r="I171" s="235"/>
      <c r="J171" s="235"/>
      <c r="K171" s="235"/>
      <c r="L171" s="235"/>
      <c r="M171" s="235"/>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235"/>
      <c r="AP171" s="235"/>
      <c r="AQ171" s="235"/>
      <c r="AR171" s="235"/>
      <c r="AS171" s="235"/>
      <c r="AT171" s="235"/>
    </row>
    <row r="172" spans="1:46" s="232" customFormat="1" outlineLevel="1">
      <c r="A172" s="395"/>
      <c r="B172" s="360"/>
      <c r="C172" s="360" t="s">
        <v>54</v>
      </c>
      <c r="D172" s="361"/>
      <c r="E172" s="362">
        <v>4</v>
      </c>
      <c r="F172" s="334"/>
      <c r="G172" s="334"/>
      <c r="H172" s="271"/>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c r="AQ172" s="235"/>
      <c r="AR172" s="235"/>
      <c r="AS172" s="235"/>
      <c r="AT172" s="235"/>
    </row>
    <row r="173" spans="1:46" s="232" customFormat="1" outlineLevel="1">
      <c r="A173" s="395" t="s">
        <v>152</v>
      </c>
      <c r="B173" s="331" t="s">
        <v>1655</v>
      </c>
      <c r="C173" s="332" t="s">
        <v>1656</v>
      </c>
      <c r="D173" s="372" t="s">
        <v>1496</v>
      </c>
      <c r="E173" s="334" t="s">
        <v>1496</v>
      </c>
      <c r="F173" s="334"/>
      <c r="G173" s="271"/>
      <c r="H173" s="390" t="s">
        <v>152</v>
      </c>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c r="AQ173" s="235"/>
      <c r="AR173" s="235"/>
      <c r="AS173" s="235"/>
      <c r="AT173" s="235"/>
    </row>
    <row r="174" spans="1:46" s="232" customFormat="1" outlineLevel="1">
      <c r="A174" s="395">
        <v>48</v>
      </c>
      <c r="B174" s="269" t="s">
        <v>1666</v>
      </c>
      <c r="C174" s="270" t="s">
        <v>1667</v>
      </c>
      <c r="D174" s="372" t="s">
        <v>142</v>
      </c>
      <c r="E174" s="334">
        <v>2</v>
      </c>
      <c r="F174" s="334"/>
      <c r="G174" s="334">
        <f>ROUND(E174*F174,2)</f>
        <v>0</v>
      </c>
      <c r="H174" s="390" t="s">
        <v>1715</v>
      </c>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c r="AQ174" s="235"/>
      <c r="AR174" s="235"/>
      <c r="AS174" s="235"/>
      <c r="AT174" s="235"/>
    </row>
    <row r="175" spans="1:46" s="232" customFormat="1" outlineLevel="1">
      <c r="A175" s="395"/>
      <c r="B175" s="360"/>
      <c r="C175" s="360" t="s">
        <v>48</v>
      </c>
      <c r="D175" s="361"/>
      <c r="E175" s="362">
        <v>2</v>
      </c>
      <c r="F175" s="334"/>
      <c r="G175" s="334"/>
      <c r="H175" s="271"/>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c r="AQ175" s="235"/>
      <c r="AR175" s="235"/>
      <c r="AS175" s="235"/>
      <c r="AT175" s="235"/>
    </row>
    <row r="176" spans="1:46" s="232" customFormat="1" ht="33.75" outlineLevel="1">
      <c r="A176" s="395"/>
      <c r="B176" s="360" t="s">
        <v>1500</v>
      </c>
      <c r="C176" s="360" t="s">
        <v>1668</v>
      </c>
      <c r="D176" s="361"/>
      <c r="E176" s="362"/>
      <c r="F176" s="334"/>
      <c r="G176" s="334"/>
      <c r="H176" s="271"/>
      <c r="I176" s="235"/>
      <c r="J176" s="235"/>
      <c r="K176" s="235"/>
      <c r="L176" s="235"/>
      <c r="M176" s="235"/>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235"/>
      <c r="AK176" s="235"/>
      <c r="AL176" s="235"/>
      <c r="AM176" s="235"/>
      <c r="AN176" s="235"/>
      <c r="AO176" s="235"/>
      <c r="AP176" s="235"/>
      <c r="AQ176" s="235"/>
      <c r="AR176" s="235"/>
      <c r="AS176" s="235"/>
      <c r="AT176" s="235"/>
    </row>
    <row r="177" spans="1:46" s="232" customFormat="1" outlineLevel="1">
      <c r="A177" s="395">
        <v>49</v>
      </c>
      <c r="B177" s="269" t="s">
        <v>1678</v>
      </c>
      <c r="C177" s="270" t="s">
        <v>1731</v>
      </c>
      <c r="D177" s="372" t="s">
        <v>142</v>
      </c>
      <c r="E177" s="334">
        <v>2</v>
      </c>
      <c r="F177" s="334"/>
      <c r="G177" s="334">
        <f>ROUND(E177*F177,2)</f>
        <v>0</v>
      </c>
      <c r="H177" s="390" t="s">
        <v>1715</v>
      </c>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c r="AT177" s="235"/>
    </row>
    <row r="178" spans="1:46" s="232" customFormat="1" outlineLevel="1">
      <c r="A178" s="395"/>
      <c r="B178" s="360"/>
      <c r="C178" s="360" t="s">
        <v>48</v>
      </c>
      <c r="D178" s="361"/>
      <c r="E178" s="362">
        <v>2</v>
      </c>
      <c r="F178" s="334"/>
      <c r="G178" s="334"/>
      <c r="H178" s="271"/>
      <c r="I178" s="235"/>
      <c r="J178" s="235"/>
      <c r="K178" s="235"/>
      <c r="L178" s="235"/>
      <c r="M178" s="235"/>
      <c r="N178" s="235"/>
      <c r="O178" s="235"/>
      <c r="P178" s="235"/>
      <c r="Q178" s="235"/>
      <c r="R178" s="235"/>
      <c r="S178" s="235"/>
      <c r="T178" s="235"/>
      <c r="U178" s="235"/>
      <c r="V178" s="235"/>
      <c r="W178" s="235"/>
      <c r="X178" s="235"/>
      <c r="Y178" s="235"/>
      <c r="Z178" s="235"/>
      <c r="AA178" s="235"/>
      <c r="AB178" s="235"/>
      <c r="AC178" s="235"/>
      <c r="AD178" s="235"/>
      <c r="AE178" s="235"/>
      <c r="AF178" s="235"/>
      <c r="AG178" s="235"/>
      <c r="AH178" s="235"/>
      <c r="AI178" s="235"/>
      <c r="AJ178" s="235"/>
      <c r="AK178" s="235"/>
      <c r="AL178" s="235"/>
      <c r="AM178" s="235"/>
      <c r="AN178" s="235"/>
      <c r="AO178" s="235"/>
      <c r="AP178" s="235"/>
      <c r="AQ178" s="235"/>
      <c r="AR178" s="235"/>
      <c r="AS178" s="235"/>
      <c r="AT178" s="235"/>
    </row>
    <row r="179" spans="1:46" s="232" customFormat="1" outlineLevel="1">
      <c r="A179" s="395" t="s">
        <v>152</v>
      </c>
      <c r="B179" s="331" t="s">
        <v>1680</v>
      </c>
      <c r="C179" s="332" t="s">
        <v>1506</v>
      </c>
      <c r="D179" s="361" t="s">
        <v>1496</v>
      </c>
      <c r="E179" s="362" t="s">
        <v>1496</v>
      </c>
      <c r="F179" s="334"/>
      <c r="G179" s="334"/>
      <c r="H179" s="271" t="s">
        <v>152</v>
      </c>
      <c r="I179" s="235"/>
      <c r="J179" s="235"/>
      <c r="K179" s="235"/>
      <c r="L179" s="235"/>
      <c r="M179" s="235"/>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5"/>
      <c r="AK179" s="235"/>
      <c r="AL179" s="235"/>
      <c r="AM179" s="235"/>
      <c r="AN179" s="235"/>
      <c r="AO179" s="235"/>
      <c r="AP179" s="235"/>
      <c r="AQ179" s="235"/>
      <c r="AR179" s="235"/>
      <c r="AS179" s="235"/>
      <c r="AT179" s="235"/>
    </row>
    <row r="180" spans="1:46" s="232" customFormat="1" outlineLevel="1">
      <c r="A180" s="395">
        <v>50</v>
      </c>
      <c r="B180" s="269" t="s">
        <v>1681</v>
      </c>
      <c r="C180" s="270" t="s">
        <v>1682</v>
      </c>
      <c r="D180" s="372" t="s">
        <v>197</v>
      </c>
      <c r="E180" s="334">
        <v>1.66E-2</v>
      </c>
      <c r="F180" s="334"/>
      <c r="G180" s="334">
        <f>ROUND(E180*F180,2)</f>
        <v>0</v>
      </c>
      <c r="H180" s="390" t="s">
        <v>1715</v>
      </c>
      <c r="I180" s="235"/>
      <c r="J180" s="235"/>
      <c r="K180" s="235"/>
      <c r="L180" s="235"/>
      <c r="M180" s="235"/>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c r="AJ180" s="235"/>
      <c r="AK180" s="235"/>
      <c r="AL180" s="235"/>
      <c r="AM180" s="235"/>
      <c r="AN180" s="235"/>
      <c r="AO180" s="235"/>
      <c r="AP180" s="235"/>
      <c r="AQ180" s="235"/>
      <c r="AR180" s="235"/>
      <c r="AS180" s="235"/>
      <c r="AT180" s="235"/>
    </row>
    <row r="181" spans="1:46" s="232" customFormat="1" outlineLevel="1">
      <c r="A181" s="395"/>
      <c r="B181" s="360"/>
      <c r="C181" s="360" t="s">
        <v>1732</v>
      </c>
      <c r="D181" s="361"/>
      <c r="E181" s="362">
        <v>1.66E-2</v>
      </c>
      <c r="F181" s="334"/>
      <c r="G181" s="334"/>
      <c r="H181" s="271"/>
      <c r="I181" s="235"/>
      <c r="J181" s="235"/>
      <c r="K181" s="235"/>
      <c r="L181" s="235"/>
      <c r="M181" s="235"/>
      <c r="N181" s="235"/>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c r="AQ181" s="235"/>
      <c r="AR181" s="235"/>
      <c r="AS181" s="235"/>
      <c r="AT181" s="235"/>
    </row>
    <row r="182" spans="1:46" s="232" customFormat="1" outlineLevel="1">
      <c r="A182" s="395" t="s">
        <v>152</v>
      </c>
      <c r="B182" s="331" t="s">
        <v>1684</v>
      </c>
      <c r="C182" s="332" t="s">
        <v>1570</v>
      </c>
      <c r="D182" s="361" t="s">
        <v>1496</v>
      </c>
      <c r="E182" s="362" t="s">
        <v>1496</v>
      </c>
      <c r="F182" s="334"/>
      <c r="G182" s="334"/>
      <c r="H182" s="271" t="s">
        <v>152</v>
      </c>
      <c r="I182" s="235"/>
      <c r="J182" s="235"/>
      <c r="K182" s="235"/>
      <c r="L182" s="235"/>
      <c r="M182" s="235"/>
      <c r="N182" s="235"/>
      <c r="O182" s="235"/>
      <c r="P182" s="235"/>
      <c r="Q182" s="235"/>
      <c r="R182" s="235"/>
      <c r="S182" s="235"/>
      <c r="T182" s="235"/>
      <c r="U182" s="235"/>
      <c r="V182" s="235"/>
      <c r="W182" s="235"/>
      <c r="X182" s="235"/>
      <c r="Y182" s="235"/>
      <c r="Z182" s="235"/>
      <c r="AA182" s="235"/>
      <c r="AB182" s="235"/>
      <c r="AC182" s="235"/>
      <c r="AD182" s="235"/>
      <c r="AE182" s="235"/>
      <c r="AF182" s="235"/>
      <c r="AG182" s="235"/>
      <c r="AH182" s="235"/>
      <c r="AI182" s="235"/>
      <c r="AJ182" s="235"/>
      <c r="AK182" s="235"/>
      <c r="AL182" s="235"/>
      <c r="AM182" s="235"/>
      <c r="AN182" s="235"/>
      <c r="AO182" s="235"/>
      <c r="AP182" s="235"/>
      <c r="AQ182" s="235"/>
      <c r="AR182" s="235"/>
      <c r="AS182" s="235"/>
      <c r="AT182" s="235"/>
    </row>
    <row r="183" spans="1:46" s="232" customFormat="1" outlineLevel="1">
      <c r="A183" s="395">
        <v>51</v>
      </c>
      <c r="B183" s="269" t="s">
        <v>1685</v>
      </c>
      <c r="C183" s="270" t="s">
        <v>1686</v>
      </c>
      <c r="D183" s="372" t="s">
        <v>197</v>
      </c>
      <c r="E183" s="334">
        <v>4.7000000000000002E-3</v>
      </c>
      <c r="F183" s="334"/>
      <c r="G183" s="334">
        <f>ROUND(E183*F183,2)</f>
        <v>0</v>
      </c>
      <c r="H183" s="390" t="s">
        <v>1715</v>
      </c>
      <c r="I183" s="235"/>
      <c r="J183" s="235"/>
      <c r="K183" s="235"/>
      <c r="L183" s="235"/>
      <c r="M183" s="235"/>
      <c r="N183" s="235"/>
      <c r="O183" s="235"/>
      <c r="P183" s="235"/>
      <c r="Q183" s="235"/>
      <c r="R183" s="235"/>
      <c r="S183" s="235"/>
      <c r="T183" s="235"/>
      <c r="U183" s="235"/>
      <c r="V183" s="235"/>
      <c r="W183" s="235"/>
      <c r="X183" s="235"/>
      <c r="Y183" s="235"/>
      <c r="Z183" s="235"/>
      <c r="AA183" s="235"/>
      <c r="AB183" s="235"/>
      <c r="AC183" s="235"/>
      <c r="AD183" s="235"/>
      <c r="AE183" s="235"/>
      <c r="AF183" s="235"/>
      <c r="AG183" s="235"/>
      <c r="AH183" s="235"/>
      <c r="AI183" s="235"/>
      <c r="AJ183" s="235"/>
      <c r="AK183" s="235"/>
      <c r="AL183" s="235"/>
      <c r="AM183" s="235"/>
      <c r="AN183" s="235"/>
      <c r="AO183" s="235"/>
      <c r="AP183" s="235"/>
      <c r="AQ183" s="235"/>
      <c r="AR183" s="235"/>
      <c r="AS183" s="235"/>
      <c r="AT183" s="235"/>
    </row>
    <row r="184" spans="1:46" s="232" customFormat="1" outlineLevel="1">
      <c r="A184" s="395"/>
      <c r="B184" s="360"/>
      <c r="C184" s="360" t="s">
        <v>1733</v>
      </c>
      <c r="D184" s="361"/>
      <c r="E184" s="362">
        <v>4.7000000000000002E-3</v>
      </c>
      <c r="F184" s="334"/>
      <c r="G184" s="334"/>
      <c r="H184" s="271"/>
      <c r="I184" s="235"/>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35"/>
      <c r="AM184" s="235"/>
      <c r="AN184" s="235"/>
      <c r="AO184" s="235"/>
      <c r="AP184" s="235"/>
      <c r="AQ184" s="235"/>
      <c r="AR184" s="235"/>
      <c r="AS184" s="235"/>
      <c r="AT184" s="235"/>
    </row>
    <row r="185" spans="1:46" s="232" customFormat="1" outlineLevel="1">
      <c r="A185" s="395" t="s">
        <v>152</v>
      </c>
      <c r="B185" s="331" t="s">
        <v>1688</v>
      </c>
      <c r="C185" s="332" t="s">
        <v>1656</v>
      </c>
      <c r="D185" s="361" t="s">
        <v>1496</v>
      </c>
      <c r="E185" s="362" t="s">
        <v>1496</v>
      </c>
      <c r="F185" s="334"/>
      <c r="G185" s="334"/>
      <c r="H185" s="271" t="s">
        <v>152</v>
      </c>
      <c r="I185" s="235"/>
      <c r="J185" s="235"/>
      <c r="K185" s="235"/>
      <c r="L185" s="235"/>
      <c r="M185" s="235"/>
      <c r="N185" s="235"/>
      <c r="O185" s="235"/>
      <c r="P185" s="235"/>
      <c r="Q185" s="235"/>
      <c r="R185" s="235"/>
      <c r="S185" s="235"/>
      <c r="T185" s="235"/>
      <c r="U185" s="235"/>
      <c r="V185" s="235"/>
      <c r="W185" s="235"/>
      <c r="X185" s="235"/>
      <c r="Y185" s="235"/>
      <c r="Z185" s="235"/>
      <c r="AA185" s="235"/>
      <c r="AB185" s="235"/>
      <c r="AC185" s="235"/>
      <c r="AD185" s="235"/>
      <c r="AE185" s="235"/>
      <c r="AF185" s="235"/>
      <c r="AG185" s="235"/>
      <c r="AH185" s="235"/>
      <c r="AI185" s="235"/>
      <c r="AJ185" s="235"/>
      <c r="AK185" s="235"/>
      <c r="AL185" s="235"/>
      <c r="AM185" s="235"/>
      <c r="AN185" s="235"/>
      <c r="AO185" s="235"/>
      <c r="AP185" s="235"/>
      <c r="AQ185" s="235"/>
      <c r="AR185" s="235"/>
      <c r="AS185" s="235"/>
      <c r="AT185" s="235"/>
    </row>
    <row r="186" spans="1:46" s="232" customFormat="1" outlineLevel="1">
      <c r="A186" s="395">
        <v>52</v>
      </c>
      <c r="B186" s="269" t="s">
        <v>1689</v>
      </c>
      <c r="C186" s="270" t="s">
        <v>1690</v>
      </c>
      <c r="D186" s="372" t="s">
        <v>197</v>
      </c>
      <c r="E186" s="334">
        <v>5.2499999999999998E-2</v>
      </c>
      <c r="F186" s="334"/>
      <c r="G186" s="334">
        <f>ROUND(E186*F186,2)</f>
        <v>0</v>
      </c>
      <c r="H186" s="390" t="s">
        <v>1715</v>
      </c>
      <c r="I186" s="235"/>
      <c r="J186" s="235"/>
      <c r="K186" s="235"/>
      <c r="L186" s="235"/>
      <c r="M186" s="235"/>
      <c r="N186" s="235"/>
      <c r="O186" s="235"/>
      <c r="P186" s="235"/>
      <c r="Q186" s="235"/>
      <c r="R186" s="235"/>
      <c r="S186" s="235"/>
      <c r="T186" s="235"/>
      <c r="U186" s="235"/>
      <c r="V186" s="235"/>
      <c r="W186" s="235"/>
      <c r="X186" s="235"/>
      <c r="Y186" s="235"/>
      <c r="Z186" s="235"/>
      <c r="AA186" s="235"/>
      <c r="AB186" s="235"/>
      <c r="AC186" s="235"/>
      <c r="AD186" s="235"/>
      <c r="AE186" s="235"/>
      <c r="AF186" s="235"/>
      <c r="AG186" s="235"/>
      <c r="AH186" s="235"/>
      <c r="AI186" s="235"/>
      <c r="AJ186" s="235"/>
      <c r="AK186" s="235"/>
      <c r="AL186" s="235"/>
      <c r="AM186" s="235"/>
      <c r="AN186" s="235"/>
      <c r="AO186" s="235"/>
      <c r="AP186" s="235"/>
      <c r="AQ186" s="235"/>
      <c r="AR186" s="235"/>
      <c r="AS186" s="235"/>
      <c r="AT186" s="235"/>
    </row>
    <row r="187" spans="1:46" s="232" customFormat="1" outlineLevel="1">
      <c r="A187" s="395"/>
      <c r="B187" s="360"/>
      <c r="C187" s="360" t="s">
        <v>1734</v>
      </c>
      <c r="D187" s="361"/>
      <c r="E187" s="362">
        <v>5.2500000000000005E-2</v>
      </c>
      <c r="F187" s="334"/>
      <c r="G187" s="334"/>
      <c r="H187" s="271"/>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5"/>
      <c r="AN187" s="235"/>
      <c r="AO187" s="235"/>
      <c r="AP187" s="235"/>
      <c r="AQ187" s="235"/>
      <c r="AR187" s="235"/>
      <c r="AS187" s="235"/>
      <c r="AT187" s="235"/>
    </row>
    <row r="188" spans="1:46" s="232" customFormat="1" outlineLevel="1">
      <c r="A188" s="395" t="s">
        <v>152</v>
      </c>
      <c r="B188" s="331" t="s">
        <v>152</v>
      </c>
      <c r="C188" s="332" t="s">
        <v>1692</v>
      </c>
      <c r="D188" s="361" t="s">
        <v>1496</v>
      </c>
      <c r="E188" s="362" t="s">
        <v>1496</v>
      </c>
      <c r="F188" s="334"/>
      <c r="G188" s="334"/>
      <c r="H188" s="271" t="s">
        <v>152</v>
      </c>
      <c r="I188" s="235"/>
      <c r="J188" s="235"/>
      <c r="K188" s="235"/>
      <c r="L188" s="235"/>
      <c r="M188" s="235"/>
      <c r="N188" s="235"/>
      <c r="O188" s="235"/>
      <c r="P188" s="235"/>
      <c r="Q188" s="235"/>
      <c r="R188" s="235"/>
      <c r="S188" s="235"/>
      <c r="T188" s="235"/>
      <c r="U188" s="235"/>
      <c r="V188" s="235"/>
      <c r="W188" s="235"/>
      <c r="X188" s="235"/>
      <c r="Y188" s="235"/>
      <c r="Z188" s="235"/>
      <c r="AA188" s="235"/>
      <c r="AB188" s="235"/>
      <c r="AC188" s="235"/>
      <c r="AD188" s="235"/>
      <c r="AE188" s="235"/>
      <c r="AF188" s="235"/>
      <c r="AG188" s="235"/>
      <c r="AH188" s="235"/>
      <c r="AI188" s="235"/>
      <c r="AJ188" s="235"/>
      <c r="AK188" s="235"/>
      <c r="AL188" s="235"/>
      <c r="AM188" s="235"/>
      <c r="AN188" s="235"/>
      <c r="AO188" s="235"/>
      <c r="AP188" s="235"/>
      <c r="AQ188" s="235"/>
      <c r="AR188" s="235"/>
      <c r="AS188" s="235"/>
      <c r="AT188" s="235"/>
    </row>
    <row r="189" spans="1:46" s="232" customFormat="1" outlineLevel="1">
      <c r="A189" s="395">
        <v>53</v>
      </c>
      <c r="B189" s="269" t="s">
        <v>1707</v>
      </c>
      <c r="C189" s="270" t="s">
        <v>1735</v>
      </c>
      <c r="D189" s="372" t="s">
        <v>142</v>
      </c>
      <c r="E189" s="334">
        <v>1</v>
      </c>
      <c r="F189" s="334"/>
      <c r="G189" s="334">
        <f>ROUND(E189*F189,2)</f>
        <v>0</v>
      </c>
      <c r="H189" s="390" t="s">
        <v>1233</v>
      </c>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row>
    <row r="190" spans="1:46" s="232" customFormat="1" outlineLevel="1">
      <c r="A190" s="395"/>
      <c r="B190" s="360"/>
      <c r="C190" s="360" t="s">
        <v>46</v>
      </c>
      <c r="D190" s="361"/>
      <c r="E190" s="362">
        <v>1</v>
      </c>
      <c r="F190" s="334"/>
      <c r="G190" s="334"/>
      <c r="H190" s="271"/>
      <c r="I190" s="235"/>
      <c r="J190" s="235"/>
      <c r="K190" s="235"/>
      <c r="L190" s="235"/>
      <c r="M190" s="235"/>
      <c r="N190" s="235"/>
      <c r="O190" s="235"/>
      <c r="P190" s="235"/>
      <c r="Q190" s="235"/>
      <c r="R190" s="235"/>
      <c r="S190" s="235"/>
      <c r="T190" s="235"/>
      <c r="U190" s="235"/>
      <c r="V190" s="235"/>
      <c r="W190" s="235"/>
      <c r="X190" s="235"/>
      <c r="Y190" s="235"/>
      <c r="Z190" s="235"/>
      <c r="AA190" s="235"/>
      <c r="AB190" s="235"/>
      <c r="AC190" s="235"/>
      <c r="AD190" s="235"/>
      <c r="AE190" s="235"/>
      <c r="AF190" s="235"/>
      <c r="AG190" s="235"/>
      <c r="AH190" s="235"/>
      <c r="AI190" s="235"/>
      <c r="AJ190" s="235"/>
      <c r="AK190" s="235"/>
      <c r="AL190" s="235"/>
      <c r="AM190" s="235"/>
      <c r="AN190" s="235"/>
      <c r="AO190" s="235"/>
      <c r="AP190" s="235"/>
      <c r="AQ190" s="235"/>
      <c r="AR190" s="235"/>
      <c r="AS190" s="235"/>
      <c r="AT190" s="235"/>
    </row>
    <row r="191" spans="1:46" s="232" customFormat="1" outlineLevel="1">
      <c r="A191" s="395"/>
      <c r="B191" s="360" t="s">
        <v>1500</v>
      </c>
      <c r="C191" s="360" t="s">
        <v>1736</v>
      </c>
      <c r="D191" s="361"/>
      <c r="E191" s="362"/>
      <c r="F191" s="334"/>
      <c r="G191" s="334"/>
      <c r="H191" s="271"/>
      <c r="I191" s="235"/>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5"/>
      <c r="AT191" s="235"/>
    </row>
    <row r="192" spans="1:46" s="232" customFormat="1" outlineLevel="1">
      <c r="A192" s="395">
        <v>54</v>
      </c>
      <c r="B192" s="269" t="s">
        <v>1737</v>
      </c>
      <c r="C192" s="270" t="s">
        <v>1738</v>
      </c>
      <c r="D192" s="372" t="s">
        <v>142</v>
      </c>
      <c r="E192" s="334">
        <v>1</v>
      </c>
      <c r="F192" s="334"/>
      <c r="G192" s="334">
        <f>ROUND(E192*F192,2)</f>
        <v>0</v>
      </c>
      <c r="H192" s="390" t="s">
        <v>1233</v>
      </c>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5"/>
      <c r="AN192" s="235"/>
      <c r="AO192" s="235"/>
      <c r="AP192" s="235"/>
      <c r="AQ192" s="235"/>
      <c r="AR192" s="235"/>
      <c r="AS192" s="235"/>
      <c r="AT192" s="235"/>
    </row>
    <row r="193" spans="1:47" s="232" customFormat="1" outlineLevel="1">
      <c r="A193" s="395"/>
      <c r="B193" s="360"/>
      <c r="C193" s="360" t="s">
        <v>46</v>
      </c>
      <c r="D193" s="361"/>
      <c r="E193" s="362">
        <v>1</v>
      </c>
      <c r="F193" s="334"/>
      <c r="G193" s="334"/>
      <c r="H193" s="271"/>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c r="AQ193" s="235"/>
      <c r="AR193" s="235"/>
      <c r="AS193" s="235"/>
      <c r="AT193" s="235"/>
    </row>
    <row r="194" spans="1:47" s="232" customFormat="1" outlineLevel="1">
      <c r="A194" s="395"/>
      <c r="B194" s="360" t="s">
        <v>1500</v>
      </c>
      <c r="C194" s="360" t="s">
        <v>1739</v>
      </c>
      <c r="D194" s="361"/>
      <c r="E194" s="362"/>
      <c r="F194" s="334"/>
      <c r="G194" s="334"/>
      <c r="H194" s="271"/>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E194" s="235"/>
      <c r="AF194" s="235"/>
      <c r="AG194" s="235"/>
      <c r="AH194" s="235"/>
      <c r="AI194" s="235"/>
      <c r="AJ194" s="235"/>
      <c r="AK194" s="235"/>
      <c r="AL194" s="235"/>
      <c r="AM194" s="235"/>
      <c r="AN194" s="235"/>
      <c r="AO194" s="235"/>
      <c r="AP194" s="235"/>
      <c r="AQ194" s="235"/>
      <c r="AR194" s="235"/>
      <c r="AS194" s="235"/>
      <c r="AT194" s="235"/>
    </row>
    <row r="195" spans="1:47" s="232" customFormat="1" outlineLevel="1">
      <c r="A195" s="396" t="s">
        <v>126</v>
      </c>
      <c r="B195" s="371">
        <v>730</v>
      </c>
      <c r="C195" s="364" t="s">
        <v>1717</v>
      </c>
      <c r="D195" s="365"/>
      <c r="E195" s="366"/>
      <c r="F195" s="366"/>
      <c r="G195" s="366">
        <f>SUM(G196:G227)</f>
        <v>0</v>
      </c>
      <c r="H195" s="339"/>
      <c r="I195" s="235"/>
      <c r="J195" s="235"/>
      <c r="K195" s="235"/>
      <c r="L195" s="235"/>
      <c r="M195" s="235"/>
      <c r="N195" s="235"/>
      <c r="O195" s="235"/>
      <c r="P195" s="235"/>
      <c r="Q195" s="235"/>
      <c r="R195" s="235"/>
      <c r="S195" s="235"/>
      <c r="T195" s="235"/>
      <c r="U195" s="235"/>
      <c r="V195" s="235"/>
      <c r="W195" s="235"/>
      <c r="X195" s="235"/>
      <c r="Y195" s="235"/>
      <c r="Z195" s="235"/>
      <c r="AA195" s="235"/>
      <c r="AB195" s="235"/>
      <c r="AC195" s="235"/>
      <c r="AD195" s="235"/>
      <c r="AE195" s="235"/>
      <c r="AF195" s="235"/>
      <c r="AG195" s="235"/>
      <c r="AH195" s="235"/>
      <c r="AI195" s="235"/>
      <c r="AJ195" s="235"/>
      <c r="AK195" s="235"/>
      <c r="AL195" s="235"/>
      <c r="AM195" s="235"/>
      <c r="AN195" s="235"/>
      <c r="AO195" s="235"/>
      <c r="AP195" s="235"/>
      <c r="AQ195" s="235"/>
      <c r="AR195" s="235"/>
      <c r="AS195" s="235"/>
      <c r="AT195" s="235"/>
      <c r="AU195" s="235"/>
    </row>
    <row r="196" spans="1:47" s="232" customFormat="1" outlineLevel="1">
      <c r="A196" s="395"/>
      <c r="B196" s="331" t="s">
        <v>80</v>
      </c>
      <c r="C196" s="332" t="s">
        <v>81</v>
      </c>
      <c r="D196" s="333"/>
      <c r="E196" s="334"/>
      <c r="F196" s="334"/>
      <c r="G196" s="334"/>
      <c r="H196" s="271"/>
      <c r="I196" s="235"/>
      <c r="J196" s="235"/>
      <c r="K196" s="235"/>
      <c r="L196" s="235"/>
      <c r="M196" s="235"/>
      <c r="N196" s="235"/>
      <c r="O196" s="235"/>
      <c r="P196" s="235"/>
      <c r="Q196" s="235"/>
      <c r="R196" s="235"/>
      <c r="S196" s="235"/>
      <c r="T196" s="235"/>
      <c r="U196" s="235"/>
      <c r="V196" s="235"/>
      <c r="W196" s="235"/>
      <c r="X196" s="235"/>
      <c r="Y196" s="235"/>
      <c r="Z196" s="235"/>
      <c r="AA196" s="235"/>
      <c r="AB196" s="235"/>
      <c r="AC196" s="235"/>
      <c r="AD196" s="235"/>
      <c r="AE196" s="235"/>
      <c r="AF196" s="235"/>
      <c r="AG196" s="235"/>
      <c r="AH196" s="235"/>
      <c r="AI196" s="235"/>
      <c r="AJ196" s="235"/>
      <c r="AK196" s="235"/>
      <c r="AL196" s="235"/>
      <c r="AM196" s="235"/>
      <c r="AN196" s="235"/>
      <c r="AO196" s="235"/>
      <c r="AP196" s="235"/>
      <c r="AQ196" s="235"/>
      <c r="AR196" s="235"/>
      <c r="AS196" s="235"/>
      <c r="AT196" s="235"/>
      <c r="AU196" s="235"/>
    </row>
    <row r="197" spans="1:47" s="232" customFormat="1" ht="22.5" outlineLevel="1">
      <c r="A197" s="395">
        <v>55</v>
      </c>
      <c r="B197" s="269" t="s">
        <v>1794</v>
      </c>
      <c r="C197" s="270" t="s">
        <v>1795</v>
      </c>
      <c r="D197" s="333" t="s">
        <v>247</v>
      </c>
      <c r="E197" s="334">
        <v>13</v>
      </c>
      <c r="F197" s="334"/>
      <c r="G197" s="334">
        <f t="shared" ref="G197:G201" si="0">ROUND(E197*F197,2)</f>
        <v>0</v>
      </c>
      <c r="H197" s="390" t="s">
        <v>1715</v>
      </c>
      <c r="I197" s="235"/>
      <c r="J197" s="235"/>
      <c r="K197" s="235"/>
      <c r="L197" s="235"/>
      <c r="M197" s="235"/>
      <c r="N197" s="235"/>
      <c r="O197" s="235"/>
      <c r="P197" s="235"/>
      <c r="Q197" s="235"/>
      <c r="R197" s="235"/>
      <c r="S197" s="235"/>
      <c r="T197" s="235"/>
      <c r="U197" s="235"/>
      <c r="V197" s="235"/>
      <c r="W197" s="235"/>
      <c r="X197" s="235"/>
      <c r="Y197" s="235"/>
      <c r="Z197" s="235"/>
      <c r="AA197" s="235"/>
      <c r="AB197" s="235"/>
      <c r="AC197" s="235"/>
      <c r="AD197" s="235"/>
      <c r="AE197" s="235"/>
      <c r="AF197" s="235"/>
      <c r="AG197" s="235"/>
      <c r="AH197" s="235"/>
      <c r="AI197" s="235"/>
      <c r="AJ197" s="235"/>
      <c r="AK197" s="235"/>
      <c r="AL197" s="235"/>
      <c r="AM197" s="235"/>
      <c r="AN197" s="235"/>
      <c r="AO197" s="235"/>
      <c r="AP197" s="235"/>
      <c r="AQ197" s="235"/>
      <c r="AR197" s="235"/>
      <c r="AS197" s="235"/>
      <c r="AT197" s="235"/>
      <c r="AU197" s="235"/>
    </row>
    <row r="198" spans="1:47" s="232" customFormat="1" ht="22.5" outlineLevel="1">
      <c r="A198" s="395">
        <v>56</v>
      </c>
      <c r="B198" s="269" t="s">
        <v>1796</v>
      </c>
      <c r="C198" s="270" t="s">
        <v>1797</v>
      </c>
      <c r="D198" s="333" t="s">
        <v>247</v>
      </c>
      <c r="E198" s="334">
        <v>3</v>
      </c>
      <c r="F198" s="334"/>
      <c r="G198" s="334">
        <f t="shared" si="0"/>
        <v>0</v>
      </c>
      <c r="H198" s="390" t="s">
        <v>1715</v>
      </c>
      <c r="I198" s="235"/>
      <c r="J198" s="235"/>
      <c r="K198" s="235"/>
      <c r="L198" s="235"/>
      <c r="M198" s="235"/>
      <c r="N198" s="235"/>
      <c r="O198" s="235"/>
      <c r="P198" s="235"/>
      <c r="Q198" s="235"/>
      <c r="R198" s="235"/>
      <c r="S198" s="235"/>
      <c r="T198" s="235"/>
      <c r="U198" s="235"/>
      <c r="V198" s="235"/>
      <c r="W198" s="235"/>
      <c r="X198" s="235"/>
      <c r="Y198" s="235"/>
      <c r="Z198" s="235"/>
      <c r="AA198" s="235"/>
      <c r="AB198" s="235"/>
      <c r="AC198" s="235"/>
      <c r="AD198" s="235"/>
      <c r="AE198" s="235"/>
      <c r="AF198" s="235"/>
      <c r="AG198" s="235"/>
      <c r="AH198" s="235"/>
      <c r="AI198" s="235"/>
      <c r="AJ198" s="235"/>
      <c r="AK198" s="235"/>
      <c r="AL198" s="235"/>
      <c r="AM198" s="235"/>
      <c r="AN198" s="235"/>
      <c r="AO198" s="235"/>
      <c r="AP198" s="235"/>
      <c r="AQ198" s="235"/>
      <c r="AR198" s="235"/>
      <c r="AS198" s="235"/>
      <c r="AT198" s="235"/>
      <c r="AU198" s="235"/>
    </row>
    <row r="199" spans="1:47" s="232" customFormat="1" ht="22.5" outlineLevel="1">
      <c r="A199" s="395">
        <v>57</v>
      </c>
      <c r="B199" s="269" t="s">
        <v>1798</v>
      </c>
      <c r="C199" s="270" t="s">
        <v>1799</v>
      </c>
      <c r="D199" s="333" t="s">
        <v>247</v>
      </c>
      <c r="E199" s="334">
        <v>16</v>
      </c>
      <c r="F199" s="334"/>
      <c r="G199" s="334">
        <f t="shared" si="0"/>
        <v>0</v>
      </c>
      <c r="H199" s="390" t="s">
        <v>1233</v>
      </c>
      <c r="I199" s="235"/>
      <c r="J199" s="235"/>
      <c r="K199" s="235"/>
      <c r="L199" s="235"/>
      <c r="M199" s="235"/>
      <c r="N199" s="235"/>
      <c r="O199" s="235"/>
      <c r="P199" s="235"/>
      <c r="Q199" s="235"/>
      <c r="R199" s="235"/>
      <c r="S199" s="235"/>
      <c r="T199" s="235"/>
      <c r="U199" s="235"/>
      <c r="V199" s="235"/>
      <c r="W199" s="235"/>
      <c r="X199" s="235"/>
      <c r="Y199" s="235"/>
      <c r="Z199" s="235"/>
      <c r="AA199" s="235"/>
      <c r="AB199" s="235"/>
      <c r="AC199" s="235"/>
      <c r="AD199" s="235"/>
      <c r="AE199" s="235"/>
      <c r="AF199" s="235"/>
      <c r="AG199" s="235"/>
      <c r="AH199" s="235"/>
      <c r="AI199" s="235"/>
      <c r="AJ199" s="235"/>
      <c r="AK199" s="235"/>
      <c r="AL199" s="235"/>
      <c r="AM199" s="235"/>
      <c r="AN199" s="235"/>
      <c r="AO199" s="235"/>
      <c r="AP199" s="235"/>
      <c r="AQ199" s="235"/>
      <c r="AR199" s="235"/>
      <c r="AS199" s="235"/>
      <c r="AT199" s="235"/>
      <c r="AU199" s="235"/>
    </row>
    <row r="200" spans="1:47" s="232" customFormat="1" ht="22.5" outlineLevel="1">
      <c r="A200" s="395">
        <v>58</v>
      </c>
      <c r="B200" s="269" t="s">
        <v>1798</v>
      </c>
      <c r="C200" s="270" t="s">
        <v>1803</v>
      </c>
      <c r="D200" s="333" t="s">
        <v>0</v>
      </c>
      <c r="E200" s="334">
        <v>30</v>
      </c>
      <c r="F200" s="334"/>
      <c r="G200" s="334">
        <f t="shared" si="0"/>
        <v>0</v>
      </c>
      <c r="H200" s="390" t="s">
        <v>1233</v>
      </c>
      <c r="I200" s="235"/>
      <c r="J200" s="235"/>
      <c r="K200" s="235"/>
      <c r="L200" s="235"/>
      <c r="M200" s="235"/>
      <c r="N200" s="235"/>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c r="AJ200" s="235"/>
      <c r="AK200" s="235"/>
      <c r="AL200" s="235"/>
      <c r="AM200" s="235"/>
      <c r="AN200" s="235"/>
      <c r="AO200" s="235"/>
      <c r="AP200" s="235"/>
      <c r="AQ200" s="235"/>
      <c r="AR200" s="235"/>
      <c r="AS200" s="235"/>
      <c r="AT200" s="235"/>
      <c r="AU200" s="235"/>
    </row>
    <row r="201" spans="1:47" s="232" customFormat="1" outlineLevel="1">
      <c r="A201" s="395">
        <v>59</v>
      </c>
      <c r="B201" s="269">
        <v>998713101</v>
      </c>
      <c r="C201" s="270" t="s">
        <v>1808</v>
      </c>
      <c r="D201" s="333" t="s">
        <v>197</v>
      </c>
      <c r="E201" s="334">
        <v>8.8000000000000005E-3</v>
      </c>
      <c r="F201" s="334"/>
      <c r="G201" s="334">
        <f t="shared" si="0"/>
        <v>0</v>
      </c>
      <c r="H201" s="390" t="s">
        <v>1715</v>
      </c>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35"/>
      <c r="AQ201" s="235"/>
      <c r="AR201" s="235"/>
      <c r="AS201" s="235"/>
      <c r="AT201" s="235"/>
      <c r="AU201" s="235"/>
    </row>
    <row r="202" spans="1:47" s="232" customFormat="1" outlineLevel="1">
      <c r="A202" s="395"/>
      <c r="B202" s="331" t="s">
        <v>1819</v>
      </c>
      <c r="C202" s="332" t="s">
        <v>1820</v>
      </c>
      <c r="D202" s="333"/>
      <c r="E202" s="334"/>
      <c r="F202" s="334"/>
      <c r="G202" s="334"/>
      <c r="H202" s="271"/>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c r="AJ202" s="235"/>
      <c r="AK202" s="235"/>
      <c r="AL202" s="235"/>
      <c r="AM202" s="235"/>
      <c r="AN202" s="235"/>
      <c r="AO202" s="235"/>
      <c r="AP202" s="235"/>
      <c r="AQ202" s="235"/>
      <c r="AR202" s="235"/>
      <c r="AS202" s="235"/>
      <c r="AT202" s="235"/>
      <c r="AU202" s="235"/>
    </row>
    <row r="203" spans="1:47" s="232" customFormat="1" outlineLevel="1">
      <c r="A203" s="395">
        <v>60</v>
      </c>
      <c r="B203" s="269" t="s">
        <v>1821</v>
      </c>
      <c r="C203" s="270" t="s">
        <v>1822</v>
      </c>
      <c r="D203" s="333" t="s">
        <v>247</v>
      </c>
      <c r="E203" s="334">
        <v>16</v>
      </c>
      <c r="F203" s="334"/>
      <c r="G203" s="334">
        <f t="shared" ref="G203:G205" si="1">ROUND(E203*F203,2)</f>
        <v>0</v>
      </c>
      <c r="H203" s="390" t="s">
        <v>1715</v>
      </c>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c r="AQ203" s="235"/>
      <c r="AR203" s="235"/>
      <c r="AS203" s="235"/>
      <c r="AT203" s="235"/>
      <c r="AU203" s="235"/>
    </row>
    <row r="204" spans="1:47" s="232" customFormat="1" outlineLevel="1">
      <c r="A204" s="395">
        <v>61</v>
      </c>
      <c r="B204" s="269">
        <v>733291101</v>
      </c>
      <c r="C204" s="270" t="s">
        <v>1832</v>
      </c>
      <c r="D204" s="333" t="s">
        <v>247</v>
      </c>
      <c r="E204" s="334">
        <v>16</v>
      </c>
      <c r="F204" s="334"/>
      <c r="G204" s="334">
        <f t="shared" si="1"/>
        <v>0</v>
      </c>
      <c r="H204" s="390" t="s">
        <v>1715</v>
      </c>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235"/>
      <c r="AK204" s="235"/>
      <c r="AL204" s="235"/>
      <c r="AM204" s="235"/>
      <c r="AN204" s="235"/>
      <c r="AO204" s="235"/>
      <c r="AP204" s="235"/>
      <c r="AQ204" s="235"/>
      <c r="AR204" s="235"/>
      <c r="AS204" s="235"/>
      <c r="AT204" s="235"/>
      <c r="AU204" s="235"/>
    </row>
    <row r="205" spans="1:47" s="232" customFormat="1" outlineLevel="1">
      <c r="A205" s="395">
        <v>62</v>
      </c>
      <c r="B205" s="269" t="s">
        <v>1835</v>
      </c>
      <c r="C205" s="270" t="s">
        <v>1836</v>
      </c>
      <c r="D205" s="333" t="s">
        <v>197</v>
      </c>
      <c r="E205" s="334">
        <v>6.9168000000000007E-3</v>
      </c>
      <c r="F205" s="334"/>
      <c r="G205" s="334">
        <f t="shared" si="1"/>
        <v>0</v>
      </c>
      <c r="H205" s="390" t="s">
        <v>1715</v>
      </c>
      <c r="I205" s="235"/>
      <c r="J205" s="235"/>
      <c r="K205" s="235"/>
      <c r="L205" s="235"/>
      <c r="M205" s="235"/>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c r="AJ205" s="235"/>
      <c r="AK205" s="235"/>
      <c r="AL205" s="235"/>
      <c r="AM205" s="235"/>
      <c r="AN205" s="235"/>
      <c r="AO205" s="235"/>
      <c r="AP205" s="235"/>
      <c r="AQ205" s="235"/>
      <c r="AR205" s="235"/>
      <c r="AS205" s="235"/>
      <c r="AT205" s="235"/>
      <c r="AU205" s="235"/>
    </row>
    <row r="206" spans="1:47" s="232" customFormat="1" outlineLevel="1">
      <c r="A206" s="395"/>
      <c r="B206" s="331" t="s">
        <v>1837</v>
      </c>
      <c r="C206" s="332" t="s">
        <v>1838</v>
      </c>
      <c r="D206" s="333"/>
      <c r="E206" s="334"/>
      <c r="F206" s="334"/>
      <c r="G206" s="334"/>
      <c r="H206" s="271"/>
      <c r="I206" s="235"/>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K206" s="235"/>
      <c r="AL206" s="235"/>
      <c r="AM206" s="235"/>
      <c r="AN206" s="235"/>
      <c r="AO206" s="235"/>
      <c r="AP206" s="235"/>
      <c r="AQ206" s="235"/>
      <c r="AR206" s="235"/>
      <c r="AS206" s="235"/>
      <c r="AT206" s="235"/>
      <c r="AU206" s="235"/>
    </row>
    <row r="207" spans="1:47" s="232" customFormat="1" outlineLevel="1">
      <c r="A207" s="395">
        <v>63</v>
      </c>
      <c r="B207" s="269" t="s">
        <v>1841</v>
      </c>
      <c r="C207" s="270" t="s">
        <v>1842</v>
      </c>
      <c r="D207" s="333" t="s">
        <v>142</v>
      </c>
      <c r="E207" s="334">
        <v>4</v>
      </c>
      <c r="F207" s="334"/>
      <c r="G207" s="334">
        <f t="shared" ref="G207:G213" si="2">ROUND(E207*F207,2)</f>
        <v>0</v>
      </c>
      <c r="H207" s="390" t="s">
        <v>1715</v>
      </c>
      <c r="I207" s="235"/>
      <c r="J207" s="235"/>
      <c r="K207" s="235"/>
      <c r="L207" s="235"/>
      <c r="M207" s="235"/>
      <c r="N207" s="235"/>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c r="AJ207" s="235"/>
      <c r="AK207" s="235"/>
      <c r="AL207" s="235"/>
      <c r="AM207" s="235"/>
      <c r="AN207" s="235"/>
      <c r="AO207" s="235"/>
      <c r="AP207" s="235"/>
      <c r="AQ207" s="235"/>
      <c r="AR207" s="235"/>
      <c r="AS207" s="235"/>
      <c r="AT207" s="235"/>
      <c r="AU207" s="235"/>
    </row>
    <row r="208" spans="1:47" s="232" customFormat="1" ht="56.25" outlineLevel="1">
      <c r="A208" s="395">
        <v>64</v>
      </c>
      <c r="B208" s="269" t="s">
        <v>1798</v>
      </c>
      <c r="C208" s="270" t="s">
        <v>1855</v>
      </c>
      <c r="D208" s="333" t="s">
        <v>142</v>
      </c>
      <c r="E208" s="334">
        <v>2</v>
      </c>
      <c r="F208" s="334"/>
      <c r="G208" s="334">
        <f t="shared" si="2"/>
        <v>0</v>
      </c>
      <c r="H208" s="390" t="s">
        <v>1233</v>
      </c>
      <c r="I208" s="235"/>
      <c r="J208" s="235"/>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235"/>
      <c r="AK208" s="235"/>
      <c r="AL208" s="235"/>
      <c r="AM208" s="235"/>
      <c r="AN208" s="235"/>
      <c r="AO208" s="235"/>
      <c r="AP208" s="235"/>
      <c r="AQ208" s="235"/>
      <c r="AR208" s="235"/>
      <c r="AS208" s="235"/>
      <c r="AT208" s="235"/>
      <c r="AU208" s="235"/>
    </row>
    <row r="209" spans="1:47" s="232" customFormat="1" outlineLevel="1">
      <c r="A209" s="395">
        <v>65</v>
      </c>
      <c r="B209" s="269" t="s">
        <v>1798</v>
      </c>
      <c r="C209" s="270" t="s">
        <v>1856</v>
      </c>
      <c r="D209" s="333" t="s">
        <v>142</v>
      </c>
      <c r="E209" s="334">
        <v>2</v>
      </c>
      <c r="F209" s="334"/>
      <c r="G209" s="334">
        <f t="shared" si="2"/>
        <v>0</v>
      </c>
      <c r="H209" s="390" t="s">
        <v>1233</v>
      </c>
      <c r="I209" s="235"/>
      <c r="J209" s="235"/>
      <c r="K209" s="235"/>
      <c r="L209" s="235"/>
      <c r="M209" s="235"/>
      <c r="N209" s="235"/>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35"/>
      <c r="AO209" s="235"/>
      <c r="AP209" s="235"/>
      <c r="AQ209" s="235"/>
      <c r="AR209" s="235"/>
      <c r="AS209" s="235"/>
      <c r="AT209" s="235"/>
      <c r="AU209" s="235"/>
    </row>
    <row r="210" spans="1:47" s="232" customFormat="1" ht="33.75" outlineLevel="1">
      <c r="A210" s="395">
        <v>66</v>
      </c>
      <c r="B210" s="269" t="s">
        <v>1798</v>
      </c>
      <c r="C210" s="270" t="s">
        <v>1857</v>
      </c>
      <c r="D210" s="333" t="s">
        <v>142</v>
      </c>
      <c r="E210" s="334">
        <v>2</v>
      </c>
      <c r="F210" s="334"/>
      <c r="G210" s="334">
        <f t="shared" si="2"/>
        <v>0</v>
      </c>
      <c r="H210" s="390" t="s">
        <v>1233</v>
      </c>
      <c r="I210" s="235"/>
      <c r="J210" s="235"/>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c r="AQ210" s="235"/>
      <c r="AR210" s="235"/>
      <c r="AS210" s="235"/>
      <c r="AT210" s="235"/>
      <c r="AU210" s="235"/>
    </row>
    <row r="211" spans="1:47" s="232" customFormat="1" outlineLevel="1">
      <c r="A211" s="395">
        <v>67</v>
      </c>
      <c r="B211" s="269" t="s">
        <v>1798</v>
      </c>
      <c r="C211" s="270" t="s">
        <v>1858</v>
      </c>
      <c r="D211" s="333" t="s">
        <v>142</v>
      </c>
      <c r="E211" s="334">
        <v>4</v>
      </c>
      <c r="F211" s="334"/>
      <c r="G211" s="334">
        <f t="shared" si="2"/>
        <v>0</v>
      </c>
      <c r="H211" s="390" t="s">
        <v>1233</v>
      </c>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c r="AT211" s="235"/>
      <c r="AU211" s="235"/>
    </row>
    <row r="212" spans="1:47" s="232" customFormat="1" outlineLevel="1">
      <c r="A212" s="395">
        <v>68</v>
      </c>
      <c r="B212" s="269" t="s">
        <v>1798</v>
      </c>
      <c r="C212" s="270" t="s">
        <v>1859</v>
      </c>
      <c r="D212" s="333" t="s">
        <v>142</v>
      </c>
      <c r="E212" s="334">
        <v>1</v>
      </c>
      <c r="F212" s="334"/>
      <c r="G212" s="334">
        <f t="shared" si="2"/>
        <v>0</v>
      </c>
      <c r="H212" s="390" t="s">
        <v>1233</v>
      </c>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c r="AQ212" s="235"/>
      <c r="AR212" s="235"/>
      <c r="AS212" s="235"/>
      <c r="AT212" s="235"/>
      <c r="AU212" s="235"/>
    </row>
    <row r="213" spans="1:47" s="232" customFormat="1" outlineLevel="1">
      <c r="A213" s="395">
        <v>69</v>
      </c>
      <c r="B213" s="269" t="s">
        <v>1865</v>
      </c>
      <c r="C213" s="270" t="s">
        <v>1866</v>
      </c>
      <c r="D213" s="333" t="s">
        <v>197</v>
      </c>
      <c r="E213" s="334">
        <v>5.0000000000000001E-3</v>
      </c>
      <c r="F213" s="334"/>
      <c r="G213" s="334">
        <f t="shared" si="2"/>
        <v>0</v>
      </c>
      <c r="H213" s="390" t="s">
        <v>1715</v>
      </c>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c r="AQ213" s="235"/>
      <c r="AR213" s="235"/>
      <c r="AS213" s="235"/>
      <c r="AT213" s="235"/>
      <c r="AU213" s="235"/>
    </row>
    <row r="214" spans="1:47" s="232" customFormat="1" outlineLevel="1">
      <c r="A214" s="395"/>
      <c r="B214" s="331" t="s">
        <v>1867</v>
      </c>
      <c r="C214" s="332" t="s">
        <v>1868</v>
      </c>
      <c r="D214" s="333"/>
      <c r="E214" s="334"/>
      <c r="F214" s="334"/>
      <c r="G214" s="334"/>
      <c r="H214" s="271"/>
      <c r="I214" s="235"/>
      <c r="J214" s="235"/>
      <c r="K214" s="235"/>
      <c r="L214" s="235"/>
      <c r="M214" s="235"/>
      <c r="N214" s="235"/>
      <c r="O214" s="235"/>
      <c r="P214" s="235"/>
      <c r="Q214" s="235"/>
      <c r="R214" s="235"/>
      <c r="S214" s="235"/>
      <c r="T214" s="235"/>
      <c r="U214" s="235"/>
      <c r="V214" s="235"/>
      <c r="W214" s="235"/>
      <c r="X214" s="235"/>
      <c r="Y214" s="235"/>
      <c r="Z214" s="235"/>
      <c r="AA214" s="235"/>
      <c r="AB214" s="235"/>
      <c r="AC214" s="235"/>
      <c r="AD214" s="235"/>
      <c r="AE214" s="235"/>
      <c r="AF214" s="235"/>
      <c r="AG214" s="235"/>
      <c r="AH214" s="235"/>
      <c r="AI214" s="235"/>
      <c r="AJ214" s="235"/>
      <c r="AK214" s="235"/>
      <c r="AL214" s="235"/>
      <c r="AM214" s="235"/>
      <c r="AN214" s="235"/>
      <c r="AO214" s="235"/>
      <c r="AP214" s="235"/>
      <c r="AQ214" s="235"/>
      <c r="AR214" s="235"/>
      <c r="AS214" s="235"/>
      <c r="AT214" s="235"/>
      <c r="AU214" s="235"/>
    </row>
    <row r="215" spans="1:47" s="232" customFormat="1" outlineLevel="1">
      <c r="A215" s="395">
        <v>70</v>
      </c>
      <c r="B215" s="269" t="s">
        <v>1798</v>
      </c>
      <c r="C215" s="270" t="s">
        <v>1869</v>
      </c>
      <c r="D215" s="333" t="s">
        <v>142</v>
      </c>
      <c r="E215" s="334">
        <v>2</v>
      </c>
      <c r="F215" s="334"/>
      <c r="G215" s="334">
        <f t="shared" ref="G215:G217" si="3">ROUND(E215*F215,2)</f>
        <v>0</v>
      </c>
      <c r="H215" s="390" t="s">
        <v>1233</v>
      </c>
      <c r="I215" s="235"/>
      <c r="J215" s="235"/>
      <c r="K215" s="235"/>
      <c r="L215" s="235"/>
      <c r="M215" s="235"/>
      <c r="N215" s="235"/>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c r="AJ215" s="235"/>
      <c r="AK215" s="235"/>
      <c r="AL215" s="235"/>
      <c r="AM215" s="235"/>
      <c r="AN215" s="235"/>
      <c r="AO215" s="235"/>
      <c r="AP215" s="235"/>
      <c r="AQ215" s="235"/>
      <c r="AR215" s="235"/>
      <c r="AS215" s="235"/>
      <c r="AT215" s="235"/>
      <c r="AU215" s="235"/>
    </row>
    <row r="216" spans="1:47" s="232" customFormat="1" ht="45" outlineLevel="1">
      <c r="A216" s="395">
        <v>71</v>
      </c>
      <c r="B216" s="269" t="s">
        <v>1798</v>
      </c>
      <c r="C216" s="270" t="s">
        <v>1870</v>
      </c>
      <c r="D216" s="333" t="s">
        <v>142</v>
      </c>
      <c r="E216" s="334">
        <v>2</v>
      </c>
      <c r="F216" s="334"/>
      <c r="G216" s="334">
        <f t="shared" si="3"/>
        <v>0</v>
      </c>
      <c r="H216" s="390" t="s">
        <v>1233</v>
      </c>
      <c r="I216" s="235"/>
      <c r="J216" s="235"/>
      <c r="K216" s="235"/>
      <c r="L216" s="235"/>
      <c r="M216" s="235"/>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c r="AQ216" s="235"/>
      <c r="AR216" s="235"/>
      <c r="AS216" s="235"/>
      <c r="AT216" s="235"/>
      <c r="AU216" s="235"/>
    </row>
    <row r="217" spans="1:47" s="232" customFormat="1" outlineLevel="1">
      <c r="A217" s="395">
        <v>72</v>
      </c>
      <c r="B217" s="269" t="s">
        <v>1881</v>
      </c>
      <c r="C217" s="270" t="s">
        <v>1882</v>
      </c>
      <c r="D217" s="333" t="s">
        <v>197</v>
      </c>
      <c r="E217" s="334">
        <v>1.0800000000000001E-2</v>
      </c>
      <c r="F217" s="334"/>
      <c r="G217" s="334">
        <f t="shared" si="3"/>
        <v>0</v>
      </c>
      <c r="H217" s="390" t="s">
        <v>1715</v>
      </c>
      <c r="I217" s="235"/>
      <c r="J217" s="235"/>
      <c r="K217" s="235"/>
      <c r="L217" s="235"/>
      <c r="M217" s="235"/>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c r="AJ217" s="235"/>
      <c r="AK217" s="235"/>
      <c r="AL217" s="235"/>
      <c r="AM217" s="235"/>
      <c r="AN217" s="235"/>
      <c r="AO217" s="235"/>
      <c r="AP217" s="235"/>
      <c r="AQ217" s="235"/>
      <c r="AR217" s="235"/>
      <c r="AS217" s="235"/>
      <c r="AT217" s="235"/>
      <c r="AU217" s="235"/>
    </row>
    <row r="218" spans="1:47" s="232" customFormat="1" outlineLevel="1">
      <c r="A218" s="395"/>
      <c r="B218" s="331" t="s">
        <v>92</v>
      </c>
      <c r="C218" s="332" t="s">
        <v>93</v>
      </c>
      <c r="D218" s="333"/>
      <c r="E218" s="334"/>
      <c r="F218" s="334"/>
      <c r="G218" s="334"/>
      <c r="H218" s="271"/>
      <c r="I218" s="235"/>
      <c r="J218" s="235"/>
      <c r="K218" s="235"/>
      <c r="L218" s="235"/>
      <c r="M218" s="235"/>
      <c r="N218" s="235"/>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35"/>
      <c r="AJ218" s="235"/>
      <c r="AK218" s="235"/>
      <c r="AL218" s="235"/>
      <c r="AM218" s="235"/>
      <c r="AN218" s="235"/>
      <c r="AO218" s="235"/>
      <c r="AP218" s="235"/>
      <c r="AQ218" s="235"/>
      <c r="AR218" s="235"/>
      <c r="AS218" s="235"/>
      <c r="AT218" s="235"/>
      <c r="AU218" s="235"/>
    </row>
    <row r="219" spans="1:47" s="232" customFormat="1" outlineLevel="1">
      <c r="A219" s="395">
        <v>73</v>
      </c>
      <c r="B219" s="269" t="s">
        <v>1883</v>
      </c>
      <c r="C219" s="270" t="s">
        <v>1884</v>
      </c>
      <c r="D219" s="333" t="s">
        <v>1038</v>
      </c>
      <c r="E219" s="334">
        <v>5</v>
      </c>
      <c r="F219" s="334"/>
      <c r="G219" s="334">
        <f t="shared" ref="G219:G220" si="4">ROUND(E219*F219,2)</f>
        <v>0</v>
      </c>
      <c r="H219" s="390" t="s">
        <v>1715</v>
      </c>
      <c r="I219" s="235"/>
      <c r="J219" s="235"/>
      <c r="K219" s="235"/>
      <c r="L219" s="235"/>
      <c r="M219" s="235"/>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c r="AQ219" s="235"/>
      <c r="AR219" s="235"/>
      <c r="AS219" s="235"/>
      <c r="AT219" s="235"/>
      <c r="AU219" s="235"/>
    </row>
    <row r="220" spans="1:47" s="232" customFormat="1" outlineLevel="1">
      <c r="A220" s="395">
        <v>74</v>
      </c>
      <c r="B220" s="269" t="s">
        <v>1888</v>
      </c>
      <c r="C220" s="270" t="s">
        <v>1889</v>
      </c>
      <c r="D220" s="333" t="s">
        <v>197</v>
      </c>
      <c r="E220" s="334">
        <v>5.0000000000000001E-3</v>
      </c>
      <c r="F220" s="334"/>
      <c r="G220" s="334">
        <f t="shared" si="4"/>
        <v>0</v>
      </c>
      <c r="H220" s="390" t="s">
        <v>1715</v>
      </c>
      <c r="I220" s="235"/>
      <c r="J220" s="235"/>
      <c r="K220" s="235"/>
      <c r="L220" s="235"/>
      <c r="M220" s="235"/>
      <c r="N220" s="235"/>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c r="AJ220" s="235"/>
      <c r="AK220" s="235"/>
      <c r="AL220" s="235"/>
      <c r="AM220" s="235"/>
      <c r="AN220" s="235"/>
      <c r="AO220" s="235"/>
      <c r="AP220" s="235"/>
      <c r="AQ220" s="235"/>
      <c r="AR220" s="235"/>
      <c r="AS220" s="235"/>
      <c r="AT220" s="235"/>
      <c r="AU220" s="235"/>
    </row>
    <row r="221" spans="1:47" s="232" customFormat="1" outlineLevel="1">
      <c r="A221" s="395"/>
      <c r="B221" s="269" t="s">
        <v>100</v>
      </c>
      <c r="C221" s="270" t="s">
        <v>101</v>
      </c>
      <c r="D221" s="333"/>
      <c r="E221" s="334"/>
      <c r="F221" s="334"/>
      <c r="G221" s="334"/>
      <c r="H221" s="271"/>
      <c r="I221" s="235"/>
      <c r="J221" s="235"/>
      <c r="K221" s="235"/>
      <c r="L221" s="235"/>
      <c r="M221" s="235"/>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c r="AQ221" s="235"/>
      <c r="AR221" s="235"/>
      <c r="AS221" s="235"/>
      <c r="AT221" s="235"/>
      <c r="AU221" s="235"/>
    </row>
    <row r="222" spans="1:47" s="232" customFormat="1" outlineLevel="1">
      <c r="A222" s="395">
        <v>75</v>
      </c>
      <c r="B222" s="269" t="s">
        <v>1890</v>
      </c>
      <c r="C222" s="270" t="s">
        <v>1891</v>
      </c>
      <c r="D222" s="333" t="s">
        <v>130</v>
      </c>
      <c r="E222" s="334">
        <v>0.25</v>
      </c>
      <c r="F222" s="334"/>
      <c r="G222" s="334">
        <f>ROUND(E222*F222,2)</f>
        <v>0</v>
      </c>
      <c r="H222" s="390" t="s">
        <v>1715</v>
      </c>
      <c r="I222" s="235"/>
      <c r="J222" s="235"/>
      <c r="K222" s="235"/>
      <c r="L222" s="235"/>
      <c r="M222" s="235"/>
      <c r="N222" s="235"/>
      <c r="O222" s="235"/>
      <c r="P222" s="235"/>
      <c r="Q222" s="235"/>
      <c r="R222" s="235"/>
      <c r="S222" s="235"/>
      <c r="T222" s="235"/>
      <c r="U222" s="235"/>
      <c r="V222" s="235"/>
      <c r="W222" s="235"/>
      <c r="X222" s="235"/>
      <c r="Y222" s="235"/>
      <c r="Z222" s="235"/>
      <c r="AA222" s="235"/>
      <c r="AB222" s="235"/>
      <c r="AC222" s="235"/>
      <c r="AD222" s="235"/>
      <c r="AE222" s="235"/>
      <c r="AF222" s="235"/>
      <c r="AG222" s="235"/>
      <c r="AH222" s="235"/>
      <c r="AI222" s="235"/>
      <c r="AJ222" s="235"/>
      <c r="AK222" s="235"/>
      <c r="AL222" s="235"/>
      <c r="AM222" s="235"/>
      <c r="AN222" s="235"/>
      <c r="AO222" s="235"/>
      <c r="AP222" s="235"/>
      <c r="AQ222" s="235"/>
      <c r="AR222" s="235"/>
      <c r="AS222" s="235"/>
      <c r="AT222" s="235"/>
      <c r="AU222" s="235"/>
    </row>
    <row r="223" spans="1:47" s="232" customFormat="1" outlineLevel="1">
      <c r="A223" s="395"/>
      <c r="B223" s="331" t="s">
        <v>1892</v>
      </c>
      <c r="C223" s="332" t="s">
        <v>27</v>
      </c>
      <c r="D223" s="333"/>
      <c r="E223" s="334"/>
      <c r="F223" s="334"/>
      <c r="G223" s="334"/>
      <c r="H223" s="271"/>
      <c r="I223" s="235"/>
      <c r="J223" s="235"/>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c r="AQ223" s="235"/>
      <c r="AR223" s="235"/>
      <c r="AS223" s="235"/>
      <c r="AT223" s="235"/>
      <c r="AU223" s="235"/>
    </row>
    <row r="224" spans="1:47" s="232" customFormat="1" outlineLevel="1">
      <c r="A224" s="395">
        <v>76</v>
      </c>
      <c r="B224" s="269" t="s">
        <v>1798</v>
      </c>
      <c r="C224" s="270" t="s">
        <v>1893</v>
      </c>
      <c r="D224" s="333" t="s">
        <v>247</v>
      </c>
      <c r="E224" s="334">
        <v>16</v>
      </c>
      <c r="F224" s="334"/>
      <c r="G224" s="334">
        <f t="shared" ref="G224:G227" si="5">ROUND(E224*F224,2)</f>
        <v>0</v>
      </c>
      <c r="H224" s="390" t="s">
        <v>1233</v>
      </c>
      <c r="I224" s="235"/>
      <c r="J224" s="235"/>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c r="AQ224" s="235"/>
      <c r="AR224" s="235"/>
      <c r="AS224" s="235"/>
      <c r="AT224" s="235"/>
      <c r="AU224" s="235"/>
    </row>
    <row r="225" spans="1:47" s="232" customFormat="1" outlineLevel="1">
      <c r="A225" s="395">
        <v>77</v>
      </c>
      <c r="B225" s="269" t="s">
        <v>1798</v>
      </c>
      <c r="C225" s="270" t="s">
        <v>1894</v>
      </c>
      <c r="D225" s="333" t="s">
        <v>247</v>
      </c>
      <c r="E225" s="334">
        <v>16</v>
      </c>
      <c r="F225" s="334"/>
      <c r="G225" s="334">
        <f t="shared" si="5"/>
        <v>0</v>
      </c>
      <c r="H225" s="390" t="s">
        <v>1233</v>
      </c>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c r="AQ225" s="235"/>
      <c r="AR225" s="235"/>
      <c r="AS225" s="235"/>
      <c r="AT225" s="235"/>
      <c r="AU225" s="235"/>
    </row>
    <row r="226" spans="1:47" s="232" customFormat="1" outlineLevel="1">
      <c r="A226" s="395">
        <v>78</v>
      </c>
      <c r="B226" s="269" t="s">
        <v>1798</v>
      </c>
      <c r="C226" s="270" t="s">
        <v>1895</v>
      </c>
      <c r="D226" s="333" t="s">
        <v>668</v>
      </c>
      <c r="E226" s="334">
        <v>8</v>
      </c>
      <c r="F226" s="334"/>
      <c r="G226" s="334">
        <f t="shared" si="5"/>
        <v>0</v>
      </c>
      <c r="H226" s="390" t="s">
        <v>1233</v>
      </c>
      <c r="I226" s="235"/>
      <c r="J226" s="235"/>
      <c r="K226" s="235"/>
      <c r="L226" s="235"/>
      <c r="M226" s="235"/>
      <c r="N226" s="235"/>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35"/>
      <c r="AJ226" s="235"/>
      <c r="AK226" s="235"/>
      <c r="AL226" s="235"/>
      <c r="AM226" s="235"/>
      <c r="AN226" s="235"/>
      <c r="AO226" s="235"/>
      <c r="AP226" s="235"/>
      <c r="AQ226" s="235"/>
      <c r="AR226" s="235"/>
      <c r="AS226" s="235"/>
      <c r="AT226" s="235"/>
      <c r="AU226" s="235"/>
    </row>
    <row r="227" spans="1:47" s="232" customFormat="1" outlineLevel="1">
      <c r="A227" s="395">
        <v>79</v>
      </c>
      <c r="B227" s="269" t="s">
        <v>1798</v>
      </c>
      <c r="C227" s="270" t="s">
        <v>1896</v>
      </c>
      <c r="D227" s="333" t="s">
        <v>668</v>
      </c>
      <c r="E227" s="334">
        <v>8</v>
      </c>
      <c r="F227" s="334"/>
      <c r="G227" s="334">
        <f t="shared" si="5"/>
        <v>0</v>
      </c>
      <c r="H227" s="390" t="s">
        <v>1233</v>
      </c>
      <c r="I227" s="235"/>
      <c r="J227" s="235"/>
      <c r="K227" s="235"/>
      <c r="L227" s="235"/>
      <c r="M227" s="235"/>
      <c r="N227" s="235"/>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c r="AJ227" s="235"/>
      <c r="AK227" s="235"/>
      <c r="AL227" s="235"/>
      <c r="AM227" s="235"/>
      <c r="AN227" s="235"/>
      <c r="AO227" s="235"/>
      <c r="AP227" s="235"/>
      <c r="AQ227" s="235"/>
      <c r="AR227" s="235"/>
      <c r="AS227" s="235"/>
      <c r="AT227" s="235"/>
      <c r="AU227" s="235"/>
    </row>
    <row r="228" spans="1:47">
      <c r="A228" s="396" t="s">
        <v>126</v>
      </c>
      <c r="B228" s="363" t="s">
        <v>90</v>
      </c>
      <c r="C228" s="364" t="s">
        <v>91</v>
      </c>
      <c r="D228" s="365"/>
      <c r="E228" s="366"/>
      <c r="F228" s="366"/>
      <c r="G228" s="366">
        <f>SUMIF(R229:R231,"&lt;&gt;NOR",G229:G231)</f>
        <v>0</v>
      </c>
      <c r="H228" s="339"/>
      <c r="I228" s="137"/>
      <c r="R228" s="136" t="s">
        <v>127</v>
      </c>
    </row>
    <row r="229" spans="1:47" ht="45" outlineLevel="1">
      <c r="A229" s="395">
        <v>80</v>
      </c>
      <c r="B229" s="269" t="s">
        <v>1248</v>
      </c>
      <c r="C229" s="270" t="s">
        <v>1390</v>
      </c>
      <c r="D229" s="333" t="s">
        <v>142</v>
      </c>
      <c r="E229" s="334">
        <v>1</v>
      </c>
      <c r="F229" s="334"/>
      <c r="G229" s="334">
        <f t="shared" ref="G229:G230" si="6">ROUND(E229*F229,2)</f>
        <v>0</v>
      </c>
      <c r="H229" s="271" t="s">
        <v>1233</v>
      </c>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row>
    <row r="230" spans="1:47" ht="45" outlineLevel="1">
      <c r="A230" s="395">
        <v>81</v>
      </c>
      <c r="B230" s="269" t="s">
        <v>1255</v>
      </c>
      <c r="C230" s="270" t="s">
        <v>1390</v>
      </c>
      <c r="D230" s="333" t="s">
        <v>142</v>
      </c>
      <c r="E230" s="334">
        <v>1</v>
      </c>
      <c r="F230" s="334"/>
      <c r="G230" s="334">
        <f t="shared" si="6"/>
        <v>0</v>
      </c>
      <c r="H230" s="271" t="s">
        <v>1233</v>
      </c>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37"/>
    </row>
    <row r="231" spans="1:47" outlineLevel="1">
      <c r="A231" s="395">
        <v>82</v>
      </c>
      <c r="B231" s="269" t="s">
        <v>1034</v>
      </c>
      <c r="C231" s="270" t="s">
        <v>1035</v>
      </c>
      <c r="D231" s="333" t="s">
        <v>0</v>
      </c>
      <c r="E231" s="334">
        <v>1.6</v>
      </c>
      <c r="F231" s="334"/>
      <c r="G231" s="334">
        <f>ROUND(E231*F231,2)</f>
        <v>0</v>
      </c>
      <c r="H231" s="271" t="s">
        <v>1269</v>
      </c>
      <c r="I231" s="137"/>
      <c r="J231" s="137"/>
      <c r="K231" s="137"/>
      <c r="L231" s="137"/>
      <c r="M231" s="137"/>
      <c r="N231" s="137"/>
      <c r="O231" s="137"/>
      <c r="P231" s="137"/>
      <c r="Q231" s="137"/>
      <c r="R231" s="137" t="s">
        <v>131</v>
      </c>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37"/>
      <c r="AS231" s="137"/>
      <c r="AT231" s="137"/>
      <c r="AU231" s="137"/>
    </row>
    <row r="232" spans="1:47">
      <c r="A232" s="396" t="s">
        <v>126</v>
      </c>
      <c r="B232" s="363" t="s">
        <v>92</v>
      </c>
      <c r="C232" s="364" t="s">
        <v>93</v>
      </c>
      <c r="D232" s="365"/>
      <c r="E232" s="366"/>
      <c r="F232" s="366"/>
      <c r="G232" s="366">
        <f>SUMIF(R233:R236,"&lt;&gt;NOR",G233:G236)</f>
        <v>0</v>
      </c>
      <c r="H232" s="339"/>
      <c r="I232" s="137"/>
      <c r="R232" s="136" t="s">
        <v>127</v>
      </c>
    </row>
    <row r="233" spans="1:47" ht="22.5" outlineLevel="1">
      <c r="A233" s="395">
        <v>83</v>
      </c>
      <c r="B233" s="269" t="s">
        <v>1091</v>
      </c>
      <c r="C233" s="270" t="s">
        <v>1092</v>
      </c>
      <c r="D233" s="333" t="s">
        <v>142</v>
      </c>
      <c r="E233" s="334">
        <v>2</v>
      </c>
      <c r="F233" s="334"/>
      <c r="G233" s="334">
        <f t="shared" ref="G233:G235" si="7">ROUND(E233*F233,2)</f>
        <v>0</v>
      </c>
      <c r="H233" s="271" t="s">
        <v>1233</v>
      </c>
      <c r="I233" s="137"/>
      <c r="J233" s="137"/>
      <c r="K233" s="137"/>
      <c r="L233" s="137"/>
      <c r="M233" s="137"/>
      <c r="N233" s="137"/>
      <c r="O233" s="137"/>
      <c r="P233" s="137"/>
      <c r="Q233" s="137"/>
      <c r="R233" s="137" t="s">
        <v>131</v>
      </c>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37"/>
      <c r="AU233" s="137"/>
    </row>
    <row r="234" spans="1:47" outlineLevel="1">
      <c r="A234" s="395">
        <v>84</v>
      </c>
      <c r="B234" s="269" t="s">
        <v>1095</v>
      </c>
      <c r="C234" s="270" t="s">
        <v>1096</v>
      </c>
      <c r="D234" s="333" t="s">
        <v>142</v>
      </c>
      <c r="E234" s="334">
        <v>2</v>
      </c>
      <c r="F234" s="334"/>
      <c r="G234" s="334">
        <f t="shared" si="7"/>
        <v>0</v>
      </c>
      <c r="H234" s="271" t="s">
        <v>1233</v>
      </c>
      <c r="I234" s="137"/>
      <c r="J234" s="137"/>
      <c r="K234" s="137"/>
      <c r="L234" s="137"/>
      <c r="M234" s="137"/>
      <c r="N234" s="137"/>
      <c r="O234" s="137"/>
      <c r="P234" s="137"/>
      <c r="Q234" s="137"/>
      <c r="R234" s="137" t="s">
        <v>131</v>
      </c>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37"/>
      <c r="AR234" s="137"/>
      <c r="AS234" s="137"/>
      <c r="AT234" s="137"/>
      <c r="AU234" s="137"/>
    </row>
    <row r="235" spans="1:47" ht="22.5" outlineLevel="1">
      <c r="A235" s="395">
        <v>85</v>
      </c>
      <c r="B235" s="269" t="s">
        <v>1097</v>
      </c>
      <c r="C235" s="270" t="s">
        <v>1098</v>
      </c>
      <c r="D235" s="333" t="s">
        <v>142</v>
      </c>
      <c r="E235" s="334">
        <v>2</v>
      </c>
      <c r="F235" s="334"/>
      <c r="G235" s="334">
        <f t="shared" si="7"/>
        <v>0</v>
      </c>
      <c r="H235" s="271" t="s">
        <v>1233</v>
      </c>
      <c r="I235" s="137"/>
      <c r="J235" s="137"/>
      <c r="K235" s="137"/>
      <c r="L235" s="137"/>
      <c r="M235" s="137"/>
      <c r="N235" s="137"/>
      <c r="O235" s="137"/>
      <c r="P235" s="137"/>
      <c r="Q235" s="137"/>
      <c r="R235" s="137" t="s">
        <v>131</v>
      </c>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row>
    <row r="236" spans="1:47" outlineLevel="1">
      <c r="A236" s="395">
        <v>86</v>
      </c>
      <c r="B236" s="269" t="s">
        <v>1121</v>
      </c>
      <c r="C236" s="270" t="s">
        <v>1122</v>
      </c>
      <c r="D236" s="333" t="s">
        <v>0</v>
      </c>
      <c r="E236" s="334">
        <v>2.15</v>
      </c>
      <c r="F236" s="334"/>
      <c r="G236" s="334">
        <f>ROUND(E236*F236,2)</f>
        <v>0</v>
      </c>
      <c r="H236" s="271" t="s">
        <v>1269</v>
      </c>
      <c r="I236" s="137"/>
      <c r="J236" s="137"/>
      <c r="K236" s="137"/>
      <c r="L236" s="137"/>
      <c r="M236" s="137"/>
      <c r="N236" s="137"/>
      <c r="O236" s="137"/>
      <c r="P236" s="137"/>
      <c r="Q236" s="137"/>
      <c r="R236" s="137" t="s">
        <v>131</v>
      </c>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c r="AU236" s="137"/>
    </row>
    <row r="237" spans="1:47">
      <c r="A237" s="396" t="s">
        <v>126</v>
      </c>
      <c r="B237" s="363" t="s">
        <v>94</v>
      </c>
      <c r="C237" s="364" t="s">
        <v>95</v>
      </c>
      <c r="D237" s="365"/>
      <c r="E237" s="366"/>
      <c r="F237" s="366"/>
      <c r="G237" s="366">
        <f>SUMIF(R238:R257,"&lt;&gt;NOR",G238:G257)</f>
        <v>0</v>
      </c>
      <c r="H237" s="339"/>
      <c r="I237" s="137"/>
      <c r="R237" s="136" t="s">
        <v>127</v>
      </c>
    </row>
    <row r="238" spans="1:47" outlineLevel="1">
      <c r="A238" s="395">
        <v>87</v>
      </c>
      <c r="B238" s="269" t="s">
        <v>1123</v>
      </c>
      <c r="C238" s="270" t="s">
        <v>1124</v>
      </c>
      <c r="D238" s="333" t="s">
        <v>130</v>
      </c>
      <c r="E238" s="334">
        <v>2.96</v>
      </c>
      <c r="F238" s="334"/>
      <c r="G238" s="334">
        <f>ROUND(E238*F238,2)</f>
        <v>0</v>
      </c>
      <c r="H238" s="271" t="s">
        <v>1269</v>
      </c>
      <c r="I238" s="137"/>
      <c r="J238" s="137"/>
      <c r="K238" s="137"/>
      <c r="L238" s="137"/>
      <c r="M238" s="137"/>
      <c r="N238" s="137"/>
      <c r="O238" s="137"/>
      <c r="P238" s="137"/>
      <c r="Q238" s="137"/>
      <c r="R238" s="137" t="s">
        <v>131</v>
      </c>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row>
    <row r="239" spans="1:47" outlineLevel="1">
      <c r="A239" s="395"/>
      <c r="B239" s="269"/>
      <c r="C239" s="360" t="s">
        <v>598</v>
      </c>
      <c r="D239" s="361"/>
      <c r="E239" s="362"/>
      <c r="F239" s="334"/>
      <c r="G239" s="334"/>
      <c r="H239" s="271">
        <v>0</v>
      </c>
      <c r="I239" s="137"/>
      <c r="J239" s="137"/>
      <c r="K239" s="137"/>
      <c r="L239" s="137"/>
      <c r="M239" s="137"/>
      <c r="N239" s="137"/>
      <c r="O239" s="137"/>
      <c r="P239" s="137"/>
      <c r="Q239" s="137"/>
      <c r="R239" s="137" t="s">
        <v>133</v>
      </c>
      <c r="S239" s="137">
        <v>0</v>
      </c>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37"/>
      <c r="AU239" s="137"/>
    </row>
    <row r="240" spans="1:47" outlineLevel="1">
      <c r="A240" s="395"/>
      <c r="B240" s="269"/>
      <c r="C240" s="360" t="s">
        <v>154</v>
      </c>
      <c r="D240" s="361"/>
      <c r="E240" s="362"/>
      <c r="F240" s="334"/>
      <c r="G240" s="334"/>
      <c r="H240" s="271">
        <v>0</v>
      </c>
      <c r="I240" s="137"/>
      <c r="J240" s="137"/>
      <c r="K240" s="137"/>
      <c r="L240" s="137"/>
      <c r="M240" s="137"/>
      <c r="N240" s="137"/>
      <c r="O240" s="137"/>
      <c r="P240" s="137"/>
      <c r="Q240" s="137"/>
      <c r="R240" s="137" t="s">
        <v>133</v>
      </c>
      <c r="S240" s="137">
        <v>0</v>
      </c>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37"/>
      <c r="AT240" s="137"/>
      <c r="AU240" s="137"/>
    </row>
    <row r="241" spans="1:47" outlineLevel="1">
      <c r="A241" s="395"/>
      <c r="B241" s="269"/>
      <c r="C241" s="360" t="s">
        <v>1379</v>
      </c>
      <c r="D241" s="361"/>
      <c r="E241" s="362">
        <v>2.96</v>
      </c>
      <c r="F241" s="334"/>
      <c r="G241" s="334"/>
      <c r="H241" s="271">
        <v>0</v>
      </c>
      <c r="I241" s="137"/>
      <c r="J241" s="137"/>
      <c r="K241" s="137"/>
      <c r="L241" s="137"/>
      <c r="M241" s="137"/>
      <c r="N241" s="137"/>
      <c r="O241" s="137"/>
      <c r="P241" s="137"/>
      <c r="Q241" s="137"/>
      <c r="R241" s="137" t="s">
        <v>133</v>
      </c>
      <c r="S241" s="137">
        <v>0</v>
      </c>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37"/>
      <c r="AT241" s="137"/>
      <c r="AU241" s="137"/>
    </row>
    <row r="242" spans="1:47" outlineLevel="1">
      <c r="A242" s="395">
        <v>88</v>
      </c>
      <c r="B242" s="269" t="s">
        <v>1133</v>
      </c>
      <c r="C242" s="270" t="s">
        <v>1134</v>
      </c>
      <c r="D242" s="333" t="s">
        <v>130</v>
      </c>
      <c r="E242" s="334">
        <v>2.96</v>
      </c>
      <c r="F242" s="334"/>
      <c r="G242" s="334">
        <f>ROUND(E242*F242,2)</f>
        <v>0</v>
      </c>
      <c r="H242" s="271" t="s">
        <v>1269</v>
      </c>
      <c r="I242" s="137"/>
      <c r="J242" s="137"/>
      <c r="K242" s="137"/>
      <c r="L242" s="137"/>
      <c r="M242" s="137"/>
      <c r="N242" s="137"/>
      <c r="O242" s="137"/>
      <c r="P242" s="137"/>
      <c r="Q242" s="137"/>
      <c r="R242" s="137" t="s">
        <v>131</v>
      </c>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37"/>
      <c r="AU242" s="137"/>
    </row>
    <row r="243" spans="1:47" outlineLevel="1">
      <c r="A243" s="395"/>
      <c r="B243" s="269"/>
      <c r="C243" s="360" t="s">
        <v>598</v>
      </c>
      <c r="D243" s="361"/>
      <c r="E243" s="362"/>
      <c r="F243" s="334"/>
      <c r="G243" s="334"/>
      <c r="H243" s="271">
        <v>0</v>
      </c>
      <c r="I243" s="137"/>
      <c r="J243" s="137"/>
      <c r="K243" s="137"/>
      <c r="L243" s="137"/>
      <c r="M243" s="137"/>
      <c r="N243" s="137"/>
      <c r="O243" s="137"/>
      <c r="P243" s="137"/>
      <c r="Q243" s="137"/>
      <c r="R243" s="137" t="s">
        <v>133</v>
      </c>
      <c r="S243" s="137">
        <v>0</v>
      </c>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37"/>
      <c r="AS243" s="137"/>
      <c r="AT243" s="137"/>
      <c r="AU243" s="137"/>
    </row>
    <row r="244" spans="1:47" outlineLevel="1">
      <c r="A244" s="395"/>
      <c r="B244" s="269"/>
      <c r="C244" s="360" t="s">
        <v>154</v>
      </c>
      <c r="D244" s="361"/>
      <c r="E244" s="362"/>
      <c r="F244" s="334"/>
      <c r="G244" s="334"/>
      <c r="H244" s="271">
        <v>0</v>
      </c>
      <c r="I244" s="137"/>
      <c r="J244" s="137"/>
      <c r="K244" s="137"/>
      <c r="L244" s="137"/>
      <c r="M244" s="137"/>
      <c r="N244" s="137"/>
      <c r="O244" s="137"/>
      <c r="P244" s="137"/>
      <c r="Q244" s="137"/>
      <c r="R244" s="137" t="s">
        <v>133</v>
      </c>
      <c r="S244" s="137">
        <v>0</v>
      </c>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37"/>
      <c r="AR244" s="137"/>
      <c r="AS244" s="137"/>
      <c r="AT244" s="137"/>
      <c r="AU244" s="137"/>
    </row>
    <row r="245" spans="1:47" outlineLevel="1">
      <c r="A245" s="395"/>
      <c r="B245" s="269"/>
      <c r="C245" s="360" t="s">
        <v>1379</v>
      </c>
      <c r="D245" s="361"/>
      <c r="E245" s="362">
        <v>2.96</v>
      </c>
      <c r="F245" s="334"/>
      <c r="G245" s="334"/>
      <c r="H245" s="271">
        <v>0</v>
      </c>
      <c r="I245" s="137"/>
      <c r="J245" s="137"/>
      <c r="K245" s="137"/>
      <c r="L245" s="137"/>
      <c r="M245" s="137"/>
      <c r="N245" s="137"/>
      <c r="O245" s="137"/>
      <c r="P245" s="137"/>
      <c r="Q245" s="137"/>
      <c r="R245" s="137" t="s">
        <v>133</v>
      </c>
      <c r="S245" s="137">
        <v>0</v>
      </c>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37"/>
      <c r="AR245" s="137"/>
      <c r="AS245" s="137"/>
      <c r="AT245" s="137"/>
      <c r="AU245" s="137"/>
    </row>
    <row r="246" spans="1:47" outlineLevel="1">
      <c r="A246" s="395">
        <v>89</v>
      </c>
      <c r="B246" s="269" t="s">
        <v>1135</v>
      </c>
      <c r="C246" s="270" t="s">
        <v>1136</v>
      </c>
      <c r="D246" s="333" t="s">
        <v>130</v>
      </c>
      <c r="E246" s="334">
        <v>2.96</v>
      </c>
      <c r="F246" s="334"/>
      <c r="G246" s="334">
        <f>ROUND(E246*F246,2)</f>
        <v>0</v>
      </c>
      <c r="H246" s="271" t="s">
        <v>1269</v>
      </c>
      <c r="I246" s="137"/>
      <c r="J246" s="137"/>
      <c r="K246" s="137"/>
      <c r="L246" s="137"/>
      <c r="M246" s="137"/>
      <c r="N246" s="137"/>
      <c r="O246" s="137"/>
      <c r="P246" s="137"/>
      <c r="Q246" s="137"/>
      <c r="R246" s="137" t="s">
        <v>131</v>
      </c>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37"/>
      <c r="AT246" s="137"/>
      <c r="AU246" s="137"/>
    </row>
    <row r="247" spans="1:47" outlineLevel="1">
      <c r="A247" s="395"/>
      <c r="B247" s="269"/>
      <c r="C247" s="360" t="s">
        <v>598</v>
      </c>
      <c r="D247" s="361"/>
      <c r="E247" s="362"/>
      <c r="F247" s="334"/>
      <c r="G247" s="334"/>
      <c r="H247" s="271">
        <v>0</v>
      </c>
      <c r="I247" s="137"/>
      <c r="J247" s="137"/>
      <c r="K247" s="137"/>
      <c r="L247" s="137"/>
      <c r="M247" s="137"/>
      <c r="N247" s="137"/>
      <c r="O247" s="137"/>
      <c r="P247" s="137"/>
      <c r="Q247" s="137"/>
      <c r="R247" s="137" t="s">
        <v>133</v>
      </c>
      <c r="S247" s="137">
        <v>0</v>
      </c>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row>
    <row r="248" spans="1:47" outlineLevel="1">
      <c r="A248" s="395"/>
      <c r="B248" s="269"/>
      <c r="C248" s="360" t="s">
        <v>154</v>
      </c>
      <c r="D248" s="361"/>
      <c r="E248" s="362"/>
      <c r="F248" s="334"/>
      <c r="G248" s="334"/>
      <c r="H248" s="271">
        <v>0</v>
      </c>
      <c r="I248" s="137"/>
      <c r="J248" s="137"/>
      <c r="K248" s="137"/>
      <c r="L248" s="137"/>
      <c r="M248" s="137"/>
      <c r="N248" s="137"/>
      <c r="O248" s="137"/>
      <c r="P248" s="137"/>
      <c r="Q248" s="137"/>
      <c r="R248" s="137" t="s">
        <v>133</v>
      </c>
      <c r="S248" s="137">
        <v>0</v>
      </c>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row>
    <row r="249" spans="1:47" outlineLevel="1">
      <c r="A249" s="395"/>
      <c r="B249" s="269"/>
      <c r="C249" s="360" t="s">
        <v>1379</v>
      </c>
      <c r="D249" s="361"/>
      <c r="E249" s="362">
        <v>2.96</v>
      </c>
      <c r="F249" s="334"/>
      <c r="G249" s="334"/>
      <c r="H249" s="271">
        <v>0</v>
      </c>
      <c r="I249" s="137"/>
      <c r="J249" s="137"/>
      <c r="K249" s="137"/>
      <c r="L249" s="137"/>
      <c r="M249" s="137"/>
      <c r="N249" s="137"/>
      <c r="O249" s="137"/>
      <c r="P249" s="137"/>
      <c r="Q249" s="137"/>
      <c r="R249" s="137" t="s">
        <v>133</v>
      </c>
      <c r="S249" s="137">
        <v>0</v>
      </c>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row>
    <row r="250" spans="1:47" ht="22.5" outlineLevel="1">
      <c r="A250" s="395">
        <v>90</v>
      </c>
      <c r="B250" s="269" t="s">
        <v>1139</v>
      </c>
      <c r="C250" s="270" t="s">
        <v>1140</v>
      </c>
      <c r="D250" s="333" t="s">
        <v>130</v>
      </c>
      <c r="E250" s="334">
        <v>3.2559999999999998</v>
      </c>
      <c r="F250" s="334"/>
      <c r="G250" s="334">
        <f>ROUND(E250*F250,2)</f>
        <v>0</v>
      </c>
      <c r="H250" s="271" t="s">
        <v>1233</v>
      </c>
      <c r="I250" s="137"/>
      <c r="J250" s="137"/>
      <c r="K250" s="137"/>
      <c r="L250" s="137"/>
      <c r="M250" s="137"/>
      <c r="N250" s="137"/>
      <c r="O250" s="137"/>
      <c r="P250" s="137"/>
      <c r="Q250" s="137"/>
      <c r="R250" s="137" t="s">
        <v>131</v>
      </c>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37"/>
      <c r="AT250" s="137"/>
      <c r="AU250" s="137"/>
    </row>
    <row r="251" spans="1:47" outlineLevel="1">
      <c r="A251" s="395"/>
      <c r="B251" s="269"/>
      <c r="C251" s="360" t="s">
        <v>598</v>
      </c>
      <c r="D251" s="361"/>
      <c r="E251" s="362"/>
      <c r="F251" s="334"/>
      <c r="G251" s="334"/>
      <c r="H251" s="271">
        <v>0</v>
      </c>
      <c r="I251" s="137"/>
      <c r="J251" s="137"/>
      <c r="K251" s="137"/>
      <c r="L251" s="137"/>
      <c r="M251" s="137"/>
      <c r="N251" s="137"/>
      <c r="O251" s="137"/>
      <c r="P251" s="137"/>
      <c r="Q251" s="137"/>
      <c r="R251" s="137" t="s">
        <v>133</v>
      </c>
      <c r="S251" s="137">
        <v>0</v>
      </c>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37"/>
      <c r="AU251" s="137"/>
    </row>
    <row r="252" spans="1:47" outlineLevel="1">
      <c r="A252" s="395"/>
      <c r="B252" s="269"/>
      <c r="C252" s="360" t="s">
        <v>154</v>
      </c>
      <c r="D252" s="361"/>
      <c r="E252" s="362"/>
      <c r="F252" s="334"/>
      <c r="G252" s="334"/>
      <c r="H252" s="271">
        <v>0</v>
      </c>
      <c r="I252" s="137"/>
      <c r="J252" s="137"/>
      <c r="K252" s="137"/>
      <c r="L252" s="137"/>
      <c r="M252" s="137"/>
      <c r="N252" s="137"/>
      <c r="O252" s="137"/>
      <c r="P252" s="137"/>
      <c r="Q252" s="137"/>
      <c r="R252" s="137" t="s">
        <v>133</v>
      </c>
      <c r="S252" s="137">
        <v>0</v>
      </c>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37"/>
    </row>
    <row r="253" spans="1:47" outlineLevel="1">
      <c r="A253" s="395"/>
      <c r="B253" s="269"/>
      <c r="C253" s="367" t="s">
        <v>369</v>
      </c>
      <c r="D253" s="368"/>
      <c r="E253" s="369"/>
      <c r="F253" s="334"/>
      <c r="G253" s="334"/>
      <c r="H253" s="271">
        <v>0</v>
      </c>
      <c r="I253" s="137"/>
      <c r="J253" s="137"/>
      <c r="K253" s="137"/>
      <c r="L253" s="137"/>
      <c r="M253" s="137"/>
      <c r="N253" s="137"/>
      <c r="O253" s="137"/>
      <c r="P253" s="137"/>
      <c r="Q253" s="137"/>
      <c r="R253" s="137" t="s">
        <v>133</v>
      </c>
      <c r="S253" s="137">
        <v>2</v>
      </c>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37"/>
      <c r="AU253" s="137"/>
    </row>
    <row r="254" spans="1:47" outlineLevel="1">
      <c r="A254" s="395"/>
      <c r="B254" s="269"/>
      <c r="C254" s="370" t="s">
        <v>1386</v>
      </c>
      <c r="D254" s="368"/>
      <c r="E254" s="369">
        <v>2.96</v>
      </c>
      <c r="F254" s="334"/>
      <c r="G254" s="334"/>
      <c r="H254" s="271">
        <v>0</v>
      </c>
      <c r="I254" s="137"/>
      <c r="J254" s="137"/>
      <c r="K254" s="137"/>
      <c r="L254" s="137"/>
      <c r="M254" s="137"/>
      <c r="N254" s="137"/>
      <c r="O254" s="137"/>
      <c r="P254" s="137"/>
      <c r="Q254" s="137"/>
      <c r="R254" s="137" t="s">
        <v>133</v>
      </c>
      <c r="S254" s="137">
        <v>2</v>
      </c>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37"/>
      <c r="AS254" s="137"/>
      <c r="AT254" s="137"/>
      <c r="AU254" s="137"/>
    </row>
    <row r="255" spans="1:47" outlineLevel="1">
      <c r="A255" s="395"/>
      <c r="B255" s="269"/>
      <c r="C255" s="367" t="s">
        <v>373</v>
      </c>
      <c r="D255" s="368"/>
      <c r="E255" s="369"/>
      <c r="F255" s="334"/>
      <c r="G255" s="334"/>
      <c r="H255" s="271">
        <v>0</v>
      </c>
      <c r="I255" s="137"/>
      <c r="J255" s="137"/>
      <c r="K255" s="137"/>
      <c r="L255" s="137"/>
      <c r="M255" s="137"/>
      <c r="N255" s="137"/>
      <c r="O255" s="137"/>
      <c r="P255" s="137"/>
      <c r="Q255" s="137"/>
      <c r="R255" s="137" t="s">
        <v>133</v>
      </c>
      <c r="S255" s="137">
        <v>0</v>
      </c>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row>
    <row r="256" spans="1:47" outlineLevel="1">
      <c r="A256" s="395"/>
      <c r="B256" s="269"/>
      <c r="C256" s="360" t="s">
        <v>1387</v>
      </c>
      <c r="D256" s="361"/>
      <c r="E256" s="362">
        <v>3.2559999999999998</v>
      </c>
      <c r="F256" s="334"/>
      <c r="G256" s="334"/>
      <c r="H256" s="271">
        <v>0</v>
      </c>
      <c r="I256" s="137"/>
      <c r="J256" s="137"/>
      <c r="K256" s="137"/>
      <c r="L256" s="137"/>
      <c r="M256" s="137"/>
      <c r="N256" s="137"/>
      <c r="O256" s="137"/>
      <c r="P256" s="137"/>
      <c r="Q256" s="137"/>
      <c r="R256" s="137" t="s">
        <v>133</v>
      </c>
      <c r="S256" s="137">
        <v>0</v>
      </c>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row>
    <row r="257" spans="1:47" outlineLevel="1">
      <c r="A257" s="395">
        <v>91</v>
      </c>
      <c r="B257" s="269" t="s">
        <v>1144</v>
      </c>
      <c r="C257" s="270" t="s">
        <v>1145</v>
      </c>
      <c r="D257" s="333" t="s">
        <v>0</v>
      </c>
      <c r="E257" s="334">
        <v>7.2</v>
      </c>
      <c r="F257" s="334"/>
      <c r="G257" s="334">
        <f>ROUND(E257*F257,2)</f>
        <v>0</v>
      </c>
      <c r="H257" s="271" t="s">
        <v>1269</v>
      </c>
      <c r="I257" s="137"/>
      <c r="J257" s="137"/>
      <c r="K257" s="137"/>
      <c r="L257" s="137"/>
      <c r="M257" s="137"/>
      <c r="N257" s="137"/>
      <c r="O257" s="137"/>
      <c r="P257" s="137"/>
      <c r="Q257" s="137"/>
      <c r="R257" s="137" t="s">
        <v>131</v>
      </c>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row>
    <row r="258" spans="1:47">
      <c r="A258" s="396" t="s">
        <v>126</v>
      </c>
      <c r="B258" s="363" t="s">
        <v>98</v>
      </c>
      <c r="C258" s="364" t="s">
        <v>99</v>
      </c>
      <c r="D258" s="365"/>
      <c r="E258" s="366"/>
      <c r="F258" s="366"/>
      <c r="G258" s="366">
        <f>SUMIF(R259:R279,"&lt;&gt;NOR",G259:G279)</f>
        <v>0</v>
      </c>
      <c r="H258" s="339"/>
      <c r="I258" s="137"/>
      <c r="R258" s="136" t="s">
        <v>127</v>
      </c>
    </row>
    <row r="259" spans="1:47" outlineLevel="1">
      <c r="A259" s="395">
        <v>92</v>
      </c>
      <c r="B259" s="269" t="s">
        <v>1159</v>
      </c>
      <c r="C259" s="270" t="s">
        <v>1160</v>
      </c>
      <c r="D259" s="333" t="s">
        <v>130</v>
      </c>
      <c r="E259" s="334">
        <v>20.402000000000001</v>
      </c>
      <c r="F259" s="334"/>
      <c r="G259" s="334">
        <f>ROUND(E259*F259,2)</f>
        <v>0</v>
      </c>
      <c r="H259" s="271" t="s">
        <v>1269</v>
      </c>
      <c r="I259" s="137"/>
      <c r="J259" s="137"/>
      <c r="K259" s="137"/>
      <c r="L259" s="137"/>
      <c r="M259" s="137"/>
      <c r="N259" s="137"/>
      <c r="O259" s="137"/>
      <c r="P259" s="137"/>
      <c r="Q259" s="137"/>
      <c r="R259" s="137" t="s">
        <v>131</v>
      </c>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37"/>
      <c r="AS259" s="137"/>
      <c r="AT259" s="137"/>
      <c r="AU259" s="137"/>
    </row>
    <row r="260" spans="1:47" outlineLevel="1">
      <c r="A260" s="395"/>
      <c r="B260" s="269"/>
      <c r="C260" s="360" t="s">
        <v>1161</v>
      </c>
      <c r="D260" s="361"/>
      <c r="E260" s="362"/>
      <c r="F260" s="334"/>
      <c r="G260" s="334"/>
      <c r="H260" s="271">
        <v>0</v>
      </c>
      <c r="I260" s="137"/>
      <c r="J260" s="137"/>
      <c r="K260" s="137"/>
      <c r="L260" s="137"/>
      <c r="M260" s="137"/>
      <c r="N260" s="137"/>
      <c r="O260" s="137"/>
      <c r="P260" s="137"/>
      <c r="Q260" s="137"/>
      <c r="R260" s="137" t="s">
        <v>133</v>
      </c>
      <c r="S260" s="137">
        <v>0</v>
      </c>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37"/>
    </row>
    <row r="261" spans="1:47" outlineLevel="1">
      <c r="A261" s="395"/>
      <c r="B261" s="269"/>
      <c r="C261" s="360" t="s">
        <v>154</v>
      </c>
      <c r="D261" s="361"/>
      <c r="E261" s="362"/>
      <c r="F261" s="334"/>
      <c r="G261" s="334"/>
      <c r="H261" s="271">
        <v>0</v>
      </c>
      <c r="I261" s="137"/>
      <c r="J261" s="137"/>
      <c r="K261" s="137"/>
      <c r="L261" s="137"/>
      <c r="M261" s="137"/>
      <c r="N261" s="137"/>
      <c r="O261" s="137"/>
      <c r="P261" s="137"/>
      <c r="Q261" s="137"/>
      <c r="R261" s="137" t="s">
        <v>133</v>
      </c>
      <c r="S261" s="137">
        <v>0</v>
      </c>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row>
    <row r="262" spans="1:47" outlineLevel="1">
      <c r="A262" s="395"/>
      <c r="B262" s="269"/>
      <c r="C262" s="360" t="s">
        <v>1391</v>
      </c>
      <c r="D262" s="361"/>
      <c r="E262" s="362">
        <v>20.402000000000001</v>
      </c>
      <c r="F262" s="334"/>
      <c r="G262" s="334"/>
      <c r="H262" s="271">
        <v>0</v>
      </c>
      <c r="I262" s="137"/>
      <c r="J262" s="137"/>
      <c r="K262" s="137"/>
      <c r="L262" s="137"/>
      <c r="M262" s="137"/>
      <c r="N262" s="137"/>
      <c r="O262" s="137"/>
      <c r="P262" s="137"/>
      <c r="Q262" s="137"/>
      <c r="R262" s="137" t="s">
        <v>133</v>
      </c>
      <c r="S262" s="137">
        <v>0</v>
      </c>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row>
    <row r="263" spans="1:47" outlineLevel="1">
      <c r="A263" s="395">
        <v>93</v>
      </c>
      <c r="B263" s="269" t="s">
        <v>1162</v>
      </c>
      <c r="C263" s="270" t="s">
        <v>1163</v>
      </c>
      <c r="D263" s="333" t="s">
        <v>130</v>
      </c>
      <c r="E263" s="334">
        <v>20.402000000000001</v>
      </c>
      <c r="F263" s="334"/>
      <c r="G263" s="334">
        <f>ROUND(E263*F263,2)</f>
        <v>0</v>
      </c>
      <c r="H263" s="271" t="s">
        <v>1269</v>
      </c>
      <c r="I263" s="137"/>
      <c r="J263" s="137"/>
      <c r="K263" s="137"/>
      <c r="L263" s="137"/>
      <c r="M263" s="137"/>
      <c r="N263" s="137"/>
      <c r="O263" s="137"/>
      <c r="P263" s="137"/>
      <c r="Q263" s="137"/>
      <c r="R263" s="137" t="s">
        <v>131</v>
      </c>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row>
    <row r="264" spans="1:47" outlineLevel="1">
      <c r="A264" s="395"/>
      <c r="B264" s="269"/>
      <c r="C264" s="360" t="s">
        <v>1161</v>
      </c>
      <c r="D264" s="361"/>
      <c r="E264" s="362"/>
      <c r="F264" s="334"/>
      <c r="G264" s="334"/>
      <c r="H264" s="271">
        <v>0</v>
      </c>
      <c r="I264" s="137"/>
      <c r="J264" s="137"/>
      <c r="K264" s="137"/>
      <c r="L264" s="137"/>
      <c r="M264" s="137"/>
      <c r="N264" s="137"/>
      <c r="O264" s="137"/>
      <c r="P264" s="137"/>
      <c r="Q264" s="137"/>
      <c r="R264" s="137" t="s">
        <v>133</v>
      </c>
      <c r="S264" s="137">
        <v>0</v>
      </c>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37"/>
      <c r="AT264" s="137"/>
      <c r="AU264" s="137"/>
    </row>
    <row r="265" spans="1:47" outlineLevel="1">
      <c r="A265" s="395"/>
      <c r="B265" s="269"/>
      <c r="C265" s="360" t="s">
        <v>154</v>
      </c>
      <c r="D265" s="361"/>
      <c r="E265" s="362"/>
      <c r="F265" s="334"/>
      <c r="G265" s="334"/>
      <c r="H265" s="271">
        <v>0</v>
      </c>
      <c r="I265" s="137"/>
      <c r="J265" s="137"/>
      <c r="K265" s="137"/>
      <c r="L265" s="137"/>
      <c r="M265" s="137"/>
      <c r="N265" s="137"/>
      <c r="O265" s="137"/>
      <c r="P265" s="137"/>
      <c r="Q265" s="137"/>
      <c r="R265" s="137" t="s">
        <v>133</v>
      </c>
      <c r="S265" s="137">
        <v>0</v>
      </c>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row>
    <row r="266" spans="1:47" outlineLevel="1">
      <c r="A266" s="395"/>
      <c r="B266" s="269"/>
      <c r="C266" s="360" t="s">
        <v>1391</v>
      </c>
      <c r="D266" s="361"/>
      <c r="E266" s="362">
        <v>20.402000000000001</v>
      </c>
      <c r="F266" s="334"/>
      <c r="G266" s="334"/>
      <c r="H266" s="271">
        <v>0</v>
      </c>
      <c r="I266" s="137"/>
      <c r="J266" s="137"/>
      <c r="K266" s="137"/>
      <c r="L266" s="137"/>
      <c r="M266" s="137"/>
      <c r="N266" s="137"/>
      <c r="O266" s="137"/>
      <c r="P266" s="137"/>
      <c r="Q266" s="137"/>
      <c r="R266" s="137" t="s">
        <v>133</v>
      </c>
      <c r="S266" s="137">
        <v>0</v>
      </c>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row>
    <row r="267" spans="1:47" ht="22.5" outlineLevel="1">
      <c r="A267" s="395">
        <v>94</v>
      </c>
      <c r="B267" s="269" t="s">
        <v>1164</v>
      </c>
      <c r="C267" s="270" t="s">
        <v>1165</v>
      </c>
      <c r="D267" s="333" t="s">
        <v>247</v>
      </c>
      <c r="E267" s="334">
        <v>12.3</v>
      </c>
      <c r="F267" s="334"/>
      <c r="G267" s="334">
        <f>ROUND(E267*F267,2)</f>
        <v>0</v>
      </c>
      <c r="H267" s="271" t="s">
        <v>1233</v>
      </c>
      <c r="I267" s="137"/>
      <c r="J267" s="137"/>
      <c r="K267" s="137"/>
      <c r="L267" s="137"/>
      <c r="M267" s="137"/>
      <c r="N267" s="137"/>
      <c r="O267" s="137"/>
      <c r="P267" s="137"/>
      <c r="Q267" s="137"/>
      <c r="R267" s="137" t="s">
        <v>131</v>
      </c>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row>
    <row r="268" spans="1:47" outlineLevel="1">
      <c r="A268" s="395"/>
      <c r="B268" s="269"/>
      <c r="C268" s="360" t="s">
        <v>1161</v>
      </c>
      <c r="D268" s="361"/>
      <c r="E268" s="362"/>
      <c r="F268" s="334"/>
      <c r="G268" s="334"/>
      <c r="H268" s="271">
        <v>0</v>
      </c>
      <c r="I268" s="137"/>
      <c r="J268" s="137"/>
      <c r="K268" s="137"/>
      <c r="L268" s="137"/>
      <c r="M268" s="137"/>
      <c r="N268" s="137"/>
      <c r="O268" s="137"/>
      <c r="P268" s="137"/>
      <c r="Q268" s="137"/>
      <c r="R268" s="137" t="s">
        <v>133</v>
      </c>
      <c r="S268" s="137">
        <v>0</v>
      </c>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37"/>
      <c r="AU268" s="137"/>
    </row>
    <row r="269" spans="1:47" outlineLevel="1">
      <c r="A269" s="395"/>
      <c r="B269" s="269"/>
      <c r="C269" s="360" t="s">
        <v>154</v>
      </c>
      <c r="D269" s="361"/>
      <c r="E269" s="362"/>
      <c r="F269" s="334"/>
      <c r="G269" s="334"/>
      <c r="H269" s="271">
        <v>0</v>
      </c>
      <c r="I269" s="137"/>
      <c r="J269" s="137"/>
      <c r="K269" s="137"/>
      <c r="L269" s="137"/>
      <c r="M269" s="137"/>
      <c r="N269" s="137"/>
      <c r="O269" s="137"/>
      <c r="P269" s="137"/>
      <c r="Q269" s="137"/>
      <c r="R269" s="137" t="s">
        <v>133</v>
      </c>
      <c r="S269" s="137">
        <v>0</v>
      </c>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row>
    <row r="270" spans="1:47" outlineLevel="1">
      <c r="A270" s="395"/>
      <c r="B270" s="269"/>
      <c r="C270" s="360" t="s">
        <v>1392</v>
      </c>
      <c r="D270" s="361"/>
      <c r="E270" s="362">
        <v>12.3</v>
      </c>
      <c r="F270" s="334"/>
      <c r="G270" s="334"/>
      <c r="H270" s="271">
        <v>0</v>
      </c>
      <c r="I270" s="137"/>
      <c r="J270" s="137"/>
      <c r="K270" s="137"/>
      <c r="L270" s="137"/>
      <c r="M270" s="137"/>
      <c r="N270" s="137"/>
      <c r="O270" s="137"/>
      <c r="P270" s="137"/>
      <c r="Q270" s="137"/>
      <c r="R270" s="137" t="s">
        <v>133</v>
      </c>
      <c r="S270" s="137">
        <v>0</v>
      </c>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row>
    <row r="271" spans="1:47" outlineLevel="1">
      <c r="A271" s="395">
        <v>95</v>
      </c>
      <c r="B271" s="269" t="s">
        <v>1166</v>
      </c>
      <c r="C271" s="270" t="s">
        <v>1167</v>
      </c>
      <c r="D271" s="333" t="s">
        <v>130</v>
      </c>
      <c r="E271" s="334">
        <v>20.402000000000001</v>
      </c>
      <c r="F271" s="334"/>
      <c r="G271" s="334">
        <f>ROUND(E271*F271,2)</f>
        <v>0</v>
      </c>
      <c r="H271" s="271" t="s">
        <v>1269</v>
      </c>
      <c r="I271" s="137"/>
      <c r="J271" s="137"/>
      <c r="K271" s="137"/>
      <c r="L271" s="137"/>
      <c r="M271" s="137"/>
      <c r="N271" s="137"/>
      <c r="O271" s="137"/>
      <c r="P271" s="137"/>
      <c r="Q271" s="137"/>
      <c r="R271" s="137" t="s">
        <v>131</v>
      </c>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row>
    <row r="272" spans="1:47" outlineLevel="1">
      <c r="A272" s="395"/>
      <c r="B272" s="269"/>
      <c r="C272" s="360" t="s">
        <v>1161</v>
      </c>
      <c r="D272" s="361"/>
      <c r="E272" s="362"/>
      <c r="F272" s="334"/>
      <c r="G272" s="334"/>
      <c r="H272" s="271">
        <v>0</v>
      </c>
      <c r="I272" s="137"/>
      <c r="J272" s="137"/>
      <c r="K272" s="137"/>
      <c r="L272" s="137"/>
      <c r="M272" s="137"/>
      <c r="N272" s="137"/>
      <c r="O272" s="137"/>
      <c r="P272" s="137"/>
      <c r="Q272" s="137"/>
      <c r="R272" s="137" t="s">
        <v>133</v>
      </c>
      <c r="S272" s="137">
        <v>0</v>
      </c>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row>
    <row r="273" spans="1:47" outlineLevel="1">
      <c r="A273" s="395"/>
      <c r="B273" s="269"/>
      <c r="C273" s="360" t="s">
        <v>154</v>
      </c>
      <c r="D273" s="361"/>
      <c r="E273" s="362"/>
      <c r="F273" s="334"/>
      <c r="G273" s="334"/>
      <c r="H273" s="271">
        <v>0</v>
      </c>
      <c r="I273" s="137"/>
      <c r="J273" s="137"/>
      <c r="K273" s="137"/>
      <c r="L273" s="137"/>
      <c r="M273" s="137"/>
      <c r="N273" s="137"/>
      <c r="O273" s="137"/>
      <c r="P273" s="137"/>
      <c r="Q273" s="137"/>
      <c r="R273" s="137" t="s">
        <v>133</v>
      </c>
      <c r="S273" s="137">
        <v>0</v>
      </c>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row>
    <row r="274" spans="1:47" outlineLevel="1">
      <c r="A274" s="395"/>
      <c r="B274" s="269"/>
      <c r="C274" s="360" t="s">
        <v>1391</v>
      </c>
      <c r="D274" s="361"/>
      <c r="E274" s="362">
        <v>20.402000000000001</v>
      </c>
      <c r="F274" s="334"/>
      <c r="G274" s="334"/>
      <c r="H274" s="271">
        <v>0</v>
      </c>
      <c r="I274" s="137"/>
      <c r="J274" s="137"/>
      <c r="K274" s="137"/>
      <c r="L274" s="137"/>
      <c r="M274" s="137"/>
      <c r="N274" s="137"/>
      <c r="O274" s="137"/>
      <c r="P274" s="137"/>
      <c r="Q274" s="137"/>
      <c r="R274" s="137" t="s">
        <v>133</v>
      </c>
      <c r="S274" s="137">
        <v>0</v>
      </c>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37"/>
      <c r="AS274" s="137"/>
      <c r="AT274" s="137"/>
      <c r="AU274" s="137"/>
    </row>
    <row r="275" spans="1:47" ht="22.5" outlineLevel="1">
      <c r="A275" s="395">
        <v>96</v>
      </c>
      <c r="B275" s="269" t="s">
        <v>1168</v>
      </c>
      <c r="C275" s="270" t="s">
        <v>1169</v>
      </c>
      <c r="D275" s="333" t="s">
        <v>130</v>
      </c>
      <c r="E275" s="334">
        <v>22.4422</v>
      </c>
      <c r="F275" s="334"/>
      <c r="G275" s="334">
        <f>ROUND(E275*F275,2)</f>
        <v>0</v>
      </c>
      <c r="H275" s="271" t="s">
        <v>1233</v>
      </c>
      <c r="I275" s="137"/>
      <c r="J275" s="137"/>
      <c r="K275" s="137"/>
      <c r="L275" s="137"/>
      <c r="M275" s="137"/>
      <c r="N275" s="137"/>
      <c r="O275" s="137"/>
      <c r="P275" s="137"/>
      <c r="Q275" s="137"/>
      <c r="R275" s="137" t="s">
        <v>131</v>
      </c>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37"/>
      <c r="AS275" s="137"/>
      <c r="AT275" s="137"/>
      <c r="AU275" s="137"/>
    </row>
    <row r="276" spans="1:47" outlineLevel="1">
      <c r="A276" s="395"/>
      <c r="B276" s="269"/>
      <c r="C276" s="360" t="s">
        <v>1161</v>
      </c>
      <c r="D276" s="361"/>
      <c r="E276" s="362"/>
      <c r="F276" s="334"/>
      <c r="G276" s="334"/>
      <c r="H276" s="271">
        <v>0</v>
      </c>
      <c r="I276" s="137"/>
      <c r="J276" s="137"/>
      <c r="K276" s="137"/>
      <c r="L276" s="137"/>
      <c r="M276" s="137"/>
      <c r="N276" s="137"/>
      <c r="O276" s="137"/>
      <c r="P276" s="137"/>
      <c r="Q276" s="137"/>
      <c r="R276" s="137" t="s">
        <v>133</v>
      </c>
      <c r="S276" s="137">
        <v>0</v>
      </c>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37"/>
      <c r="AT276" s="137"/>
      <c r="AU276" s="137"/>
    </row>
    <row r="277" spans="1:47" outlineLevel="1">
      <c r="A277" s="395"/>
      <c r="B277" s="269"/>
      <c r="C277" s="360" t="s">
        <v>154</v>
      </c>
      <c r="D277" s="361"/>
      <c r="E277" s="362"/>
      <c r="F277" s="334"/>
      <c r="G277" s="334"/>
      <c r="H277" s="271">
        <v>0</v>
      </c>
      <c r="I277" s="137"/>
      <c r="J277" s="137"/>
      <c r="K277" s="137"/>
      <c r="L277" s="137"/>
      <c r="M277" s="137"/>
      <c r="N277" s="137"/>
      <c r="O277" s="137"/>
      <c r="P277" s="137"/>
      <c r="Q277" s="137"/>
      <c r="R277" s="137" t="s">
        <v>133</v>
      </c>
      <c r="S277" s="137">
        <v>0</v>
      </c>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37"/>
    </row>
    <row r="278" spans="1:47" outlineLevel="1">
      <c r="A278" s="395"/>
      <c r="B278" s="269"/>
      <c r="C278" s="360" t="s">
        <v>1393</v>
      </c>
      <c r="D278" s="361"/>
      <c r="E278" s="362">
        <v>22.4422</v>
      </c>
      <c r="F278" s="334"/>
      <c r="G278" s="334"/>
      <c r="H278" s="271">
        <v>0</v>
      </c>
      <c r="I278" s="137"/>
      <c r="J278" s="137"/>
      <c r="K278" s="137"/>
      <c r="L278" s="137"/>
      <c r="M278" s="137"/>
      <c r="N278" s="137"/>
      <c r="O278" s="137"/>
      <c r="P278" s="137"/>
      <c r="Q278" s="137"/>
      <c r="R278" s="137" t="s">
        <v>133</v>
      </c>
      <c r="S278" s="137">
        <v>0</v>
      </c>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37"/>
      <c r="AT278" s="137"/>
      <c r="AU278" s="137"/>
    </row>
    <row r="279" spans="1:47" outlineLevel="1">
      <c r="A279" s="395">
        <v>97</v>
      </c>
      <c r="B279" s="269" t="s">
        <v>1170</v>
      </c>
      <c r="C279" s="270" t="s">
        <v>1171</v>
      </c>
      <c r="D279" s="333" t="s">
        <v>0</v>
      </c>
      <c r="E279" s="334">
        <v>3.95</v>
      </c>
      <c r="F279" s="334"/>
      <c r="G279" s="334">
        <f>ROUND(E279*F279,2)</f>
        <v>0</v>
      </c>
      <c r="H279" s="271" t="s">
        <v>1269</v>
      </c>
      <c r="I279" s="137"/>
      <c r="J279" s="137"/>
      <c r="K279" s="137"/>
      <c r="L279" s="137"/>
      <c r="M279" s="137"/>
      <c r="N279" s="137"/>
      <c r="O279" s="137"/>
      <c r="P279" s="137"/>
      <c r="Q279" s="137"/>
      <c r="R279" s="137" t="s">
        <v>131</v>
      </c>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37"/>
      <c r="AT279" s="137"/>
      <c r="AU279" s="137"/>
    </row>
    <row r="280" spans="1:47">
      <c r="A280" s="396" t="s">
        <v>126</v>
      </c>
      <c r="B280" s="363" t="s">
        <v>102</v>
      </c>
      <c r="C280" s="364" t="s">
        <v>103</v>
      </c>
      <c r="D280" s="365"/>
      <c r="E280" s="366"/>
      <c r="F280" s="366"/>
      <c r="G280" s="366">
        <f>SUMIF(R281:R284,"&lt;&gt;NOR",G281:G284)</f>
        <v>0</v>
      </c>
      <c r="H280" s="339"/>
      <c r="I280" s="137"/>
      <c r="R280" s="136" t="s">
        <v>127</v>
      </c>
    </row>
    <row r="281" spans="1:47" outlineLevel="1">
      <c r="A281" s="395">
        <v>98</v>
      </c>
      <c r="B281" s="269" t="s">
        <v>1193</v>
      </c>
      <c r="C281" s="270" t="s">
        <v>1194</v>
      </c>
      <c r="D281" s="333" t="s">
        <v>130</v>
      </c>
      <c r="E281" s="334">
        <v>2.96</v>
      </c>
      <c r="F281" s="334"/>
      <c r="G281" s="334">
        <f>ROUND(E281*F281,2)</f>
        <v>0</v>
      </c>
      <c r="H281" s="271" t="s">
        <v>1269</v>
      </c>
      <c r="I281" s="137"/>
      <c r="J281" s="137"/>
      <c r="K281" s="137"/>
      <c r="L281" s="137"/>
      <c r="M281" s="137"/>
      <c r="N281" s="137"/>
      <c r="O281" s="137"/>
      <c r="P281" s="137"/>
      <c r="Q281" s="137"/>
      <c r="R281" s="137" t="s">
        <v>131</v>
      </c>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37"/>
      <c r="AU281" s="137"/>
    </row>
    <row r="282" spans="1:47" outlineLevel="1">
      <c r="A282" s="395"/>
      <c r="B282" s="269"/>
      <c r="C282" s="360" t="s">
        <v>1394</v>
      </c>
      <c r="D282" s="361"/>
      <c r="E282" s="362">
        <v>2.96</v>
      </c>
      <c r="F282" s="334"/>
      <c r="G282" s="334"/>
      <c r="H282" s="271">
        <v>0</v>
      </c>
      <c r="I282" s="137"/>
      <c r="J282" s="137"/>
      <c r="K282" s="137"/>
      <c r="L282" s="137"/>
      <c r="M282" s="137"/>
      <c r="N282" s="137"/>
      <c r="O282" s="137"/>
      <c r="P282" s="137"/>
      <c r="Q282" s="137"/>
      <c r="R282" s="137" t="s">
        <v>133</v>
      </c>
      <c r="S282" s="137">
        <v>0</v>
      </c>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37"/>
      <c r="AS282" s="137"/>
      <c r="AT282" s="137"/>
      <c r="AU282" s="137"/>
    </row>
    <row r="283" spans="1:47" outlineLevel="1">
      <c r="A283" s="395">
        <v>99</v>
      </c>
      <c r="B283" s="269" t="s">
        <v>1198</v>
      </c>
      <c r="C283" s="270" t="s">
        <v>1199</v>
      </c>
      <c r="D283" s="333" t="s">
        <v>130</v>
      </c>
      <c r="E283" s="334">
        <v>2.96</v>
      </c>
      <c r="F283" s="334"/>
      <c r="G283" s="334">
        <f>ROUND(E283*F283,2)</f>
        <v>0</v>
      </c>
      <c r="H283" s="271" t="s">
        <v>1269</v>
      </c>
      <c r="I283" s="137"/>
      <c r="J283" s="137"/>
      <c r="K283" s="137"/>
      <c r="L283" s="137"/>
      <c r="M283" s="137"/>
      <c r="N283" s="137"/>
      <c r="O283" s="137"/>
      <c r="P283" s="137"/>
      <c r="Q283" s="137"/>
      <c r="R283" s="137" t="s">
        <v>131</v>
      </c>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row>
    <row r="284" spans="1:47" outlineLevel="1">
      <c r="A284" s="395"/>
      <c r="B284" s="269"/>
      <c r="C284" s="360" t="s">
        <v>1394</v>
      </c>
      <c r="D284" s="361"/>
      <c r="E284" s="362">
        <v>2.96</v>
      </c>
      <c r="F284" s="334"/>
      <c r="G284" s="334"/>
      <c r="H284" s="271">
        <v>0</v>
      </c>
      <c r="I284" s="137"/>
      <c r="J284" s="137"/>
      <c r="K284" s="137"/>
      <c r="L284" s="137"/>
      <c r="M284" s="137"/>
      <c r="N284" s="137"/>
      <c r="O284" s="137"/>
      <c r="P284" s="137"/>
      <c r="Q284" s="137"/>
      <c r="R284" s="137" t="s">
        <v>133</v>
      </c>
      <c r="S284" s="137">
        <v>0</v>
      </c>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37"/>
    </row>
    <row r="285" spans="1:47" s="232" customFormat="1" outlineLevel="1">
      <c r="A285" s="396" t="s">
        <v>126</v>
      </c>
      <c r="B285" s="371" t="s">
        <v>1901</v>
      </c>
      <c r="C285" s="364" t="s">
        <v>1902</v>
      </c>
      <c r="D285" s="365"/>
      <c r="E285" s="366"/>
      <c r="F285" s="366"/>
      <c r="G285" s="366">
        <f>SUM(G286:G292)</f>
        <v>0</v>
      </c>
      <c r="H285" s="339"/>
      <c r="I285" s="235"/>
      <c r="J285" s="235"/>
      <c r="K285" s="235"/>
      <c r="L285" s="235"/>
      <c r="M285" s="235"/>
      <c r="N285" s="235"/>
      <c r="O285" s="235"/>
      <c r="P285" s="235"/>
      <c r="Q285" s="235"/>
      <c r="R285" s="235"/>
      <c r="S285" s="235"/>
      <c r="T285" s="235"/>
      <c r="U285" s="235"/>
      <c r="V285" s="235"/>
      <c r="W285" s="235"/>
      <c r="X285" s="235"/>
      <c r="Y285" s="235"/>
      <c r="Z285" s="235"/>
      <c r="AA285" s="235"/>
      <c r="AB285" s="235"/>
      <c r="AC285" s="235"/>
      <c r="AD285" s="235"/>
      <c r="AE285" s="235"/>
      <c r="AF285" s="235"/>
      <c r="AG285" s="235"/>
      <c r="AH285" s="235"/>
      <c r="AI285" s="235"/>
      <c r="AJ285" s="235"/>
      <c r="AK285" s="235"/>
      <c r="AL285" s="235"/>
      <c r="AM285" s="235"/>
      <c r="AN285" s="235"/>
      <c r="AO285" s="235"/>
      <c r="AP285" s="235"/>
      <c r="AQ285" s="235"/>
      <c r="AR285" s="235"/>
      <c r="AS285" s="235"/>
      <c r="AT285" s="235"/>
      <c r="AU285" s="235"/>
    </row>
    <row r="286" spans="1:47" s="232" customFormat="1" ht="22.5" outlineLevel="1">
      <c r="A286" s="395">
        <v>100</v>
      </c>
      <c r="B286" s="269" t="s">
        <v>1929</v>
      </c>
      <c r="C286" s="270" t="s">
        <v>1930</v>
      </c>
      <c r="D286" s="333" t="s">
        <v>142</v>
      </c>
      <c r="E286" s="334">
        <v>18</v>
      </c>
      <c r="F286" s="334"/>
      <c r="G286" s="334">
        <f t="shared" ref="G286:G292" si="8">ROUND(E286*F286,2)</f>
        <v>0</v>
      </c>
      <c r="H286" s="271" t="s">
        <v>1233</v>
      </c>
      <c r="I286" s="235"/>
      <c r="J286" s="235"/>
      <c r="K286" s="235"/>
      <c r="L286" s="235"/>
      <c r="M286" s="235"/>
      <c r="N286" s="235"/>
      <c r="O286" s="235"/>
      <c r="P286" s="235"/>
      <c r="Q286" s="235"/>
      <c r="R286" s="235"/>
      <c r="S286" s="235"/>
      <c r="T286" s="235"/>
      <c r="U286" s="235"/>
      <c r="V286" s="235"/>
      <c r="W286" s="235"/>
      <c r="X286" s="235"/>
      <c r="Y286" s="235"/>
      <c r="Z286" s="235"/>
      <c r="AA286" s="235"/>
      <c r="AB286" s="235"/>
      <c r="AC286" s="235"/>
      <c r="AD286" s="235"/>
      <c r="AE286" s="235"/>
      <c r="AF286" s="235"/>
      <c r="AG286" s="235"/>
      <c r="AH286" s="235"/>
      <c r="AI286" s="235"/>
      <c r="AJ286" s="235"/>
      <c r="AK286" s="235"/>
      <c r="AL286" s="235"/>
      <c r="AM286" s="235"/>
      <c r="AN286" s="235"/>
      <c r="AO286" s="235"/>
      <c r="AP286" s="235"/>
      <c r="AQ286" s="235"/>
      <c r="AR286" s="235"/>
      <c r="AS286" s="235"/>
      <c r="AT286" s="235"/>
      <c r="AU286" s="235"/>
    </row>
    <row r="287" spans="1:47" s="232" customFormat="1" ht="22.5" outlineLevel="1">
      <c r="A287" s="395">
        <v>101</v>
      </c>
      <c r="B287" s="269" t="s">
        <v>1940</v>
      </c>
      <c r="C287" s="270" t="s">
        <v>1941</v>
      </c>
      <c r="D287" s="333" t="s">
        <v>247</v>
      </c>
      <c r="E287" s="334">
        <v>10</v>
      </c>
      <c r="F287" s="334"/>
      <c r="G287" s="334">
        <f t="shared" si="8"/>
        <v>0</v>
      </c>
      <c r="H287" s="271" t="s">
        <v>1269</v>
      </c>
      <c r="I287" s="235"/>
      <c r="J287" s="235"/>
      <c r="K287" s="235"/>
      <c r="L287" s="235"/>
      <c r="M287" s="235"/>
      <c r="N287" s="235"/>
      <c r="O287" s="235"/>
      <c r="P287" s="235"/>
      <c r="Q287" s="235"/>
      <c r="R287" s="235"/>
      <c r="S287" s="235"/>
      <c r="T287" s="235"/>
      <c r="U287" s="235"/>
      <c r="V287" s="235"/>
      <c r="W287" s="235"/>
      <c r="X287" s="235"/>
      <c r="Y287" s="235"/>
      <c r="Z287" s="235"/>
      <c r="AA287" s="235"/>
      <c r="AB287" s="235"/>
      <c r="AC287" s="235"/>
      <c r="AD287" s="235"/>
      <c r="AE287" s="235"/>
      <c r="AF287" s="235"/>
      <c r="AG287" s="235"/>
      <c r="AH287" s="235"/>
      <c r="AI287" s="235"/>
      <c r="AJ287" s="235"/>
      <c r="AK287" s="235"/>
      <c r="AL287" s="235"/>
      <c r="AM287" s="235"/>
      <c r="AN287" s="235"/>
      <c r="AO287" s="235"/>
      <c r="AP287" s="235"/>
      <c r="AQ287" s="235"/>
      <c r="AR287" s="235"/>
      <c r="AS287" s="235"/>
      <c r="AT287" s="235"/>
      <c r="AU287" s="235"/>
    </row>
    <row r="288" spans="1:47" s="232" customFormat="1" outlineLevel="1">
      <c r="A288" s="395">
        <v>102</v>
      </c>
      <c r="B288" s="269" t="s">
        <v>1942</v>
      </c>
      <c r="C288" s="270" t="s">
        <v>1943</v>
      </c>
      <c r="D288" s="333" t="s">
        <v>247</v>
      </c>
      <c r="E288" s="334">
        <v>10</v>
      </c>
      <c r="F288" s="334"/>
      <c r="G288" s="334">
        <f t="shared" si="8"/>
        <v>0</v>
      </c>
      <c r="H288" s="271" t="s">
        <v>1269</v>
      </c>
      <c r="I288" s="235"/>
      <c r="J288" s="235"/>
      <c r="K288" s="235"/>
      <c r="L288" s="235"/>
      <c r="M288" s="235"/>
      <c r="N288" s="235"/>
      <c r="O288" s="235"/>
      <c r="P288" s="235"/>
      <c r="Q288" s="235"/>
      <c r="R288" s="235"/>
      <c r="S288" s="235"/>
      <c r="T288" s="235"/>
      <c r="U288" s="235"/>
      <c r="V288" s="235"/>
      <c r="W288" s="235"/>
      <c r="X288" s="235"/>
      <c r="Y288" s="235"/>
      <c r="Z288" s="235"/>
      <c r="AA288" s="235"/>
      <c r="AB288" s="235"/>
      <c r="AC288" s="235"/>
      <c r="AD288" s="235"/>
      <c r="AE288" s="235"/>
      <c r="AF288" s="235"/>
      <c r="AG288" s="235"/>
      <c r="AH288" s="235"/>
      <c r="AI288" s="235"/>
      <c r="AJ288" s="235"/>
      <c r="AK288" s="235"/>
      <c r="AL288" s="235"/>
      <c r="AM288" s="235"/>
      <c r="AN288" s="235"/>
      <c r="AO288" s="235"/>
      <c r="AP288" s="235"/>
      <c r="AQ288" s="235"/>
      <c r="AR288" s="235"/>
      <c r="AS288" s="235"/>
      <c r="AT288" s="235"/>
      <c r="AU288" s="235"/>
    </row>
    <row r="289" spans="1:47" s="232" customFormat="1" outlineLevel="1">
      <c r="A289" s="395">
        <v>103</v>
      </c>
      <c r="B289" s="269" t="s">
        <v>1978</v>
      </c>
      <c r="C289" s="270" t="s">
        <v>1979</v>
      </c>
      <c r="D289" s="333" t="s">
        <v>142</v>
      </c>
      <c r="E289" s="334">
        <v>2</v>
      </c>
      <c r="F289" s="334"/>
      <c r="G289" s="334">
        <f t="shared" si="8"/>
        <v>0</v>
      </c>
      <c r="H289" s="271" t="s">
        <v>1269</v>
      </c>
      <c r="I289" s="235"/>
      <c r="J289" s="235"/>
      <c r="K289" s="235"/>
      <c r="L289" s="235"/>
      <c r="M289" s="235"/>
      <c r="N289" s="235"/>
      <c r="O289" s="235"/>
      <c r="P289" s="235"/>
      <c r="Q289" s="235"/>
      <c r="R289" s="235"/>
      <c r="S289" s="235"/>
      <c r="T289" s="235"/>
      <c r="U289" s="235"/>
      <c r="V289" s="235"/>
      <c r="W289" s="235"/>
      <c r="X289" s="235"/>
      <c r="Y289" s="235"/>
      <c r="Z289" s="235"/>
      <c r="AA289" s="235"/>
      <c r="AB289" s="235"/>
      <c r="AC289" s="235"/>
      <c r="AD289" s="235"/>
      <c r="AE289" s="235"/>
      <c r="AF289" s="235"/>
      <c r="AG289" s="235"/>
      <c r="AH289" s="235"/>
      <c r="AI289" s="235"/>
      <c r="AJ289" s="235"/>
      <c r="AK289" s="235"/>
      <c r="AL289" s="235"/>
      <c r="AM289" s="235"/>
      <c r="AN289" s="235"/>
      <c r="AO289" s="235"/>
      <c r="AP289" s="235"/>
      <c r="AQ289" s="235"/>
      <c r="AR289" s="235"/>
      <c r="AS289" s="235"/>
      <c r="AT289" s="235"/>
      <c r="AU289" s="235"/>
    </row>
    <row r="290" spans="1:47" s="232" customFormat="1" ht="22.5" outlineLevel="1">
      <c r="A290" s="395">
        <v>104</v>
      </c>
      <c r="B290" s="138" t="s">
        <v>2558</v>
      </c>
      <c r="C290" s="236" t="s">
        <v>2591</v>
      </c>
      <c r="D290" s="333" t="s">
        <v>142</v>
      </c>
      <c r="E290" s="334">
        <v>2</v>
      </c>
      <c r="F290" s="334"/>
      <c r="G290" s="334">
        <f t="shared" si="8"/>
        <v>0</v>
      </c>
      <c r="H290" s="271" t="s">
        <v>1233</v>
      </c>
      <c r="I290" s="235"/>
      <c r="J290" s="235"/>
      <c r="K290" s="235"/>
      <c r="L290" s="235"/>
      <c r="M290" s="235"/>
      <c r="N290" s="235"/>
      <c r="O290" s="235"/>
      <c r="P290" s="235"/>
      <c r="Q290" s="235"/>
      <c r="R290" s="235"/>
      <c r="S290" s="235"/>
      <c r="T290" s="235"/>
      <c r="U290" s="235"/>
      <c r="V290" s="235"/>
      <c r="W290" s="235"/>
      <c r="X290" s="235"/>
      <c r="Y290" s="235"/>
      <c r="Z290" s="235"/>
      <c r="AA290" s="235"/>
      <c r="AB290" s="235"/>
      <c r="AC290" s="235"/>
      <c r="AD290" s="235"/>
      <c r="AE290" s="235"/>
      <c r="AF290" s="235"/>
      <c r="AG290" s="235"/>
      <c r="AH290" s="235"/>
      <c r="AI290" s="235"/>
      <c r="AJ290" s="235"/>
      <c r="AK290" s="235"/>
      <c r="AL290" s="235"/>
      <c r="AM290" s="235"/>
      <c r="AN290" s="235"/>
      <c r="AO290" s="235"/>
      <c r="AP290" s="235"/>
      <c r="AQ290" s="235"/>
      <c r="AR290" s="235"/>
      <c r="AS290" s="235"/>
      <c r="AT290" s="235"/>
      <c r="AU290" s="235"/>
    </row>
    <row r="291" spans="1:47" s="232" customFormat="1" outlineLevel="1">
      <c r="A291" s="395">
        <v>105</v>
      </c>
      <c r="B291" s="269" t="s">
        <v>2013</v>
      </c>
      <c r="C291" s="270" t="s">
        <v>2014</v>
      </c>
      <c r="D291" s="333" t="s">
        <v>142</v>
      </c>
      <c r="E291" s="334">
        <v>2</v>
      </c>
      <c r="F291" s="334"/>
      <c r="G291" s="334">
        <f t="shared" si="8"/>
        <v>0</v>
      </c>
      <c r="H291" s="271" t="s">
        <v>1233</v>
      </c>
      <c r="I291" s="235"/>
      <c r="J291" s="235"/>
      <c r="K291" s="235"/>
      <c r="L291" s="235"/>
      <c r="M291" s="235"/>
      <c r="N291" s="235"/>
      <c r="O291" s="235"/>
      <c r="P291" s="235"/>
      <c r="Q291" s="235"/>
      <c r="R291" s="235"/>
      <c r="S291" s="235"/>
      <c r="T291" s="235"/>
      <c r="U291" s="235"/>
      <c r="V291" s="235"/>
      <c r="W291" s="235"/>
      <c r="X291" s="235"/>
      <c r="Y291" s="235"/>
      <c r="Z291" s="235"/>
      <c r="AA291" s="235"/>
      <c r="AB291" s="235"/>
      <c r="AC291" s="235"/>
      <c r="AD291" s="235"/>
      <c r="AE291" s="235"/>
      <c r="AF291" s="235"/>
      <c r="AG291" s="235"/>
      <c r="AH291" s="235"/>
      <c r="AI291" s="235"/>
      <c r="AJ291" s="235"/>
      <c r="AK291" s="235"/>
      <c r="AL291" s="235"/>
      <c r="AM291" s="235"/>
      <c r="AN291" s="235"/>
      <c r="AO291" s="235"/>
      <c r="AP291" s="235"/>
      <c r="AQ291" s="235"/>
      <c r="AR291" s="235"/>
      <c r="AS291" s="235"/>
      <c r="AT291" s="235"/>
      <c r="AU291" s="235"/>
    </row>
    <row r="292" spans="1:47" s="232" customFormat="1" outlineLevel="1">
      <c r="A292" s="395">
        <v>106</v>
      </c>
      <c r="B292" s="269" t="s">
        <v>2017</v>
      </c>
      <c r="C292" s="270" t="s">
        <v>2018</v>
      </c>
      <c r="D292" s="333" t="s">
        <v>142</v>
      </c>
      <c r="E292" s="334">
        <v>2</v>
      </c>
      <c r="F292" s="334"/>
      <c r="G292" s="334">
        <f t="shared" si="8"/>
        <v>0</v>
      </c>
      <c r="H292" s="271" t="s">
        <v>1269</v>
      </c>
      <c r="I292" s="235"/>
      <c r="J292" s="235"/>
      <c r="K292" s="235"/>
      <c r="L292" s="235"/>
      <c r="M292" s="235"/>
      <c r="N292" s="235"/>
      <c r="O292" s="235"/>
      <c r="P292" s="235"/>
      <c r="Q292" s="235"/>
      <c r="R292" s="235"/>
      <c r="S292" s="235"/>
      <c r="T292" s="235"/>
      <c r="U292" s="235"/>
      <c r="V292" s="235"/>
      <c r="W292" s="235"/>
      <c r="X292" s="235"/>
      <c r="Y292" s="235"/>
      <c r="Z292" s="235"/>
      <c r="AA292" s="235"/>
      <c r="AB292" s="235"/>
      <c r="AC292" s="235"/>
      <c r="AD292" s="235"/>
      <c r="AE292" s="235"/>
      <c r="AF292" s="235"/>
      <c r="AG292" s="235"/>
      <c r="AH292" s="235"/>
      <c r="AI292" s="235"/>
      <c r="AJ292" s="235"/>
      <c r="AK292" s="235"/>
      <c r="AL292" s="235"/>
      <c r="AM292" s="235"/>
      <c r="AN292" s="235"/>
      <c r="AO292" s="235"/>
      <c r="AP292" s="235"/>
      <c r="AQ292" s="235"/>
      <c r="AR292" s="235"/>
      <c r="AS292" s="235"/>
      <c r="AT292" s="235"/>
      <c r="AU292" s="235"/>
    </row>
    <row r="293" spans="1:47" s="232" customFormat="1" outlineLevel="1">
      <c r="A293" s="396" t="s">
        <v>126</v>
      </c>
      <c r="B293" s="371" t="s">
        <v>2306</v>
      </c>
      <c r="C293" s="364" t="s">
        <v>2307</v>
      </c>
      <c r="D293" s="365"/>
      <c r="E293" s="366"/>
      <c r="F293" s="366"/>
      <c r="G293" s="366">
        <f>SUM(G294:G319)</f>
        <v>0</v>
      </c>
      <c r="H293" s="339"/>
      <c r="I293" s="235"/>
      <c r="J293" s="235"/>
      <c r="K293" s="235"/>
      <c r="L293" s="235"/>
      <c r="M293" s="235"/>
      <c r="N293" s="235"/>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235"/>
      <c r="AN293" s="235"/>
      <c r="AO293" s="235"/>
      <c r="AP293" s="235"/>
      <c r="AQ293" s="235"/>
      <c r="AR293" s="235"/>
      <c r="AS293" s="235"/>
      <c r="AT293" s="235"/>
      <c r="AU293" s="235"/>
    </row>
    <row r="294" spans="1:47" s="232" customFormat="1" ht="24" outlineLevel="1">
      <c r="A294" s="404"/>
      <c r="B294" s="402" t="s">
        <v>2421</v>
      </c>
      <c r="C294" s="403" t="s">
        <v>2422</v>
      </c>
      <c r="D294" s="405">
        <v>0</v>
      </c>
      <c r="E294" s="406">
        <v>0</v>
      </c>
      <c r="F294" s="406"/>
      <c r="G294" s="406"/>
      <c r="H294" s="407"/>
      <c r="I294" s="235"/>
      <c r="J294" s="235"/>
      <c r="K294" s="235"/>
      <c r="L294" s="235"/>
      <c r="M294" s="235"/>
      <c r="N294" s="235"/>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235"/>
      <c r="AN294" s="235"/>
      <c r="AO294" s="235"/>
      <c r="AP294" s="235"/>
      <c r="AQ294" s="235"/>
      <c r="AR294" s="235"/>
      <c r="AS294" s="235"/>
      <c r="AT294" s="235"/>
      <c r="AU294" s="235"/>
    </row>
    <row r="295" spans="1:47" s="232" customFormat="1" outlineLevel="1">
      <c r="A295" s="395"/>
      <c r="B295" s="269">
        <v>0</v>
      </c>
      <c r="C295" s="270">
        <v>0</v>
      </c>
      <c r="D295" s="333">
        <v>0</v>
      </c>
      <c r="E295" s="334">
        <v>0</v>
      </c>
      <c r="F295" s="334"/>
      <c r="G295" s="334"/>
      <c r="H295" s="271"/>
      <c r="I295" s="235"/>
      <c r="J295" s="235"/>
      <c r="K295" s="235"/>
      <c r="L295" s="235"/>
      <c r="M295" s="235"/>
      <c r="N295" s="235"/>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235"/>
      <c r="AN295" s="235"/>
      <c r="AO295" s="235"/>
      <c r="AP295" s="235"/>
      <c r="AQ295" s="235"/>
      <c r="AR295" s="235"/>
      <c r="AS295" s="235"/>
      <c r="AT295" s="235"/>
      <c r="AU295" s="235"/>
    </row>
    <row r="296" spans="1:47" s="232" customFormat="1" outlineLevel="1">
      <c r="A296" s="395">
        <v>107</v>
      </c>
      <c r="B296" s="269" t="s">
        <v>2436</v>
      </c>
      <c r="C296" s="270" t="s">
        <v>2437</v>
      </c>
      <c r="D296" s="333" t="s">
        <v>142</v>
      </c>
      <c r="E296" s="334">
        <v>1</v>
      </c>
      <c r="F296" s="334"/>
      <c r="G296" s="334">
        <f t="shared" ref="G296:G298" si="9">ROUND(E296*F296,2)</f>
        <v>0</v>
      </c>
      <c r="H296" s="271" t="s">
        <v>1233</v>
      </c>
      <c r="I296" s="235"/>
      <c r="J296" s="235"/>
      <c r="K296" s="235"/>
      <c r="L296" s="235"/>
      <c r="M296" s="235"/>
      <c r="N296" s="235"/>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c r="AJ296" s="235"/>
      <c r="AK296" s="235"/>
      <c r="AL296" s="235"/>
      <c r="AM296" s="235"/>
      <c r="AN296" s="235"/>
      <c r="AO296" s="235"/>
      <c r="AP296" s="235"/>
      <c r="AQ296" s="235"/>
      <c r="AR296" s="235"/>
      <c r="AS296" s="235"/>
      <c r="AT296" s="235"/>
      <c r="AU296" s="235"/>
    </row>
    <row r="297" spans="1:47" s="232" customFormat="1" outlineLevel="1">
      <c r="A297" s="395">
        <v>108</v>
      </c>
      <c r="B297" s="269" t="s">
        <v>2438</v>
      </c>
      <c r="C297" s="270" t="s">
        <v>2392</v>
      </c>
      <c r="D297" s="333" t="s">
        <v>415</v>
      </c>
      <c r="E297" s="334">
        <v>1</v>
      </c>
      <c r="F297" s="334"/>
      <c r="G297" s="334">
        <f t="shared" si="9"/>
        <v>0</v>
      </c>
      <c r="H297" s="271" t="s">
        <v>1233</v>
      </c>
      <c r="I297" s="235"/>
      <c r="J297" s="235"/>
      <c r="K297" s="235"/>
      <c r="L297" s="235"/>
      <c r="M297" s="235"/>
      <c r="N297" s="235"/>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235"/>
      <c r="AN297" s="235"/>
      <c r="AO297" s="235"/>
      <c r="AP297" s="235"/>
      <c r="AQ297" s="235"/>
      <c r="AR297" s="235"/>
      <c r="AS297" s="235"/>
      <c r="AT297" s="235"/>
      <c r="AU297" s="235"/>
    </row>
    <row r="298" spans="1:47" s="232" customFormat="1" outlineLevel="1">
      <c r="A298" s="395">
        <v>109</v>
      </c>
      <c r="B298" s="269" t="s">
        <v>2439</v>
      </c>
      <c r="C298" s="270" t="s">
        <v>2440</v>
      </c>
      <c r="D298" s="333" t="s">
        <v>142</v>
      </c>
      <c r="E298" s="334">
        <v>2</v>
      </c>
      <c r="F298" s="334"/>
      <c r="G298" s="334">
        <f t="shared" si="9"/>
        <v>0</v>
      </c>
      <c r="H298" s="271" t="s">
        <v>1233</v>
      </c>
      <c r="I298" s="235"/>
      <c r="J298" s="235"/>
      <c r="K298" s="235"/>
      <c r="L298" s="235"/>
      <c r="M298" s="235"/>
      <c r="N298" s="235"/>
      <c r="O298" s="235"/>
      <c r="P298" s="235"/>
      <c r="Q298" s="235"/>
      <c r="R298" s="235"/>
      <c r="S298" s="235"/>
      <c r="T298" s="235"/>
      <c r="U298" s="235"/>
      <c r="V298" s="235"/>
      <c r="W298" s="235"/>
      <c r="X298" s="235"/>
      <c r="Y298" s="235"/>
      <c r="Z298" s="235"/>
      <c r="AA298" s="235"/>
      <c r="AB298" s="235"/>
      <c r="AC298" s="235"/>
      <c r="AD298" s="235"/>
      <c r="AE298" s="235"/>
      <c r="AF298" s="235"/>
      <c r="AG298" s="235"/>
      <c r="AH298" s="235"/>
      <c r="AI298" s="235"/>
      <c r="AJ298" s="235"/>
      <c r="AK298" s="235"/>
      <c r="AL298" s="235"/>
      <c r="AM298" s="235"/>
      <c r="AN298" s="235"/>
      <c r="AO298" s="235"/>
      <c r="AP298" s="235"/>
      <c r="AQ298" s="235"/>
      <c r="AR298" s="235"/>
      <c r="AS298" s="235"/>
      <c r="AT298" s="235"/>
      <c r="AU298" s="235"/>
    </row>
    <row r="299" spans="1:47" s="232" customFormat="1" outlineLevel="1">
      <c r="A299" s="395"/>
      <c r="B299" s="269">
        <v>0</v>
      </c>
      <c r="C299" s="270">
        <v>0</v>
      </c>
      <c r="D299" s="333">
        <v>0</v>
      </c>
      <c r="E299" s="334">
        <v>0</v>
      </c>
      <c r="F299" s="334"/>
      <c r="G299" s="334"/>
      <c r="H299" s="271"/>
      <c r="I299" s="235"/>
      <c r="J299" s="235"/>
      <c r="K299" s="235"/>
      <c r="L299" s="235"/>
      <c r="M299" s="235"/>
      <c r="N299" s="235"/>
      <c r="O299" s="235"/>
      <c r="P299" s="235"/>
      <c r="Q299" s="235"/>
      <c r="R299" s="235"/>
      <c r="S299" s="235"/>
      <c r="T299" s="235"/>
      <c r="U299" s="235"/>
      <c r="V299" s="235"/>
      <c r="W299" s="235"/>
      <c r="X299" s="235"/>
      <c r="Y299" s="235"/>
      <c r="Z299" s="235"/>
      <c r="AA299" s="235"/>
      <c r="AB299" s="235"/>
      <c r="AC299" s="235"/>
      <c r="AD299" s="235"/>
      <c r="AE299" s="235"/>
      <c r="AF299" s="235"/>
      <c r="AG299" s="235"/>
      <c r="AH299" s="235"/>
      <c r="AI299" s="235"/>
      <c r="AJ299" s="235"/>
      <c r="AK299" s="235"/>
      <c r="AL299" s="235"/>
      <c r="AM299" s="235"/>
      <c r="AN299" s="235"/>
      <c r="AO299" s="235"/>
      <c r="AP299" s="235"/>
      <c r="AQ299" s="235"/>
      <c r="AR299" s="235"/>
      <c r="AS299" s="235"/>
      <c r="AT299" s="235"/>
      <c r="AU299" s="235"/>
    </row>
    <row r="300" spans="1:47" s="232" customFormat="1" outlineLevel="1">
      <c r="A300" s="395"/>
      <c r="B300" s="269">
        <v>0</v>
      </c>
      <c r="C300" s="270" t="s">
        <v>2407</v>
      </c>
      <c r="D300" s="333">
        <v>0</v>
      </c>
      <c r="E300" s="334">
        <v>0</v>
      </c>
      <c r="F300" s="334"/>
      <c r="G300" s="334"/>
      <c r="H300" s="271"/>
      <c r="I300" s="235"/>
      <c r="J300" s="235"/>
      <c r="K300" s="235"/>
      <c r="L300" s="235"/>
      <c r="M300" s="235"/>
      <c r="N300" s="235"/>
      <c r="O300" s="235"/>
      <c r="P300" s="235"/>
      <c r="Q300" s="235"/>
      <c r="R300" s="235"/>
      <c r="S300" s="235"/>
      <c r="T300" s="235"/>
      <c r="U300" s="235"/>
      <c r="V300" s="235"/>
      <c r="W300" s="235"/>
      <c r="X300" s="235"/>
      <c r="Y300" s="235"/>
      <c r="Z300" s="235"/>
      <c r="AA300" s="235"/>
      <c r="AB300" s="235"/>
      <c r="AC300" s="235"/>
      <c r="AD300" s="235"/>
      <c r="AE300" s="235"/>
      <c r="AF300" s="235"/>
      <c r="AG300" s="235"/>
      <c r="AH300" s="235"/>
      <c r="AI300" s="235"/>
      <c r="AJ300" s="235"/>
      <c r="AK300" s="235"/>
      <c r="AL300" s="235"/>
      <c r="AM300" s="235"/>
      <c r="AN300" s="235"/>
      <c r="AO300" s="235"/>
      <c r="AP300" s="235"/>
      <c r="AQ300" s="235"/>
      <c r="AR300" s="235"/>
      <c r="AS300" s="235"/>
      <c r="AT300" s="235"/>
      <c r="AU300" s="235"/>
    </row>
    <row r="301" spans="1:47" s="232" customFormat="1" outlineLevel="1">
      <c r="A301" s="395">
        <v>110</v>
      </c>
      <c r="B301" s="269">
        <v>0</v>
      </c>
      <c r="C301" s="270" t="s">
        <v>2445</v>
      </c>
      <c r="D301" s="333" t="s">
        <v>415</v>
      </c>
      <c r="E301" s="334">
        <v>1.2</v>
      </c>
      <c r="F301" s="334"/>
      <c r="G301" s="334">
        <f t="shared" ref="G301" si="10">ROUND(E301*F301,2)</f>
        <v>0</v>
      </c>
      <c r="H301" s="271" t="s">
        <v>1233</v>
      </c>
      <c r="I301" s="235"/>
      <c r="J301" s="235"/>
      <c r="K301" s="235"/>
      <c r="L301" s="235"/>
      <c r="M301" s="235"/>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235"/>
      <c r="AL301" s="235"/>
      <c r="AM301" s="235"/>
      <c r="AN301" s="235"/>
      <c r="AO301" s="235"/>
      <c r="AP301" s="235"/>
      <c r="AQ301" s="235"/>
      <c r="AR301" s="235"/>
      <c r="AS301" s="235"/>
      <c r="AT301" s="235"/>
      <c r="AU301" s="235"/>
    </row>
    <row r="302" spans="1:47" s="232" customFormat="1" outlineLevel="1">
      <c r="A302" s="395"/>
      <c r="B302" s="269">
        <v>0</v>
      </c>
      <c r="C302" s="270">
        <v>0</v>
      </c>
      <c r="D302" s="333">
        <v>0</v>
      </c>
      <c r="E302" s="334">
        <v>0</v>
      </c>
      <c r="F302" s="334"/>
      <c r="G302" s="334"/>
      <c r="H302" s="271"/>
      <c r="I302" s="235"/>
      <c r="J302" s="235"/>
      <c r="K302" s="235"/>
      <c r="L302" s="235"/>
      <c r="M302" s="235"/>
      <c r="N302" s="235"/>
      <c r="O302" s="235"/>
      <c r="P302" s="235"/>
      <c r="Q302" s="235"/>
      <c r="R302" s="235"/>
      <c r="S302" s="235"/>
      <c r="T302" s="235"/>
      <c r="U302" s="235"/>
      <c r="V302" s="235"/>
      <c r="W302" s="235"/>
      <c r="X302" s="235"/>
      <c r="Y302" s="235"/>
      <c r="Z302" s="235"/>
      <c r="AA302" s="235"/>
      <c r="AB302" s="235"/>
      <c r="AC302" s="235"/>
      <c r="AD302" s="235"/>
      <c r="AE302" s="235"/>
      <c r="AF302" s="235"/>
      <c r="AG302" s="235"/>
      <c r="AH302" s="235"/>
      <c r="AI302" s="235"/>
      <c r="AJ302" s="235"/>
      <c r="AK302" s="235"/>
      <c r="AL302" s="235"/>
      <c r="AM302" s="235"/>
      <c r="AN302" s="235"/>
      <c r="AO302" s="235"/>
      <c r="AP302" s="235"/>
      <c r="AQ302" s="235"/>
      <c r="AR302" s="235"/>
      <c r="AS302" s="235"/>
      <c r="AT302" s="235"/>
      <c r="AU302" s="235"/>
    </row>
    <row r="303" spans="1:47" s="232" customFormat="1" ht="24" outlineLevel="1">
      <c r="A303" s="404"/>
      <c r="B303" s="402" t="s">
        <v>2451</v>
      </c>
      <c r="C303" s="403" t="s">
        <v>2422</v>
      </c>
      <c r="D303" s="405">
        <v>0</v>
      </c>
      <c r="E303" s="406">
        <v>0</v>
      </c>
      <c r="F303" s="406"/>
      <c r="G303" s="406"/>
      <c r="H303" s="407"/>
      <c r="I303" s="235"/>
      <c r="J303" s="235"/>
      <c r="K303" s="235"/>
      <c r="L303" s="235"/>
      <c r="M303" s="235"/>
      <c r="N303" s="235"/>
      <c r="O303" s="235"/>
      <c r="P303" s="235"/>
      <c r="Q303" s="235"/>
      <c r="R303" s="235"/>
      <c r="S303" s="235"/>
      <c r="T303" s="235"/>
      <c r="U303" s="235"/>
      <c r="V303" s="235"/>
      <c r="W303" s="235"/>
      <c r="X303" s="235"/>
      <c r="Y303" s="235"/>
      <c r="Z303" s="235"/>
      <c r="AA303" s="235"/>
      <c r="AB303" s="235"/>
      <c r="AC303" s="235"/>
      <c r="AD303" s="235"/>
      <c r="AE303" s="235"/>
      <c r="AF303" s="235"/>
      <c r="AG303" s="235"/>
      <c r="AH303" s="235"/>
      <c r="AI303" s="235"/>
      <c r="AJ303" s="235"/>
      <c r="AK303" s="235"/>
      <c r="AL303" s="235"/>
      <c r="AM303" s="235"/>
      <c r="AN303" s="235"/>
      <c r="AO303" s="235"/>
      <c r="AP303" s="235"/>
      <c r="AQ303" s="235"/>
      <c r="AR303" s="235"/>
      <c r="AS303" s="235"/>
      <c r="AT303" s="235"/>
      <c r="AU303" s="235"/>
    </row>
    <row r="304" spans="1:47" s="232" customFormat="1" outlineLevel="1">
      <c r="A304" s="395"/>
      <c r="B304" s="269">
        <v>0</v>
      </c>
      <c r="C304" s="270">
        <v>0</v>
      </c>
      <c r="D304" s="333">
        <v>0</v>
      </c>
      <c r="E304" s="334">
        <v>0</v>
      </c>
      <c r="F304" s="334"/>
      <c r="G304" s="334"/>
      <c r="H304" s="271"/>
      <c r="I304" s="235"/>
      <c r="J304" s="235"/>
      <c r="K304" s="235"/>
      <c r="L304" s="235"/>
      <c r="M304" s="235"/>
      <c r="N304" s="235"/>
      <c r="O304" s="235"/>
      <c r="P304" s="235"/>
      <c r="Q304" s="235"/>
      <c r="R304" s="235"/>
      <c r="S304" s="235"/>
      <c r="T304" s="235"/>
      <c r="U304" s="235"/>
      <c r="V304" s="235"/>
      <c r="W304" s="235"/>
      <c r="X304" s="235"/>
      <c r="Y304" s="235"/>
      <c r="Z304" s="235"/>
      <c r="AA304" s="235"/>
      <c r="AB304" s="235"/>
      <c r="AC304" s="235"/>
      <c r="AD304" s="235"/>
      <c r="AE304" s="235"/>
      <c r="AF304" s="235"/>
      <c r="AG304" s="235"/>
      <c r="AH304" s="235"/>
      <c r="AI304" s="235"/>
      <c r="AJ304" s="235"/>
      <c r="AK304" s="235"/>
      <c r="AL304" s="235"/>
      <c r="AM304" s="235"/>
      <c r="AN304" s="235"/>
      <c r="AO304" s="235"/>
      <c r="AP304" s="235"/>
      <c r="AQ304" s="235"/>
      <c r="AR304" s="235"/>
      <c r="AS304" s="235"/>
      <c r="AT304" s="235"/>
      <c r="AU304" s="235"/>
    </row>
    <row r="305" spans="1:47" s="232" customFormat="1" outlineLevel="1">
      <c r="A305" s="395">
        <v>111</v>
      </c>
      <c r="B305" s="269" t="s">
        <v>2457</v>
      </c>
      <c r="C305" s="270" t="s">
        <v>2437</v>
      </c>
      <c r="D305" s="333" t="s">
        <v>142</v>
      </c>
      <c r="E305" s="334">
        <v>1</v>
      </c>
      <c r="F305" s="334"/>
      <c r="G305" s="334">
        <f t="shared" ref="G305:G307" si="11">ROUND(E305*F305,2)</f>
        <v>0</v>
      </c>
      <c r="H305" s="271" t="s">
        <v>1233</v>
      </c>
      <c r="I305" s="235"/>
      <c r="J305" s="235"/>
      <c r="K305" s="235"/>
      <c r="L305" s="235"/>
      <c r="M305" s="235"/>
      <c r="N305" s="235"/>
      <c r="O305" s="235"/>
      <c r="P305" s="235"/>
      <c r="Q305" s="235"/>
      <c r="R305" s="235"/>
      <c r="S305" s="235"/>
      <c r="T305" s="235"/>
      <c r="U305" s="235"/>
      <c r="V305" s="235"/>
      <c r="W305" s="235"/>
      <c r="X305" s="235"/>
      <c r="Y305" s="235"/>
      <c r="Z305" s="235"/>
      <c r="AA305" s="235"/>
      <c r="AB305" s="235"/>
      <c r="AC305" s="235"/>
      <c r="AD305" s="235"/>
      <c r="AE305" s="235"/>
      <c r="AF305" s="235"/>
      <c r="AG305" s="235"/>
      <c r="AH305" s="235"/>
      <c r="AI305" s="235"/>
      <c r="AJ305" s="235"/>
      <c r="AK305" s="235"/>
      <c r="AL305" s="235"/>
      <c r="AM305" s="235"/>
      <c r="AN305" s="235"/>
      <c r="AO305" s="235"/>
      <c r="AP305" s="235"/>
      <c r="AQ305" s="235"/>
      <c r="AR305" s="235"/>
      <c r="AS305" s="235"/>
      <c r="AT305" s="235"/>
      <c r="AU305" s="235"/>
    </row>
    <row r="306" spans="1:47" s="232" customFormat="1" outlineLevel="1">
      <c r="A306" s="395">
        <v>112</v>
      </c>
      <c r="B306" s="269" t="s">
        <v>2462</v>
      </c>
      <c r="C306" s="270" t="s">
        <v>2392</v>
      </c>
      <c r="D306" s="333" t="s">
        <v>415</v>
      </c>
      <c r="E306" s="334">
        <v>1</v>
      </c>
      <c r="F306" s="334"/>
      <c r="G306" s="334">
        <f t="shared" si="11"/>
        <v>0</v>
      </c>
      <c r="H306" s="271" t="s">
        <v>1233</v>
      </c>
      <c r="I306" s="235"/>
      <c r="J306" s="235"/>
      <c r="K306" s="235"/>
      <c r="L306" s="235"/>
      <c r="M306" s="235"/>
      <c r="N306" s="235"/>
      <c r="O306" s="235"/>
      <c r="P306" s="235"/>
      <c r="Q306" s="235"/>
      <c r="R306" s="235"/>
      <c r="S306" s="235"/>
      <c r="T306" s="235"/>
      <c r="U306" s="235"/>
      <c r="V306" s="235"/>
      <c r="W306" s="235"/>
      <c r="X306" s="235"/>
      <c r="Y306" s="235"/>
      <c r="Z306" s="235"/>
      <c r="AA306" s="235"/>
      <c r="AB306" s="235"/>
      <c r="AC306" s="235"/>
      <c r="AD306" s="235"/>
      <c r="AE306" s="235"/>
      <c r="AF306" s="235"/>
      <c r="AG306" s="235"/>
      <c r="AH306" s="235"/>
      <c r="AI306" s="235"/>
      <c r="AJ306" s="235"/>
      <c r="AK306" s="235"/>
      <c r="AL306" s="235"/>
      <c r="AM306" s="235"/>
      <c r="AN306" s="235"/>
      <c r="AO306" s="235"/>
      <c r="AP306" s="235"/>
      <c r="AQ306" s="235"/>
      <c r="AR306" s="235"/>
      <c r="AS306" s="235"/>
      <c r="AT306" s="235"/>
      <c r="AU306" s="235"/>
    </row>
    <row r="307" spans="1:47" s="232" customFormat="1" outlineLevel="1">
      <c r="A307" s="395">
        <v>113</v>
      </c>
      <c r="B307" s="269" t="s">
        <v>2466</v>
      </c>
      <c r="C307" s="270" t="s">
        <v>2440</v>
      </c>
      <c r="D307" s="333" t="s">
        <v>142</v>
      </c>
      <c r="E307" s="334">
        <v>2</v>
      </c>
      <c r="F307" s="334"/>
      <c r="G307" s="334">
        <f t="shared" si="11"/>
        <v>0</v>
      </c>
      <c r="H307" s="271" t="s">
        <v>1233</v>
      </c>
      <c r="I307" s="235"/>
      <c r="J307" s="235"/>
      <c r="K307" s="235"/>
      <c r="L307" s="235"/>
      <c r="M307" s="235"/>
      <c r="N307" s="235"/>
      <c r="O307" s="235"/>
      <c r="P307" s="235"/>
      <c r="Q307" s="235"/>
      <c r="R307" s="235"/>
      <c r="S307" s="235"/>
      <c r="T307" s="235"/>
      <c r="U307" s="235"/>
      <c r="V307" s="235"/>
      <c r="W307" s="235"/>
      <c r="X307" s="235"/>
      <c r="Y307" s="235"/>
      <c r="Z307" s="235"/>
      <c r="AA307" s="235"/>
      <c r="AB307" s="235"/>
      <c r="AC307" s="235"/>
      <c r="AD307" s="235"/>
      <c r="AE307" s="235"/>
      <c r="AF307" s="235"/>
      <c r="AG307" s="235"/>
      <c r="AH307" s="235"/>
      <c r="AI307" s="235"/>
      <c r="AJ307" s="235"/>
      <c r="AK307" s="235"/>
      <c r="AL307" s="235"/>
      <c r="AM307" s="235"/>
      <c r="AN307" s="235"/>
      <c r="AO307" s="235"/>
      <c r="AP307" s="235"/>
      <c r="AQ307" s="235"/>
      <c r="AR307" s="235"/>
      <c r="AS307" s="235"/>
      <c r="AT307" s="235"/>
      <c r="AU307" s="235"/>
    </row>
    <row r="308" spans="1:47" s="232" customFormat="1" outlineLevel="1">
      <c r="A308" s="395"/>
      <c r="B308" s="269">
        <v>0</v>
      </c>
      <c r="C308" s="270">
        <v>0</v>
      </c>
      <c r="D308" s="333">
        <v>0</v>
      </c>
      <c r="E308" s="334">
        <v>0</v>
      </c>
      <c r="F308" s="334"/>
      <c r="G308" s="334"/>
      <c r="H308" s="271"/>
      <c r="I308" s="235"/>
      <c r="J308" s="235"/>
      <c r="K308" s="235"/>
      <c r="L308" s="235"/>
      <c r="M308" s="235"/>
      <c r="N308" s="235"/>
      <c r="O308" s="235"/>
      <c r="P308" s="235"/>
      <c r="Q308" s="235"/>
      <c r="R308" s="235"/>
      <c r="S308" s="235"/>
      <c r="T308" s="235"/>
      <c r="U308" s="235"/>
      <c r="V308" s="235"/>
      <c r="W308" s="235"/>
      <c r="X308" s="235"/>
      <c r="Y308" s="235"/>
      <c r="Z308" s="235"/>
      <c r="AA308" s="235"/>
      <c r="AB308" s="235"/>
      <c r="AC308" s="235"/>
      <c r="AD308" s="235"/>
      <c r="AE308" s="235"/>
      <c r="AF308" s="235"/>
      <c r="AG308" s="235"/>
      <c r="AH308" s="235"/>
      <c r="AI308" s="235"/>
      <c r="AJ308" s="235"/>
      <c r="AK308" s="235"/>
      <c r="AL308" s="235"/>
      <c r="AM308" s="235"/>
      <c r="AN308" s="235"/>
      <c r="AO308" s="235"/>
      <c r="AP308" s="235"/>
      <c r="AQ308" s="235"/>
      <c r="AR308" s="235"/>
      <c r="AS308" s="235"/>
      <c r="AT308" s="235"/>
      <c r="AU308" s="235"/>
    </row>
    <row r="309" spans="1:47" s="232" customFormat="1" outlineLevel="1">
      <c r="A309" s="395"/>
      <c r="B309" s="269">
        <v>0</v>
      </c>
      <c r="C309" s="270" t="s">
        <v>2407</v>
      </c>
      <c r="D309" s="333">
        <v>0</v>
      </c>
      <c r="E309" s="334">
        <v>0</v>
      </c>
      <c r="F309" s="334"/>
      <c r="G309" s="334"/>
      <c r="H309" s="271"/>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row>
    <row r="310" spans="1:47" s="232" customFormat="1" outlineLevel="1">
      <c r="A310" s="395">
        <v>114</v>
      </c>
      <c r="B310" s="269">
        <v>0</v>
      </c>
      <c r="C310" s="270" t="s">
        <v>2408</v>
      </c>
      <c r="D310" s="333" t="s">
        <v>415</v>
      </c>
      <c r="E310" s="334">
        <v>0.6</v>
      </c>
      <c r="F310" s="334"/>
      <c r="G310" s="334">
        <f t="shared" ref="G310" si="12">ROUND(E310*F310,2)</f>
        <v>0</v>
      </c>
      <c r="H310" s="271" t="s">
        <v>1233</v>
      </c>
      <c r="I310" s="235"/>
      <c r="J310" s="235"/>
      <c r="K310" s="235"/>
      <c r="L310" s="235"/>
      <c r="M310" s="235"/>
      <c r="N310" s="235"/>
      <c r="O310" s="235"/>
      <c r="P310" s="235"/>
      <c r="Q310" s="235"/>
      <c r="R310" s="235"/>
      <c r="S310" s="235"/>
      <c r="T310" s="235"/>
      <c r="U310" s="235"/>
      <c r="V310" s="235"/>
      <c r="W310" s="235"/>
      <c r="X310" s="235"/>
      <c r="Y310" s="235"/>
      <c r="Z310" s="235"/>
      <c r="AA310" s="235"/>
      <c r="AB310" s="235"/>
      <c r="AC310" s="235"/>
      <c r="AD310" s="235"/>
      <c r="AE310" s="235"/>
      <c r="AF310" s="235"/>
      <c r="AG310" s="235"/>
      <c r="AH310" s="235"/>
      <c r="AI310" s="235"/>
      <c r="AJ310" s="235"/>
      <c r="AK310" s="235"/>
      <c r="AL310" s="235"/>
      <c r="AM310" s="235"/>
      <c r="AN310" s="235"/>
      <c r="AO310" s="235"/>
      <c r="AP310" s="235"/>
      <c r="AQ310" s="235"/>
      <c r="AR310" s="235"/>
      <c r="AS310" s="235"/>
      <c r="AT310" s="235"/>
      <c r="AU310" s="235"/>
    </row>
    <row r="311" spans="1:47" s="232" customFormat="1" outlineLevel="1">
      <c r="A311" s="395"/>
      <c r="B311" s="269">
        <v>0</v>
      </c>
      <c r="C311" s="270">
        <v>0</v>
      </c>
      <c r="D311" s="333">
        <v>0</v>
      </c>
      <c r="E311" s="334">
        <v>0</v>
      </c>
      <c r="F311" s="334"/>
      <c r="G311" s="334"/>
      <c r="H311" s="271"/>
      <c r="I311" s="235"/>
      <c r="J311" s="235"/>
      <c r="K311" s="235"/>
      <c r="L311" s="235"/>
      <c r="M311" s="235"/>
      <c r="N311" s="235"/>
      <c r="O311" s="235"/>
      <c r="P311" s="235"/>
      <c r="Q311" s="235"/>
      <c r="R311" s="235"/>
      <c r="S311" s="235"/>
      <c r="T311" s="235"/>
      <c r="U311" s="235"/>
      <c r="V311" s="235"/>
      <c r="W311" s="235"/>
      <c r="X311" s="235"/>
      <c r="Y311" s="235"/>
      <c r="Z311" s="235"/>
      <c r="AA311" s="235"/>
      <c r="AB311" s="235"/>
      <c r="AC311" s="235"/>
      <c r="AD311" s="235"/>
      <c r="AE311" s="235"/>
      <c r="AF311" s="235"/>
      <c r="AG311" s="235"/>
      <c r="AH311" s="235"/>
      <c r="AI311" s="235"/>
      <c r="AJ311" s="235"/>
      <c r="AK311" s="235"/>
      <c r="AL311" s="235"/>
      <c r="AM311" s="235"/>
      <c r="AN311" s="235"/>
      <c r="AO311" s="235"/>
      <c r="AP311" s="235"/>
      <c r="AQ311" s="235"/>
      <c r="AR311" s="235"/>
      <c r="AS311" s="235"/>
      <c r="AT311" s="235"/>
      <c r="AU311" s="235"/>
    </row>
    <row r="312" spans="1:47" s="232" customFormat="1" outlineLevel="1">
      <c r="A312" s="404"/>
      <c r="B312" s="402">
        <v>0</v>
      </c>
      <c r="C312" s="403" t="s">
        <v>2517</v>
      </c>
      <c r="D312" s="405">
        <v>0</v>
      </c>
      <c r="E312" s="406">
        <v>0</v>
      </c>
      <c r="F312" s="406"/>
      <c r="G312" s="406"/>
      <c r="H312" s="407"/>
      <c r="I312" s="235"/>
      <c r="J312" s="235"/>
      <c r="K312" s="235"/>
      <c r="L312" s="235"/>
      <c r="M312" s="235"/>
      <c r="N312" s="235"/>
      <c r="O312" s="235"/>
      <c r="P312" s="235"/>
      <c r="Q312" s="235"/>
      <c r="R312" s="235"/>
      <c r="S312" s="235"/>
      <c r="T312" s="235"/>
      <c r="U312" s="235"/>
      <c r="V312" s="235"/>
      <c r="W312" s="235"/>
      <c r="X312" s="235"/>
      <c r="Y312" s="235"/>
      <c r="Z312" s="235"/>
      <c r="AA312" s="235"/>
      <c r="AB312" s="235"/>
      <c r="AC312" s="235"/>
      <c r="AD312" s="235"/>
      <c r="AE312" s="235"/>
      <c r="AF312" s="235"/>
      <c r="AG312" s="235"/>
      <c r="AH312" s="235"/>
      <c r="AI312" s="235"/>
      <c r="AJ312" s="235"/>
      <c r="AK312" s="235"/>
      <c r="AL312" s="235"/>
      <c r="AM312" s="235"/>
      <c r="AN312" s="235"/>
      <c r="AO312" s="235"/>
      <c r="AP312" s="235"/>
      <c r="AQ312" s="235"/>
      <c r="AR312" s="235"/>
      <c r="AS312" s="235"/>
      <c r="AT312" s="235"/>
      <c r="AU312" s="235"/>
    </row>
    <row r="313" spans="1:47" s="232" customFormat="1" outlineLevel="1">
      <c r="A313" s="395"/>
      <c r="B313" s="269">
        <v>0</v>
      </c>
      <c r="C313" s="270">
        <v>0</v>
      </c>
      <c r="D313" s="333">
        <v>0</v>
      </c>
      <c r="E313" s="334">
        <v>0</v>
      </c>
      <c r="F313" s="334"/>
      <c r="G313" s="334"/>
      <c r="H313" s="271"/>
      <c r="I313" s="235"/>
      <c r="J313" s="235"/>
      <c r="K313" s="235"/>
      <c r="L313" s="235"/>
      <c r="M313" s="235"/>
      <c r="N313" s="235"/>
      <c r="O313" s="235"/>
      <c r="P313" s="235"/>
      <c r="Q313" s="235"/>
      <c r="R313" s="235"/>
      <c r="S313" s="235"/>
      <c r="T313" s="235"/>
      <c r="U313" s="235"/>
      <c r="V313" s="235"/>
      <c r="W313" s="235"/>
      <c r="X313" s="235"/>
      <c r="Y313" s="235"/>
      <c r="Z313" s="235"/>
      <c r="AA313" s="235"/>
      <c r="AB313" s="235"/>
      <c r="AC313" s="235"/>
      <c r="AD313" s="235"/>
      <c r="AE313" s="235"/>
      <c r="AF313" s="235"/>
      <c r="AG313" s="235"/>
      <c r="AH313" s="235"/>
      <c r="AI313" s="235"/>
      <c r="AJ313" s="235"/>
      <c r="AK313" s="235"/>
      <c r="AL313" s="235"/>
      <c r="AM313" s="235"/>
      <c r="AN313" s="235"/>
      <c r="AO313" s="235"/>
      <c r="AP313" s="235"/>
      <c r="AQ313" s="235"/>
      <c r="AR313" s="235"/>
      <c r="AS313" s="235"/>
      <c r="AT313" s="235"/>
      <c r="AU313" s="235"/>
    </row>
    <row r="314" spans="1:47" s="232" customFormat="1" outlineLevel="1">
      <c r="A314" s="395">
        <v>115</v>
      </c>
      <c r="B314" s="269"/>
      <c r="C314" s="270" t="s">
        <v>2518</v>
      </c>
      <c r="D314" s="333" t="s">
        <v>142</v>
      </c>
      <c r="E314" s="334">
        <v>1</v>
      </c>
      <c r="F314" s="334"/>
      <c r="G314" s="334">
        <f t="shared" ref="G314:G315" si="13">ROUND(E314*F314,2)</f>
        <v>0</v>
      </c>
      <c r="H314" s="271" t="s">
        <v>1233</v>
      </c>
      <c r="I314" s="235"/>
      <c r="J314" s="235"/>
      <c r="K314" s="235"/>
      <c r="L314" s="235"/>
      <c r="M314" s="235"/>
      <c r="N314" s="235"/>
      <c r="O314" s="235"/>
      <c r="P314" s="235"/>
      <c r="Q314" s="235"/>
      <c r="R314" s="235"/>
      <c r="S314" s="235"/>
      <c r="T314" s="235"/>
      <c r="U314" s="235"/>
      <c r="V314" s="235"/>
      <c r="W314" s="235"/>
      <c r="X314" s="235"/>
      <c r="Y314" s="235"/>
      <c r="Z314" s="235"/>
      <c r="AA314" s="235"/>
      <c r="AB314" s="235"/>
      <c r="AC314" s="235"/>
      <c r="AD314" s="235"/>
      <c r="AE314" s="235"/>
      <c r="AF314" s="235"/>
      <c r="AG314" s="235"/>
      <c r="AH314" s="235"/>
      <c r="AI314" s="235"/>
      <c r="AJ314" s="235"/>
      <c r="AK314" s="235"/>
      <c r="AL314" s="235"/>
      <c r="AM314" s="235"/>
      <c r="AN314" s="235"/>
      <c r="AO314" s="235"/>
      <c r="AP314" s="235"/>
      <c r="AQ314" s="235"/>
      <c r="AR314" s="235"/>
      <c r="AS314" s="235"/>
      <c r="AT314" s="235"/>
      <c r="AU314" s="235"/>
    </row>
    <row r="315" spans="1:47" s="232" customFormat="1" ht="33.75" outlineLevel="1">
      <c r="A315" s="395">
        <v>116</v>
      </c>
      <c r="B315" s="269"/>
      <c r="C315" s="270" t="s">
        <v>2519</v>
      </c>
      <c r="D315" s="333" t="s">
        <v>142</v>
      </c>
      <c r="E315" s="334">
        <v>1</v>
      </c>
      <c r="F315" s="334"/>
      <c r="G315" s="334">
        <f t="shared" si="13"/>
        <v>0</v>
      </c>
      <c r="H315" s="271" t="s">
        <v>1233</v>
      </c>
      <c r="I315" s="235"/>
      <c r="J315" s="235"/>
      <c r="K315" s="235"/>
      <c r="L315" s="235"/>
      <c r="M315" s="235"/>
      <c r="N315" s="235"/>
      <c r="O315" s="235"/>
      <c r="P315" s="235"/>
      <c r="Q315" s="235"/>
      <c r="R315" s="235"/>
      <c r="S315" s="235"/>
      <c r="T315" s="235"/>
      <c r="U315" s="235"/>
      <c r="V315" s="235"/>
      <c r="W315" s="235"/>
      <c r="X315" s="235"/>
      <c r="Y315" s="235"/>
      <c r="Z315" s="235"/>
      <c r="AA315" s="235"/>
      <c r="AB315" s="235"/>
      <c r="AC315" s="235"/>
      <c r="AD315" s="235"/>
      <c r="AE315" s="235"/>
      <c r="AF315" s="235"/>
      <c r="AG315" s="235"/>
      <c r="AH315" s="235"/>
      <c r="AI315" s="235"/>
      <c r="AJ315" s="235"/>
      <c r="AK315" s="235"/>
      <c r="AL315" s="235"/>
      <c r="AM315" s="235"/>
      <c r="AN315" s="235"/>
      <c r="AO315" s="235"/>
      <c r="AP315" s="235"/>
      <c r="AQ315" s="235"/>
      <c r="AR315" s="235"/>
      <c r="AS315" s="235"/>
      <c r="AT315" s="235"/>
      <c r="AU315" s="235"/>
    </row>
    <row r="316" spans="1:47" s="232" customFormat="1" ht="247.5" outlineLevel="1">
      <c r="A316" s="395"/>
      <c r="B316" s="269"/>
      <c r="C316" s="270" t="s">
        <v>2520</v>
      </c>
      <c r="D316" s="333"/>
      <c r="E316" s="334"/>
      <c r="F316" s="334"/>
      <c r="G316" s="334"/>
      <c r="H316" s="271"/>
      <c r="I316" s="235"/>
      <c r="J316" s="235"/>
      <c r="K316" s="235"/>
      <c r="L316" s="235"/>
      <c r="M316" s="235"/>
      <c r="N316" s="235"/>
      <c r="O316" s="235"/>
      <c r="P316" s="235"/>
      <c r="Q316" s="235"/>
      <c r="R316" s="235"/>
      <c r="S316" s="235"/>
      <c r="T316" s="235"/>
      <c r="U316" s="235"/>
      <c r="V316" s="235"/>
      <c r="W316" s="235"/>
      <c r="X316" s="235"/>
      <c r="Y316" s="235"/>
      <c r="Z316" s="235"/>
      <c r="AA316" s="235"/>
      <c r="AB316" s="235"/>
      <c r="AC316" s="235"/>
      <c r="AD316" s="235"/>
      <c r="AE316" s="235"/>
      <c r="AF316" s="235"/>
      <c r="AG316" s="235"/>
      <c r="AH316" s="235"/>
      <c r="AI316" s="235"/>
      <c r="AJ316" s="235"/>
      <c r="AK316" s="235"/>
      <c r="AL316" s="235"/>
      <c r="AM316" s="235"/>
      <c r="AN316" s="235"/>
      <c r="AO316" s="235"/>
      <c r="AP316" s="235"/>
      <c r="AQ316" s="235"/>
      <c r="AR316" s="235"/>
      <c r="AS316" s="235"/>
      <c r="AT316" s="235"/>
      <c r="AU316" s="235"/>
    </row>
    <row r="317" spans="1:47" s="232" customFormat="1" outlineLevel="1">
      <c r="A317" s="395">
        <v>117</v>
      </c>
      <c r="B317" s="269"/>
      <c r="C317" s="270" t="s">
        <v>2521</v>
      </c>
      <c r="D317" s="333" t="s">
        <v>142</v>
      </c>
      <c r="E317" s="334">
        <v>1</v>
      </c>
      <c r="F317" s="334"/>
      <c r="G317" s="334">
        <f t="shared" ref="G317:G319" si="14">ROUND(E317*F317,2)</f>
        <v>0</v>
      </c>
      <c r="H317" s="271" t="s">
        <v>1233</v>
      </c>
      <c r="I317" s="235"/>
      <c r="J317" s="235"/>
      <c r="K317" s="235"/>
      <c r="L317" s="235"/>
      <c r="M317" s="235"/>
      <c r="N317" s="235"/>
      <c r="O317" s="235"/>
      <c r="P317" s="235"/>
      <c r="Q317" s="235"/>
      <c r="R317" s="235"/>
      <c r="S317" s="235"/>
      <c r="T317" s="235"/>
      <c r="U317" s="235"/>
      <c r="V317" s="235"/>
      <c r="W317" s="235"/>
      <c r="X317" s="235"/>
      <c r="Y317" s="235"/>
      <c r="Z317" s="235"/>
      <c r="AA317" s="235"/>
      <c r="AB317" s="235"/>
      <c r="AC317" s="235"/>
      <c r="AD317" s="235"/>
      <c r="AE317" s="235"/>
      <c r="AF317" s="235"/>
      <c r="AG317" s="235"/>
      <c r="AH317" s="235"/>
      <c r="AI317" s="235"/>
      <c r="AJ317" s="235"/>
      <c r="AK317" s="235"/>
      <c r="AL317" s="235"/>
      <c r="AM317" s="235"/>
      <c r="AN317" s="235"/>
      <c r="AO317" s="235"/>
      <c r="AP317" s="235"/>
      <c r="AQ317" s="235"/>
      <c r="AR317" s="235"/>
      <c r="AS317" s="235"/>
      <c r="AT317" s="235"/>
      <c r="AU317" s="235"/>
    </row>
    <row r="318" spans="1:47" s="232" customFormat="1" outlineLevel="1">
      <c r="A318" s="395">
        <v>118</v>
      </c>
      <c r="B318" s="269"/>
      <c r="C318" s="270" t="s">
        <v>2522</v>
      </c>
      <c r="D318" s="333" t="s">
        <v>142</v>
      </c>
      <c r="E318" s="334">
        <v>1</v>
      </c>
      <c r="F318" s="334"/>
      <c r="G318" s="334">
        <f t="shared" si="14"/>
        <v>0</v>
      </c>
      <c r="H318" s="271" t="s">
        <v>1233</v>
      </c>
      <c r="I318" s="235"/>
      <c r="J318" s="235"/>
      <c r="K318" s="235"/>
      <c r="L318" s="235"/>
      <c r="M318" s="235"/>
      <c r="N318" s="235"/>
      <c r="O318" s="235"/>
      <c r="P318" s="235"/>
      <c r="Q318" s="235"/>
      <c r="R318" s="235"/>
      <c r="S318" s="235"/>
      <c r="T318" s="235"/>
      <c r="U318" s="235"/>
      <c r="V318" s="235"/>
      <c r="W318" s="235"/>
      <c r="X318" s="235"/>
      <c r="Y318" s="235"/>
      <c r="Z318" s="235"/>
      <c r="AA318" s="235"/>
      <c r="AB318" s="235"/>
      <c r="AC318" s="235"/>
      <c r="AD318" s="235"/>
      <c r="AE318" s="235"/>
      <c r="AF318" s="235"/>
      <c r="AG318" s="235"/>
      <c r="AH318" s="235"/>
      <c r="AI318" s="235"/>
      <c r="AJ318" s="235"/>
      <c r="AK318" s="235"/>
      <c r="AL318" s="235"/>
      <c r="AM318" s="235"/>
      <c r="AN318" s="235"/>
      <c r="AO318" s="235"/>
      <c r="AP318" s="235"/>
      <c r="AQ318" s="235"/>
      <c r="AR318" s="235"/>
      <c r="AS318" s="235"/>
      <c r="AT318" s="235"/>
      <c r="AU318" s="235"/>
    </row>
    <row r="319" spans="1:47" s="232" customFormat="1" outlineLevel="1">
      <c r="A319" s="395">
        <v>119</v>
      </c>
      <c r="B319" s="269"/>
      <c r="C319" s="270" t="s">
        <v>2523</v>
      </c>
      <c r="D319" s="333" t="s">
        <v>142</v>
      </c>
      <c r="E319" s="334">
        <v>1</v>
      </c>
      <c r="F319" s="334"/>
      <c r="G319" s="334">
        <f t="shared" si="14"/>
        <v>0</v>
      </c>
      <c r="H319" s="271" t="s">
        <v>1233</v>
      </c>
      <c r="I319" s="235"/>
      <c r="J319" s="235"/>
      <c r="K319" s="235"/>
      <c r="L319" s="235"/>
      <c r="M319" s="235"/>
      <c r="N319" s="235"/>
      <c r="O319" s="235"/>
      <c r="P319" s="235"/>
      <c r="Q319" s="235"/>
      <c r="R319" s="235"/>
      <c r="S319" s="235"/>
      <c r="T319" s="235"/>
      <c r="U319" s="235"/>
      <c r="V319" s="235"/>
      <c r="W319" s="235"/>
      <c r="X319" s="235"/>
      <c r="Y319" s="235"/>
      <c r="Z319" s="235"/>
      <c r="AA319" s="235"/>
      <c r="AB319" s="235"/>
      <c r="AC319" s="235"/>
      <c r="AD319" s="235"/>
      <c r="AE319" s="235"/>
      <c r="AF319" s="235"/>
      <c r="AG319" s="235"/>
      <c r="AH319" s="235"/>
      <c r="AI319" s="235"/>
      <c r="AJ319" s="235"/>
      <c r="AK319" s="235"/>
      <c r="AL319" s="235"/>
      <c r="AM319" s="235"/>
      <c r="AN319" s="235"/>
      <c r="AO319" s="235"/>
      <c r="AP319" s="235"/>
      <c r="AQ319" s="235"/>
      <c r="AR319" s="235"/>
      <c r="AS319" s="235"/>
      <c r="AT319" s="235"/>
      <c r="AU319" s="235"/>
    </row>
    <row r="320" spans="1:47">
      <c r="A320" s="396" t="s">
        <v>126</v>
      </c>
      <c r="B320" s="363" t="s">
        <v>108</v>
      </c>
      <c r="C320" s="364" t="s">
        <v>109</v>
      </c>
      <c r="D320" s="365"/>
      <c r="E320" s="366"/>
      <c r="F320" s="366"/>
      <c r="G320" s="366">
        <f>SUMIF(R321:R324,"&lt;&gt;NOR",G321:G324)</f>
        <v>0</v>
      </c>
      <c r="H320" s="339"/>
      <c r="R320" s="136" t="s">
        <v>127</v>
      </c>
    </row>
    <row r="321" spans="1:47" outlineLevel="1">
      <c r="A321" s="399">
        <v>120</v>
      </c>
      <c r="B321" s="269" t="s">
        <v>1226</v>
      </c>
      <c r="C321" s="270" t="s">
        <v>1227</v>
      </c>
      <c r="D321" s="333" t="s">
        <v>130</v>
      </c>
      <c r="E321" s="334">
        <v>2.96</v>
      </c>
      <c r="F321" s="334">
        <v>0</v>
      </c>
      <c r="G321" s="334">
        <f>ROUND(E321*F321,2)</f>
        <v>0</v>
      </c>
      <c r="H321" s="271"/>
      <c r="I321" s="137"/>
      <c r="J321" s="137"/>
      <c r="K321" s="137"/>
      <c r="L321" s="137"/>
      <c r="M321" s="137"/>
      <c r="N321" s="137"/>
      <c r="O321" s="137"/>
      <c r="P321" s="137"/>
      <c r="Q321" s="137"/>
      <c r="R321" s="137" t="s">
        <v>131</v>
      </c>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c r="AQ321" s="137"/>
      <c r="AR321" s="137"/>
      <c r="AS321" s="137"/>
      <c r="AT321" s="137"/>
      <c r="AU321" s="137"/>
    </row>
    <row r="322" spans="1:47" outlineLevel="1">
      <c r="A322" s="395"/>
      <c r="B322" s="269"/>
      <c r="C322" s="360" t="s">
        <v>598</v>
      </c>
      <c r="D322" s="361"/>
      <c r="E322" s="362"/>
      <c r="F322" s="334"/>
      <c r="G322" s="334"/>
      <c r="H322" s="271"/>
      <c r="I322" s="137"/>
      <c r="J322" s="137"/>
      <c r="K322" s="137"/>
      <c r="L322" s="137"/>
      <c r="M322" s="137"/>
      <c r="N322" s="137"/>
      <c r="O322" s="137"/>
      <c r="P322" s="137"/>
      <c r="Q322" s="137"/>
      <c r="R322" s="137" t="s">
        <v>133</v>
      </c>
      <c r="S322" s="137">
        <v>0</v>
      </c>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37"/>
      <c r="AU322" s="137"/>
    </row>
    <row r="323" spans="1:47" outlineLevel="1">
      <c r="A323" s="395"/>
      <c r="B323" s="269"/>
      <c r="C323" s="360" t="s">
        <v>154</v>
      </c>
      <c r="D323" s="361"/>
      <c r="E323" s="362"/>
      <c r="F323" s="334"/>
      <c r="G323" s="334"/>
      <c r="H323" s="271"/>
      <c r="I323" s="137"/>
      <c r="J323" s="137"/>
      <c r="K323" s="137"/>
      <c r="L323" s="137"/>
      <c r="M323" s="137"/>
      <c r="N323" s="137"/>
      <c r="O323" s="137"/>
      <c r="P323" s="137"/>
      <c r="Q323" s="137"/>
      <c r="R323" s="137" t="s">
        <v>133</v>
      </c>
      <c r="S323" s="137">
        <v>0</v>
      </c>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c r="AQ323" s="137"/>
      <c r="AR323" s="137"/>
      <c r="AS323" s="137"/>
      <c r="AT323" s="137"/>
      <c r="AU323" s="137"/>
    </row>
    <row r="324" spans="1:47" outlineLevel="1">
      <c r="A324" s="397"/>
      <c r="B324" s="373"/>
      <c r="C324" s="374" t="s">
        <v>1379</v>
      </c>
      <c r="D324" s="375"/>
      <c r="E324" s="376">
        <v>2.96</v>
      </c>
      <c r="F324" s="377"/>
      <c r="G324" s="377"/>
      <c r="H324" s="340"/>
      <c r="I324" s="137"/>
      <c r="J324" s="137"/>
      <c r="K324" s="137"/>
      <c r="L324" s="137"/>
      <c r="M324" s="137"/>
      <c r="N324" s="137"/>
      <c r="O324" s="137"/>
      <c r="P324" s="137"/>
      <c r="Q324" s="137"/>
      <c r="R324" s="137" t="s">
        <v>133</v>
      </c>
      <c r="S324" s="137">
        <v>0</v>
      </c>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37"/>
      <c r="AQ324" s="137"/>
      <c r="AR324" s="137"/>
      <c r="AS324" s="137"/>
      <c r="AT324" s="137"/>
      <c r="AU324" s="137"/>
    </row>
    <row r="325" spans="1:47">
      <c r="B325" s="379" t="s">
        <v>152</v>
      </c>
      <c r="C325" s="380" t="s">
        <v>152</v>
      </c>
      <c r="P325" s="136">
        <v>15</v>
      </c>
      <c r="Q325" s="136">
        <v>21</v>
      </c>
    </row>
    <row r="326" spans="1:47">
      <c r="A326" s="398"/>
      <c r="B326" s="382" t="s">
        <v>28</v>
      </c>
      <c r="C326" s="383" t="s">
        <v>152</v>
      </c>
      <c r="D326" s="384"/>
      <c r="E326" s="385"/>
      <c r="F326" s="386"/>
      <c r="G326" s="387">
        <f>G8+G35+G54+G75+G79+G88+G91+G101+G132+G195+G228+G232+G237+G258+G280+G285+G293+G320</f>
        <v>0</v>
      </c>
      <c r="P326" s="136" t="e">
        <f>SUMIF(#REF!,P325,G7:G324)</f>
        <v>#REF!</v>
      </c>
      <c r="Q326" s="136" t="e">
        <f>SUMIF(#REF!,Q325,G7:G324)</f>
        <v>#REF!</v>
      </c>
      <c r="R326" s="136" t="s">
        <v>1230</v>
      </c>
    </row>
  </sheetData>
  <sheetProtection password="CCE1" sheet="1" objects="1" scenarios="1"/>
  <protectedRanges>
    <protectedRange sqref="F9:F319" name="Oblast1"/>
  </protectedRanges>
  <mergeCells count="4">
    <mergeCell ref="A1:G1"/>
    <mergeCell ref="C2:G2"/>
    <mergeCell ref="C3:G3"/>
    <mergeCell ref="C4:G4"/>
  </mergeCells>
  <pageMargins left="0.39370078740157483" right="0.19685039370078741" top="0.78740157480314965" bottom="0.78740157480314965" header="0.31496062992125984" footer="0.31496062992125984"/>
  <pageSetup paperSize="9" scale="85" orientation="portrait" r:id="rId1"/>
  <headerFooter>
    <oddFooter>Stránka &amp;P z &amp;N</oddFooter>
  </headerFooter>
</worksheet>
</file>

<file path=xl/worksheets/sheet7.xml><?xml version="1.0" encoding="utf-8"?>
<worksheet xmlns="http://schemas.openxmlformats.org/spreadsheetml/2006/main" xmlns:r="http://schemas.openxmlformats.org/officeDocument/2006/relationships">
  <dimension ref="A1:N4986"/>
  <sheetViews>
    <sheetView view="pageBreakPreview" zoomScale="85" zoomScaleNormal="100" zoomScaleSheetLayoutView="85" workbookViewId="0">
      <selection activeCell="K23" sqref="K23"/>
    </sheetView>
  </sheetViews>
  <sheetFormatPr defaultColWidth="9.140625" defaultRowHeight="12.75"/>
  <cols>
    <col min="1" max="1" width="4.28515625" style="239" customWidth="1"/>
    <col min="2" max="2" width="14.42578125" style="246" customWidth="1"/>
    <col min="3" max="3" width="63.7109375" style="246" customWidth="1"/>
    <col min="4" max="4" width="4.5703125" style="239" customWidth="1"/>
    <col min="5" max="5" width="10.5703125" style="248" customWidth="1"/>
    <col min="6" max="6" width="9.85546875" style="239" customWidth="1"/>
    <col min="7" max="7" width="22" style="239" customWidth="1"/>
    <col min="8" max="8" width="9.5703125" style="238" customWidth="1"/>
    <col min="9" max="16384" width="9.140625" style="239"/>
  </cols>
  <sheetData>
    <row r="1" spans="1:14" ht="16.5" thickBot="1">
      <c r="A1" s="512" t="s">
        <v>2644</v>
      </c>
      <c r="B1" s="512"/>
      <c r="C1" s="513"/>
      <c r="D1" s="512"/>
      <c r="E1" s="512"/>
      <c r="F1" s="512"/>
      <c r="G1" s="512"/>
    </row>
    <row r="2" spans="1:14" ht="24.95" customHeight="1" thickTop="1">
      <c r="A2" s="240" t="s">
        <v>112</v>
      </c>
      <c r="B2" s="241"/>
      <c r="C2" s="514" t="s">
        <v>1231</v>
      </c>
      <c r="D2" s="515"/>
      <c r="E2" s="515"/>
      <c r="F2" s="515"/>
      <c r="G2" s="516"/>
    </row>
    <row r="3" spans="1:14" ht="24.95" customHeight="1">
      <c r="A3" s="242" t="s">
        <v>7</v>
      </c>
      <c r="B3" s="243"/>
      <c r="C3" s="517" t="s">
        <v>1232</v>
      </c>
      <c r="D3" s="518"/>
      <c r="E3" s="518"/>
      <c r="F3" s="518"/>
      <c r="G3" s="519"/>
    </row>
    <row r="4" spans="1:14" ht="24.95" customHeight="1" thickBot="1">
      <c r="A4" s="244" t="s">
        <v>8</v>
      </c>
      <c r="B4" s="245"/>
      <c r="C4" s="520" t="s">
        <v>1492</v>
      </c>
      <c r="D4" s="521"/>
      <c r="E4" s="521"/>
      <c r="F4" s="521"/>
      <c r="G4" s="522"/>
    </row>
    <row r="5" spans="1:14" ht="14.25" thickTop="1" thickBot="1">
      <c r="C5" s="247"/>
      <c r="D5" s="238"/>
    </row>
    <row r="6" spans="1:14" ht="26.25" thickBot="1">
      <c r="A6" s="249" t="s">
        <v>119</v>
      </c>
      <c r="B6" s="250" t="s">
        <v>120</v>
      </c>
      <c r="C6" s="251" t="s">
        <v>121</v>
      </c>
      <c r="D6" s="252" t="s">
        <v>122</v>
      </c>
      <c r="E6" s="253" t="s">
        <v>123</v>
      </c>
      <c r="F6" s="254" t="s">
        <v>1261</v>
      </c>
      <c r="G6" s="255" t="s">
        <v>1262</v>
      </c>
      <c r="H6" s="255" t="s">
        <v>125</v>
      </c>
    </row>
    <row r="7" spans="1:14">
      <c r="A7" s="256"/>
      <c r="B7" s="257" t="s">
        <v>1263</v>
      </c>
      <c r="C7" s="523" t="s">
        <v>1264</v>
      </c>
      <c r="D7" s="524"/>
      <c r="E7" s="525"/>
      <c r="F7" s="526"/>
      <c r="G7" s="527"/>
      <c r="H7" s="258"/>
    </row>
    <row r="8" spans="1:14">
      <c r="A8" s="259" t="s">
        <v>126</v>
      </c>
      <c r="B8" s="260" t="s">
        <v>110</v>
      </c>
      <c r="C8" s="261" t="s">
        <v>26</v>
      </c>
      <c r="D8" s="262"/>
      <c r="E8" s="263"/>
      <c r="F8" s="264"/>
      <c r="G8" s="265">
        <f>G10+G11+G12+G13+G15+G17+G19+G22</f>
        <v>0</v>
      </c>
      <c r="H8" s="266"/>
    </row>
    <row r="9" spans="1:14">
      <c r="A9" s="267"/>
      <c r="B9" s="508" t="s">
        <v>1265</v>
      </c>
      <c r="C9" s="509"/>
      <c r="D9" s="509"/>
      <c r="E9" s="509"/>
      <c r="F9" s="509"/>
      <c r="G9" s="509"/>
      <c r="H9" s="268"/>
      <c r="I9" s="235"/>
      <c r="J9" s="235"/>
      <c r="K9" s="235"/>
      <c r="L9" s="235"/>
      <c r="M9" s="235"/>
      <c r="N9" s="235"/>
    </row>
    <row r="10" spans="1:14" ht="22.5">
      <c r="A10" s="267">
        <v>1</v>
      </c>
      <c r="B10" s="269" t="s">
        <v>1266</v>
      </c>
      <c r="C10" s="270" t="s">
        <v>1267</v>
      </c>
      <c r="D10" s="271" t="s">
        <v>1268</v>
      </c>
      <c r="E10" s="272">
        <v>1</v>
      </c>
      <c r="F10" s="273"/>
      <c r="G10" s="274">
        <f>E10*F10</f>
        <v>0</v>
      </c>
      <c r="H10" s="275" t="s">
        <v>1269</v>
      </c>
      <c r="I10" s="235"/>
      <c r="J10" s="235"/>
      <c r="K10" s="235"/>
      <c r="L10" s="235"/>
      <c r="M10" s="235"/>
      <c r="N10" s="235"/>
    </row>
    <row r="11" spans="1:14">
      <c r="A11" s="267">
        <v>2</v>
      </c>
      <c r="B11" s="269" t="s">
        <v>1270</v>
      </c>
      <c r="C11" s="270" t="s">
        <v>1271</v>
      </c>
      <c r="D11" s="271" t="s">
        <v>1268</v>
      </c>
      <c r="E11" s="272">
        <v>1</v>
      </c>
      <c r="F11" s="273"/>
      <c r="G11" s="274">
        <f>E11*F11</f>
        <v>0</v>
      </c>
      <c r="H11" s="275" t="s">
        <v>1269</v>
      </c>
      <c r="I11" s="235"/>
      <c r="J11" s="235"/>
      <c r="K11" s="235"/>
      <c r="L11" s="235"/>
      <c r="M11" s="235"/>
      <c r="N11" s="235"/>
    </row>
    <row r="12" spans="1:14" ht="22.5">
      <c r="A12" s="267">
        <v>3</v>
      </c>
      <c r="B12" s="269" t="s">
        <v>1266</v>
      </c>
      <c r="C12" s="270" t="s">
        <v>1272</v>
      </c>
      <c r="D12" s="271" t="s">
        <v>1268</v>
      </c>
      <c r="E12" s="272">
        <v>1</v>
      </c>
      <c r="F12" s="273"/>
      <c r="G12" s="274">
        <f>E12*F12</f>
        <v>0</v>
      </c>
      <c r="H12" s="275" t="s">
        <v>1269</v>
      </c>
      <c r="I12" s="235"/>
      <c r="J12" s="235"/>
      <c r="K12" s="235"/>
      <c r="L12" s="235"/>
      <c r="M12" s="235"/>
      <c r="N12" s="235"/>
    </row>
    <row r="13" spans="1:14" ht="22.5">
      <c r="A13" s="276">
        <v>4</v>
      </c>
      <c r="B13" s="269" t="s">
        <v>1273</v>
      </c>
      <c r="C13" s="270" t="s">
        <v>1274</v>
      </c>
      <c r="D13" s="271" t="s">
        <v>1268</v>
      </c>
      <c r="E13" s="272">
        <v>1</v>
      </c>
      <c r="F13" s="273"/>
      <c r="G13" s="274">
        <f>E13*F13</f>
        <v>0</v>
      </c>
      <c r="H13" s="275" t="s">
        <v>1269</v>
      </c>
      <c r="I13" s="235"/>
      <c r="J13" s="235"/>
      <c r="K13" s="235"/>
      <c r="L13" s="235"/>
      <c r="M13" s="235"/>
      <c r="N13" s="235"/>
    </row>
    <row r="14" spans="1:14">
      <c r="A14" s="267"/>
      <c r="B14" s="502" t="s">
        <v>1275</v>
      </c>
      <c r="C14" s="503"/>
      <c r="D14" s="503"/>
      <c r="E14" s="503"/>
      <c r="F14" s="503"/>
      <c r="G14" s="503"/>
      <c r="H14" s="277"/>
      <c r="I14" s="235"/>
      <c r="J14" s="235"/>
      <c r="K14" s="235"/>
      <c r="L14" s="235"/>
      <c r="M14" s="235"/>
      <c r="N14" s="235"/>
    </row>
    <row r="15" spans="1:14">
      <c r="A15" s="267">
        <v>5</v>
      </c>
      <c r="B15" s="269" t="s">
        <v>1276</v>
      </c>
      <c r="C15" s="270" t="s">
        <v>1277</v>
      </c>
      <c r="D15" s="271" t="s">
        <v>1268</v>
      </c>
      <c r="E15" s="272">
        <v>1</v>
      </c>
      <c r="F15" s="273"/>
      <c r="G15" s="274">
        <f>E15*F15</f>
        <v>0</v>
      </c>
      <c r="H15" s="275" t="s">
        <v>1269</v>
      </c>
      <c r="I15" s="235"/>
      <c r="J15" s="235"/>
      <c r="K15" s="235"/>
      <c r="L15" s="235"/>
      <c r="M15" s="235"/>
      <c r="N15" s="235"/>
    </row>
    <row r="16" spans="1:14" ht="45">
      <c r="A16" s="267"/>
      <c r="B16" s="269"/>
      <c r="C16" s="278" t="s">
        <v>1278</v>
      </c>
      <c r="D16" s="279"/>
      <c r="E16" s="280"/>
      <c r="F16" s="281"/>
      <c r="G16" s="281"/>
      <c r="H16" s="282"/>
      <c r="I16" s="235"/>
      <c r="J16" s="235"/>
      <c r="K16" s="235"/>
      <c r="L16" s="235"/>
      <c r="M16" s="235"/>
      <c r="N16" s="235"/>
    </row>
    <row r="17" spans="1:14">
      <c r="A17" s="267">
        <v>6</v>
      </c>
      <c r="B17" s="269" t="s">
        <v>1279</v>
      </c>
      <c r="C17" s="270" t="s">
        <v>1280</v>
      </c>
      <c r="D17" s="271" t="s">
        <v>1268</v>
      </c>
      <c r="E17" s="272">
        <v>1</v>
      </c>
      <c r="F17" s="273"/>
      <c r="G17" s="274">
        <f>E17*F17</f>
        <v>0</v>
      </c>
      <c r="H17" s="275" t="s">
        <v>1269</v>
      </c>
      <c r="I17" s="235"/>
      <c r="J17" s="235"/>
      <c r="K17" s="235"/>
      <c r="L17" s="235"/>
      <c r="M17" s="235"/>
      <c r="N17" s="235"/>
    </row>
    <row r="18" spans="1:14" ht="56.25">
      <c r="A18" s="267"/>
      <c r="B18" s="269"/>
      <c r="C18" s="278" t="s">
        <v>1281</v>
      </c>
      <c r="D18" s="279"/>
      <c r="E18" s="280"/>
      <c r="F18" s="281"/>
      <c r="G18" s="281"/>
      <c r="H18" s="282"/>
      <c r="I18" s="235"/>
      <c r="J18" s="235"/>
      <c r="K18" s="235"/>
      <c r="L18" s="235"/>
      <c r="M18" s="235"/>
      <c r="N18" s="235"/>
    </row>
    <row r="19" spans="1:14">
      <c r="A19" s="267">
        <v>7</v>
      </c>
      <c r="B19" s="269" t="s">
        <v>1282</v>
      </c>
      <c r="C19" s="270" t="s">
        <v>1283</v>
      </c>
      <c r="D19" s="271" t="s">
        <v>1268</v>
      </c>
      <c r="E19" s="272">
        <v>1</v>
      </c>
      <c r="F19" s="273"/>
      <c r="G19" s="274">
        <f>E19*F19</f>
        <v>0</v>
      </c>
      <c r="H19" s="275" t="s">
        <v>1269</v>
      </c>
      <c r="I19" s="235"/>
      <c r="J19" s="235"/>
      <c r="K19" s="235"/>
      <c r="L19" s="235"/>
      <c r="M19" s="235"/>
      <c r="N19" s="235"/>
    </row>
    <row r="20" spans="1:14" ht="56.25">
      <c r="A20" s="267"/>
      <c r="B20" s="269"/>
      <c r="C20" s="278" t="s">
        <v>1284</v>
      </c>
      <c r="D20" s="279"/>
      <c r="E20" s="280"/>
      <c r="F20" s="281"/>
      <c r="G20" s="281"/>
      <c r="H20" s="282"/>
      <c r="I20" s="235"/>
      <c r="J20" s="235"/>
      <c r="K20" s="235"/>
      <c r="L20" s="235"/>
      <c r="M20" s="235"/>
      <c r="N20" s="235"/>
    </row>
    <row r="21" spans="1:14" s="286" customFormat="1">
      <c r="A21" s="283"/>
      <c r="B21" s="502" t="s">
        <v>1285</v>
      </c>
      <c r="C21" s="504"/>
      <c r="D21" s="505"/>
      <c r="E21" s="506"/>
      <c r="F21" s="507"/>
      <c r="G21" s="507"/>
      <c r="H21" s="284"/>
      <c r="I21" s="285"/>
      <c r="J21" s="285"/>
      <c r="K21" s="285"/>
      <c r="L21" s="285"/>
      <c r="M21" s="285"/>
      <c r="N21" s="285"/>
    </row>
    <row r="22" spans="1:14">
      <c r="A22" s="267">
        <v>8</v>
      </c>
      <c r="B22" s="269" t="s">
        <v>1286</v>
      </c>
      <c r="C22" s="270" t="s">
        <v>1287</v>
      </c>
      <c r="D22" s="271" t="s">
        <v>1268</v>
      </c>
      <c r="E22" s="272">
        <v>1</v>
      </c>
      <c r="F22" s="273"/>
      <c r="G22" s="274">
        <f>E22*F22</f>
        <v>0</v>
      </c>
      <c r="H22" s="275" t="s">
        <v>1269</v>
      </c>
      <c r="I22" s="235"/>
      <c r="J22" s="235"/>
      <c r="K22" s="235"/>
      <c r="L22" s="235"/>
      <c r="M22" s="235"/>
      <c r="N22" s="235"/>
    </row>
    <row r="23" spans="1:14" s="290" customFormat="1" ht="67.5">
      <c r="A23" s="287"/>
      <c r="B23" s="288"/>
      <c r="C23" s="278" t="s">
        <v>1288</v>
      </c>
      <c r="D23" s="279"/>
      <c r="E23" s="280"/>
      <c r="F23" s="281"/>
      <c r="G23" s="281"/>
      <c r="H23" s="282"/>
      <c r="I23" s="289"/>
      <c r="J23" s="289"/>
      <c r="K23" s="289"/>
      <c r="L23" s="289"/>
      <c r="M23" s="289"/>
      <c r="N23" s="289"/>
    </row>
    <row r="24" spans="1:14">
      <c r="A24" s="291" t="s">
        <v>126</v>
      </c>
      <c r="B24" s="292" t="s">
        <v>111</v>
      </c>
      <c r="C24" s="293" t="s">
        <v>27</v>
      </c>
      <c r="D24" s="294"/>
      <c r="E24" s="295"/>
      <c r="F24" s="295"/>
      <c r="G24" s="296">
        <f>G27+G29+G31+G33+G36+G37+G38+G39+G40+G41+G42+G43+G44+SUM(G64:G76)</f>
        <v>0</v>
      </c>
      <c r="H24" s="297"/>
    </row>
    <row r="25" spans="1:14">
      <c r="A25" s="298"/>
      <c r="B25" s="508" t="s">
        <v>1265</v>
      </c>
      <c r="C25" s="509"/>
      <c r="D25" s="509"/>
      <c r="E25" s="509"/>
      <c r="F25" s="509"/>
      <c r="G25" s="509"/>
      <c r="H25" s="277"/>
      <c r="I25" s="235"/>
      <c r="J25" s="235"/>
      <c r="K25" s="235"/>
      <c r="L25" s="235"/>
      <c r="M25" s="235"/>
      <c r="N25" s="235"/>
    </row>
    <row r="26" spans="1:14" ht="12.75" customHeight="1">
      <c r="A26" s="298"/>
      <c r="B26" s="510" t="s">
        <v>1289</v>
      </c>
      <c r="C26" s="511"/>
      <c r="D26" s="511"/>
      <c r="E26" s="511"/>
      <c r="F26" s="511"/>
      <c r="G26" s="511"/>
      <c r="H26" s="277"/>
      <c r="I26" s="235"/>
      <c r="J26" s="235"/>
      <c r="K26" s="235"/>
      <c r="L26" s="235"/>
      <c r="M26" s="235"/>
      <c r="N26" s="235"/>
    </row>
    <row r="27" spans="1:14">
      <c r="A27" s="298">
        <v>9</v>
      </c>
      <c r="B27" s="269" t="s">
        <v>1290</v>
      </c>
      <c r="C27" s="270" t="s">
        <v>1291</v>
      </c>
      <c r="D27" s="271" t="s">
        <v>1268</v>
      </c>
      <c r="E27" s="272">
        <v>1</v>
      </c>
      <c r="F27" s="273"/>
      <c r="G27" s="274">
        <f>E27*F27</f>
        <v>0</v>
      </c>
      <c r="H27" s="275" t="s">
        <v>1269</v>
      </c>
      <c r="I27" s="235"/>
      <c r="J27" s="235"/>
      <c r="K27" s="235"/>
      <c r="L27" s="235"/>
      <c r="M27" s="235"/>
      <c r="N27" s="235"/>
    </row>
    <row r="28" spans="1:14">
      <c r="A28" s="298"/>
      <c r="B28" s="269"/>
      <c r="C28" s="278" t="s">
        <v>1292</v>
      </c>
      <c r="D28" s="299"/>
      <c r="E28" s="299"/>
      <c r="F28" s="299"/>
      <c r="G28" s="299"/>
      <c r="H28" s="300"/>
      <c r="I28" s="235"/>
      <c r="J28" s="235"/>
      <c r="K28" s="235"/>
      <c r="L28" s="235"/>
      <c r="M28" s="235"/>
      <c r="N28" s="235"/>
    </row>
    <row r="29" spans="1:14">
      <c r="A29" s="298">
        <v>10</v>
      </c>
      <c r="B29" s="269" t="s">
        <v>1293</v>
      </c>
      <c r="C29" s="270" t="s">
        <v>1294</v>
      </c>
      <c r="D29" s="271" t="s">
        <v>1268</v>
      </c>
      <c r="E29" s="272">
        <v>1</v>
      </c>
      <c r="F29" s="273"/>
      <c r="G29" s="274">
        <f>E29*F29</f>
        <v>0</v>
      </c>
      <c r="H29" s="275" t="s">
        <v>1269</v>
      </c>
      <c r="I29" s="235"/>
      <c r="J29" s="235"/>
      <c r="K29" s="235"/>
      <c r="L29" s="235"/>
      <c r="M29" s="235"/>
      <c r="N29" s="235"/>
    </row>
    <row r="30" spans="1:14" ht="45">
      <c r="A30" s="298"/>
      <c r="B30" s="269"/>
      <c r="C30" s="278" t="s">
        <v>1295</v>
      </c>
      <c r="D30" s="299"/>
      <c r="E30" s="299"/>
      <c r="F30" s="299"/>
      <c r="G30" s="299"/>
      <c r="H30" s="300"/>
      <c r="I30" s="235"/>
      <c r="J30" s="235"/>
      <c r="K30" s="235"/>
      <c r="L30" s="235"/>
      <c r="M30" s="235"/>
      <c r="N30" s="235"/>
    </row>
    <row r="31" spans="1:14">
      <c r="A31" s="298">
        <v>11</v>
      </c>
      <c r="B31" s="269" t="s">
        <v>1296</v>
      </c>
      <c r="C31" s="270" t="s">
        <v>1297</v>
      </c>
      <c r="D31" s="271" t="s">
        <v>1268</v>
      </c>
      <c r="E31" s="272">
        <v>1</v>
      </c>
      <c r="F31" s="273"/>
      <c r="G31" s="274">
        <f>E31*F31</f>
        <v>0</v>
      </c>
      <c r="H31" s="275" t="s">
        <v>1269</v>
      </c>
      <c r="I31" s="235"/>
      <c r="J31" s="235"/>
      <c r="K31" s="235"/>
      <c r="L31" s="235"/>
      <c r="M31" s="235"/>
      <c r="N31" s="235"/>
    </row>
    <row r="32" spans="1:14" ht="56.25">
      <c r="A32" s="298"/>
      <c r="B32" s="269"/>
      <c r="C32" s="278" t="s">
        <v>1298</v>
      </c>
      <c r="D32" s="299"/>
      <c r="E32" s="299"/>
      <c r="F32" s="299"/>
      <c r="G32" s="299"/>
      <c r="H32" s="300"/>
      <c r="I32" s="235"/>
      <c r="J32" s="235"/>
      <c r="K32" s="235"/>
      <c r="L32" s="235"/>
      <c r="M32" s="235"/>
      <c r="N32" s="235"/>
    </row>
    <row r="33" spans="1:14">
      <c r="A33" s="298">
        <v>12</v>
      </c>
      <c r="B33" s="269" t="s">
        <v>1299</v>
      </c>
      <c r="C33" s="270" t="s">
        <v>1300</v>
      </c>
      <c r="D33" s="271" t="s">
        <v>1268</v>
      </c>
      <c r="E33" s="272">
        <v>1</v>
      </c>
      <c r="F33" s="273"/>
      <c r="G33" s="274">
        <f>E33*F33</f>
        <v>0</v>
      </c>
      <c r="H33" s="275" t="s">
        <v>1269</v>
      </c>
      <c r="I33" s="301"/>
      <c r="J33" s="301"/>
      <c r="K33" s="301"/>
      <c r="L33" s="301"/>
      <c r="M33" s="235"/>
      <c r="N33" s="235"/>
    </row>
    <row r="34" spans="1:14" ht="45">
      <c r="A34" s="298"/>
      <c r="B34" s="302"/>
      <c r="C34" s="278" t="s">
        <v>1301</v>
      </c>
      <c r="D34" s="299"/>
      <c r="E34" s="299"/>
      <c r="F34" s="299"/>
      <c r="G34" s="299"/>
      <c r="H34" s="300"/>
      <c r="I34" s="301"/>
      <c r="J34" s="301"/>
      <c r="K34" s="301"/>
      <c r="L34" s="301"/>
      <c r="M34" s="235"/>
      <c r="N34" s="235"/>
    </row>
    <row r="35" spans="1:14" ht="33.75">
      <c r="A35" s="298"/>
      <c r="B35" s="303"/>
      <c r="C35" s="278" t="s">
        <v>1302</v>
      </c>
      <c r="D35" s="299"/>
      <c r="E35" s="299"/>
      <c r="F35" s="299"/>
      <c r="G35" s="299"/>
      <c r="H35" s="300"/>
      <c r="I35" s="301"/>
      <c r="J35" s="301"/>
      <c r="K35" s="301"/>
      <c r="L35" s="301"/>
      <c r="M35" s="235"/>
      <c r="N35" s="235"/>
    </row>
    <row r="36" spans="1:14" ht="22.5">
      <c r="A36" s="304">
        <v>13</v>
      </c>
      <c r="B36" s="305" t="s">
        <v>1303</v>
      </c>
      <c r="C36" s="236" t="s">
        <v>1304</v>
      </c>
      <c r="D36" s="237" t="s">
        <v>197</v>
      </c>
      <c r="E36" s="306">
        <v>0.1</v>
      </c>
      <c r="F36" s="307"/>
      <c r="G36" s="308">
        <f>E36*F36</f>
        <v>0</v>
      </c>
      <c r="H36" s="309" t="s">
        <v>1233</v>
      </c>
      <c r="I36" s="301"/>
      <c r="J36" s="301"/>
      <c r="K36" s="301"/>
      <c r="L36" s="301"/>
      <c r="M36" s="235"/>
      <c r="N36" s="235"/>
    </row>
    <row r="37" spans="1:14">
      <c r="A37" s="298">
        <v>14</v>
      </c>
      <c r="B37" s="305" t="s">
        <v>1305</v>
      </c>
      <c r="C37" s="270" t="s">
        <v>1306</v>
      </c>
      <c r="D37" s="271" t="s">
        <v>1268</v>
      </c>
      <c r="E37" s="272">
        <v>1</v>
      </c>
      <c r="F37" s="273"/>
      <c r="G37" s="274">
        <f t="shared" ref="G37:G40" si="0">E37*F37</f>
        <v>0</v>
      </c>
      <c r="H37" s="309" t="s">
        <v>1233</v>
      </c>
      <c r="I37" s="301"/>
      <c r="J37" s="301"/>
      <c r="K37" s="301"/>
      <c r="L37" s="301"/>
      <c r="M37" s="235"/>
      <c r="N37" s="235"/>
    </row>
    <row r="38" spans="1:14">
      <c r="A38" s="304">
        <v>15</v>
      </c>
      <c r="B38" s="305" t="s">
        <v>1307</v>
      </c>
      <c r="C38" s="270" t="s">
        <v>1308</v>
      </c>
      <c r="D38" s="271" t="s">
        <v>1268</v>
      </c>
      <c r="E38" s="272">
        <v>1</v>
      </c>
      <c r="F38" s="273"/>
      <c r="G38" s="274">
        <f t="shared" si="0"/>
        <v>0</v>
      </c>
      <c r="H38" s="309" t="s">
        <v>1233</v>
      </c>
      <c r="I38" s="301"/>
      <c r="J38" s="301"/>
      <c r="K38" s="301"/>
      <c r="L38" s="301"/>
      <c r="M38" s="235"/>
      <c r="N38" s="235"/>
    </row>
    <row r="39" spans="1:14">
      <c r="A39" s="298">
        <v>16</v>
      </c>
      <c r="B39" s="305" t="s">
        <v>1309</v>
      </c>
      <c r="C39" s="270" t="s">
        <v>1310</v>
      </c>
      <c r="D39" s="271" t="s">
        <v>1311</v>
      </c>
      <c r="E39" s="272">
        <v>1</v>
      </c>
      <c r="F39" s="273"/>
      <c r="G39" s="274">
        <f t="shared" si="0"/>
        <v>0</v>
      </c>
      <c r="H39" s="309" t="s">
        <v>1233</v>
      </c>
      <c r="I39" s="301"/>
      <c r="J39" s="301"/>
      <c r="K39" s="301"/>
      <c r="L39" s="301"/>
      <c r="M39" s="235"/>
      <c r="N39" s="235"/>
    </row>
    <row r="40" spans="1:14" ht="33.75">
      <c r="A40" s="304">
        <v>17</v>
      </c>
      <c r="B40" s="305" t="s">
        <v>1312</v>
      </c>
      <c r="C40" s="270" t="s">
        <v>1313</v>
      </c>
      <c r="D40" s="271" t="s">
        <v>1268</v>
      </c>
      <c r="E40" s="272">
        <v>1</v>
      </c>
      <c r="F40" s="273"/>
      <c r="G40" s="274">
        <f t="shared" si="0"/>
        <v>0</v>
      </c>
      <c r="H40" s="309" t="s">
        <v>1233</v>
      </c>
      <c r="I40" s="235"/>
      <c r="J40" s="235"/>
      <c r="K40" s="235"/>
      <c r="L40" s="235"/>
      <c r="M40" s="235"/>
      <c r="N40" s="235"/>
    </row>
    <row r="41" spans="1:14" ht="45">
      <c r="A41" s="298">
        <v>18</v>
      </c>
      <c r="B41" s="305" t="s">
        <v>1314</v>
      </c>
      <c r="C41" s="270" t="s">
        <v>1315</v>
      </c>
      <c r="D41" s="271" t="s">
        <v>668</v>
      </c>
      <c r="E41" s="272">
        <v>1</v>
      </c>
      <c r="F41" s="273"/>
      <c r="G41" s="274">
        <f>E41*F41</f>
        <v>0</v>
      </c>
      <c r="H41" s="275" t="s">
        <v>1269</v>
      </c>
      <c r="I41" s="235"/>
      <c r="J41" s="235"/>
      <c r="K41" s="235"/>
      <c r="L41" s="235"/>
      <c r="M41" s="235"/>
      <c r="N41" s="235"/>
    </row>
    <row r="42" spans="1:14" ht="22.5">
      <c r="A42" s="304">
        <v>19</v>
      </c>
      <c r="B42" s="305" t="s">
        <v>1316</v>
      </c>
      <c r="C42" s="270" t="s">
        <v>1317</v>
      </c>
      <c r="D42" s="271" t="s">
        <v>1268</v>
      </c>
      <c r="E42" s="272">
        <v>1</v>
      </c>
      <c r="F42" s="273"/>
      <c r="G42" s="274">
        <f t="shared" ref="G42:G64" si="1">E42*F42</f>
        <v>0</v>
      </c>
      <c r="H42" s="309" t="s">
        <v>1233</v>
      </c>
      <c r="I42" s="235"/>
      <c r="J42" s="235"/>
      <c r="K42" s="235"/>
      <c r="L42" s="235"/>
      <c r="M42" s="235"/>
      <c r="N42" s="235"/>
    </row>
    <row r="43" spans="1:14" ht="22.5">
      <c r="A43" s="298">
        <v>20</v>
      </c>
      <c r="B43" s="305" t="s">
        <v>1318</v>
      </c>
      <c r="C43" s="270" t="s">
        <v>1319</v>
      </c>
      <c r="D43" s="271" t="s">
        <v>1268</v>
      </c>
      <c r="E43" s="272">
        <v>1</v>
      </c>
      <c r="F43" s="273"/>
      <c r="G43" s="274">
        <f t="shared" si="1"/>
        <v>0</v>
      </c>
      <c r="H43" s="309" t="s">
        <v>1233</v>
      </c>
      <c r="I43" s="235"/>
      <c r="J43" s="235"/>
      <c r="K43" s="235"/>
      <c r="L43" s="235"/>
      <c r="M43" s="235"/>
      <c r="N43" s="235"/>
    </row>
    <row r="44" spans="1:14">
      <c r="A44" s="304">
        <v>21</v>
      </c>
      <c r="B44" s="305" t="s">
        <v>1320</v>
      </c>
      <c r="C44" s="270" t="s">
        <v>1321</v>
      </c>
      <c r="D44" s="271" t="s">
        <v>668</v>
      </c>
      <c r="E44" s="272">
        <v>1</v>
      </c>
      <c r="F44" s="273"/>
      <c r="G44" s="274">
        <f>E44*F44</f>
        <v>0</v>
      </c>
      <c r="H44" s="275" t="s">
        <v>1269</v>
      </c>
      <c r="I44" s="235"/>
      <c r="J44" s="235"/>
      <c r="K44" s="235"/>
      <c r="L44" s="235"/>
      <c r="M44" s="235"/>
      <c r="N44" s="235"/>
    </row>
    <row r="45" spans="1:14" ht="78.75">
      <c r="A45" s="298"/>
      <c r="B45" s="305"/>
      <c r="C45" s="310" t="s">
        <v>1322</v>
      </c>
      <c r="D45" s="271"/>
      <c r="E45" s="272"/>
      <c r="F45" s="273"/>
      <c r="G45" s="274"/>
      <c r="H45" s="311"/>
      <c r="I45" s="235"/>
      <c r="J45" s="235"/>
      <c r="K45" s="235"/>
      <c r="L45" s="235"/>
      <c r="M45" s="235"/>
      <c r="N45" s="235"/>
    </row>
    <row r="46" spans="1:14" ht="33.75">
      <c r="A46" s="298"/>
      <c r="B46" s="305"/>
      <c r="C46" s="310" t="s">
        <v>1323</v>
      </c>
      <c r="D46" s="271"/>
      <c r="E46" s="272"/>
      <c r="F46" s="273"/>
      <c r="G46" s="274"/>
      <c r="H46" s="311"/>
      <c r="I46" s="235"/>
      <c r="J46" s="235"/>
      <c r="K46" s="235"/>
      <c r="L46" s="235"/>
      <c r="M46" s="235"/>
      <c r="N46" s="235"/>
    </row>
    <row r="47" spans="1:14" ht="33.75">
      <c r="A47" s="298"/>
      <c r="B47" s="305"/>
      <c r="C47" s="310" t="s">
        <v>1324</v>
      </c>
      <c r="D47" s="271"/>
      <c r="E47" s="272"/>
      <c r="F47" s="273"/>
      <c r="G47" s="274"/>
      <c r="H47" s="311"/>
      <c r="I47" s="235"/>
      <c r="J47" s="235"/>
      <c r="K47" s="235"/>
      <c r="L47" s="235"/>
      <c r="M47" s="235"/>
      <c r="N47" s="235"/>
    </row>
    <row r="48" spans="1:14">
      <c r="A48" s="298"/>
      <c r="B48" s="305"/>
      <c r="C48" s="310" t="s">
        <v>1325</v>
      </c>
      <c r="D48" s="271"/>
      <c r="E48" s="272"/>
      <c r="F48" s="273"/>
      <c r="G48" s="274"/>
      <c r="H48" s="311"/>
      <c r="I48" s="235"/>
      <c r="J48" s="235"/>
      <c r="K48" s="235"/>
      <c r="L48" s="235"/>
      <c r="M48" s="235"/>
      <c r="N48" s="235"/>
    </row>
    <row r="49" spans="1:14">
      <c r="A49" s="298"/>
      <c r="B49" s="305"/>
      <c r="C49" s="310" t="s">
        <v>1326</v>
      </c>
      <c r="D49" s="271"/>
      <c r="E49" s="272"/>
      <c r="F49" s="273"/>
      <c r="G49" s="274"/>
      <c r="H49" s="311"/>
      <c r="I49" s="235"/>
      <c r="J49" s="235"/>
      <c r="K49" s="235"/>
      <c r="L49" s="235"/>
      <c r="M49" s="235"/>
      <c r="N49" s="235"/>
    </row>
    <row r="50" spans="1:14" ht="22.5">
      <c r="A50" s="298"/>
      <c r="B50" s="305"/>
      <c r="C50" s="310" t="s">
        <v>1327</v>
      </c>
      <c r="D50" s="271"/>
      <c r="E50" s="272"/>
      <c r="F50" s="273"/>
      <c r="G50" s="274"/>
      <c r="H50" s="311"/>
      <c r="I50" s="235"/>
      <c r="J50" s="235"/>
      <c r="K50" s="235"/>
      <c r="L50" s="235"/>
      <c r="M50" s="235"/>
      <c r="N50" s="235"/>
    </row>
    <row r="51" spans="1:14" ht="22.5">
      <c r="A51" s="298"/>
      <c r="B51" s="305"/>
      <c r="C51" s="310" t="s">
        <v>1328</v>
      </c>
      <c r="D51" s="271"/>
      <c r="E51" s="272"/>
      <c r="F51" s="273"/>
      <c r="G51" s="274"/>
      <c r="H51" s="311"/>
      <c r="I51" s="235"/>
      <c r="J51" s="235"/>
      <c r="K51" s="235"/>
      <c r="L51" s="235"/>
      <c r="M51" s="235"/>
      <c r="N51" s="235"/>
    </row>
    <row r="52" spans="1:14">
      <c r="A52" s="298"/>
      <c r="B52" s="305"/>
      <c r="C52" s="310" t="s">
        <v>1329</v>
      </c>
      <c r="D52" s="271"/>
      <c r="E52" s="272"/>
      <c r="F52" s="273"/>
      <c r="G52" s="274"/>
      <c r="H52" s="311"/>
      <c r="I52" s="235"/>
      <c r="J52" s="235"/>
      <c r="K52" s="235"/>
      <c r="L52" s="235"/>
      <c r="M52" s="235"/>
      <c r="N52" s="235"/>
    </row>
    <row r="53" spans="1:14">
      <c r="A53" s="298"/>
      <c r="B53" s="305"/>
      <c r="C53" s="310" t="s">
        <v>1330</v>
      </c>
      <c r="D53" s="271"/>
      <c r="E53" s="272"/>
      <c r="F53" s="273"/>
      <c r="G53" s="274"/>
      <c r="H53" s="311"/>
      <c r="I53" s="235"/>
      <c r="J53" s="235"/>
      <c r="K53" s="235"/>
      <c r="L53" s="235"/>
      <c r="M53" s="235"/>
      <c r="N53" s="235"/>
    </row>
    <row r="54" spans="1:14">
      <c r="A54" s="298"/>
      <c r="B54" s="305"/>
      <c r="C54" s="310" t="s">
        <v>1331</v>
      </c>
      <c r="D54" s="271"/>
      <c r="E54" s="272"/>
      <c r="F54" s="273"/>
      <c r="G54" s="274"/>
      <c r="H54" s="311"/>
      <c r="I54" s="235"/>
      <c r="J54" s="235"/>
      <c r="K54" s="235"/>
      <c r="L54" s="235"/>
      <c r="M54" s="235"/>
      <c r="N54" s="235"/>
    </row>
    <row r="55" spans="1:14">
      <c r="A55" s="298"/>
      <c r="B55" s="305"/>
      <c r="C55" s="310" t="s">
        <v>1332</v>
      </c>
      <c r="D55" s="271"/>
      <c r="E55" s="272"/>
      <c r="F55" s="273"/>
      <c r="G55" s="274"/>
      <c r="H55" s="311"/>
      <c r="I55" s="235"/>
      <c r="J55" s="235"/>
      <c r="K55" s="235"/>
      <c r="L55" s="235"/>
      <c r="M55" s="235"/>
      <c r="N55" s="235"/>
    </row>
    <row r="56" spans="1:14">
      <c r="A56" s="298"/>
      <c r="B56" s="305"/>
      <c r="C56" s="310" t="s">
        <v>1333</v>
      </c>
      <c r="D56" s="271"/>
      <c r="E56" s="272"/>
      <c r="F56" s="273"/>
      <c r="G56" s="274"/>
      <c r="H56" s="311"/>
      <c r="I56" s="235"/>
      <c r="J56" s="235"/>
      <c r="K56" s="235"/>
      <c r="L56" s="235"/>
      <c r="M56" s="235"/>
      <c r="N56" s="235"/>
    </row>
    <row r="57" spans="1:14">
      <c r="A57" s="298"/>
      <c r="B57" s="305"/>
      <c r="C57" s="310" t="s">
        <v>1334</v>
      </c>
      <c r="D57" s="271"/>
      <c r="E57" s="272"/>
      <c r="F57" s="273"/>
      <c r="G57" s="274"/>
      <c r="H57" s="311"/>
      <c r="I57" s="235"/>
      <c r="J57" s="235"/>
      <c r="K57" s="235"/>
      <c r="L57" s="235"/>
      <c r="M57" s="235"/>
      <c r="N57" s="235"/>
    </row>
    <row r="58" spans="1:14">
      <c r="A58" s="298"/>
      <c r="B58" s="305"/>
      <c r="C58" s="310" t="s">
        <v>1335</v>
      </c>
      <c r="D58" s="271"/>
      <c r="E58" s="272"/>
      <c r="F58" s="273"/>
      <c r="G58" s="274"/>
      <c r="H58" s="311"/>
      <c r="I58" s="235"/>
      <c r="J58" s="235"/>
      <c r="K58" s="235"/>
      <c r="L58" s="235"/>
      <c r="M58" s="235"/>
      <c r="N58" s="235"/>
    </row>
    <row r="59" spans="1:14">
      <c r="A59" s="298"/>
      <c r="B59" s="305"/>
      <c r="C59" s="310" t="s">
        <v>1336</v>
      </c>
      <c r="D59" s="271"/>
      <c r="E59" s="272"/>
      <c r="F59" s="273"/>
      <c r="G59" s="274"/>
      <c r="H59" s="311"/>
      <c r="I59" s="235"/>
      <c r="J59" s="235"/>
      <c r="K59" s="235"/>
      <c r="L59" s="235"/>
      <c r="M59" s="235"/>
      <c r="N59" s="235"/>
    </row>
    <row r="60" spans="1:14">
      <c r="A60" s="298"/>
      <c r="B60" s="303"/>
      <c r="C60" s="310" t="s">
        <v>1337</v>
      </c>
      <c r="D60" s="271"/>
      <c r="E60" s="272"/>
      <c r="F60" s="273"/>
      <c r="G60" s="274"/>
      <c r="H60" s="311"/>
      <c r="I60" s="235"/>
      <c r="J60" s="235"/>
      <c r="K60" s="235"/>
      <c r="L60" s="235"/>
      <c r="M60" s="235"/>
      <c r="N60" s="235"/>
    </row>
    <row r="61" spans="1:14" ht="22.5">
      <c r="A61" s="298"/>
      <c r="B61" s="303"/>
      <c r="C61" s="310" t="s">
        <v>1338</v>
      </c>
      <c r="D61" s="271"/>
      <c r="E61" s="272"/>
      <c r="F61" s="273"/>
      <c r="G61" s="274"/>
      <c r="H61" s="311"/>
      <c r="I61" s="235"/>
      <c r="J61" s="235"/>
      <c r="K61" s="235"/>
      <c r="L61" s="235"/>
      <c r="M61" s="235"/>
      <c r="N61" s="235"/>
    </row>
    <row r="62" spans="1:14">
      <c r="A62" s="298"/>
      <c r="B62" s="303"/>
      <c r="C62" s="310" t="s">
        <v>1339</v>
      </c>
      <c r="D62" s="271"/>
      <c r="E62" s="272"/>
      <c r="F62" s="273"/>
      <c r="G62" s="274"/>
      <c r="H62" s="311"/>
      <c r="I62" s="235"/>
      <c r="J62" s="235"/>
      <c r="K62" s="235"/>
      <c r="L62" s="235"/>
      <c r="M62" s="235"/>
      <c r="N62" s="235"/>
    </row>
    <row r="63" spans="1:14" ht="22.5">
      <c r="A63" s="298"/>
      <c r="B63" s="303"/>
      <c r="C63" s="310" t="s">
        <v>1340</v>
      </c>
      <c r="D63" s="271"/>
      <c r="E63" s="272"/>
      <c r="F63" s="273"/>
      <c r="G63" s="274"/>
      <c r="H63" s="311"/>
      <c r="I63" s="235"/>
      <c r="J63" s="235"/>
      <c r="K63" s="235"/>
      <c r="L63" s="235"/>
      <c r="M63" s="235"/>
      <c r="N63" s="235"/>
    </row>
    <row r="64" spans="1:14" ht="33.75">
      <c r="A64" s="298">
        <v>22</v>
      </c>
      <c r="B64" s="305" t="s">
        <v>1341</v>
      </c>
      <c r="C64" s="270" t="s">
        <v>1342</v>
      </c>
      <c r="D64" s="271" t="s">
        <v>668</v>
      </c>
      <c r="E64" s="272">
        <v>1</v>
      </c>
      <c r="F64" s="273"/>
      <c r="G64" s="274">
        <f t="shared" si="1"/>
        <v>0</v>
      </c>
      <c r="H64" s="309" t="s">
        <v>1233</v>
      </c>
      <c r="I64" s="235"/>
      <c r="J64" s="235"/>
      <c r="K64" s="235"/>
      <c r="L64" s="235"/>
      <c r="M64" s="235"/>
      <c r="N64" s="235"/>
    </row>
    <row r="65" spans="1:14" ht="22.5">
      <c r="A65" s="298">
        <v>23</v>
      </c>
      <c r="B65" s="303" t="s">
        <v>1343</v>
      </c>
      <c r="C65" s="312" t="s">
        <v>1344</v>
      </c>
      <c r="D65" s="271" t="s">
        <v>668</v>
      </c>
      <c r="E65" s="272">
        <v>1</v>
      </c>
      <c r="F65" s="273"/>
      <c r="G65" s="274">
        <f>E65*F65</f>
        <v>0</v>
      </c>
      <c r="H65" s="275" t="s">
        <v>1269</v>
      </c>
      <c r="I65" s="235"/>
      <c r="J65" s="235"/>
      <c r="K65" s="235"/>
      <c r="L65" s="235"/>
      <c r="M65" s="235"/>
      <c r="N65" s="235"/>
    </row>
    <row r="66" spans="1:14" ht="33.75">
      <c r="A66" s="298">
        <v>24</v>
      </c>
      <c r="B66" s="303" t="s">
        <v>1343</v>
      </c>
      <c r="C66" s="312" t="s">
        <v>1345</v>
      </c>
      <c r="D66" s="271" t="s">
        <v>668</v>
      </c>
      <c r="E66" s="272">
        <v>1</v>
      </c>
      <c r="F66" s="273"/>
      <c r="G66" s="274">
        <f>E66*F66</f>
        <v>0</v>
      </c>
      <c r="H66" s="275" t="s">
        <v>1269</v>
      </c>
      <c r="I66" s="235"/>
      <c r="J66" s="235"/>
      <c r="K66" s="235"/>
      <c r="L66" s="235"/>
      <c r="M66" s="235"/>
      <c r="N66" s="235"/>
    </row>
    <row r="67" spans="1:14" ht="45">
      <c r="A67" s="298">
        <v>25</v>
      </c>
      <c r="B67" s="305" t="s">
        <v>1346</v>
      </c>
      <c r="C67" s="270" t="s">
        <v>1347</v>
      </c>
      <c r="D67" s="271" t="s">
        <v>1268</v>
      </c>
      <c r="E67" s="272">
        <v>1</v>
      </c>
      <c r="F67" s="273"/>
      <c r="G67" s="274">
        <f t="shared" ref="G67:G68" si="2">E67*F67</f>
        <v>0</v>
      </c>
      <c r="H67" s="309" t="s">
        <v>1233</v>
      </c>
    </row>
    <row r="68" spans="1:14" ht="22.5">
      <c r="A68" s="298">
        <v>26</v>
      </c>
      <c r="B68" s="305" t="s">
        <v>1348</v>
      </c>
      <c r="C68" s="270" t="s">
        <v>1349</v>
      </c>
      <c r="D68" s="271" t="s">
        <v>1268</v>
      </c>
      <c r="E68" s="272">
        <v>1</v>
      </c>
      <c r="F68" s="273"/>
      <c r="G68" s="274">
        <f t="shared" si="2"/>
        <v>0</v>
      </c>
      <c r="H68" s="309" t="s">
        <v>1233</v>
      </c>
    </row>
    <row r="69" spans="1:14" ht="22.5">
      <c r="A69" s="298">
        <v>27</v>
      </c>
      <c r="B69" s="303" t="s">
        <v>1350</v>
      </c>
      <c r="C69" s="270" t="s">
        <v>1351</v>
      </c>
      <c r="D69" s="271" t="s">
        <v>1268</v>
      </c>
      <c r="E69" s="272">
        <v>1</v>
      </c>
      <c r="F69" s="273"/>
      <c r="G69" s="274">
        <f>E69*F69</f>
        <v>0</v>
      </c>
      <c r="H69" s="275" t="s">
        <v>1269</v>
      </c>
    </row>
    <row r="70" spans="1:14" ht="45">
      <c r="A70" s="298">
        <v>28</v>
      </c>
      <c r="B70" s="305" t="s">
        <v>1352</v>
      </c>
      <c r="C70" s="270" t="s">
        <v>1353</v>
      </c>
      <c r="D70" s="271" t="s">
        <v>1268</v>
      </c>
      <c r="E70" s="272">
        <v>1</v>
      </c>
      <c r="F70" s="273"/>
      <c r="G70" s="274">
        <f t="shared" ref="G70" si="3">E70*F70</f>
        <v>0</v>
      </c>
      <c r="H70" s="309" t="s">
        <v>1233</v>
      </c>
    </row>
    <row r="71" spans="1:14" ht="33.75">
      <c r="A71" s="298">
        <v>29</v>
      </c>
      <c r="B71" s="303" t="s">
        <v>1354</v>
      </c>
      <c r="C71" s="270" t="s">
        <v>1355</v>
      </c>
      <c r="D71" s="271" t="s">
        <v>668</v>
      </c>
      <c r="E71" s="272">
        <v>1</v>
      </c>
      <c r="F71" s="273"/>
      <c r="G71" s="274">
        <f>E71*F71</f>
        <v>0</v>
      </c>
      <c r="H71" s="275" t="s">
        <v>1269</v>
      </c>
    </row>
    <row r="72" spans="1:14" ht="33.75">
      <c r="A72" s="298">
        <v>30</v>
      </c>
      <c r="B72" s="303" t="s">
        <v>1356</v>
      </c>
      <c r="C72" s="270" t="s">
        <v>1357</v>
      </c>
      <c r="D72" s="271" t="s">
        <v>1268</v>
      </c>
      <c r="E72" s="272">
        <v>1</v>
      </c>
      <c r="F72" s="273"/>
      <c r="G72" s="274">
        <f>E72*F72</f>
        <v>0</v>
      </c>
      <c r="H72" s="275" t="s">
        <v>1269</v>
      </c>
    </row>
    <row r="73" spans="1:14" ht="67.5">
      <c r="A73" s="298">
        <v>31</v>
      </c>
      <c r="B73" s="303" t="s">
        <v>1266</v>
      </c>
      <c r="C73" s="270" t="s">
        <v>1358</v>
      </c>
      <c r="D73" s="271" t="s">
        <v>668</v>
      </c>
      <c r="E73" s="272">
        <v>1</v>
      </c>
      <c r="F73" s="273"/>
      <c r="G73" s="274">
        <f>E73*F73</f>
        <v>0</v>
      </c>
      <c r="H73" s="275" t="s">
        <v>1269</v>
      </c>
    </row>
    <row r="74" spans="1:14">
      <c r="A74" s="298">
        <v>32</v>
      </c>
      <c r="B74" s="305" t="s">
        <v>1359</v>
      </c>
      <c r="C74" s="270" t="s">
        <v>1360</v>
      </c>
      <c r="D74" s="271" t="s">
        <v>1361</v>
      </c>
      <c r="E74" s="272">
        <v>1</v>
      </c>
      <c r="F74" s="273"/>
      <c r="G74" s="274">
        <f>E74*F74</f>
        <v>0</v>
      </c>
      <c r="H74" s="309" t="s">
        <v>1233</v>
      </c>
    </row>
    <row r="75" spans="1:14">
      <c r="A75" s="298">
        <v>33</v>
      </c>
      <c r="B75" s="305" t="s">
        <v>1362</v>
      </c>
      <c r="C75" s="312" t="s">
        <v>1363</v>
      </c>
      <c r="D75" s="271" t="s">
        <v>668</v>
      </c>
      <c r="E75" s="272">
        <v>1</v>
      </c>
      <c r="F75" s="273"/>
      <c r="G75" s="274">
        <f t="shared" ref="G75" si="4">E75*F75</f>
        <v>0</v>
      </c>
      <c r="H75" s="309" t="s">
        <v>1233</v>
      </c>
    </row>
    <row r="76" spans="1:14" ht="23.25" thickBot="1">
      <c r="A76" s="313">
        <v>34</v>
      </c>
      <c r="B76" s="314" t="s">
        <v>1364</v>
      </c>
      <c r="C76" s="315" t="s">
        <v>1365</v>
      </c>
      <c r="D76" s="316" t="s">
        <v>1268</v>
      </c>
      <c r="E76" s="317">
        <v>1</v>
      </c>
      <c r="F76" s="318"/>
      <c r="G76" s="319">
        <f>E76*F76</f>
        <v>0</v>
      </c>
      <c r="H76" s="320" t="s">
        <v>1269</v>
      </c>
    </row>
    <row r="77" spans="1:14" ht="15.75" thickBot="1">
      <c r="A77" s="321"/>
      <c r="B77" s="322" t="s">
        <v>1366</v>
      </c>
      <c r="C77" s="323" t="s">
        <v>1367</v>
      </c>
      <c r="D77" s="324"/>
      <c r="E77" s="325"/>
      <c r="F77" s="325"/>
      <c r="G77" s="326">
        <f>G24+G8</f>
        <v>0</v>
      </c>
      <c r="H77" s="327"/>
    </row>
    <row r="78" spans="1:14">
      <c r="D78" s="238"/>
    </row>
    <row r="79" spans="1:14">
      <c r="D79" s="238"/>
    </row>
    <row r="80" spans="1:14">
      <c r="D80" s="238"/>
    </row>
    <row r="81" spans="4:4">
      <c r="D81" s="238"/>
    </row>
    <row r="82" spans="4:4">
      <c r="D82" s="238"/>
    </row>
    <row r="83" spans="4:4">
      <c r="D83" s="238"/>
    </row>
    <row r="84" spans="4:4">
      <c r="D84" s="238"/>
    </row>
    <row r="85" spans="4:4">
      <c r="D85" s="238"/>
    </row>
    <row r="86" spans="4:4">
      <c r="D86" s="238"/>
    </row>
    <row r="87" spans="4:4">
      <c r="D87" s="238"/>
    </row>
    <row r="88" spans="4:4">
      <c r="D88" s="238"/>
    </row>
    <row r="89" spans="4:4">
      <c r="D89" s="238"/>
    </row>
    <row r="90" spans="4:4">
      <c r="D90" s="238"/>
    </row>
    <row r="91" spans="4:4">
      <c r="D91" s="238"/>
    </row>
    <row r="92" spans="4:4">
      <c r="D92" s="238"/>
    </row>
    <row r="93" spans="4:4">
      <c r="D93" s="238"/>
    </row>
    <row r="94" spans="4:4">
      <c r="D94" s="238"/>
    </row>
    <row r="95" spans="4:4">
      <c r="D95" s="238"/>
    </row>
    <row r="96" spans="4:4">
      <c r="D96" s="238"/>
    </row>
    <row r="97" spans="4:4">
      <c r="D97" s="238"/>
    </row>
    <row r="98" spans="4:4">
      <c r="D98" s="238"/>
    </row>
    <row r="99" spans="4:4">
      <c r="D99" s="238"/>
    </row>
    <row r="100" spans="4:4">
      <c r="D100" s="238"/>
    </row>
    <row r="101" spans="4:4">
      <c r="D101" s="238"/>
    </row>
    <row r="102" spans="4:4">
      <c r="D102" s="238"/>
    </row>
    <row r="103" spans="4:4">
      <c r="D103" s="238"/>
    </row>
    <row r="104" spans="4:4">
      <c r="D104" s="238"/>
    </row>
    <row r="105" spans="4:4">
      <c r="D105" s="238"/>
    </row>
    <row r="106" spans="4:4">
      <c r="D106" s="238"/>
    </row>
    <row r="107" spans="4:4">
      <c r="D107" s="238"/>
    </row>
    <row r="108" spans="4:4">
      <c r="D108" s="238"/>
    </row>
    <row r="109" spans="4:4">
      <c r="D109" s="238"/>
    </row>
    <row r="110" spans="4:4">
      <c r="D110" s="238"/>
    </row>
    <row r="111" spans="4:4">
      <c r="D111" s="238"/>
    </row>
    <row r="112" spans="4:4">
      <c r="D112" s="238"/>
    </row>
    <row r="113" spans="4:4">
      <c r="D113" s="238"/>
    </row>
    <row r="114" spans="4:4">
      <c r="D114" s="238"/>
    </row>
    <row r="115" spans="4:4">
      <c r="D115" s="238"/>
    </row>
    <row r="116" spans="4:4">
      <c r="D116" s="238"/>
    </row>
    <row r="117" spans="4:4">
      <c r="D117" s="238"/>
    </row>
    <row r="118" spans="4:4">
      <c r="D118" s="238"/>
    </row>
    <row r="119" spans="4:4">
      <c r="D119" s="238"/>
    </row>
    <row r="120" spans="4:4">
      <c r="D120" s="238"/>
    </row>
    <row r="121" spans="4:4">
      <c r="D121" s="238"/>
    </row>
    <row r="122" spans="4:4">
      <c r="D122" s="238"/>
    </row>
    <row r="123" spans="4:4">
      <c r="D123" s="238"/>
    </row>
    <row r="124" spans="4:4">
      <c r="D124" s="238"/>
    </row>
    <row r="125" spans="4:4">
      <c r="D125" s="238"/>
    </row>
    <row r="126" spans="4:4">
      <c r="D126" s="238"/>
    </row>
    <row r="127" spans="4:4">
      <c r="D127" s="238"/>
    </row>
    <row r="128" spans="4:4">
      <c r="D128" s="238"/>
    </row>
    <row r="129" spans="4:4">
      <c r="D129" s="238"/>
    </row>
    <row r="130" spans="4:4">
      <c r="D130" s="238"/>
    </row>
    <row r="131" spans="4:4">
      <c r="D131" s="238"/>
    </row>
    <row r="132" spans="4:4">
      <c r="D132" s="238"/>
    </row>
    <row r="133" spans="4:4">
      <c r="D133" s="238"/>
    </row>
    <row r="134" spans="4:4">
      <c r="D134" s="238"/>
    </row>
    <row r="135" spans="4:4">
      <c r="D135" s="238"/>
    </row>
    <row r="136" spans="4:4">
      <c r="D136" s="238"/>
    </row>
    <row r="137" spans="4:4">
      <c r="D137" s="238"/>
    </row>
    <row r="138" spans="4:4">
      <c r="D138" s="238"/>
    </row>
    <row r="139" spans="4:4">
      <c r="D139" s="238"/>
    </row>
    <row r="140" spans="4:4">
      <c r="D140" s="238"/>
    </row>
    <row r="141" spans="4:4">
      <c r="D141" s="238"/>
    </row>
    <row r="142" spans="4:4">
      <c r="D142" s="238"/>
    </row>
    <row r="143" spans="4:4">
      <c r="D143" s="238"/>
    </row>
    <row r="144" spans="4:4">
      <c r="D144" s="238"/>
    </row>
    <row r="145" spans="4:4">
      <c r="D145" s="238"/>
    </row>
    <row r="146" spans="4:4">
      <c r="D146" s="238"/>
    </row>
    <row r="147" spans="4:4">
      <c r="D147" s="238"/>
    </row>
    <row r="148" spans="4:4">
      <c r="D148" s="238"/>
    </row>
    <row r="149" spans="4:4">
      <c r="D149" s="238"/>
    </row>
    <row r="150" spans="4:4">
      <c r="D150" s="238"/>
    </row>
    <row r="151" spans="4:4">
      <c r="D151" s="238"/>
    </row>
    <row r="152" spans="4:4">
      <c r="D152" s="238"/>
    </row>
    <row r="153" spans="4:4">
      <c r="D153" s="238"/>
    </row>
    <row r="154" spans="4:4">
      <c r="D154" s="238"/>
    </row>
    <row r="155" spans="4:4">
      <c r="D155" s="238"/>
    </row>
    <row r="156" spans="4:4">
      <c r="D156" s="238"/>
    </row>
    <row r="157" spans="4:4">
      <c r="D157" s="238"/>
    </row>
    <row r="158" spans="4:4">
      <c r="D158" s="238"/>
    </row>
    <row r="159" spans="4:4">
      <c r="D159" s="238"/>
    </row>
    <row r="160" spans="4:4">
      <c r="D160" s="238"/>
    </row>
    <row r="161" spans="4:4">
      <c r="D161" s="238"/>
    </row>
    <row r="162" spans="4:4">
      <c r="D162" s="238"/>
    </row>
    <row r="163" spans="4:4">
      <c r="D163" s="238"/>
    </row>
    <row r="164" spans="4:4">
      <c r="D164" s="238"/>
    </row>
    <row r="165" spans="4:4">
      <c r="D165" s="238"/>
    </row>
    <row r="166" spans="4:4">
      <c r="D166" s="238"/>
    </row>
    <row r="167" spans="4:4">
      <c r="D167" s="238"/>
    </row>
    <row r="168" spans="4:4">
      <c r="D168" s="238"/>
    </row>
    <row r="169" spans="4:4">
      <c r="D169" s="238"/>
    </row>
    <row r="170" spans="4:4">
      <c r="D170" s="238"/>
    </row>
    <row r="171" spans="4:4">
      <c r="D171" s="238"/>
    </row>
    <row r="172" spans="4:4">
      <c r="D172" s="238"/>
    </row>
    <row r="173" spans="4:4">
      <c r="D173" s="238"/>
    </row>
    <row r="174" spans="4:4">
      <c r="D174" s="238"/>
    </row>
    <row r="175" spans="4:4">
      <c r="D175" s="238"/>
    </row>
    <row r="176" spans="4:4">
      <c r="D176" s="238"/>
    </row>
    <row r="177" spans="4:4">
      <c r="D177" s="238"/>
    </row>
    <row r="178" spans="4:4">
      <c r="D178" s="238"/>
    </row>
    <row r="179" spans="4:4">
      <c r="D179" s="238"/>
    </row>
    <row r="180" spans="4:4">
      <c r="D180" s="238"/>
    </row>
    <row r="181" spans="4:4">
      <c r="D181" s="238"/>
    </row>
    <row r="182" spans="4:4">
      <c r="D182" s="238"/>
    </row>
    <row r="183" spans="4:4">
      <c r="D183" s="238"/>
    </row>
    <row r="184" spans="4:4">
      <c r="D184" s="238"/>
    </row>
    <row r="185" spans="4:4">
      <c r="D185" s="238"/>
    </row>
    <row r="186" spans="4:4">
      <c r="D186" s="238"/>
    </row>
    <row r="187" spans="4:4">
      <c r="D187" s="238"/>
    </row>
    <row r="188" spans="4:4">
      <c r="D188" s="238"/>
    </row>
    <row r="189" spans="4:4">
      <c r="D189" s="238"/>
    </row>
    <row r="190" spans="4:4">
      <c r="D190" s="238"/>
    </row>
    <row r="191" spans="4:4">
      <c r="D191" s="238"/>
    </row>
    <row r="192" spans="4:4">
      <c r="D192" s="238"/>
    </row>
    <row r="193" spans="4:4">
      <c r="D193" s="238"/>
    </row>
    <row r="194" spans="4:4">
      <c r="D194" s="238"/>
    </row>
    <row r="195" spans="4:4">
      <c r="D195" s="238"/>
    </row>
    <row r="196" spans="4:4">
      <c r="D196" s="238"/>
    </row>
    <row r="197" spans="4:4">
      <c r="D197" s="238"/>
    </row>
    <row r="198" spans="4:4">
      <c r="D198" s="238"/>
    </row>
    <row r="199" spans="4:4">
      <c r="D199" s="238"/>
    </row>
    <row r="200" spans="4:4">
      <c r="D200" s="238"/>
    </row>
    <row r="201" spans="4:4">
      <c r="D201" s="238"/>
    </row>
    <row r="202" spans="4:4">
      <c r="D202" s="238"/>
    </row>
    <row r="203" spans="4:4">
      <c r="D203" s="238"/>
    </row>
    <row r="204" spans="4:4">
      <c r="D204" s="238"/>
    </row>
    <row r="205" spans="4:4">
      <c r="D205" s="238"/>
    </row>
    <row r="206" spans="4:4">
      <c r="D206" s="238"/>
    </row>
    <row r="207" spans="4:4">
      <c r="D207" s="238"/>
    </row>
    <row r="208" spans="4:4">
      <c r="D208" s="238"/>
    </row>
    <row r="209" spans="4:4">
      <c r="D209" s="238"/>
    </row>
    <row r="210" spans="4:4">
      <c r="D210" s="238"/>
    </row>
    <row r="211" spans="4:4">
      <c r="D211" s="238"/>
    </row>
    <row r="212" spans="4:4">
      <c r="D212" s="238"/>
    </row>
    <row r="213" spans="4:4">
      <c r="D213" s="238"/>
    </row>
    <row r="214" spans="4:4">
      <c r="D214" s="238"/>
    </row>
    <row r="215" spans="4:4">
      <c r="D215" s="238"/>
    </row>
    <row r="216" spans="4:4">
      <c r="D216" s="238"/>
    </row>
    <row r="217" spans="4:4">
      <c r="D217" s="238"/>
    </row>
    <row r="218" spans="4:4">
      <c r="D218" s="238"/>
    </row>
    <row r="219" spans="4:4">
      <c r="D219" s="238"/>
    </row>
    <row r="220" spans="4:4">
      <c r="D220" s="238"/>
    </row>
    <row r="221" spans="4:4">
      <c r="D221" s="238"/>
    </row>
    <row r="222" spans="4:4">
      <c r="D222" s="238"/>
    </row>
    <row r="223" spans="4:4">
      <c r="D223" s="238"/>
    </row>
    <row r="224" spans="4:4">
      <c r="D224" s="238"/>
    </row>
    <row r="225" spans="4:4">
      <c r="D225" s="238"/>
    </row>
    <row r="226" spans="4:4">
      <c r="D226" s="238"/>
    </row>
    <row r="227" spans="4:4">
      <c r="D227" s="238"/>
    </row>
    <row r="228" spans="4:4">
      <c r="D228" s="238"/>
    </row>
    <row r="229" spans="4:4">
      <c r="D229" s="238"/>
    </row>
    <row r="230" spans="4:4">
      <c r="D230" s="238"/>
    </row>
    <row r="231" spans="4:4">
      <c r="D231" s="238"/>
    </row>
    <row r="232" spans="4:4">
      <c r="D232" s="238"/>
    </row>
    <row r="233" spans="4:4">
      <c r="D233" s="238"/>
    </row>
    <row r="234" spans="4:4">
      <c r="D234" s="238"/>
    </row>
    <row r="235" spans="4:4">
      <c r="D235" s="238"/>
    </row>
    <row r="236" spans="4:4">
      <c r="D236" s="238"/>
    </row>
    <row r="237" spans="4:4">
      <c r="D237" s="238"/>
    </row>
    <row r="238" spans="4:4">
      <c r="D238" s="238"/>
    </row>
    <row r="239" spans="4:4">
      <c r="D239" s="238"/>
    </row>
    <row r="240" spans="4:4">
      <c r="D240" s="238"/>
    </row>
    <row r="241" spans="4:4">
      <c r="D241" s="238"/>
    </row>
    <row r="242" spans="4:4">
      <c r="D242" s="238"/>
    </row>
    <row r="243" spans="4:4">
      <c r="D243" s="238"/>
    </row>
    <row r="244" spans="4:4">
      <c r="D244" s="238"/>
    </row>
    <row r="245" spans="4:4">
      <c r="D245" s="238"/>
    </row>
    <row r="246" spans="4:4">
      <c r="D246" s="238"/>
    </row>
    <row r="247" spans="4:4">
      <c r="D247" s="238"/>
    </row>
    <row r="248" spans="4:4">
      <c r="D248" s="238"/>
    </row>
    <row r="249" spans="4:4">
      <c r="D249" s="238"/>
    </row>
    <row r="250" spans="4:4">
      <c r="D250" s="238"/>
    </row>
    <row r="251" spans="4:4">
      <c r="D251" s="238"/>
    </row>
    <row r="252" spans="4:4">
      <c r="D252" s="238"/>
    </row>
    <row r="253" spans="4:4">
      <c r="D253" s="238"/>
    </row>
    <row r="254" spans="4:4">
      <c r="D254" s="238"/>
    </row>
    <row r="255" spans="4:4">
      <c r="D255" s="238"/>
    </row>
    <row r="256" spans="4:4">
      <c r="D256" s="238"/>
    </row>
    <row r="257" spans="4:4">
      <c r="D257" s="238"/>
    </row>
    <row r="258" spans="4:4">
      <c r="D258" s="238"/>
    </row>
    <row r="259" spans="4:4">
      <c r="D259" s="238"/>
    </row>
    <row r="260" spans="4:4">
      <c r="D260" s="238"/>
    </row>
    <row r="261" spans="4:4">
      <c r="D261" s="238"/>
    </row>
    <row r="262" spans="4:4">
      <c r="D262" s="238"/>
    </row>
    <row r="263" spans="4:4">
      <c r="D263" s="238"/>
    </row>
    <row r="264" spans="4:4">
      <c r="D264" s="238"/>
    </row>
    <row r="265" spans="4:4">
      <c r="D265" s="238"/>
    </row>
    <row r="266" spans="4:4">
      <c r="D266" s="238"/>
    </row>
    <row r="267" spans="4:4">
      <c r="D267" s="238"/>
    </row>
    <row r="268" spans="4:4">
      <c r="D268" s="238"/>
    </row>
    <row r="269" spans="4:4">
      <c r="D269" s="238"/>
    </row>
    <row r="270" spans="4:4">
      <c r="D270" s="238"/>
    </row>
    <row r="271" spans="4:4">
      <c r="D271" s="238"/>
    </row>
    <row r="272" spans="4:4">
      <c r="D272" s="238"/>
    </row>
    <row r="273" spans="4:4">
      <c r="D273" s="238"/>
    </row>
    <row r="274" spans="4:4">
      <c r="D274" s="238"/>
    </row>
    <row r="275" spans="4:4">
      <c r="D275" s="238"/>
    </row>
    <row r="276" spans="4:4">
      <c r="D276" s="238"/>
    </row>
    <row r="277" spans="4:4">
      <c r="D277" s="238"/>
    </row>
    <row r="278" spans="4:4">
      <c r="D278" s="238"/>
    </row>
    <row r="279" spans="4:4">
      <c r="D279" s="238"/>
    </row>
    <row r="280" spans="4:4">
      <c r="D280" s="238"/>
    </row>
    <row r="281" spans="4:4">
      <c r="D281" s="238"/>
    </row>
    <row r="282" spans="4:4">
      <c r="D282" s="238"/>
    </row>
    <row r="283" spans="4:4">
      <c r="D283" s="238"/>
    </row>
    <row r="284" spans="4:4">
      <c r="D284" s="238"/>
    </row>
    <row r="285" spans="4:4">
      <c r="D285" s="238"/>
    </row>
    <row r="286" spans="4:4">
      <c r="D286" s="238"/>
    </row>
    <row r="287" spans="4:4">
      <c r="D287" s="238"/>
    </row>
    <row r="288" spans="4:4">
      <c r="D288" s="238"/>
    </row>
    <row r="289" spans="4:4">
      <c r="D289" s="238"/>
    </row>
    <row r="290" spans="4:4">
      <c r="D290" s="238"/>
    </row>
    <row r="291" spans="4:4">
      <c r="D291" s="238"/>
    </row>
    <row r="292" spans="4:4">
      <c r="D292" s="238"/>
    </row>
    <row r="293" spans="4:4">
      <c r="D293" s="238"/>
    </row>
    <row r="294" spans="4:4">
      <c r="D294" s="238"/>
    </row>
    <row r="295" spans="4:4">
      <c r="D295" s="238"/>
    </row>
    <row r="296" spans="4:4">
      <c r="D296" s="238"/>
    </row>
    <row r="297" spans="4:4">
      <c r="D297" s="238"/>
    </row>
    <row r="298" spans="4:4">
      <c r="D298" s="238"/>
    </row>
    <row r="299" spans="4:4">
      <c r="D299" s="238"/>
    </row>
    <row r="300" spans="4:4">
      <c r="D300" s="238"/>
    </row>
    <row r="301" spans="4:4">
      <c r="D301" s="238"/>
    </row>
    <row r="302" spans="4:4">
      <c r="D302" s="238"/>
    </row>
    <row r="303" spans="4:4">
      <c r="D303" s="238"/>
    </row>
    <row r="304" spans="4:4">
      <c r="D304" s="238"/>
    </row>
    <row r="305" spans="4:4">
      <c r="D305" s="238"/>
    </row>
    <row r="306" spans="4:4">
      <c r="D306" s="238"/>
    </row>
    <row r="307" spans="4:4">
      <c r="D307" s="238"/>
    </row>
    <row r="308" spans="4:4">
      <c r="D308" s="238"/>
    </row>
    <row r="309" spans="4:4">
      <c r="D309" s="238"/>
    </row>
    <row r="310" spans="4:4">
      <c r="D310" s="238"/>
    </row>
    <row r="311" spans="4:4">
      <c r="D311" s="238"/>
    </row>
    <row r="312" spans="4:4">
      <c r="D312" s="238"/>
    </row>
    <row r="313" spans="4:4">
      <c r="D313" s="238"/>
    </row>
    <row r="314" spans="4:4">
      <c r="D314" s="238"/>
    </row>
    <row r="315" spans="4:4">
      <c r="D315" s="238"/>
    </row>
    <row r="316" spans="4:4">
      <c r="D316" s="238"/>
    </row>
    <row r="317" spans="4:4">
      <c r="D317" s="238"/>
    </row>
    <row r="318" spans="4:4">
      <c r="D318" s="238"/>
    </row>
    <row r="319" spans="4:4">
      <c r="D319" s="238"/>
    </row>
    <row r="320" spans="4:4">
      <c r="D320" s="238"/>
    </row>
    <row r="321" spans="4:4">
      <c r="D321" s="238"/>
    </row>
    <row r="322" spans="4:4">
      <c r="D322" s="238"/>
    </row>
    <row r="323" spans="4:4">
      <c r="D323" s="238"/>
    </row>
    <row r="324" spans="4:4">
      <c r="D324" s="238"/>
    </row>
    <row r="325" spans="4:4">
      <c r="D325" s="238"/>
    </row>
    <row r="326" spans="4:4">
      <c r="D326" s="238"/>
    </row>
    <row r="327" spans="4:4">
      <c r="D327" s="238"/>
    </row>
    <row r="328" spans="4:4">
      <c r="D328" s="238"/>
    </row>
    <row r="329" spans="4:4">
      <c r="D329" s="238"/>
    </row>
    <row r="330" spans="4:4">
      <c r="D330" s="238"/>
    </row>
    <row r="331" spans="4:4">
      <c r="D331" s="238"/>
    </row>
    <row r="332" spans="4:4">
      <c r="D332" s="238"/>
    </row>
    <row r="333" spans="4:4">
      <c r="D333" s="238"/>
    </row>
    <row r="334" spans="4:4">
      <c r="D334" s="238"/>
    </row>
    <row r="335" spans="4:4">
      <c r="D335" s="238"/>
    </row>
    <row r="336" spans="4:4">
      <c r="D336" s="238"/>
    </row>
    <row r="337" spans="4:4">
      <c r="D337" s="238"/>
    </row>
    <row r="338" spans="4:4">
      <c r="D338" s="238"/>
    </row>
    <row r="339" spans="4:4">
      <c r="D339" s="238"/>
    </row>
    <row r="340" spans="4:4">
      <c r="D340" s="238"/>
    </row>
    <row r="341" spans="4:4">
      <c r="D341" s="238"/>
    </row>
    <row r="342" spans="4:4">
      <c r="D342" s="238"/>
    </row>
    <row r="343" spans="4:4">
      <c r="D343" s="238"/>
    </row>
    <row r="344" spans="4:4">
      <c r="D344" s="238"/>
    </row>
    <row r="345" spans="4:4">
      <c r="D345" s="238"/>
    </row>
    <row r="346" spans="4:4">
      <c r="D346" s="238"/>
    </row>
    <row r="347" spans="4:4">
      <c r="D347" s="238"/>
    </row>
    <row r="348" spans="4:4">
      <c r="D348" s="238"/>
    </row>
    <row r="349" spans="4:4">
      <c r="D349" s="238"/>
    </row>
    <row r="350" spans="4:4">
      <c r="D350" s="238"/>
    </row>
    <row r="351" spans="4:4">
      <c r="D351" s="238"/>
    </row>
    <row r="352" spans="4:4">
      <c r="D352" s="238"/>
    </row>
    <row r="353" spans="4:4">
      <c r="D353" s="238"/>
    </row>
    <row r="354" spans="4:4">
      <c r="D354" s="238"/>
    </row>
    <row r="355" spans="4:4">
      <c r="D355" s="238"/>
    </row>
    <row r="356" spans="4:4">
      <c r="D356" s="238"/>
    </row>
    <row r="357" spans="4:4">
      <c r="D357" s="238"/>
    </row>
    <row r="358" spans="4:4">
      <c r="D358" s="238"/>
    </row>
    <row r="359" spans="4:4">
      <c r="D359" s="238"/>
    </row>
    <row r="360" spans="4:4">
      <c r="D360" s="238"/>
    </row>
    <row r="361" spans="4:4">
      <c r="D361" s="238"/>
    </row>
    <row r="362" spans="4:4">
      <c r="D362" s="238"/>
    </row>
    <row r="363" spans="4:4">
      <c r="D363" s="238"/>
    </row>
    <row r="364" spans="4:4">
      <c r="D364" s="238"/>
    </row>
    <row r="365" spans="4:4">
      <c r="D365" s="238"/>
    </row>
    <row r="366" spans="4:4">
      <c r="D366" s="238"/>
    </row>
    <row r="367" spans="4:4">
      <c r="D367" s="238"/>
    </row>
    <row r="368" spans="4:4">
      <c r="D368" s="238"/>
    </row>
    <row r="369" spans="4:4">
      <c r="D369" s="238"/>
    </row>
    <row r="370" spans="4:4">
      <c r="D370" s="238"/>
    </row>
    <row r="371" spans="4:4">
      <c r="D371" s="238"/>
    </row>
    <row r="372" spans="4:4">
      <c r="D372" s="238"/>
    </row>
    <row r="373" spans="4:4">
      <c r="D373" s="238"/>
    </row>
    <row r="374" spans="4:4">
      <c r="D374" s="238"/>
    </row>
    <row r="375" spans="4:4">
      <c r="D375" s="238"/>
    </row>
    <row r="376" spans="4:4">
      <c r="D376" s="238"/>
    </row>
    <row r="377" spans="4:4">
      <c r="D377" s="238"/>
    </row>
    <row r="378" spans="4:4">
      <c r="D378" s="238"/>
    </row>
    <row r="379" spans="4:4">
      <c r="D379" s="238"/>
    </row>
    <row r="380" spans="4:4">
      <c r="D380" s="238"/>
    </row>
    <row r="381" spans="4:4">
      <c r="D381" s="238"/>
    </row>
    <row r="382" spans="4:4">
      <c r="D382" s="238"/>
    </row>
    <row r="383" spans="4:4">
      <c r="D383" s="238"/>
    </row>
    <row r="384" spans="4:4">
      <c r="D384" s="238"/>
    </row>
    <row r="385" spans="4:4">
      <c r="D385" s="238"/>
    </row>
    <row r="386" spans="4:4">
      <c r="D386" s="238"/>
    </row>
    <row r="387" spans="4:4">
      <c r="D387" s="238"/>
    </row>
    <row r="388" spans="4:4">
      <c r="D388" s="238"/>
    </row>
    <row r="389" spans="4:4">
      <c r="D389" s="238"/>
    </row>
    <row r="390" spans="4:4">
      <c r="D390" s="238"/>
    </row>
    <row r="391" spans="4:4">
      <c r="D391" s="238"/>
    </row>
    <row r="392" spans="4:4">
      <c r="D392" s="238"/>
    </row>
    <row r="393" spans="4:4">
      <c r="D393" s="238"/>
    </row>
    <row r="394" spans="4:4">
      <c r="D394" s="238"/>
    </row>
    <row r="395" spans="4:4">
      <c r="D395" s="238"/>
    </row>
    <row r="396" spans="4:4">
      <c r="D396" s="238"/>
    </row>
    <row r="397" spans="4:4">
      <c r="D397" s="238"/>
    </row>
    <row r="398" spans="4:4">
      <c r="D398" s="238"/>
    </row>
    <row r="399" spans="4:4">
      <c r="D399" s="238"/>
    </row>
    <row r="400" spans="4:4">
      <c r="D400" s="238"/>
    </row>
    <row r="401" spans="4:4">
      <c r="D401" s="238"/>
    </row>
    <row r="402" spans="4:4">
      <c r="D402" s="238"/>
    </row>
    <row r="403" spans="4:4">
      <c r="D403" s="238"/>
    </row>
    <row r="404" spans="4:4">
      <c r="D404" s="238"/>
    </row>
    <row r="405" spans="4:4">
      <c r="D405" s="238"/>
    </row>
    <row r="406" spans="4:4">
      <c r="D406" s="238"/>
    </row>
    <row r="407" spans="4:4">
      <c r="D407" s="238"/>
    </row>
    <row r="408" spans="4:4">
      <c r="D408" s="238"/>
    </row>
    <row r="409" spans="4:4">
      <c r="D409" s="238"/>
    </row>
    <row r="410" spans="4:4">
      <c r="D410" s="238"/>
    </row>
    <row r="411" spans="4:4">
      <c r="D411" s="238"/>
    </row>
    <row r="412" spans="4:4">
      <c r="D412" s="238"/>
    </row>
    <row r="413" spans="4:4">
      <c r="D413" s="238"/>
    </row>
    <row r="414" spans="4:4">
      <c r="D414" s="238"/>
    </row>
    <row r="415" spans="4:4">
      <c r="D415" s="238"/>
    </row>
    <row r="416" spans="4:4">
      <c r="D416" s="238"/>
    </row>
    <row r="417" spans="4:4">
      <c r="D417" s="238"/>
    </row>
    <row r="418" spans="4:4">
      <c r="D418" s="238"/>
    </row>
    <row r="419" spans="4:4">
      <c r="D419" s="238"/>
    </row>
    <row r="420" spans="4:4">
      <c r="D420" s="238"/>
    </row>
    <row r="421" spans="4:4">
      <c r="D421" s="238"/>
    </row>
    <row r="422" spans="4:4">
      <c r="D422" s="238"/>
    </row>
    <row r="423" spans="4:4">
      <c r="D423" s="238"/>
    </row>
    <row r="424" spans="4:4">
      <c r="D424" s="238"/>
    </row>
    <row r="425" spans="4:4">
      <c r="D425" s="238"/>
    </row>
    <row r="426" spans="4:4">
      <c r="D426" s="238"/>
    </row>
    <row r="427" spans="4:4">
      <c r="D427" s="238"/>
    </row>
    <row r="428" spans="4:4">
      <c r="D428" s="238"/>
    </row>
    <row r="429" spans="4:4">
      <c r="D429" s="238"/>
    </row>
    <row r="430" spans="4:4">
      <c r="D430" s="238"/>
    </row>
    <row r="431" spans="4:4">
      <c r="D431" s="238"/>
    </row>
    <row r="432" spans="4:4">
      <c r="D432" s="238"/>
    </row>
    <row r="433" spans="4:4">
      <c r="D433" s="238"/>
    </row>
    <row r="434" spans="4:4">
      <c r="D434" s="238"/>
    </row>
    <row r="435" spans="4:4">
      <c r="D435" s="238"/>
    </row>
    <row r="436" spans="4:4">
      <c r="D436" s="238"/>
    </row>
    <row r="437" spans="4:4">
      <c r="D437" s="238"/>
    </row>
    <row r="438" spans="4:4">
      <c r="D438" s="238"/>
    </row>
    <row r="439" spans="4:4">
      <c r="D439" s="238"/>
    </row>
    <row r="440" spans="4:4">
      <c r="D440" s="238"/>
    </row>
    <row r="441" spans="4:4">
      <c r="D441" s="238"/>
    </row>
    <row r="442" spans="4:4">
      <c r="D442" s="238"/>
    </row>
    <row r="443" spans="4:4">
      <c r="D443" s="238"/>
    </row>
    <row r="444" spans="4:4">
      <c r="D444" s="238"/>
    </row>
    <row r="445" spans="4:4">
      <c r="D445" s="238"/>
    </row>
    <row r="446" spans="4:4">
      <c r="D446" s="238"/>
    </row>
    <row r="447" spans="4:4">
      <c r="D447" s="238"/>
    </row>
    <row r="448" spans="4:4">
      <c r="D448" s="238"/>
    </row>
    <row r="449" spans="4:4">
      <c r="D449" s="238"/>
    </row>
    <row r="450" spans="4:4">
      <c r="D450" s="238"/>
    </row>
    <row r="451" spans="4:4">
      <c r="D451" s="238"/>
    </row>
    <row r="452" spans="4:4">
      <c r="D452" s="238"/>
    </row>
    <row r="453" spans="4:4">
      <c r="D453" s="238"/>
    </row>
    <row r="454" spans="4:4">
      <c r="D454" s="238"/>
    </row>
    <row r="455" spans="4:4">
      <c r="D455" s="238"/>
    </row>
    <row r="456" spans="4:4">
      <c r="D456" s="238"/>
    </row>
    <row r="457" spans="4:4">
      <c r="D457" s="238"/>
    </row>
    <row r="458" spans="4:4">
      <c r="D458" s="238"/>
    </row>
    <row r="459" spans="4:4">
      <c r="D459" s="238"/>
    </row>
    <row r="460" spans="4:4">
      <c r="D460" s="238"/>
    </row>
    <row r="461" spans="4:4">
      <c r="D461" s="238"/>
    </row>
    <row r="462" spans="4:4">
      <c r="D462" s="238"/>
    </row>
    <row r="463" spans="4:4">
      <c r="D463" s="238"/>
    </row>
    <row r="464" spans="4:4">
      <c r="D464" s="238"/>
    </row>
    <row r="465" spans="4:4">
      <c r="D465" s="238"/>
    </row>
    <row r="466" spans="4:4">
      <c r="D466" s="238"/>
    </row>
    <row r="467" spans="4:4">
      <c r="D467" s="238"/>
    </row>
    <row r="468" spans="4:4">
      <c r="D468" s="238"/>
    </row>
    <row r="469" spans="4:4">
      <c r="D469" s="238"/>
    </row>
    <row r="470" spans="4:4">
      <c r="D470" s="238"/>
    </row>
    <row r="471" spans="4:4">
      <c r="D471" s="238"/>
    </row>
    <row r="472" spans="4:4">
      <c r="D472" s="238"/>
    </row>
    <row r="473" spans="4:4">
      <c r="D473" s="238"/>
    </row>
    <row r="474" spans="4:4">
      <c r="D474" s="238"/>
    </row>
    <row r="475" spans="4:4">
      <c r="D475" s="238"/>
    </row>
    <row r="476" spans="4:4">
      <c r="D476" s="238"/>
    </row>
    <row r="477" spans="4:4">
      <c r="D477" s="238"/>
    </row>
    <row r="478" spans="4:4">
      <c r="D478" s="238"/>
    </row>
    <row r="479" spans="4:4">
      <c r="D479" s="238"/>
    </row>
    <row r="480" spans="4:4">
      <c r="D480" s="238"/>
    </row>
    <row r="481" spans="4:4">
      <c r="D481" s="238"/>
    </row>
    <row r="482" spans="4:4">
      <c r="D482" s="238"/>
    </row>
    <row r="483" spans="4:4">
      <c r="D483" s="238"/>
    </row>
    <row r="484" spans="4:4">
      <c r="D484" s="238"/>
    </row>
    <row r="485" spans="4:4">
      <c r="D485" s="238"/>
    </row>
    <row r="486" spans="4:4">
      <c r="D486" s="238"/>
    </row>
    <row r="487" spans="4:4">
      <c r="D487" s="238"/>
    </row>
    <row r="488" spans="4:4">
      <c r="D488" s="238"/>
    </row>
    <row r="489" spans="4:4">
      <c r="D489" s="238"/>
    </row>
    <row r="490" spans="4:4">
      <c r="D490" s="238"/>
    </row>
    <row r="491" spans="4:4">
      <c r="D491" s="238"/>
    </row>
    <row r="492" spans="4:4">
      <c r="D492" s="238"/>
    </row>
    <row r="493" spans="4:4">
      <c r="D493" s="238"/>
    </row>
    <row r="494" spans="4:4">
      <c r="D494" s="238"/>
    </row>
    <row r="495" spans="4:4">
      <c r="D495" s="238"/>
    </row>
    <row r="496" spans="4:4">
      <c r="D496" s="238"/>
    </row>
    <row r="497" spans="4:4">
      <c r="D497" s="238"/>
    </row>
    <row r="498" spans="4:4">
      <c r="D498" s="238"/>
    </row>
    <row r="499" spans="4:4">
      <c r="D499" s="238"/>
    </row>
    <row r="500" spans="4:4">
      <c r="D500" s="238"/>
    </row>
    <row r="501" spans="4:4">
      <c r="D501" s="238"/>
    </row>
    <row r="502" spans="4:4">
      <c r="D502" s="238"/>
    </row>
    <row r="503" spans="4:4">
      <c r="D503" s="238"/>
    </row>
    <row r="504" spans="4:4">
      <c r="D504" s="238"/>
    </row>
    <row r="505" spans="4:4">
      <c r="D505" s="238"/>
    </row>
    <row r="506" spans="4:4">
      <c r="D506" s="238"/>
    </row>
    <row r="507" spans="4:4">
      <c r="D507" s="238"/>
    </row>
    <row r="508" spans="4:4">
      <c r="D508" s="238"/>
    </row>
    <row r="509" spans="4:4">
      <c r="D509" s="238"/>
    </row>
    <row r="510" spans="4:4">
      <c r="D510" s="238"/>
    </row>
    <row r="511" spans="4:4">
      <c r="D511" s="238"/>
    </row>
    <row r="512" spans="4:4">
      <c r="D512" s="238"/>
    </row>
    <row r="513" spans="4:4">
      <c r="D513" s="238"/>
    </row>
    <row r="514" spans="4:4">
      <c r="D514" s="238"/>
    </row>
    <row r="515" spans="4:4">
      <c r="D515" s="238"/>
    </row>
    <row r="516" spans="4:4">
      <c r="D516" s="238"/>
    </row>
    <row r="517" spans="4:4">
      <c r="D517" s="238"/>
    </row>
    <row r="518" spans="4:4">
      <c r="D518" s="238"/>
    </row>
    <row r="519" spans="4:4">
      <c r="D519" s="238"/>
    </row>
    <row r="520" spans="4:4">
      <c r="D520" s="238"/>
    </row>
    <row r="521" spans="4:4">
      <c r="D521" s="238"/>
    </row>
    <row r="522" spans="4:4">
      <c r="D522" s="238"/>
    </row>
    <row r="523" spans="4:4">
      <c r="D523" s="238"/>
    </row>
    <row r="524" spans="4:4">
      <c r="D524" s="238"/>
    </row>
    <row r="525" spans="4:4">
      <c r="D525" s="238"/>
    </row>
    <row r="526" spans="4:4">
      <c r="D526" s="238"/>
    </row>
    <row r="527" spans="4:4">
      <c r="D527" s="238"/>
    </row>
    <row r="528" spans="4:4">
      <c r="D528" s="238"/>
    </row>
    <row r="529" spans="4:4">
      <c r="D529" s="238"/>
    </row>
    <row r="530" spans="4:4">
      <c r="D530" s="238"/>
    </row>
    <row r="531" spans="4:4">
      <c r="D531" s="238"/>
    </row>
    <row r="532" spans="4:4">
      <c r="D532" s="238"/>
    </row>
    <row r="533" spans="4:4">
      <c r="D533" s="238"/>
    </row>
    <row r="534" spans="4:4">
      <c r="D534" s="238"/>
    </row>
    <row r="535" spans="4:4">
      <c r="D535" s="238"/>
    </row>
    <row r="536" spans="4:4">
      <c r="D536" s="238"/>
    </row>
    <row r="537" spans="4:4">
      <c r="D537" s="238"/>
    </row>
    <row r="538" spans="4:4">
      <c r="D538" s="238"/>
    </row>
    <row r="539" spans="4:4">
      <c r="D539" s="238"/>
    </row>
    <row r="540" spans="4:4">
      <c r="D540" s="238"/>
    </row>
    <row r="541" spans="4:4">
      <c r="D541" s="238"/>
    </row>
    <row r="542" spans="4:4">
      <c r="D542" s="238"/>
    </row>
    <row r="543" spans="4:4">
      <c r="D543" s="238"/>
    </row>
    <row r="544" spans="4:4">
      <c r="D544" s="238"/>
    </row>
    <row r="545" spans="4:4">
      <c r="D545" s="238"/>
    </row>
    <row r="546" spans="4:4">
      <c r="D546" s="238"/>
    </row>
    <row r="547" spans="4:4">
      <c r="D547" s="238"/>
    </row>
    <row r="548" spans="4:4">
      <c r="D548" s="238"/>
    </row>
    <row r="549" spans="4:4">
      <c r="D549" s="238"/>
    </row>
    <row r="550" spans="4:4">
      <c r="D550" s="238"/>
    </row>
    <row r="551" spans="4:4">
      <c r="D551" s="238"/>
    </row>
    <row r="552" spans="4:4">
      <c r="D552" s="238"/>
    </row>
    <row r="553" spans="4:4">
      <c r="D553" s="238"/>
    </row>
    <row r="554" spans="4:4">
      <c r="D554" s="238"/>
    </row>
    <row r="555" spans="4:4">
      <c r="D555" s="238"/>
    </row>
    <row r="556" spans="4:4">
      <c r="D556" s="238"/>
    </row>
    <row r="557" spans="4:4">
      <c r="D557" s="238"/>
    </row>
    <row r="558" spans="4:4">
      <c r="D558" s="238"/>
    </row>
    <row r="559" spans="4:4">
      <c r="D559" s="238"/>
    </row>
    <row r="560" spans="4:4">
      <c r="D560" s="238"/>
    </row>
    <row r="561" spans="4:4">
      <c r="D561" s="238"/>
    </row>
    <row r="562" spans="4:4">
      <c r="D562" s="238"/>
    </row>
    <row r="563" spans="4:4">
      <c r="D563" s="238"/>
    </row>
    <row r="564" spans="4:4">
      <c r="D564" s="238"/>
    </row>
    <row r="565" spans="4:4">
      <c r="D565" s="238"/>
    </row>
    <row r="566" spans="4:4">
      <c r="D566" s="238"/>
    </row>
    <row r="567" spans="4:4">
      <c r="D567" s="238"/>
    </row>
    <row r="568" spans="4:4">
      <c r="D568" s="238"/>
    </row>
    <row r="569" spans="4:4">
      <c r="D569" s="238"/>
    </row>
    <row r="570" spans="4:4">
      <c r="D570" s="238"/>
    </row>
    <row r="571" spans="4:4">
      <c r="D571" s="238"/>
    </row>
    <row r="572" spans="4:4">
      <c r="D572" s="238"/>
    </row>
    <row r="573" spans="4:4">
      <c r="D573" s="238"/>
    </row>
    <row r="574" spans="4:4">
      <c r="D574" s="238"/>
    </row>
    <row r="575" spans="4:4">
      <c r="D575" s="238"/>
    </row>
    <row r="576" spans="4:4">
      <c r="D576" s="238"/>
    </row>
    <row r="577" spans="4:4">
      <c r="D577" s="238"/>
    </row>
    <row r="578" spans="4:4">
      <c r="D578" s="238"/>
    </row>
    <row r="579" spans="4:4">
      <c r="D579" s="238"/>
    </row>
    <row r="580" spans="4:4">
      <c r="D580" s="238"/>
    </row>
    <row r="581" spans="4:4">
      <c r="D581" s="238"/>
    </row>
    <row r="582" spans="4:4">
      <c r="D582" s="238"/>
    </row>
    <row r="583" spans="4:4">
      <c r="D583" s="238"/>
    </row>
    <row r="584" spans="4:4">
      <c r="D584" s="238"/>
    </row>
    <row r="585" spans="4:4">
      <c r="D585" s="238"/>
    </row>
    <row r="586" spans="4:4">
      <c r="D586" s="238"/>
    </row>
    <row r="587" spans="4:4">
      <c r="D587" s="238"/>
    </row>
    <row r="588" spans="4:4">
      <c r="D588" s="238"/>
    </row>
    <row r="589" spans="4:4">
      <c r="D589" s="238"/>
    </row>
    <row r="590" spans="4:4">
      <c r="D590" s="238"/>
    </row>
    <row r="591" spans="4:4">
      <c r="D591" s="238"/>
    </row>
    <row r="592" spans="4:4">
      <c r="D592" s="238"/>
    </row>
    <row r="593" spans="4:4">
      <c r="D593" s="238"/>
    </row>
    <row r="594" spans="4:4">
      <c r="D594" s="238"/>
    </row>
    <row r="595" spans="4:4">
      <c r="D595" s="238"/>
    </row>
    <row r="596" spans="4:4">
      <c r="D596" s="238"/>
    </row>
    <row r="597" spans="4:4">
      <c r="D597" s="238"/>
    </row>
    <row r="598" spans="4:4">
      <c r="D598" s="238"/>
    </row>
    <row r="599" spans="4:4">
      <c r="D599" s="238"/>
    </row>
    <row r="600" spans="4:4">
      <c r="D600" s="238"/>
    </row>
    <row r="601" spans="4:4">
      <c r="D601" s="238"/>
    </row>
    <row r="602" spans="4:4">
      <c r="D602" s="238"/>
    </row>
    <row r="603" spans="4:4">
      <c r="D603" s="238"/>
    </row>
    <row r="604" spans="4:4">
      <c r="D604" s="238"/>
    </row>
    <row r="605" spans="4:4">
      <c r="D605" s="238"/>
    </row>
    <row r="606" spans="4:4">
      <c r="D606" s="238"/>
    </row>
    <row r="607" spans="4:4">
      <c r="D607" s="238"/>
    </row>
    <row r="608" spans="4:4">
      <c r="D608" s="238"/>
    </row>
    <row r="609" spans="4:4">
      <c r="D609" s="238"/>
    </row>
    <row r="610" spans="4:4">
      <c r="D610" s="238"/>
    </row>
    <row r="611" spans="4:4">
      <c r="D611" s="238"/>
    </row>
    <row r="612" spans="4:4">
      <c r="D612" s="238"/>
    </row>
    <row r="613" spans="4:4">
      <c r="D613" s="238"/>
    </row>
    <row r="614" spans="4:4">
      <c r="D614" s="238"/>
    </row>
    <row r="615" spans="4:4">
      <c r="D615" s="238"/>
    </row>
    <row r="616" spans="4:4">
      <c r="D616" s="238"/>
    </row>
    <row r="617" spans="4:4">
      <c r="D617" s="238"/>
    </row>
    <row r="618" spans="4:4">
      <c r="D618" s="238"/>
    </row>
    <row r="619" spans="4:4">
      <c r="D619" s="238"/>
    </row>
    <row r="620" spans="4:4">
      <c r="D620" s="238"/>
    </row>
    <row r="621" spans="4:4">
      <c r="D621" s="238"/>
    </row>
    <row r="622" spans="4:4">
      <c r="D622" s="238"/>
    </row>
    <row r="623" spans="4:4">
      <c r="D623" s="238"/>
    </row>
    <row r="624" spans="4:4">
      <c r="D624" s="238"/>
    </row>
    <row r="625" spans="4:4">
      <c r="D625" s="238"/>
    </row>
    <row r="626" spans="4:4">
      <c r="D626" s="238"/>
    </row>
    <row r="627" spans="4:4">
      <c r="D627" s="238"/>
    </row>
    <row r="628" spans="4:4">
      <c r="D628" s="238"/>
    </row>
    <row r="629" spans="4:4">
      <c r="D629" s="238"/>
    </row>
    <row r="630" spans="4:4">
      <c r="D630" s="238"/>
    </row>
    <row r="631" spans="4:4">
      <c r="D631" s="238"/>
    </row>
    <row r="632" spans="4:4">
      <c r="D632" s="238"/>
    </row>
    <row r="633" spans="4:4">
      <c r="D633" s="238"/>
    </row>
    <row r="634" spans="4:4">
      <c r="D634" s="238"/>
    </row>
    <row r="635" spans="4:4">
      <c r="D635" s="238"/>
    </row>
    <row r="636" spans="4:4">
      <c r="D636" s="238"/>
    </row>
    <row r="637" spans="4:4">
      <c r="D637" s="238"/>
    </row>
    <row r="638" spans="4:4">
      <c r="D638" s="238"/>
    </row>
    <row r="639" spans="4:4">
      <c r="D639" s="238"/>
    </row>
    <row r="640" spans="4:4">
      <c r="D640" s="238"/>
    </row>
    <row r="641" spans="4:4">
      <c r="D641" s="238"/>
    </row>
    <row r="642" spans="4:4">
      <c r="D642" s="238"/>
    </row>
    <row r="643" spans="4:4">
      <c r="D643" s="238"/>
    </row>
    <row r="644" spans="4:4">
      <c r="D644" s="238"/>
    </row>
    <row r="645" spans="4:4">
      <c r="D645" s="238"/>
    </row>
    <row r="646" spans="4:4">
      <c r="D646" s="238"/>
    </row>
    <row r="647" spans="4:4">
      <c r="D647" s="238"/>
    </row>
    <row r="648" spans="4:4">
      <c r="D648" s="238"/>
    </row>
    <row r="649" spans="4:4">
      <c r="D649" s="238"/>
    </row>
    <row r="650" spans="4:4">
      <c r="D650" s="238"/>
    </row>
    <row r="651" spans="4:4">
      <c r="D651" s="238"/>
    </row>
    <row r="652" spans="4:4">
      <c r="D652" s="238"/>
    </row>
    <row r="653" spans="4:4">
      <c r="D653" s="238"/>
    </row>
    <row r="654" spans="4:4">
      <c r="D654" s="238"/>
    </row>
    <row r="655" spans="4:4">
      <c r="D655" s="238"/>
    </row>
    <row r="656" spans="4:4">
      <c r="D656" s="238"/>
    </row>
    <row r="657" spans="4:4">
      <c r="D657" s="238"/>
    </row>
    <row r="658" spans="4:4">
      <c r="D658" s="238"/>
    </row>
    <row r="659" spans="4:4">
      <c r="D659" s="238"/>
    </row>
    <row r="660" spans="4:4">
      <c r="D660" s="238"/>
    </row>
    <row r="661" spans="4:4">
      <c r="D661" s="238"/>
    </row>
    <row r="662" spans="4:4">
      <c r="D662" s="238"/>
    </row>
    <row r="663" spans="4:4">
      <c r="D663" s="238"/>
    </row>
    <row r="664" spans="4:4">
      <c r="D664" s="238"/>
    </row>
    <row r="665" spans="4:4">
      <c r="D665" s="238"/>
    </row>
    <row r="666" spans="4:4">
      <c r="D666" s="238"/>
    </row>
    <row r="667" spans="4:4">
      <c r="D667" s="238"/>
    </row>
    <row r="668" spans="4:4">
      <c r="D668" s="238"/>
    </row>
    <row r="669" spans="4:4">
      <c r="D669" s="238"/>
    </row>
    <row r="670" spans="4:4">
      <c r="D670" s="238"/>
    </row>
    <row r="671" spans="4:4">
      <c r="D671" s="238"/>
    </row>
    <row r="672" spans="4:4">
      <c r="D672" s="238"/>
    </row>
    <row r="673" spans="4:4">
      <c r="D673" s="238"/>
    </row>
    <row r="674" spans="4:4">
      <c r="D674" s="238"/>
    </row>
    <row r="675" spans="4:4">
      <c r="D675" s="238"/>
    </row>
    <row r="676" spans="4:4">
      <c r="D676" s="238"/>
    </row>
    <row r="677" spans="4:4">
      <c r="D677" s="238"/>
    </row>
    <row r="678" spans="4:4">
      <c r="D678" s="238"/>
    </row>
    <row r="679" spans="4:4">
      <c r="D679" s="238"/>
    </row>
    <row r="680" spans="4:4">
      <c r="D680" s="238"/>
    </row>
    <row r="681" spans="4:4">
      <c r="D681" s="238"/>
    </row>
    <row r="682" spans="4:4">
      <c r="D682" s="238"/>
    </row>
    <row r="683" spans="4:4">
      <c r="D683" s="238"/>
    </row>
    <row r="684" spans="4:4">
      <c r="D684" s="238"/>
    </row>
    <row r="685" spans="4:4">
      <c r="D685" s="238"/>
    </row>
    <row r="686" spans="4:4">
      <c r="D686" s="238"/>
    </row>
    <row r="687" spans="4:4">
      <c r="D687" s="238"/>
    </row>
    <row r="688" spans="4:4">
      <c r="D688" s="238"/>
    </row>
    <row r="689" spans="4:4">
      <c r="D689" s="238"/>
    </row>
    <row r="690" spans="4:4">
      <c r="D690" s="238"/>
    </row>
    <row r="691" spans="4:4">
      <c r="D691" s="238"/>
    </row>
    <row r="692" spans="4:4">
      <c r="D692" s="238"/>
    </row>
    <row r="693" spans="4:4">
      <c r="D693" s="238"/>
    </row>
    <row r="694" spans="4:4">
      <c r="D694" s="238"/>
    </row>
    <row r="695" spans="4:4">
      <c r="D695" s="238"/>
    </row>
    <row r="696" spans="4:4">
      <c r="D696" s="238"/>
    </row>
    <row r="697" spans="4:4">
      <c r="D697" s="238"/>
    </row>
    <row r="698" spans="4:4">
      <c r="D698" s="238"/>
    </row>
    <row r="699" spans="4:4">
      <c r="D699" s="238"/>
    </row>
    <row r="700" spans="4:4">
      <c r="D700" s="238"/>
    </row>
    <row r="701" spans="4:4">
      <c r="D701" s="238"/>
    </row>
    <row r="702" spans="4:4">
      <c r="D702" s="238"/>
    </row>
    <row r="703" spans="4:4">
      <c r="D703" s="238"/>
    </row>
    <row r="704" spans="4:4">
      <c r="D704" s="238"/>
    </row>
    <row r="705" spans="4:4">
      <c r="D705" s="238"/>
    </row>
    <row r="706" spans="4:4">
      <c r="D706" s="238"/>
    </row>
    <row r="707" spans="4:4">
      <c r="D707" s="238"/>
    </row>
    <row r="708" spans="4:4">
      <c r="D708" s="238"/>
    </row>
    <row r="709" spans="4:4">
      <c r="D709" s="238"/>
    </row>
    <row r="710" spans="4:4">
      <c r="D710" s="238"/>
    </row>
    <row r="711" spans="4:4">
      <c r="D711" s="238"/>
    </row>
    <row r="712" spans="4:4">
      <c r="D712" s="238"/>
    </row>
    <row r="713" spans="4:4">
      <c r="D713" s="238"/>
    </row>
    <row r="714" spans="4:4">
      <c r="D714" s="238"/>
    </row>
    <row r="715" spans="4:4">
      <c r="D715" s="238"/>
    </row>
    <row r="716" spans="4:4">
      <c r="D716" s="238"/>
    </row>
    <row r="717" spans="4:4">
      <c r="D717" s="238"/>
    </row>
    <row r="718" spans="4:4">
      <c r="D718" s="238"/>
    </row>
    <row r="719" spans="4:4">
      <c r="D719" s="238"/>
    </row>
    <row r="720" spans="4:4">
      <c r="D720" s="238"/>
    </row>
    <row r="721" spans="4:4">
      <c r="D721" s="238"/>
    </row>
    <row r="722" spans="4:4">
      <c r="D722" s="238"/>
    </row>
    <row r="723" spans="4:4">
      <c r="D723" s="238"/>
    </row>
    <row r="724" spans="4:4">
      <c r="D724" s="238"/>
    </row>
    <row r="725" spans="4:4">
      <c r="D725" s="238"/>
    </row>
    <row r="726" spans="4:4">
      <c r="D726" s="238"/>
    </row>
    <row r="727" spans="4:4">
      <c r="D727" s="238"/>
    </row>
    <row r="728" spans="4:4">
      <c r="D728" s="238"/>
    </row>
    <row r="729" spans="4:4">
      <c r="D729" s="238"/>
    </row>
    <row r="730" spans="4:4">
      <c r="D730" s="238"/>
    </row>
    <row r="731" spans="4:4">
      <c r="D731" s="238"/>
    </row>
    <row r="732" spans="4:4">
      <c r="D732" s="238"/>
    </row>
    <row r="733" spans="4:4">
      <c r="D733" s="238"/>
    </row>
    <row r="734" spans="4:4">
      <c r="D734" s="238"/>
    </row>
    <row r="735" spans="4:4">
      <c r="D735" s="238"/>
    </row>
    <row r="736" spans="4:4">
      <c r="D736" s="238"/>
    </row>
    <row r="737" spans="4:4">
      <c r="D737" s="238"/>
    </row>
    <row r="738" spans="4:4">
      <c r="D738" s="238"/>
    </row>
    <row r="739" spans="4:4">
      <c r="D739" s="238"/>
    </row>
    <row r="740" spans="4:4">
      <c r="D740" s="238"/>
    </row>
    <row r="741" spans="4:4">
      <c r="D741" s="238"/>
    </row>
    <row r="742" spans="4:4">
      <c r="D742" s="238"/>
    </row>
    <row r="743" spans="4:4">
      <c r="D743" s="238"/>
    </row>
    <row r="744" spans="4:4">
      <c r="D744" s="238"/>
    </row>
    <row r="745" spans="4:4">
      <c r="D745" s="238"/>
    </row>
    <row r="746" spans="4:4">
      <c r="D746" s="238"/>
    </row>
    <row r="747" spans="4:4">
      <c r="D747" s="238"/>
    </row>
    <row r="748" spans="4:4">
      <c r="D748" s="238"/>
    </row>
    <row r="749" spans="4:4">
      <c r="D749" s="238"/>
    </row>
    <row r="750" spans="4:4">
      <c r="D750" s="238"/>
    </row>
    <row r="751" spans="4:4">
      <c r="D751" s="238"/>
    </row>
    <row r="752" spans="4:4">
      <c r="D752" s="238"/>
    </row>
    <row r="753" spans="4:4">
      <c r="D753" s="238"/>
    </row>
    <row r="754" spans="4:4">
      <c r="D754" s="238"/>
    </row>
    <row r="755" spans="4:4">
      <c r="D755" s="238"/>
    </row>
    <row r="756" spans="4:4">
      <c r="D756" s="238"/>
    </row>
    <row r="757" spans="4:4">
      <c r="D757" s="238"/>
    </row>
    <row r="758" spans="4:4">
      <c r="D758" s="238"/>
    </row>
    <row r="759" spans="4:4">
      <c r="D759" s="238"/>
    </row>
    <row r="760" spans="4:4">
      <c r="D760" s="238"/>
    </row>
    <row r="761" spans="4:4">
      <c r="D761" s="238"/>
    </row>
    <row r="762" spans="4:4">
      <c r="D762" s="238"/>
    </row>
    <row r="763" spans="4:4">
      <c r="D763" s="238"/>
    </row>
    <row r="764" spans="4:4">
      <c r="D764" s="238"/>
    </row>
    <row r="765" spans="4:4">
      <c r="D765" s="238"/>
    </row>
    <row r="766" spans="4:4">
      <c r="D766" s="238"/>
    </row>
    <row r="767" spans="4:4">
      <c r="D767" s="238"/>
    </row>
    <row r="768" spans="4:4">
      <c r="D768" s="238"/>
    </row>
    <row r="769" spans="4:4">
      <c r="D769" s="238"/>
    </row>
    <row r="770" spans="4:4">
      <c r="D770" s="238"/>
    </row>
    <row r="771" spans="4:4">
      <c r="D771" s="238"/>
    </row>
    <row r="772" spans="4:4">
      <c r="D772" s="238"/>
    </row>
    <row r="773" spans="4:4">
      <c r="D773" s="238"/>
    </row>
    <row r="774" spans="4:4">
      <c r="D774" s="238"/>
    </row>
    <row r="775" spans="4:4">
      <c r="D775" s="238"/>
    </row>
    <row r="776" spans="4:4">
      <c r="D776" s="238"/>
    </row>
    <row r="777" spans="4:4">
      <c r="D777" s="238"/>
    </row>
    <row r="778" spans="4:4">
      <c r="D778" s="238"/>
    </row>
    <row r="779" spans="4:4">
      <c r="D779" s="238"/>
    </row>
    <row r="780" spans="4:4">
      <c r="D780" s="238"/>
    </row>
    <row r="781" spans="4:4">
      <c r="D781" s="238"/>
    </row>
    <row r="782" spans="4:4">
      <c r="D782" s="238"/>
    </row>
    <row r="783" spans="4:4">
      <c r="D783" s="238"/>
    </row>
    <row r="784" spans="4:4">
      <c r="D784" s="238"/>
    </row>
    <row r="785" spans="4:4">
      <c r="D785" s="238"/>
    </row>
    <row r="786" spans="4:4">
      <c r="D786" s="238"/>
    </row>
    <row r="787" spans="4:4">
      <c r="D787" s="238"/>
    </row>
    <row r="788" spans="4:4">
      <c r="D788" s="238"/>
    </row>
    <row r="789" spans="4:4">
      <c r="D789" s="238"/>
    </row>
    <row r="790" spans="4:4">
      <c r="D790" s="238"/>
    </row>
    <row r="791" spans="4:4">
      <c r="D791" s="238"/>
    </row>
    <row r="792" spans="4:4">
      <c r="D792" s="238"/>
    </row>
    <row r="793" spans="4:4">
      <c r="D793" s="238"/>
    </row>
    <row r="794" spans="4:4">
      <c r="D794" s="238"/>
    </row>
    <row r="795" spans="4:4">
      <c r="D795" s="238"/>
    </row>
    <row r="796" spans="4:4">
      <c r="D796" s="238"/>
    </row>
    <row r="797" spans="4:4">
      <c r="D797" s="238"/>
    </row>
    <row r="798" spans="4:4">
      <c r="D798" s="238"/>
    </row>
    <row r="799" spans="4:4">
      <c r="D799" s="238"/>
    </row>
    <row r="800" spans="4:4">
      <c r="D800" s="238"/>
    </row>
    <row r="801" spans="4:4">
      <c r="D801" s="238"/>
    </row>
    <row r="802" spans="4:4">
      <c r="D802" s="238"/>
    </row>
    <row r="803" spans="4:4">
      <c r="D803" s="238"/>
    </row>
    <row r="804" spans="4:4">
      <c r="D804" s="238"/>
    </row>
    <row r="805" spans="4:4">
      <c r="D805" s="238"/>
    </row>
    <row r="806" spans="4:4">
      <c r="D806" s="238"/>
    </row>
    <row r="807" spans="4:4">
      <c r="D807" s="238"/>
    </row>
    <row r="808" spans="4:4">
      <c r="D808" s="238"/>
    </row>
    <row r="809" spans="4:4">
      <c r="D809" s="238"/>
    </row>
    <row r="810" spans="4:4">
      <c r="D810" s="238"/>
    </row>
    <row r="811" spans="4:4">
      <c r="D811" s="238"/>
    </row>
    <row r="812" spans="4:4">
      <c r="D812" s="238"/>
    </row>
    <row r="813" spans="4:4">
      <c r="D813" s="238"/>
    </row>
    <row r="814" spans="4:4">
      <c r="D814" s="238"/>
    </row>
    <row r="815" spans="4:4">
      <c r="D815" s="238"/>
    </row>
    <row r="816" spans="4:4">
      <c r="D816" s="238"/>
    </row>
    <row r="817" spans="4:4">
      <c r="D817" s="238"/>
    </row>
    <row r="818" spans="4:4">
      <c r="D818" s="238"/>
    </row>
    <row r="819" spans="4:4">
      <c r="D819" s="238"/>
    </row>
    <row r="820" spans="4:4">
      <c r="D820" s="238"/>
    </row>
    <row r="821" spans="4:4">
      <c r="D821" s="238"/>
    </row>
    <row r="822" spans="4:4">
      <c r="D822" s="238"/>
    </row>
    <row r="823" spans="4:4">
      <c r="D823" s="238"/>
    </row>
    <row r="824" spans="4:4">
      <c r="D824" s="238"/>
    </row>
    <row r="825" spans="4:4">
      <c r="D825" s="238"/>
    </row>
    <row r="826" spans="4:4">
      <c r="D826" s="238"/>
    </row>
    <row r="827" spans="4:4">
      <c r="D827" s="238"/>
    </row>
    <row r="828" spans="4:4">
      <c r="D828" s="238"/>
    </row>
    <row r="829" spans="4:4">
      <c r="D829" s="238"/>
    </row>
    <row r="830" spans="4:4">
      <c r="D830" s="238"/>
    </row>
    <row r="831" spans="4:4">
      <c r="D831" s="238"/>
    </row>
    <row r="832" spans="4:4">
      <c r="D832" s="238"/>
    </row>
    <row r="833" spans="4:4">
      <c r="D833" s="238"/>
    </row>
    <row r="834" spans="4:4">
      <c r="D834" s="238"/>
    </row>
    <row r="835" spans="4:4">
      <c r="D835" s="238"/>
    </row>
    <row r="836" spans="4:4">
      <c r="D836" s="238"/>
    </row>
    <row r="837" spans="4:4">
      <c r="D837" s="238"/>
    </row>
    <row r="838" spans="4:4">
      <c r="D838" s="238"/>
    </row>
    <row r="839" spans="4:4">
      <c r="D839" s="238"/>
    </row>
    <row r="840" spans="4:4">
      <c r="D840" s="238"/>
    </row>
    <row r="841" spans="4:4">
      <c r="D841" s="238"/>
    </row>
    <row r="842" spans="4:4">
      <c r="D842" s="238"/>
    </row>
    <row r="843" spans="4:4">
      <c r="D843" s="238"/>
    </row>
    <row r="844" spans="4:4">
      <c r="D844" s="238"/>
    </row>
    <row r="845" spans="4:4">
      <c r="D845" s="238"/>
    </row>
    <row r="846" spans="4:4">
      <c r="D846" s="238"/>
    </row>
    <row r="847" spans="4:4">
      <c r="D847" s="238"/>
    </row>
    <row r="848" spans="4:4">
      <c r="D848" s="238"/>
    </row>
    <row r="849" spans="4:4">
      <c r="D849" s="238"/>
    </row>
    <row r="850" spans="4:4">
      <c r="D850" s="238"/>
    </row>
    <row r="851" spans="4:4">
      <c r="D851" s="238"/>
    </row>
    <row r="852" spans="4:4">
      <c r="D852" s="238"/>
    </row>
    <row r="853" spans="4:4">
      <c r="D853" s="238"/>
    </row>
    <row r="854" spans="4:4">
      <c r="D854" s="238"/>
    </row>
    <row r="855" spans="4:4">
      <c r="D855" s="238"/>
    </row>
    <row r="856" spans="4:4">
      <c r="D856" s="238"/>
    </row>
    <row r="857" spans="4:4">
      <c r="D857" s="238"/>
    </row>
    <row r="858" spans="4:4">
      <c r="D858" s="238"/>
    </row>
    <row r="859" spans="4:4">
      <c r="D859" s="238"/>
    </row>
    <row r="860" spans="4:4">
      <c r="D860" s="238"/>
    </row>
    <row r="861" spans="4:4">
      <c r="D861" s="238"/>
    </row>
    <row r="862" spans="4:4">
      <c r="D862" s="238"/>
    </row>
    <row r="863" spans="4:4">
      <c r="D863" s="238"/>
    </row>
    <row r="864" spans="4:4">
      <c r="D864" s="238"/>
    </row>
    <row r="865" spans="4:4">
      <c r="D865" s="238"/>
    </row>
    <row r="866" spans="4:4">
      <c r="D866" s="238"/>
    </row>
    <row r="867" spans="4:4">
      <c r="D867" s="238"/>
    </row>
    <row r="868" spans="4:4">
      <c r="D868" s="238"/>
    </row>
    <row r="869" spans="4:4">
      <c r="D869" s="238"/>
    </row>
    <row r="870" spans="4:4">
      <c r="D870" s="238"/>
    </row>
    <row r="871" spans="4:4">
      <c r="D871" s="238"/>
    </row>
    <row r="872" spans="4:4">
      <c r="D872" s="238"/>
    </row>
    <row r="873" spans="4:4">
      <c r="D873" s="238"/>
    </row>
    <row r="874" spans="4:4">
      <c r="D874" s="238"/>
    </row>
    <row r="875" spans="4:4">
      <c r="D875" s="238"/>
    </row>
    <row r="876" spans="4:4">
      <c r="D876" s="238"/>
    </row>
    <row r="877" spans="4:4">
      <c r="D877" s="238"/>
    </row>
    <row r="878" spans="4:4">
      <c r="D878" s="238"/>
    </row>
    <row r="879" spans="4:4">
      <c r="D879" s="238"/>
    </row>
    <row r="880" spans="4:4">
      <c r="D880" s="238"/>
    </row>
    <row r="881" spans="4:4">
      <c r="D881" s="238"/>
    </row>
    <row r="882" spans="4:4">
      <c r="D882" s="238"/>
    </row>
    <row r="883" spans="4:4">
      <c r="D883" s="238"/>
    </row>
    <row r="884" spans="4:4">
      <c r="D884" s="238"/>
    </row>
    <row r="885" spans="4:4">
      <c r="D885" s="238"/>
    </row>
    <row r="886" spans="4:4">
      <c r="D886" s="238"/>
    </row>
    <row r="887" spans="4:4">
      <c r="D887" s="238"/>
    </row>
    <row r="888" spans="4:4">
      <c r="D888" s="238"/>
    </row>
    <row r="889" spans="4:4">
      <c r="D889" s="238"/>
    </row>
    <row r="890" spans="4:4">
      <c r="D890" s="238"/>
    </row>
    <row r="891" spans="4:4">
      <c r="D891" s="238"/>
    </row>
    <row r="892" spans="4:4">
      <c r="D892" s="238"/>
    </row>
    <row r="893" spans="4:4">
      <c r="D893" s="238"/>
    </row>
    <row r="894" spans="4:4">
      <c r="D894" s="238"/>
    </row>
    <row r="895" spans="4:4">
      <c r="D895" s="238"/>
    </row>
    <row r="896" spans="4:4">
      <c r="D896" s="238"/>
    </row>
    <row r="897" spans="4:4">
      <c r="D897" s="238"/>
    </row>
    <row r="898" spans="4:4">
      <c r="D898" s="238"/>
    </row>
    <row r="899" spans="4:4">
      <c r="D899" s="238"/>
    </row>
    <row r="900" spans="4:4">
      <c r="D900" s="238"/>
    </row>
    <row r="901" spans="4:4">
      <c r="D901" s="238"/>
    </row>
    <row r="902" spans="4:4">
      <c r="D902" s="238"/>
    </row>
    <row r="903" spans="4:4">
      <c r="D903" s="238"/>
    </row>
    <row r="904" spans="4:4">
      <c r="D904" s="238"/>
    </row>
    <row r="905" spans="4:4">
      <c r="D905" s="238"/>
    </row>
    <row r="906" spans="4:4">
      <c r="D906" s="238"/>
    </row>
    <row r="907" spans="4:4">
      <c r="D907" s="238"/>
    </row>
    <row r="908" spans="4:4">
      <c r="D908" s="238"/>
    </row>
    <row r="909" spans="4:4">
      <c r="D909" s="238"/>
    </row>
    <row r="910" spans="4:4">
      <c r="D910" s="238"/>
    </row>
    <row r="911" spans="4:4">
      <c r="D911" s="238"/>
    </row>
    <row r="912" spans="4:4">
      <c r="D912" s="238"/>
    </row>
    <row r="913" spans="4:4">
      <c r="D913" s="238"/>
    </row>
    <row r="914" spans="4:4">
      <c r="D914" s="238"/>
    </row>
    <row r="915" spans="4:4">
      <c r="D915" s="238"/>
    </row>
    <row r="916" spans="4:4">
      <c r="D916" s="238"/>
    </row>
    <row r="917" spans="4:4">
      <c r="D917" s="238"/>
    </row>
    <row r="918" spans="4:4">
      <c r="D918" s="238"/>
    </row>
    <row r="919" spans="4:4">
      <c r="D919" s="238"/>
    </row>
    <row r="920" spans="4:4">
      <c r="D920" s="238"/>
    </row>
    <row r="921" spans="4:4">
      <c r="D921" s="238"/>
    </row>
    <row r="922" spans="4:4">
      <c r="D922" s="238"/>
    </row>
    <row r="923" spans="4:4">
      <c r="D923" s="238"/>
    </row>
    <row r="924" spans="4:4">
      <c r="D924" s="238"/>
    </row>
    <row r="925" spans="4:4">
      <c r="D925" s="238"/>
    </row>
    <row r="926" spans="4:4">
      <c r="D926" s="238"/>
    </row>
    <row r="927" spans="4:4">
      <c r="D927" s="238"/>
    </row>
    <row r="928" spans="4:4">
      <c r="D928" s="238"/>
    </row>
    <row r="929" spans="4:4">
      <c r="D929" s="238"/>
    </row>
    <row r="930" spans="4:4">
      <c r="D930" s="238"/>
    </row>
    <row r="931" spans="4:4">
      <c r="D931" s="238"/>
    </row>
    <row r="932" spans="4:4">
      <c r="D932" s="238"/>
    </row>
    <row r="933" spans="4:4">
      <c r="D933" s="238"/>
    </row>
    <row r="934" spans="4:4">
      <c r="D934" s="238"/>
    </row>
    <row r="935" spans="4:4">
      <c r="D935" s="238"/>
    </row>
    <row r="936" spans="4:4">
      <c r="D936" s="238"/>
    </row>
    <row r="937" spans="4:4">
      <c r="D937" s="238"/>
    </row>
    <row r="938" spans="4:4">
      <c r="D938" s="238"/>
    </row>
    <row r="939" spans="4:4">
      <c r="D939" s="238"/>
    </row>
    <row r="940" spans="4:4">
      <c r="D940" s="238"/>
    </row>
    <row r="941" spans="4:4">
      <c r="D941" s="238"/>
    </row>
    <row r="942" spans="4:4">
      <c r="D942" s="238"/>
    </row>
    <row r="943" spans="4:4">
      <c r="D943" s="238"/>
    </row>
    <row r="944" spans="4:4">
      <c r="D944" s="238"/>
    </row>
    <row r="945" spans="4:4">
      <c r="D945" s="238"/>
    </row>
    <row r="946" spans="4:4">
      <c r="D946" s="238"/>
    </row>
    <row r="947" spans="4:4">
      <c r="D947" s="238"/>
    </row>
    <row r="948" spans="4:4">
      <c r="D948" s="238"/>
    </row>
    <row r="949" spans="4:4">
      <c r="D949" s="238"/>
    </row>
    <row r="950" spans="4:4">
      <c r="D950" s="238"/>
    </row>
    <row r="951" spans="4:4">
      <c r="D951" s="238"/>
    </row>
    <row r="952" spans="4:4">
      <c r="D952" s="238"/>
    </row>
    <row r="953" spans="4:4">
      <c r="D953" s="238"/>
    </row>
    <row r="954" spans="4:4">
      <c r="D954" s="238"/>
    </row>
    <row r="955" spans="4:4">
      <c r="D955" s="238"/>
    </row>
    <row r="956" spans="4:4">
      <c r="D956" s="238"/>
    </row>
    <row r="957" spans="4:4">
      <c r="D957" s="238"/>
    </row>
    <row r="958" spans="4:4">
      <c r="D958" s="238"/>
    </row>
    <row r="959" spans="4:4">
      <c r="D959" s="238"/>
    </row>
    <row r="960" spans="4:4">
      <c r="D960" s="238"/>
    </row>
    <row r="961" spans="4:4">
      <c r="D961" s="238"/>
    </row>
    <row r="962" spans="4:4">
      <c r="D962" s="238"/>
    </row>
    <row r="963" spans="4:4">
      <c r="D963" s="238"/>
    </row>
    <row r="964" spans="4:4">
      <c r="D964" s="238"/>
    </row>
    <row r="965" spans="4:4">
      <c r="D965" s="238"/>
    </row>
    <row r="966" spans="4:4">
      <c r="D966" s="238"/>
    </row>
    <row r="967" spans="4:4">
      <c r="D967" s="238"/>
    </row>
    <row r="968" spans="4:4">
      <c r="D968" s="238"/>
    </row>
    <row r="969" spans="4:4">
      <c r="D969" s="238"/>
    </row>
    <row r="970" spans="4:4">
      <c r="D970" s="238"/>
    </row>
    <row r="971" spans="4:4">
      <c r="D971" s="238"/>
    </row>
    <row r="972" spans="4:4">
      <c r="D972" s="238"/>
    </row>
    <row r="973" spans="4:4">
      <c r="D973" s="238"/>
    </row>
    <row r="974" spans="4:4">
      <c r="D974" s="238"/>
    </row>
    <row r="975" spans="4:4">
      <c r="D975" s="238"/>
    </row>
    <row r="976" spans="4:4">
      <c r="D976" s="238"/>
    </row>
    <row r="977" spans="4:4">
      <c r="D977" s="238"/>
    </row>
    <row r="978" spans="4:4">
      <c r="D978" s="238"/>
    </row>
    <row r="979" spans="4:4">
      <c r="D979" s="238"/>
    </row>
    <row r="980" spans="4:4">
      <c r="D980" s="238"/>
    </row>
    <row r="981" spans="4:4">
      <c r="D981" s="238"/>
    </row>
    <row r="982" spans="4:4">
      <c r="D982" s="238"/>
    </row>
    <row r="983" spans="4:4">
      <c r="D983" s="238"/>
    </row>
    <row r="984" spans="4:4">
      <c r="D984" s="238"/>
    </row>
    <row r="985" spans="4:4">
      <c r="D985" s="238"/>
    </row>
    <row r="986" spans="4:4">
      <c r="D986" s="238"/>
    </row>
    <row r="987" spans="4:4">
      <c r="D987" s="238"/>
    </row>
    <row r="988" spans="4:4">
      <c r="D988" s="238"/>
    </row>
    <row r="989" spans="4:4">
      <c r="D989" s="238"/>
    </row>
    <row r="990" spans="4:4">
      <c r="D990" s="238"/>
    </row>
    <row r="991" spans="4:4">
      <c r="D991" s="238"/>
    </row>
    <row r="992" spans="4:4">
      <c r="D992" s="238"/>
    </row>
    <row r="993" spans="4:4">
      <c r="D993" s="238"/>
    </row>
    <row r="994" spans="4:4">
      <c r="D994" s="238"/>
    </row>
    <row r="995" spans="4:4">
      <c r="D995" s="238"/>
    </row>
    <row r="996" spans="4:4">
      <c r="D996" s="238"/>
    </row>
    <row r="997" spans="4:4">
      <c r="D997" s="238"/>
    </row>
    <row r="998" spans="4:4">
      <c r="D998" s="238"/>
    </row>
    <row r="999" spans="4:4">
      <c r="D999" s="238"/>
    </row>
    <row r="1000" spans="4:4">
      <c r="D1000" s="238"/>
    </row>
    <row r="1001" spans="4:4">
      <c r="D1001" s="238"/>
    </row>
    <row r="1002" spans="4:4">
      <c r="D1002" s="238"/>
    </row>
    <row r="1003" spans="4:4">
      <c r="D1003" s="238"/>
    </row>
    <row r="1004" spans="4:4">
      <c r="D1004" s="238"/>
    </row>
    <row r="1005" spans="4:4">
      <c r="D1005" s="238"/>
    </row>
    <row r="1006" spans="4:4">
      <c r="D1006" s="238"/>
    </row>
    <row r="1007" spans="4:4">
      <c r="D1007" s="238"/>
    </row>
    <row r="1008" spans="4:4">
      <c r="D1008" s="238"/>
    </row>
    <row r="1009" spans="4:4">
      <c r="D1009" s="238"/>
    </row>
    <row r="1010" spans="4:4">
      <c r="D1010" s="238"/>
    </row>
    <row r="1011" spans="4:4">
      <c r="D1011" s="238"/>
    </row>
    <row r="1012" spans="4:4">
      <c r="D1012" s="238"/>
    </row>
    <row r="1013" spans="4:4">
      <c r="D1013" s="238"/>
    </row>
    <row r="1014" spans="4:4">
      <c r="D1014" s="238"/>
    </row>
    <row r="1015" spans="4:4">
      <c r="D1015" s="238"/>
    </row>
    <row r="1016" spans="4:4">
      <c r="D1016" s="238"/>
    </row>
    <row r="1017" spans="4:4">
      <c r="D1017" s="238"/>
    </row>
    <row r="1018" spans="4:4">
      <c r="D1018" s="238"/>
    </row>
    <row r="1019" spans="4:4">
      <c r="D1019" s="238"/>
    </row>
    <row r="1020" spans="4:4">
      <c r="D1020" s="238"/>
    </row>
    <row r="1021" spans="4:4">
      <c r="D1021" s="238"/>
    </row>
    <row r="1022" spans="4:4">
      <c r="D1022" s="238"/>
    </row>
    <row r="1023" spans="4:4">
      <c r="D1023" s="238"/>
    </row>
    <row r="1024" spans="4:4">
      <c r="D1024" s="238"/>
    </row>
    <row r="1025" spans="4:4">
      <c r="D1025" s="238"/>
    </row>
    <row r="1026" spans="4:4">
      <c r="D1026" s="238"/>
    </row>
    <row r="1027" spans="4:4">
      <c r="D1027" s="238"/>
    </row>
    <row r="1028" spans="4:4">
      <c r="D1028" s="238"/>
    </row>
    <row r="1029" spans="4:4">
      <c r="D1029" s="238"/>
    </row>
    <row r="1030" spans="4:4">
      <c r="D1030" s="238"/>
    </row>
    <row r="1031" spans="4:4">
      <c r="D1031" s="238"/>
    </row>
    <row r="1032" spans="4:4">
      <c r="D1032" s="238"/>
    </row>
    <row r="1033" spans="4:4">
      <c r="D1033" s="238"/>
    </row>
    <row r="1034" spans="4:4">
      <c r="D1034" s="238"/>
    </row>
    <row r="1035" spans="4:4">
      <c r="D1035" s="238"/>
    </row>
    <row r="1036" spans="4:4">
      <c r="D1036" s="238"/>
    </row>
    <row r="1037" spans="4:4">
      <c r="D1037" s="238"/>
    </row>
    <row r="1038" spans="4:4">
      <c r="D1038" s="238"/>
    </row>
    <row r="1039" spans="4:4">
      <c r="D1039" s="238"/>
    </row>
    <row r="1040" spans="4:4">
      <c r="D1040" s="238"/>
    </row>
    <row r="1041" spans="4:4">
      <c r="D1041" s="238"/>
    </row>
    <row r="1042" spans="4:4">
      <c r="D1042" s="238"/>
    </row>
    <row r="1043" spans="4:4">
      <c r="D1043" s="238"/>
    </row>
    <row r="1044" spans="4:4">
      <c r="D1044" s="238"/>
    </row>
    <row r="1045" spans="4:4">
      <c r="D1045" s="238"/>
    </row>
    <row r="1046" spans="4:4">
      <c r="D1046" s="238"/>
    </row>
    <row r="1047" spans="4:4">
      <c r="D1047" s="238"/>
    </row>
    <row r="1048" spans="4:4">
      <c r="D1048" s="238"/>
    </row>
    <row r="1049" spans="4:4">
      <c r="D1049" s="238"/>
    </row>
    <row r="1050" spans="4:4">
      <c r="D1050" s="238"/>
    </row>
    <row r="1051" spans="4:4">
      <c r="D1051" s="238"/>
    </row>
    <row r="1052" spans="4:4">
      <c r="D1052" s="238"/>
    </row>
    <row r="1053" spans="4:4">
      <c r="D1053" s="238"/>
    </row>
    <row r="1054" spans="4:4">
      <c r="D1054" s="238"/>
    </row>
    <row r="1055" spans="4:4">
      <c r="D1055" s="238"/>
    </row>
    <row r="1056" spans="4:4">
      <c r="D1056" s="238"/>
    </row>
    <row r="1057" spans="4:4">
      <c r="D1057" s="238"/>
    </row>
    <row r="1058" spans="4:4">
      <c r="D1058" s="238"/>
    </row>
    <row r="1059" spans="4:4">
      <c r="D1059" s="238"/>
    </row>
    <row r="1060" spans="4:4">
      <c r="D1060" s="238"/>
    </row>
    <row r="1061" spans="4:4">
      <c r="D1061" s="238"/>
    </row>
    <row r="1062" spans="4:4">
      <c r="D1062" s="238"/>
    </row>
    <row r="1063" spans="4:4">
      <c r="D1063" s="238"/>
    </row>
    <row r="1064" spans="4:4">
      <c r="D1064" s="238"/>
    </row>
    <row r="1065" spans="4:4">
      <c r="D1065" s="238"/>
    </row>
    <row r="1066" spans="4:4">
      <c r="D1066" s="238"/>
    </row>
    <row r="1067" spans="4:4">
      <c r="D1067" s="238"/>
    </row>
    <row r="1068" spans="4:4">
      <c r="D1068" s="238"/>
    </row>
    <row r="1069" spans="4:4">
      <c r="D1069" s="238"/>
    </row>
    <row r="1070" spans="4:4">
      <c r="D1070" s="238"/>
    </row>
    <row r="1071" spans="4:4">
      <c r="D1071" s="238"/>
    </row>
    <row r="1072" spans="4:4">
      <c r="D1072" s="238"/>
    </row>
    <row r="1073" spans="4:4">
      <c r="D1073" s="238"/>
    </row>
    <row r="1074" spans="4:4">
      <c r="D1074" s="238"/>
    </row>
    <row r="1075" spans="4:4">
      <c r="D1075" s="238"/>
    </row>
    <row r="1076" spans="4:4">
      <c r="D1076" s="238"/>
    </row>
    <row r="1077" spans="4:4">
      <c r="D1077" s="238"/>
    </row>
    <row r="1078" spans="4:4">
      <c r="D1078" s="238"/>
    </row>
    <row r="1079" spans="4:4">
      <c r="D1079" s="238"/>
    </row>
    <row r="1080" spans="4:4">
      <c r="D1080" s="238"/>
    </row>
    <row r="1081" spans="4:4">
      <c r="D1081" s="238"/>
    </row>
    <row r="1082" spans="4:4">
      <c r="D1082" s="238"/>
    </row>
    <row r="1083" spans="4:4">
      <c r="D1083" s="238"/>
    </row>
    <row r="1084" spans="4:4">
      <c r="D1084" s="238"/>
    </row>
    <row r="1085" spans="4:4">
      <c r="D1085" s="238"/>
    </row>
    <row r="1086" spans="4:4">
      <c r="D1086" s="238"/>
    </row>
    <row r="1087" spans="4:4">
      <c r="D1087" s="238"/>
    </row>
    <row r="1088" spans="4:4">
      <c r="D1088" s="238"/>
    </row>
    <row r="1089" spans="4:4">
      <c r="D1089" s="238"/>
    </row>
    <row r="1090" spans="4:4">
      <c r="D1090" s="238"/>
    </row>
    <row r="1091" spans="4:4">
      <c r="D1091" s="238"/>
    </row>
    <row r="1092" spans="4:4">
      <c r="D1092" s="238"/>
    </row>
    <row r="1093" spans="4:4">
      <c r="D1093" s="238"/>
    </row>
    <row r="1094" spans="4:4">
      <c r="D1094" s="238"/>
    </row>
    <row r="1095" spans="4:4">
      <c r="D1095" s="238"/>
    </row>
    <row r="1096" spans="4:4">
      <c r="D1096" s="238"/>
    </row>
    <row r="1097" spans="4:4">
      <c r="D1097" s="238"/>
    </row>
    <row r="1098" spans="4:4">
      <c r="D1098" s="238"/>
    </row>
    <row r="1099" spans="4:4">
      <c r="D1099" s="238"/>
    </row>
    <row r="1100" spans="4:4">
      <c r="D1100" s="238"/>
    </row>
    <row r="1101" spans="4:4">
      <c r="D1101" s="238"/>
    </row>
    <row r="1102" spans="4:4">
      <c r="D1102" s="238"/>
    </row>
    <row r="1103" spans="4:4">
      <c r="D1103" s="238"/>
    </row>
    <row r="1104" spans="4:4">
      <c r="D1104" s="238"/>
    </row>
    <row r="1105" spans="4:4">
      <c r="D1105" s="238"/>
    </row>
    <row r="1106" spans="4:4">
      <c r="D1106" s="238"/>
    </row>
    <row r="1107" spans="4:4">
      <c r="D1107" s="238"/>
    </row>
    <row r="1108" spans="4:4">
      <c r="D1108" s="238"/>
    </row>
    <row r="1109" spans="4:4">
      <c r="D1109" s="238"/>
    </row>
    <row r="1110" spans="4:4">
      <c r="D1110" s="238"/>
    </row>
    <row r="1111" spans="4:4">
      <c r="D1111" s="238"/>
    </row>
    <row r="1112" spans="4:4">
      <c r="D1112" s="238"/>
    </row>
    <row r="1113" spans="4:4">
      <c r="D1113" s="238"/>
    </row>
    <row r="1114" spans="4:4">
      <c r="D1114" s="238"/>
    </row>
    <row r="1115" spans="4:4">
      <c r="D1115" s="238"/>
    </row>
    <row r="1116" spans="4:4">
      <c r="D1116" s="238"/>
    </row>
    <row r="1117" spans="4:4">
      <c r="D1117" s="238"/>
    </row>
    <row r="1118" spans="4:4">
      <c r="D1118" s="238"/>
    </row>
    <row r="1119" spans="4:4">
      <c r="D1119" s="238"/>
    </row>
    <row r="1120" spans="4:4">
      <c r="D1120" s="238"/>
    </row>
    <row r="1121" spans="4:4">
      <c r="D1121" s="238"/>
    </row>
    <row r="1122" spans="4:4">
      <c r="D1122" s="238"/>
    </row>
    <row r="1123" spans="4:4">
      <c r="D1123" s="238"/>
    </row>
    <row r="1124" spans="4:4">
      <c r="D1124" s="238"/>
    </row>
    <row r="1125" spans="4:4">
      <c r="D1125" s="238"/>
    </row>
    <row r="1126" spans="4:4">
      <c r="D1126" s="238"/>
    </row>
    <row r="1127" spans="4:4">
      <c r="D1127" s="238"/>
    </row>
    <row r="1128" spans="4:4">
      <c r="D1128" s="238"/>
    </row>
    <row r="1129" spans="4:4">
      <c r="D1129" s="238"/>
    </row>
    <row r="1130" spans="4:4">
      <c r="D1130" s="238"/>
    </row>
    <row r="1131" spans="4:4">
      <c r="D1131" s="238"/>
    </row>
    <row r="1132" spans="4:4">
      <c r="D1132" s="238"/>
    </row>
    <row r="1133" spans="4:4">
      <c r="D1133" s="238"/>
    </row>
    <row r="1134" spans="4:4">
      <c r="D1134" s="238"/>
    </row>
    <row r="1135" spans="4:4">
      <c r="D1135" s="238"/>
    </row>
    <row r="1136" spans="4:4">
      <c r="D1136" s="238"/>
    </row>
    <row r="1137" spans="4:4">
      <c r="D1137" s="238"/>
    </row>
    <row r="1138" spans="4:4">
      <c r="D1138" s="238"/>
    </row>
    <row r="1139" spans="4:4">
      <c r="D1139" s="238"/>
    </row>
    <row r="1140" spans="4:4">
      <c r="D1140" s="238"/>
    </row>
    <row r="1141" spans="4:4">
      <c r="D1141" s="238"/>
    </row>
    <row r="1142" spans="4:4">
      <c r="D1142" s="238"/>
    </row>
    <row r="1143" spans="4:4">
      <c r="D1143" s="238"/>
    </row>
    <row r="1144" spans="4:4">
      <c r="D1144" s="238"/>
    </row>
    <row r="1145" spans="4:4">
      <c r="D1145" s="238"/>
    </row>
    <row r="1146" spans="4:4">
      <c r="D1146" s="238"/>
    </row>
    <row r="1147" spans="4:4">
      <c r="D1147" s="238"/>
    </row>
    <row r="1148" spans="4:4">
      <c r="D1148" s="238"/>
    </row>
    <row r="1149" spans="4:4">
      <c r="D1149" s="238"/>
    </row>
    <row r="1150" spans="4:4">
      <c r="D1150" s="238"/>
    </row>
    <row r="1151" spans="4:4">
      <c r="D1151" s="238"/>
    </row>
    <row r="1152" spans="4:4">
      <c r="D1152" s="238"/>
    </row>
    <row r="1153" spans="4:4">
      <c r="D1153" s="238"/>
    </row>
    <row r="1154" spans="4:4">
      <c r="D1154" s="238"/>
    </row>
    <row r="1155" spans="4:4">
      <c r="D1155" s="238"/>
    </row>
    <row r="1156" spans="4:4">
      <c r="D1156" s="238"/>
    </row>
    <row r="1157" spans="4:4">
      <c r="D1157" s="238"/>
    </row>
    <row r="1158" spans="4:4">
      <c r="D1158" s="238"/>
    </row>
    <row r="1159" spans="4:4">
      <c r="D1159" s="238"/>
    </row>
    <row r="1160" spans="4:4">
      <c r="D1160" s="238"/>
    </row>
    <row r="1161" spans="4:4">
      <c r="D1161" s="238"/>
    </row>
    <row r="1162" spans="4:4">
      <c r="D1162" s="238"/>
    </row>
    <row r="1163" spans="4:4">
      <c r="D1163" s="238"/>
    </row>
    <row r="1164" spans="4:4">
      <c r="D1164" s="238"/>
    </row>
    <row r="1165" spans="4:4">
      <c r="D1165" s="238"/>
    </row>
    <row r="1166" spans="4:4">
      <c r="D1166" s="238"/>
    </row>
    <row r="1167" spans="4:4">
      <c r="D1167" s="238"/>
    </row>
    <row r="1168" spans="4:4">
      <c r="D1168" s="238"/>
    </row>
    <row r="1169" spans="4:4">
      <c r="D1169" s="238"/>
    </row>
    <row r="1170" spans="4:4">
      <c r="D1170" s="238"/>
    </row>
    <row r="1171" spans="4:4">
      <c r="D1171" s="238"/>
    </row>
    <row r="1172" spans="4:4">
      <c r="D1172" s="238"/>
    </row>
    <row r="1173" spans="4:4">
      <c r="D1173" s="238"/>
    </row>
    <row r="1174" spans="4:4">
      <c r="D1174" s="238"/>
    </row>
    <row r="1175" spans="4:4">
      <c r="D1175" s="238"/>
    </row>
    <row r="1176" spans="4:4">
      <c r="D1176" s="238"/>
    </row>
    <row r="1177" spans="4:4">
      <c r="D1177" s="238"/>
    </row>
    <row r="1178" spans="4:4">
      <c r="D1178" s="238"/>
    </row>
    <row r="1179" spans="4:4">
      <c r="D1179" s="238"/>
    </row>
    <row r="1180" spans="4:4">
      <c r="D1180" s="238"/>
    </row>
    <row r="1181" spans="4:4">
      <c r="D1181" s="238"/>
    </row>
    <row r="1182" spans="4:4">
      <c r="D1182" s="238"/>
    </row>
    <row r="1183" spans="4:4">
      <c r="D1183" s="238"/>
    </row>
    <row r="1184" spans="4:4">
      <c r="D1184" s="238"/>
    </row>
    <row r="1185" spans="4:4">
      <c r="D1185" s="238"/>
    </row>
    <row r="1186" spans="4:4">
      <c r="D1186" s="238"/>
    </row>
    <row r="1187" spans="4:4">
      <c r="D1187" s="238"/>
    </row>
    <row r="1188" spans="4:4">
      <c r="D1188" s="238"/>
    </row>
    <row r="1189" spans="4:4">
      <c r="D1189" s="238"/>
    </row>
    <row r="1190" spans="4:4">
      <c r="D1190" s="238"/>
    </row>
    <row r="1191" spans="4:4">
      <c r="D1191" s="238"/>
    </row>
    <row r="1192" spans="4:4">
      <c r="D1192" s="238"/>
    </row>
    <row r="1193" spans="4:4">
      <c r="D1193" s="238"/>
    </row>
    <row r="1194" spans="4:4">
      <c r="D1194" s="238"/>
    </row>
    <row r="1195" spans="4:4">
      <c r="D1195" s="238"/>
    </row>
    <row r="1196" spans="4:4">
      <c r="D1196" s="238"/>
    </row>
    <row r="1197" spans="4:4">
      <c r="D1197" s="238"/>
    </row>
    <row r="1198" spans="4:4">
      <c r="D1198" s="238"/>
    </row>
    <row r="1199" spans="4:4">
      <c r="D1199" s="238"/>
    </row>
    <row r="1200" spans="4:4">
      <c r="D1200" s="238"/>
    </row>
    <row r="1201" spans="4:4">
      <c r="D1201" s="238"/>
    </row>
    <row r="1202" spans="4:4">
      <c r="D1202" s="238"/>
    </row>
    <row r="1203" spans="4:4">
      <c r="D1203" s="238"/>
    </row>
    <row r="1204" spans="4:4">
      <c r="D1204" s="238"/>
    </row>
    <row r="1205" spans="4:4">
      <c r="D1205" s="238"/>
    </row>
    <row r="1206" spans="4:4">
      <c r="D1206" s="238"/>
    </row>
    <row r="1207" spans="4:4">
      <c r="D1207" s="238"/>
    </row>
    <row r="1208" spans="4:4">
      <c r="D1208" s="238"/>
    </row>
    <row r="1209" spans="4:4">
      <c r="D1209" s="238"/>
    </row>
    <row r="1210" spans="4:4">
      <c r="D1210" s="238"/>
    </row>
    <row r="1211" spans="4:4">
      <c r="D1211" s="238"/>
    </row>
    <row r="1212" spans="4:4">
      <c r="D1212" s="238"/>
    </row>
    <row r="1213" spans="4:4">
      <c r="D1213" s="238"/>
    </row>
    <row r="1214" spans="4:4">
      <c r="D1214" s="238"/>
    </row>
    <row r="1215" spans="4:4">
      <c r="D1215" s="238"/>
    </row>
    <row r="1216" spans="4:4">
      <c r="D1216" s="238"/>
    </row>
    <row r="1217" spans="4:4">
      <c r="D1217" s="238"/>
    </row>
    <row r="1218" spans="4:4">
      <c r="D1218" s="238"/>
    </row>
    <row r="1219" spans="4:4">
      <c r="D1219" s="238"/>
    </row>
    <row r="1220" spans="4:4">
      <c r="D1220" s="238"/>
    </row>
    <row r="1221" spans="4:4">
      <c r="D1221" s="238"/>
    </row>
    <row r="1222" spans="4:4">
      <c r="D1222" s="238"/>
    </row>
    <row r="1223" spans="4:4">
      <c r="D1223" s="238"/>
    </row>
    <row r="1224" spans="4:4">
      <c r="D1224" s="238"/>
    </row>
    <row r="1225" spans="4:4">
      <c r="D1225" s="238"/>
    </row>
    <row r="1226" spans="4:4">
      <c r="D1226" s="238"/>
    </row>
    <row r="1227" spans="4:4">
      <c r="D1227" s="238"/>
    </row>
    <row r="1228" spans="4:4">
      <c r="D1228" s="238"/>
    </row>
    <row r="1229" spans="4:4">
      <c r="D1229" s="238"/>
    </row>
    <row r="1230" spans="4:4">
      <c r="D1230" s="238"/>
    </row>
    <row r="1231" spans="4:4">
      <c r="D1231" s="238"/>
    </row>
    <row r="1232" spans="4:4">
      <c r="D1232" s="238"/>
    </row>
    <row r="1233" spans="4:4">
      <c r="D1233" s="238"/>
    </row>
    <row r="1234" spans="4:4">
      <c r="D1234" s="238"/>
    </row>
    <row r="1235" spans="4:4">
      <c r="D1235" s="238"/>
    </row>
    <row r="1236" spans="4:4">
      <c r="D1236" s="238"/>
    </row>
    <row r="1237" spans="4:4">
      <c r="D1237" s="238"/>
    </row>
    <row r="1238" spans="4:4">
      <c r="D1238" s="238"/>
    </row>
    <row r="1239" spans="4:4">
      <c r="D1239" s="238"/>
    </row>
    <row r="1240" spans="4:4">
      <c r="D1240" s="238"/>
    </row>
    <row r="1241" spans="4:4">
      <c r="D1241" s="238"/>
    </row>
    <row r="1242" spans="4:4">
      <c r="D1242" s="238"/>
    </row>
    <row r="1243" spans="4:4">
      <c r="D1243" s="238"/>
    </row>
    <row r="1244" spans="4:4">
      <c r="D1244" s="238"/>
    </row>
    <row r="1245" spans="4:4">
      <c r="D1245" s="238"/>
    </row>
    <row r="1246" spans="4:4">
      <c r="D1246" s="238"/>
    </row>
    <row r="1247" spans="4:4">
      <c r="D1247" s="238"/>
    </row>
    <row r="1248" spans="4:4">
      <c r="D1248" s="238"/>
    </row>
    <row r="1249" spans="4:4">
      <c r="D1249" s="238"/>
    </row>
    <row r="1250" spans="4:4">
      <c r="D1250" s="238"/>
    </row>
    <row r="1251" spans="4:4">
      <c r="D1251" s="238"/>
    </row>
    <row r="1252" spans="4:4">
      <c r="D1252" s="238"/>
    </row>
    <row r="1253" spans="4:4">
      <c r="D1253" s="238"/>
    </row>
    <row r="1254" spans="4:4">
      <c r="D1254" s="238"/>
    </row>
    <row r="1255" spans="4:4">
      <c r="D1255" s="238"/>
    </row>
    <row r="1256" spans="4:4">
      <c r="D1256" s="238"/>
    </row>
    <row r="1257" spans="4:4">
      <c r="D1257" s="238"/>
    </row>
    <row r="1258" spans="4:4">
      <c r="D1258" s="238"/>
    </row>
    <row r="1259" spans="4:4">
      <c r="D1259" s="238"/>
    </row>
    <row r="1260" spans="4:4">
      <c r="D1260" s="238"/>
    </row>
    <row r="1261" spans="4:4">
      <c r="D1261" s="238"/>
    </row>
    <row r="1262" spans="4:4">
      <c r="D1262" s="238"/>
    </row>
    <row r="1263" spans="4:4">
      <c r="D1263" s="238"/>
    </row>
    <row r="1264" spans="4:4">
      <c r="D1264" s="238"/>
    </row>
    <row r="1265" spans="4:4">
      <c r="D1265" s="238"/>
    </row>
    <row r="1266" spans="4:4">
      <c r="D1266" s="238"/>
    </row>
    <row r="1267" spans="4:4">
      <c r="D1267" s="238"/>
    </row>
    <row r="1268" spans="4:4">
      <c r="D1268" s="238"/>
    </row>
    <row r="1269" spans="4:4">
      <c r="D1269" s="238"/>
    </row>
    <row r="1270" spans="4:4">
      <c r="D1270" s="238"/>
    </row>
    <row r="1271" spans="4:4">
      <c r="D1271" s="238"/>
    </row>
    <row r="1272" spans="4:4">
      <c r="D1272" s="238"/>
    </row>
    <row r="1273" spans="4:4">
      <c r="D1273" s="238"/>
    </row>
    <row r="1274" spans="4:4">
      <c r="D1274" s="238"/>
    </row>
    <row r="1275" spans="4:4">
      <c r="D1275" s="238"/>
    </row>
    <row r="1276" spans="4:4">
      <c r="D1276" s="238"/>
    </row>
    <row r="1277" spans="4:4">
      <c r="D1277" s="238"/>
    </row>
    <row r="1278" spans="4:4">
      <c r="D1278" s="238"/>
    </row>
    <row r="1279" spans="4:4">
      <c r="D1279" s="238"/>
    </row>
    <row r="1280" spans="4:4">
      <c r="D1280" s="238"/>
    </row>
    <row r="1281" spans="4:4">
      <c r="D1281" s="238"/>
    </row>
    <row r="1282" spans="4:4">
      <c r="D1282" s="238"/>
    </row>
    <row r="1283" spans="4:4">
      <c r="D1283" s="238"/>
    </row>
    <row r="1284" spans="4:4">
      <c r="D1284" s="238"/>
    </row>
    <row r="1285" spans="4:4">
      <c r="D1285" s="238"/>
    </row>
    <row r="1286" spans="4:4">
      <c r="D1286" s="238"/>
    </row>
    <row r="1287" spans="4:4">
      <c r="D1287" s="238"/>
    </row>
    <row r="1288" spans="4:4">
      <c r="D1288" s="238"/>
    </row>
    <row r="1289" spans="4:4">
      <c r="D1289" s="238"/>
    </row>
    <row r="1290" spans="4:4">
      <c r="D1290" s="238"/>
    </row>
    <row r="1291" spans="4:4">
      <c r="D1291" s="238"/>
    </row>
    <row r="1292" spans="4:4">
      <c r="D1292" s="238"/>
    </row>
    <row r="1293" spans="4:4">
      <c r="D1293" s="238"/>
    </row>
    <row r="1294" spans="4:4">
      <c r="D1294" s="238"/>
    </row>
    <row r="1295" spans="4:4">
      <c r="D1295" s="238"/>
    </row>
    <row r="1296" spans="4:4">
      <c r="D1296" s="238"/>
    </row>
    <row r="1297" spans="4:4">
      <c r="D1297" s="238"/>
    </row>
    <row r="1298" spans="4:4">
      <c r="D1298" s="238"/>
    </row>
    <row r="1299" spans="4:4">
      <c r="D1299" s="238"/>
    </row>
    <row r="1300" spans="4:4">
      <c r="D1300" s="238"/>
    </row>
    <row r="1301" spans="4:4">
      <c r="D1301" s="238"/>
    </row>
    <row r="1302" spans="4:4">
      <c r="D1302" s="238"/>
    </row>
    <row r="1303" spans="4:4">
      <c r="D1303" s="238"/>
    </row>
    <row r="1304" spans="4:4">
      <c r="D1304" s="238"/>
    </row>
    <row r="1305" spans="4:4">
      <c r="D1305" s="238"/>
    </row>
    <row r="1306" spans="4:4">
      <c r="D1306" s="238"/>
    </row>
    <row r="1307" spans="4:4">
      <c r="D1307" s="238"/>
    </row>
    <row r="1308" spans="4:4">
      <c r="D1308" s="238"/>
    </row>
    <row r="1309" spans="4:4">
      <c r="D1309" s="238"/>
    </row>
    <row r="1310" spans="4:4">
      <c r="D1310" s="238"/>
    </row>
    <row r="1311" spans="4:4">
      <c r="D1311" s="238"/>
    </row>
    <row r="1312" spans="4:4">
      <c r="D1312" s="238"/>
    </row>
    <row r="1313" spans="4:4">
      <c r="D1313" s="238"/>
    </row>
    <row r="1314" spans="4:4">
      <c r="D1314" s="238"/>
    </row>
    <row r="1315" spans="4:4">
      <c r="D1315" s="238"/>
    </row>
    <row r="1316" spans="4:4">
      <c r="D1316" s="238"/>
    </row>
    <row r="1317" spans="4:4">
      <c r="D1317" s="238"/>
    </row>
    <row r="1318" spans="4:4">
      <c r="D1318" s="238"/>
    </row>
    <row r="1319" spans="4:4">
      <c r="D1319" s="238"/>
    </row>
    <row r="1320" spans="4:4">
      <c r="D1320" s="238"/>
    </row>
    <row r="1321" spans="4:4">
      <c r="D1321" s="238"/>
    </row>
    <row r="1322" spans="4:4">
      <c r="D1322" s="238"/>
    </row>
    <row r="1323" spans="4:4">
      <c r="D1323" s="238"/>
    </row>
    <row r="1324" spans="4:4">
      <c r="D1324" s="238"/>
    </row>
    <row r="1325" spans="4:4">
      <c r="D1325" s="238"/>
    </row>
    <row r="1326" spans="4:4">
      <c r="D1326" s="238"/>
    </row>
    <row r="1327" spans="4:4">
      <c r="D1327" s="238"/>
    </row>
    <row r="1328" spans="4:4">
      <c r="D1328" s="238"/>
    </row>
    <row r="1329" spans="4:4">
      <c r="D1329" s="238"/>
    </row>
    <row r="1330" spans="4:4">
      <c r="D1330" s="238"/>
    </row>
    <row r="1331" spans="4:4">
      <c r="D1331" s="238"/>
    </row>
    <row r="1332" spans="4:4">
      <c r="D1332" s="238"/>
    </row>
    <row r="1333" spans="4:4">
      <c r="D1333" s="238"/>
    </row>
    <row r="1334" spans="4:4">
      <c r="D1334" s="238"/>
    </row>
    <row r="1335" spans="4:4">
      <c r="D1335" s="238"/>
    </row>
    <row r="1336" spans="4:4">
      <c r="D1336" s="238"/>
    </row>
    <row r="1337" spans="4:4">
      <c r="D1337" s="238"/>
    </row>
    <row r="1338" spans="4:4">
      <c r="D1338" s="238"/>
    </row>
    <row r="1339" spans="4:4">
      <c r="D1339" s="238"/>
    </row>
    <row r="1340" spans="4:4">
      <c r="D1340" s="238"/>
    </row>
    <row r="1341" spans="4:4">
      <c r="D1341" s="238"/>
    </row>
    <row r="1342" spans="4:4">
      <c r="D1342" s="238"/>
    </row>
    <row r="1343" spans="4:4">
      <c r="D1343" s="238"/>
    </row>
    <row r="1344" spans="4:4">
      <c r="D1344" s="238"/>
    </row>
    <row r="1345" spans="4:4">
      <c r="D1345" s="238"/>
    </row>
    <row r="1346" spans="4:4">
      <c r="D1346" s="238"/>
    </row>
    <row r="1347" spans="4:4">
      <c r="D1347" s="238"/>
    </row>
    <row r="1348" spans="4:4">
      <c r="D1348" s="238"/>
    </row>
    <row r="1349" spans="4:4">
      <c r="D1349" s="238"/>
    </row>
    <row r="1350" spans="4:4">
      <c r="D1350" s="238"/>
    </row>
    <row r="1351" spans="4:4">
      <c r="D1351" s="238"/>
    </row>
    <row r="1352" spans="4:4">
      <c r="D1352" s="238"/>
    </row>
    <row r="1353" spans="4:4">
      <c r="D1353" s="238"/>
    </row>
    <row r="1354" spans="4:4">
      <c r="D1354" s="238"/>
    </row>
    <row r="1355" spans="4:4">
      <c r="D1355" s="238"/>
    </row>
    <row r="1356" spans="4:4">
      <c r="D1356" s="238"/>
    </row>
    <row r="1357" spans="4:4">
      <c r="D1357" s="238"/>
    </row>
    <row r="1358" spans="4:4">
      <c r="D1358" s="238"/>
    </row>
    <row r="1359" spans="4:4">
      <c r="D1359" s="238"/>
    </row>
    <row r="1360" spans="4:4">
      <c r="D1360" s="238"/>
    </row>
    <row r="1361" spans="4:4">
      <c r="D1361" s="238"/>
    </row>
    <row r="1362" spans="4:4">
      <c r="D1362" s="238"/>
    </row>
    <row r="1363" spans="4:4">
      <c r="D1363" s="238"/>
    </row>
    <row r="1364" spans="4:4">
      <c r="D1364" s="238"/>
    </row>
    <row r="1365" spans="4:4">
      <c r="D1365" s="238"/>
    </row>
    <row r="1366" spans="4:4">
      <c r="D1366" s="238"/>
    </row>
    <row r="1367" spans="4:4">
      <c r="D1367" s="238"/>
    </row>
    <row r="1368" spans="4:4">
      <c r="D1368" s="238"/>
    </row>
    <row r="1369" spans="4:4">
      <c r="D1369" s="238"/>
    </row>
    <row r="1370" spans="4:4">
      <c r="D1370" s="238"/>
    </row>
    <row r="1371" spans="4:4">
      <c r="D1371" s="238"/>
    </row>
    <row r="1372" spans="4:4">
      <c r="D1372" s="238"/>
    </row>
    <row r="1373" spans="4:4">
      <c r="D1373" s="238"/>
    </row>
    <row r="1374" spans="4:4">
      <c r="D1374" s="238"/>
    </row>
    <row r="1375" spans="4:4">
      <c r="D1375" s="238"/>
    </row>
    <row r="1376" spans="4:4">
      <c r="D1376" s="238"/>
    </row>
    <row r="1377" spans="4:4">
      <c r="D1377" s="238"/>
    </row>
    <row r="1378" spans="4:4">
      <c r="D1378" s="238"/>
    </row>
    <row r="1379" spans="4:4">
      <c r="D1379" s="238"/>
    </row>
    <row r="1380" spans="4:4">
      <c r="D1380" s="238"/>
    </row>
    <row r="1381" spans="4:4">
      <c r="D1381" s="238"/>
    </row>
    <row r="1382" spans="4:4">
      <c r="D1382" s="238"/>
    </row>
    <row r="1383" spans="4:4">
      <c r="D1383" s="238"/>
    </row>
    <row r="1384" spans="4:4">
      <c r="D1384" s="238"/>
    </row>
    <row r="1385" spans="4:4">
      <c r="D1385" s="238"/>
    </row>
    <row r="1386" spans="4:4">
      <c r="D1386" s="238"/>
    </row>
    <row r="1387" spans="4:4">
      <c r="D1387" s="238"/>
    </row>
    <row r="1388" spans="4:4">
      <c r="D1388" s="238"/>
    </row>
    <row r="1389" spans="4:4">
      <c r="D1389" s="238"/>
    </row>
    <row r="1390" spans="4:4">
      <c r="D1390" s="238"/>
    </row>
    <row r="1391" spans="4:4">
      <c r="D1391" s="238"/>
    </row>
    <row r="1392" spans="4:4">
      <c r="D1392" s="238"/>
    </row>
    <row r="1393" spans="4:4">
      <c r="D1393" s="238"/>
    </row>
    <row r="1394" spans="4:4">
      <c r="D1394" s="238"/>
    </row>
    <row r="1395" spans="4:4">
      <c r="D1395" s="238"/>
    </row>
    <row r="1396" spans="4:4">
      <c r="D1396" s="238"/>
    </row>
    <row r="1397" spans="4:4">
      <c r="D1397" s="238"/>
    </row>
    <row r="1398" spans="4:4">
      <c r="D1398" s="238"/>
    </row>
    <row r="1399" spans="4:4">
      <c r="D1399" s="238"/>
    </row>
    <row r="1400" spans="4:4">
      <c r="D1400" s="238"/>
    </row>
    <row r="1401" spans="4:4">
      <c r="D1401" s="238"/>
    </row>
    <row r="1402" spans="4:4">
      <c r="D1402" s="238"/>
    </row>
    <row r="1403" spans="4:4">
      <c r="D1403" s="238"/>
    </row>
    <row r="1404" spans="4:4">
      <c r="D1404" s="238"/>
    </row>
    <row r="1405" spans="4:4">
      <c r="D1405" s="238"/>
    </row>
    <row r="1406" spans="4:4">
      <c r="D1406" s="238"/>
    </row>
    <row r="1407" spans="4:4">
      <c r="D1407" s="238"/>
    </row>
    <row r="1408" spans="4:4">
      <c r="D1408" s="238"/>
    </row>
    <row r="1409" spans="4:4">
      <c r="D1409" s="238"/>
    </row>
    <row r="1410" spans="4:4">
      <c r="D1410" s="238"/>
    </row>
    <row r="1411" spans="4:4">
      <c r="D1411" s="238"/>
    </row>
    <row r="1412" spans="4:4">
      <c r="D1412" s="238"/>
    </row>
    <row r="1413" spans="4:4">
      <c r="D1413" s="238"/>
    </row>
    <row r="1414" spans="4:4">
      <c r="D1414" s="238"/>
    </row>
    <row r="1415" spans="4:4">
      <c r="D1415" s="238"/>
    </row>
    <row r="1416" spans="4:4">
      <c r="D1416" s="238"/>
    </row>
    <row r="1417" spans="4:4">
      <c r="D1417" s="238"/>
    </row>
    <row r="1418" spans="4:4">
      <c r="D1418" s="238"/>
    </row>
    <row r="1419" spans="4:4">
      <c r="D1419" s="238"/>
    </row>
    <row r="1420" spans="4:4">
      <c r="D1420" s="238"/>
    </row>
    <row r="1421" spans="4:4">
      <c r="D1421" s="238"/>
    </row>
    <row r="1422" spans="4:4">
      <c r="D1422" s="238"/>
    </row>
    <row r="1423" spans="4:4">
      <c r="D1423" s="238"/>
    </row>
    <row r="1424" spans="4:4">
      <c r="D1424" s="238"/>
    </row>
    <row r="1425" spans="4:4">
      <c r="D1425" s="238"/>
    </row>
    <row r="1426" spans="4:4">
      <c r="D1426" s="238"/>
    </row>
    <row r="1427" spans="4:4">
      <c r="D1427" s="238"/>
    </row>
    <row r="1428" spans="4:4">
      <c r="D1428" s="238"/>
    </row>
    <row r="1429" spans="4:4">
      <c r="D1429" s="238"/>
    </row>
    <row r="1430" spans="4:4">
      <c r="D1430" s="238"/>
    </row>
    <row r="1431" spans="4:4">
      <c r="D1431" s="238"/>
    </row>
    <row r="1432" spans="4:4">
      <c r="D1432" s="238"/>
    </row>
    <row r="1433" spans="4:4">
      <c r="D1433" s="238"/>
    </row>
    <row r="1434" spans="4:4">
      <c r="D1434" s="238"/>
    </row>
    <row r="1435" spans="4:4">
      <c r="D1435" s="238"/>
    </row>
    <row r="1436" spans="4:4">
      <c r="D1436" s="238"/>
    </row>
    <row r="1437" spans="4:4">
      <c r="D1437" s="238"/>
    </row>
    <row r="1438" spans="4:4">
      <c r="D1438" s="238"/>
    </row>
    <row r="1439" spans="4:4">
      <c r="D1439" s="238"/>
    </row>
    <row r="1440" spans="4:4">
      <c r="D1440" s="238"/>
    </row>
    <row r="1441" spans="4:4">
      <c r="D1441" s="238"/>
    </row>
    <row r="1442" spans="4:4">
      <c r="D1442" s="238"/>
    </row>
    <row r="1443" spans="4:4">
      <c r="D1443" s="238"/>
    </row>
    <row r="1444" spans="4:4">
      <c r="D1444" s="238"/>
    </row>
    <row r="1445" spans="4:4">
      <c r="D1445" s="238"/>
    </row>
    <row r="1446" spans="4:4">
      <c r="D1446" s="238"/>
    </row>
    <row r="1447" spans="4:4">
      <c r="D1447" s="238"/>
    </row>
    <row r="1448" spans="4:4">
      <c r="D1448" s="238"/>
    </row>
    <row r="1449" spans="4:4">
      <c r="D1449" s="238"/>
    </row>
    <row r="1450" spans="4:4">
      <c r="D1450" s="238"/>
    </row>
    <row r="1451" spans="4:4">
      <c r="D1451" s="238"/>
    </row>
    <row r="1452" spans="4:4">
      <c r="D1452" s="238"/>
    </row>
    <row r="1453" spans="4:4">
      <c r="D1453" s="238"/>
    </row>
    <row r="1454" spans="4:4">
      <c r="D1454" s="238"/>
    </row>
    <row r="1455" spans="4:4">
      <c r="D1455" s="238"/>
    </row>
    <row r="1456" spans="4:4">
      <c r="D1456" s="238"/>
    </row>
    <row r="1457" spans="4:4">
      <c r="D1457" s="238"/>
    </row>
    <row r="1458" spans="4:4">
      <c r="D1458" s="238"/>
    </row>
    <row r="1459" spans="4:4">
      <c r="D1459" s="238"/>
    </row>
    <row r="1460" spans="4:4">
      <c r="D1460" s="238"/>
    </row>
    <row r="1461" spans="4:4">
      <c r="D1461" s="238"/>
    </row>
    <row r="1462" spans="4:4">
      <c r="D1462" s="238"/>
    </row>
    <row r="1463" spans="4:4">
      <c r="D1463" s="238"/>
    </row>
    <row r="1464" spans="4:4">
      <c r="D1464" s="238"/>
    </row>
    <row r="1465" spans="4:4">
      <c r="D1465" s="238"/>
    </row>
    <row r="1466" spans="4:4">
      <c r="D1466" s="238"/>
    </row>
    <row r="1467" spans="4:4">
      <c r="D1467" s="238"/>
    </row>
    <row r="1468" spans="4:4">
      <c r="D1468" s="238"/>
    </row>
    <row r="1469" spans="4:4">
      <c r="D1469" s="238"/>
    </row>
    <row r="1470" spans="4:4">
      <c r="D1470" s="238"/>
    </row>
    <row r="1471" spans="4:4">
      <c r="D1471" s="238"/>
    </row>
    <row r="1472" spans="4:4">
      <c r="D1472" s="238"/>
    </row>
    <row r="1473" spans="4:4">
      <c r="D1473" s="238"/>
    </row>
    <row r="1474" spans="4:4">
      <c r="D1474" s="238"/>
    </row>
    <row r="1475" spans="4:4">
      <c r="D1475" s="238"/>
    </row>
    <row r="1476" spans="4:4">
      <c r="D1476" s="238"/>
    </row>
    <row r="1477" spans="4:4">
      <c r="D1477" s="238"/>
    </row>
    <row r="1478" spans="4:4">
      <c r="D1478" s="238"/>
    </row>
    <row r="1479" spans="4:4">
      <c r="D1479" s="238"/>
    </row>
    <row r="1480" spans="4:4">
      <c r="D1480" s="238"/>
    </row>
    <row r="1481" spans="4:4">
      <c r="D1481" s="238"/>
    </row>
    <row r="1482" spans="4:4">
      <c r="D1482" s="238"/>
    </row>
    <row r="1483" spans="4:4">
      <c r="D1483" s="238"/>
    </row>
    <row r="1484" spans="4:4">
      <c r="D1484" s="238"/>
    </row>
    <row r="1485" spans="4:4">
      <c r="D1485" s="238"/>
    </row>
    <row r="1486" spans="4:4">
      <c r="D1486" s="238"/>
    </row>
    <row r="1487" spans="4:4">
      <c r="D1487" s="238"/>
    </row>
    <row r="1488" spans="4:4">
      <c r="D1488" s="238"/>
    </row>
    <row r="1489" spans="4:4">
      <c r="D1489" s="238"/>
    </row>
    <row r="1490" spans="4:4">
      <c r="D1490" s="238"/>
    </row>
    <row r="1491" spans="4:4">
      <c r="D1491" s="238"/>
    </row>
    <row r="1492" spans="4:4">
      <c r="D1492" s="238"/>
    </row>
    <row r="1493" spans="4:4">
      <c r="D1493" s="238"/>
    </row>
    <row r="1494" spans="4:4">
      <c r="D1494" s="238"/>
    </row>
    <row r="1495" spans="4:4">
      <c r="D1495" s="238"/>
    </row>
    <row r="1496" spans="4:4">
      <c r="D1496" s="238"/>
    </row>
    <row r="1497" spans="4:4">
      <c r="D1497" s="238"/>
    </row>
    <row r="1498" spans="4:4">
      <c r="D1498" s="238"/>
    </row>
    <row r="1499" spans="4:4">
      <c r="D1499" s="238"/>
    </row>
    <row r="1500" spans="4:4">
      <c r="D1500" s="238"/>
    </row>
    <row r="1501" spans="4:4">
      <c r="D1501" s="238"/>
    </row>
    <row r="1502" spans="4:4">
      <c r="D1502" s="238"/>
    </row>
    <row r="1503" spans="4:4">
      <c r="D1503" s="238"/>
    </row>
    <row r="1504" spans="4:4">
      <c r="D1504" s="238"/>
    </row>
    <row r="1505" spans="4:4">
      <c r="D1505" s="238"/>
    </row>
    <row r="1506" spans="4:4">
      <c r="D1506" s="238"/>
    </row>
    <row r="1507" spans="4:4">
      <c r="D1507" s="238"/>
    </row>
    <row r="1508" spans="4:4">
      <c r="D1508" s="238"/>
    </row>
    <row r="1509" spans="4:4">
      <c r="D1509" s="238"/>
    </row>
    <row r="1510" spans="4:4">
      <c r="D1510" s="238"/>
    </row>
    <row r="1511" spans="4:4">
      <c r="D1511" s="238"/>
    </row>
    <row r="1512" spans="4:4">
      <c r="D1512" s="238"/>
    </row>
    <row r="1513" spans="4:4">
      <c r="D1513" s="238"/>
    </row>
    <row r="1514" spans="4:4">
      <c r="D1514" s="238"/>
    </row>
    <row r="1515" spans="4:4">
      <c r="D1515" s="238"/>
    </row>
    <row r="1516" spans="4:4">
      <c r="D1516" s="238"/>
    </row>
    <row r="1517" spans="4:4">
      <c r="D1517" s="238"/>
    </row>
    <row r="1518" spans="4:4">
      <c r="D1518" s="238"/>
    </row>
    <row r="1519" spans="4:4">
      <c r="D1519" s="238"/>
    </row>
    <row r="1520" spans="4:4">
      <c r="D1520" s="238"/>
    </row>
    <row r="1521" spans="4:4">
      <c r="D1521" s="238"/>
    </row>
    <row r="1522" spans="4:4">
      <c r="D1522" s="238"/>
    </row>
    <row r="1523" spans="4:4">
      <c r="D1523" s="238"/>
    </row>
    <row r="1524" spans="4:4">
      <c r="D1524" s="238"/>
    </row>
    <row r="1525" spans="4:4">
      <c r="D1525" s="238"/>
    </row>
    <row r="1526" spans="4:4">
      <c r="D1526" s="238"/>
    </row>
    <row r="1527" spans="4:4">
      <c r="D1527" s="238"/>
    </row>
    <row r="1528" spans="4:4">
      <c r="D1528" s="238"/>
    </row>
    <row r="1529" spans="4:4">
      <c r="D1529" s="238"/>
    </row>
    <row r="1530" spans="4:4">
      <c r="D1530" s="238"/>
    </row>
    <row r="1531" spans="4:4">
      <c r="D1531" s="238"/>
    </row>
    <row r="1532" spans="4:4">
      <c r="D1532" s="238"/>
    </row>
    <row r="1533" spans="4:4">
      <c r="D1533" s="238"/>
    </row>
    <row r="1534" spans="4:4">
      <c r="D1534" s="238"/>
    </row>
    <row r="1535" spans="4:4">
      <c r="D1535" s="238"/>
    </row>
    <row r="1536" spans="4:4">
      <c r="D1536" s="238"/>
    </row>
    <row r="1537" spans="4:4">
      <c r="D1537" s="238"/>
    </row>
    <row r="1538" spans="4:4">
      <c r="D1538" s="238"/>
    </row>
    <row r="1539" spans="4:4">
      <c r="D1539" s="238"/>
    </row>
    <row r="1540" spans="4:4">
      <c r="D1540" s="238"/>
    </row>
    <row r="1541" spans="4:4">
      <c r="D1541" s="238"/>
    </row>
    <row r="1542" spans="4:4">
      <c r="D1542" s="238"/>
    </row>
    <row r="1543" spans="4:4">
      <c r="D1543" s="238"/>
    </row>
    <row r="1544" spans="4:4">
      <c r="D1544" s="238"/>
    </row>
    <row r="1545" spans="4:4">
      <c r="D1545" s="238"/>
    </row>
    <row r="1546" spans="4:4">
      <c r="D1546" s="238"/>
    </row>
    <row r="1547" spans="4:4">
      <c r="D1547" s="238"/>
    </row>
    <row r="1548" spans="4:4">
      <c r="D1548" s="238"/>
    </row>
    <row r="1549" spans="4:4">
      <c r="D1549" s="238"/>
    </row>
    <row r="1550" spans="4:4">
      <c r="D1550" s="238"/>
    </row>
    <row r="1551" spans="4:4">
      <c r="D1551" s="238"/>
    </row>
    <row r="1552" spans="4:4">
      <c r="D1552" s="238"/>
    </row>
    <row r="1553" spans="4:4">
      <c r="D1553" s="238"/>
    </row>
    <row r="1554" spans="4:4">
      <c r="D1554" s="238"/>
    </row>
    <row r="1555" spans="4:4">
      <c r="D1555" s="238"/>
    </row>
    <row r="1556" spans="4:4">
      <c r="D1556" s="238"/>
    </row>
    <row r="1557" spans="4:4">
      <c r="D1557" s="238"/>
    </row>
    <row r="1558" spans="4:4">
      <c r="D1558" s="238"/>
    </row>
    <row r="1559" spans="4:4">
      <c r="D1559" s="238"/>
    </row>
    <row r="1560" spans="4:4">
      <c r="D1560" s="238"/>
    </row>
    <row r="1561" spans="4:4">
      <c r="D1561" s="238"/>
    </row>
    <row r="1562" spans="4:4">
      <c r="D1562" s="238"/>
    </row>
    <row r="1563" spans="4:4">
      <c r="D1563" s="238"/>
    </row>
    <row r="1564" spans="4:4">
      <c r="D1564" s="238"/>
    </row>
    <row r="1565" spans="4:4">
      <c r="D1565" s="238"/>
    </row>
    <row r="1566" spans="4:4">
      <c r="D1566" s="238"/>
    </row>
    <row r="1567" spans="4:4">
      <c r="D1567" s="238"/>
    </row>
    <row r="1568" spans="4:4">
      <c r="D1568" s="238"/>
    </row>
    <row r="1569" spans="4:4">
      <c r="D1569" s="238"/>
    </row>
    <row r="1570" spans="4:4">
      <c r="D1570" s="238"/>
    </row>
    <row r="1571" spans="4:4">
      <c r="D1571" s="238"/>
    </row>
    <row r="1572" spans="4:4">
      <c r="D1572" s="238"/>
    </row>
    <row r="1573" spans="4:4">
      <c r="D1573" s="238"/>
    </row>
    <row r="1574" spans="4:4">
      <c r="D1574" s="238"/>
    </row>
    <row r="1575" spans="4:4">
      <c r="D1575" s="238"/>
    </row>
    <row r="1576" spans="4:4">
      <c r="D1576" s="238"/>
    </row>
    <row r="1577" spans="4:4">
      <c r="D1577" s="238"/>
    </row>
    <row r="1578" spans="4:4">
      <c r="D1578" s="238"/>
    </row>
    <row r="1579" spans="4:4">
      <c r="D1579" s="238"/>
    </row>
    <row r="1580" spans="4:4">
      <c r="D1580" s="238"/>
    </row>
    <row r="1581" spans="4:4">
      <c r="D1581" s="238"/>
    </row>
    <row r="1582" spans="4:4">
      <c r="D1582" s="238"/>
    </row>
    <row r="1583" spans="4:4">
      <c r="D1583" s="238"/>
    </row>
    <row r="1584" spans="4:4">
      <c r="D1584" s="238"/>
    </row>
    <row r="1585" spans="4:4">
      <c r="D1585" s="238"/>
    </row>
    <row r="1586" spans="4:4">
      <c r="D1586" s="238"/>
    </row>
    <row r="1587" spans="4:4">
      <c r="D1587" s="238"/>
    </row>
    <row r="1588" spans="4:4">
      <c r="D1588" s="238"/>
    </row>
    <row r="1589" spans="4:4">
      <c r="D1589" s="238"/>
    </row>
    <row r="1590" spans="4:4">
      <c r="D1590" s="238"/>
    </row>
    <row r="1591" spans="4:4">
      <c r="D1591" s="238"/>
    </row>
    <row r="1592" spans="4:4">
      <c r="D1592" s="238"/>
    </row>
    <row r="1593" spans="4:4">
      <c r="D1593" s="238"/>
    </row>
    <row r="1594" spans="4:4">
      <c r="D1594" s="238"/>
    </row>
    <row r="1595" spans="4:4">
      <c r="D1595" s="238"/>
    </row>
    <row r="1596" spans="4:4">
      <c r="D1596" s="238"/>
    </row>
    <row r="1597" spans="4:4">
      <c r="D1597" s="238"/>
    </row>
    <row r="1598" spans="4:4">
      <c r="D1598" s="238"/>
    </row>
    <row r="1599" spans="4:4">
      <c r="D1599" s="238"/>
    </row>
    <row r="1600" spans="4:4">
      <c r="D1600" s="238"/>
    </row>
    <row r="1601" spans="4:4">
      <c r="D1601" s="238"/>
    </row>
    <row r="1602" spans="4:4">
      <c r="D1602" s="238"/>
    </row>
    <row r="1603" spans="4:4">
      <c r="D1603" s="238"/>
    </row>
    <row r="1604" spans="4:4">
      <c r="D1604" s="238"/>
    </row>
    <row r="1605" spans="4:4">
      <c r="D1605" s="238"/>
    </row>
    <row r="1606" spans="4:4">
      <c r="D1606" s="238"/>
    </row>
    <row r="1607" spans="4:4">
      <c r="D1607" s="238"/>
    </row>
    <row r="1608" spans="4:4">
      <c r="D1608" s="238"/>
    </row>
    <row r="1609" spans="4:4">
      <c r="D1609" s="238"/>
    </row>
    <row r="1610" spans="4:4">
      <c r="D1610" s="238"/>
    </row>
    <row r="1611" spans="4:4">
      <c r="D1611" s="238"/>
    </row>
    <row r="1612" spans="4:4">
      <c r="D1612" s="238"/>
    </row>
    <row r="1613" spans="4:4">
      <c r="D1613" s="238"/>
    </row>
    <row r="1614" spans="4:4">
      <c r="D1614" s="238"/>
    </row>
    <row r="1615" spans="4:4">
      <c r="D1615" s="238"/>
    </row>
    <row r="1616" spans="4:4">
      <c r="D1616" s="238"/>
    </row>
    <row r="1617" spans="4:4">
      <c r="D1617" s="238"/>
    </row>
    <row r="1618" spans="4:4">
      <c r="D1618" s="238"/>
    </row>
    <row r="1619" spans="4:4">
      <c r="D1619" s="238"/>
    </row>
    <row r="1620" spans="4:4">
      <c r="D1620" s="238"/>
    </row>
    <row r="1621" spans="4:4">
      <c r="D1621" s="238"/>
    </row>
    <row r="1622" spans="4:4">
      <c r="D1622" s="238"/>
    </row>
    <row r="1623" spans="4:4">
      <c r="D1623" s="238"/>
    </row>
    <row r="1624" spans="4:4">
      <c r="D1624" s="238"/>
    </row>
    <row r="1625" spans="4:4">
      <c r="D1625" s="238"/>
    </row>
    <row r="1626" spans="4:4">
      <c r="D1626" s="238"/>
    </row>
    <row r="1627" spans="4:4">
      <c r="D1627" s="238"/>
    </row>
    <row r="1628" spans="4:4">
      <c r="D1628" s="238"/>
    </row>
    <row r="1629" spans="4:4">
      <c r="D1629" s="238"/>
    </row>
    <row r="1630" spans="4:4">
      <c r="D1630" s="238"/>
    </row>
    <row r="1631" spans="4:4">
      <c r="D1631" s="238"/>
    </row>
    <row r="1632" spans="4:4">
      <c r="D1632" s="238"/>
    </row>
    <row r="1633" spans="4:4">
      <c r="D1633" s="238"/>
    </row>
    <row r="1634" spans="4:4">
      <c r="D1634" s="238"/>
    </row>
    <row r="1635" spans="4:4">
      <c r="D1635" s="238"/>
    </row>
    <row r="1636" spans="4:4">
      <c r="D1636" s="238"/>
    </row>
    <row r="1637" spans="4:4">
      <c r="D1637" s="238"/>
    </row>
    <row r="1638" spans="4:4">
      <c r="D1638" s="238"/>
    </row>
    <row r="1639" spans="4:4">
      <c r="D1639" s="238"/>
    </row>
    <row r="1640" spans="4:4">
      <c r="D1640" s="238"/>
    </row>
    <row r="1641" spans="4:4">
      <c r="D1641" s="238"/>
    </row>
    <row r="1642" spans="4:4">
      <c r="D1642" s="238"/>
    </row>
    <row r="1643" spans="4:4">
      <c r="D1643" s="238"/>
    </row>
    <row r="1644" spans="4:4">
      <c r="D1644" s="238"/>
    </row>
    <row r="1645" spans="4:4">
      <c r="D1645" s="238"/>
    </row>
    <row r="1646" spans="4:4">
      <c r="D1646" s="238"/>
    </row>
    <row r="1647" spans="4:4">
      <c r="D1647" s="238"/>
    </row>
    <row r="1648" spans="4:4">
      <c r="D1648" s="238"/>
    </row>
    <row r="1649" spans="4:4">
      <c r="D1649" s="238"/>
    </row>
    <row r="1650" spans="4:4">
      <c r="D1650" s="238"/>
    </row>
    <row r="1651" spans="4:4">
      <c r="D1651" s="238"/>
    </row>
    <row r="1652" spans="4:4">
      <c r="D1652" s="238"/>
    </row>
    <row r="1653" spans="4:4">
      <c r="D1653" s="238"/>
    </row>
    <row r="1654" spans="4:4">
      <c r="D1654" s="238"/>
    </row>
    <row r="1655" spans="4:4">
      <c r="D1655" s="238"/>
    </row>
    <row r="1656" spans="4:4">
      <c r="D1656" s="238"/>
    </row>
    <row r="1657" spans="4:4">
      <c r="D1657" s="238"/>
    </row>
    <row r="1658" spans="4:4">
      <c r="D1658" s="238"/>
    </row>
    <row r="1659" spans="4:4">
      <c r="D1659" s="238"/>
    </row>
    <row r="1660" spans="4:4">
      <c r="D1660" s="238"/>
    </row>
    <row r="1661" spans="4:4">
      <c r="D1661" s="238"/>
    </row>
    <row r="1662" spans="4:4">
      <c r="D1662" s="238"/>
    </row>
    <row r="1663" spans="4:4">
      <c r="D1663" s="238"/>
    </row>
    <row r="1664" spans="4:4">
      <c r="D1664" s="238"/>
    </row>
    <row r="1665" spans="4:4">
      <c r="D1665" s="238"/>
    </row>
    <row r="1666" spans="4:4">
      <c r="D1666" s="238"/>
    </row>
    <row r="1667" spans="4:4">
      <c r="D1667" s="238"/>
    </row>
    <row r="1668" spans="4:4">
      <c r="D1668" s="238"/>
    </row>
    <row r="1669" spans="4:4">
      <c r="D1669" s="238"/>
    </row>
    <row r="1670" spans="4:4">
      <c r="D1670" s="238"/>
    </row>
    <row r="1671" spans="4:4">
      <c r="D1671" s="238"/>
    </row>
    <row r="1672" spans="4:4">
      <c r="D1672" s="238"/>
    </row>
    <row r="1673" spans="4:4">
      <c r="D1673" s="238"/>
    </row>
    <row r="1674" spans="4:4">
      <c r="D1674" s="238"/>
    </row>
    <row r="1675" spans="4:4">
      <c r="D1675" s="238"/>
    </row>
    <row r="1676" spans="4:4">
      <c r="D1676" s="238"/>
    </row>
    <row r="1677" spans="4:4">
      <c r="D1677" s="238"/>
    </row>
    <row r="1678" spans="4:4">
      <c r="D1678" s="238"/>
    </row>
    <row r="1679" spans="4:4">
      <c r="D1679" s="238"/>
    </row>
    <row r="1680" spans="4:4">
      <c r="D1680" s="238"/>
    </row>
    <row r="1681" spans="4:4">
      <c r="D1681" s="238"/>
    </row>
    <row r="1682" spans="4:4">
      <c r="D1682" s="238"/>
    </row>
    <row r="1683" spans="4:4">
      <c r="D1683" s="238"/>
    </row>
    <row r="1684" spans="4:4">
      <c r="D1684" s="238"/>
    </row>
    <row r="1685" spans="4:4">
      <c r="D1685" s="238"/>
    </row>
    <row r="1686" spans="4:4">
      <c r="D1686" s="238"/>
    </row>
    <row r="1687" spans="4:4">
      <c r="D1687" s="238"/>
    </row>
    <row r="1688" spans="4:4">
      <c r="D1688" s="238"/>
    </row>
    <row r="1689" spans="4:4">
      <c r="D1689" s="238"/>
    </row>
    <row r="1690" spans="4:4">
      <c r="D1690" s="238"/>
    </row>
    <row r="1691" spans="4:4">
      <c r="D1691" s="238"/>
    </row>
    <row r="1692" spans="4:4">
      <c r="D1692" s="238"/>
    </row>
    <row r="1693" spans="4:4">
      <c r="D1693" s="238"/>
    </row>
    <row r="1694" spans="4:4">
      <c r="D1694" s="238"/>
    </row>
    <row r="1695" spans="4:4">
      <c r="D1695" s="238"/>
    </row>
    <row r="1696" spans="4:4">
      <c r="D1696" s="238"/>
    </row>
    <row r="1697" spans="4:4">
      <c r="D1697" s="238"/>
    </row>
    <row r="1698" spans="4:4">
      <c r="D1698" s="238"/>
    </row>
    <row r="1699" spans="4:4">
      <c r="D1699" s="238"/>
    </row>
    <row r="1700" spans="4:4">
      <c r="D1700" s="238"/>
    </row>
    <row r="1701" spans="4:4">
      <c r="D1701" s="238"/>
    </row>
    <row r="1702" spans="4:4">
      <c r="D1702" s="238"/>
    </row>
    <row r="1703" spans="4:4">
      <c r="D1703" s="238"/>
    </row>
    <row r="1704" spans="4:4">
      <c r="D1704" s="238"/>
    </row>
    <row r="1705" spans="4:4">
      <c r="D1705" s="238"/>
    </row>
    <row r="1706" spans="4:4">
      <c r="D1706" s="238"/>
    </row>
    <row r="1707" spans="4:4">
      <c r="D1707" s="238"/>
    </row>
    <row r="1708" spans="4:4">
      <c r="D1708" s="238"/>
    </row>
    <row r="1709" spans="4:4">
      <c r="D1709" s="238"/>
    </row>
    <row r="1710" spans="4:4">
      <c r="D1710" s="238"/>
    </row>
    <row r="1711" spans="4:4">
      <c r="D1711" s="238"/>
    </row>
    <row r="1712" spans="4:4">
      <c r="D1712" s="238"/>
    </row>
    <row r="1713" spans="4:4">
      <c r="D1713" s="238"/>
    </row>
    <row r="1714" spans="4:4">
      <c r="D1714" s="238"/>
    </row>
    <row r="1715" spans="4:4">
      <c r="D1715" s="238"/>
    </row>
    <row r="1716" spans="4:4">
      <c r="D1716" s="238"/>
    </row>
    <row r="1717" spans="4:4">
      <c r="D1717" s="238"/>
    </row>
    <row r="1718" spans="4:4">
      <c r="D1718" s="238"/>
    </row>
    <row r="1719" spans="4:4">
      <c r="D1719" s="238"/>
    </row>
    <row r="1720" spans="4:4">
      <c r="D1720" s="238"/>
    </row>
    <row r="1721" spans="4:4">
      <c r="D1721" s="238"/>
    </row>
    <row r="1722" spans="4:4">
      <c r="D1722" s="238"/>
    </row>
    <row r="1723" spans="4:4">
      <c r="D1723" s="238"/>
    </row>
    <row r="1724" spans="4:4">
      <c r="D1724" s="238"/>
    </row>
    <row r="1725" spans="4:4">
      <c r="D1725" s="238"/>
    </row>
    <row r="1726" spans="4:4">
      <c r="D1726" s="238"/>
    </row>
    <row r="1727" spans="4:4">
      <c r="D1727" s="238"/>
    </row>
    <row r="1728" spans="4:4">
      <c r="D1728" s="238"/>
    </row>
    <row r="1729" spans="4:4">
      <c r="D1729" s="238"/>
    </row>
    <row r="1730" spans="4:4">
      <c r="D1730" s="238"/>
    </row>
    <row r="1731" spans="4:4">
      <c r="D1731" s="238"/>
    </row>
    <row r="1732" spans="4:4">
      <c r="D1732" s="238"/>
    </row>
    <row r="1733" spans="4:4">
      <c r="D1733" s="238"/>
    </row>
    <row r="1734" spans="4:4">
      <c r="D1734" s="238"/>
    </row>
    <row r="1735" spans="4:4">
      <c r="D1735" s="238"/>
    </row>
    <row r="1736" spans="4:4">
      <c r="D1736" s="238"/>
    </row>
    <row r="1737" spans="4:4">
      <c r="D1737" s="238"/>
    </row>
    <row r="1738" spans="4:4">
      <c r="D1738" s="238"/>
    </row>
    <row r="1739" spans="4:4">
      <c r="D1739" s="238"/>
    </row>
    <row r="1740" spans="4:4">
      <c r="D1740" s="238"/>
    </row>
    <row r="1741" spans="4:4">
      <c r="D1741" s="238"/>
    </row>
    <row r="1742" spans="4:4">
      <c r="D1742" s="238"/>
    </row>
    <row r="1743" spans="4:4">
      <c r="D1743" s="238"/>
    </row>
    <row r="1744" spans="4:4">
      <c r="D1744" s="238"/>
    </row>
    <row r="1745" spans="4:4">
      <c r="D1745" s="238"/>
    </row>
    <row r="1746" spans="4:4">
      <c r="D1746" s="238"/>
    </row>
    <row r="1747" spans="4:4">
      <c r="D1747" s="238"/>
    </row>
    <row r="1748" spans="4:4">
      <c r="D1748" s="238"/>
    </row>
    <row r="1749" spans="4:4">
      <c r="D1749" s="238"/>
    </row>
    <row r="1750" spans="4:4">
      <c r="D1750" s="238"/>
    </row>
    <row r="1751" spans="4:4">
      <c r="D1751" s="238"/>
    </row>
    <row r="1752" spans="4:4">
      <c r="D1752" s="238"/>
    </row>
    <row r="1753" spans="4:4">
      <c r="D1753" s="238"/>
    </row>
    <row r="1754" spans="4:4">
      <c r="D1754" s="238"/>
    </row>
    <row r="1755" spans="4:4">
      <c r="D1755" s="238"/>
    </row>
    <row r="1756" spans="4:4">
      <c r="D1756" s="238"/>
    </row>
    <row r="1757" spans="4:4">
      <c r="D1757" s="238"/>
    </row>
    <row r="1758" spans="4:4">
      <c r="D1758" s="238"/>
    </row>
    <row r="1759" spans="4:4">
      <c r="D1759" s="238"/>
    </row>
    <row r="1760" spans="4:4">
      <c r="D1760" s="238"/>
    </row>
    <row r="1761" spans="4:4">
      <c r="D1761" s="238"/>
    </row>
    <row r="1762" spans="4:4">
      <c r="D1762" s="238"/>
    </row>
    <row r="1763" spans="4:4">
      <c r="D1763" s="238"/>
    </row>
    <row r="1764" spans="4:4">
      <c r="D1764" s="238"/>
    </row>
    <row r="1765" spans="4:4">
      <c r="D1765" s="238"/>
    </row>
    <row r="1766" spans="4:4">
      <c r="D1766" s="238"/>
    </row>
    <row r="1767" spans="4:4">
      <c r="D1767" s="238"/>
    </row>
    <row r="1768" spans="4:4">
      <c r="D1768" s="238"/>
    </row>
    <row r="1769" spans="4:4">
      <c r="D1769" s="238"/>
    </row>
    <row r="1770" spans="4:4">
      <c r="D1770" s="238"/>
    </row>
    <row r="1771" spans="4:4">
      <c r="D1771" s="238"/>
    </row>
    <row r="1772" spans="4:4">
      <c r="D1772" s="238"/>
    </row>
    <row r="1773" spans="4:4">
      <c r="D1773" s="238"/>
    </row>
    <row r="1774" spans="4:4">
      <c r="D1774" s="238"/>
    </row>
    <row r="1775" spans="4:4">
      <c r="D1775" s="238"/>
    </row>
    <row r="1776" spans="4:4">
      <c r="D1776" s="238"/>
    </row>
    <row r="1777" spans="4:4">
      <c r="D1777" s="238"/>
    </row>
    <row r="1778" spans="4:4">
      <c r="D1778" s="238"/>
    </row>
    <row r="1779" spans="4:4">
      <c r="D1779" s="238"/>
    </row>
    <row r="1780" spans="4:4">
      <c r="D1780" s="238"/>
    </row>
    <row r="1781" spans="4:4">
      <c r="D1781" s="238"/>
    </row>
    <row r="1782" spans="4:4">
      <c r="D1782" s="238"/>
    </row>
    <row r="1783" spans="4:4">
      <c r="D1783" s="238"/>
    </row>
    <row r="1784" spans="4:4">
      <c r="D1784" s="238"/>
    </row>
    <row r="1785" spans="4:4">
      <c r="D1785" s="238"/>
    </row>
    <row r="1786" spans="4:4">
      <c r="D1786" s="238"/>
    </row>
    <row r="1787" spans="4:4">
      <c r="D1787" s="238"/>
    </row>
    <row r="1788" spans="4:4">
      <c r="D1788" s="238"/>
    </row>
    <row r="1789" spans="4:4">
      <c r="D1789" s="238"/>
    </row>
    <row r="1790" spans="4:4">
      <c r="D1790" s="238"/>
    </row>
    <row r="1791" spans="4:4">
      <c r="D1791" s="238"/>
    </row>
    <row r="1792" spans="4:4">
      <c r="D1792" s="238"/>
    </row>
    <row r="1793" spans="4:4">
      <c r="D1793" s="238"/>
    </row>
    <row r="1794" spans="4:4">
      <c r="D1794" s="238"/>
    </row>
    <row r="1795" spans="4:4">
      <c r="D1795" s="238"/>
    </row>
    <row r="1796" spans="4:4">
      <c r="D1796" s="238"/>
    </row>
    <row r="1797" spans="4:4">
      <c r="D1797" s="238"/>
    </row>
    <row r="1798" spans="4:4">
      <c r="D1798" s="238"/>
    </row>
    <row r="1799" spans="4:4">
      <c r="D1799" s="238"/>
    </row>
    <row r="1800" spans="4:4">
      <c r="D1800" s="238"/>
    </row>
    <row r="1801" spans="4:4">
      <c r="D1801" s="238"/>
    </row>
    <row r="1802" spans="4:4">
      <c r="D1802" s="238"/>
    </row>
    <row r="1803" spans="4:4">
      <c r="D1803" s="238"/>
    </row>
    <row r="1804" spans="4:4">
      <c r="D1804" s="238"/>
    </row>
    <row r="1805" spans="4:4">
      <c r="D1805" s="238"/>
    </row>
    <row r="1806" spans="4:4">
      <c r="D1806" s="238"/>
    </row>
    <row r="1807" spans="4:4">
      <c r="D1807" s="238"/>
    </row>
    <row r="1808" spans="4:4">
      <c r="D1808" s="238"/>
    </row>
    <row r="1809" spans="4:4">
      <c r="D1809" s="238"/>
    </row>
    <row r="1810" spans="4:4">
      <c r="D1810" s="238"/>
    </row>
    <row r="1811" spans="4:4">
      <c r="D1811" s="238"/>
    </row>
    <row r="1812" spans="4:4">
      <c r="D1812" s="238"/>
    </row>
    <row r="1813" spans="4:4">
      <c r="D1813" s="238"/>
    </row>
    <row r="1814" spans="4:4">
      <c r="D1814" s="238"/>
    </row>
    <row r="1815" spans="4:4">
      <c r="D1815" s="238"/>
    </row>
    <row r="1816" spans="4:4">
      <c r="D1816" s="238"/>
    </row>
    <row r="1817" spans="4:4">
      <c r="D1817" s="238"/>
    </row>
    <row r="1818" spans="4:4">
      <c r="D1818" s="238"/>
    </row>
    <row r="1819" spans="4:4">
      <c r="D1819" s="238"/>
    </row>
    <row r="1820" spans="4:4">
      <c r="D1820" s="238"/>
    </row>
    <row r="1821" spans="4:4">
      <c r="D1821" s="238"/>
    </row>
    <row r="1822" spans="4:4">
      <c r="D1822" s="238"/>
    </row>
    <row r="1823" spans="4:4">
      <c r="D1823" s="238"/>
    </row>
    <row r="1824" spans="4:4">
      <c r="D1824" s="238"/>
    </row>
    <row r="1825" spans="4:4">
      <c r="D1825" s="238"/>
    </row>
    <row r="1826" spans="4:4">
      <c r="D1826" s="238"/>
    </row>
    <row r="1827" spans="4:4">
      <c r="D1827" s="238"/>
    </row>
    <row r="1828" spans="4:4">
      <c r="D1828" s="238"/>
    </row>
    <row r="1829" spans="4:4">
      <c r="D1829" s="238"/>
    </row>
    <row r="1830" spans="4:4">
      <c r="D1830" s="238"/>
    </row>
    <row r="1831" spans="4:4">
      <c r="D1831" s="238"/>
    </row>
    <row r="1832" spans="4:4">
      <c r="D1832" s="238"/>
    </row>
    <row r="1833" spans="4:4">
      <c r="D1833" s="238"/>
    </row>
    <row r="1834" spans="4:4">
      <c r="D1834" s="238"/>
    </row>
    <row r="1835" spans="4:4">
      <c r="D1835" s="238"/>
    </row>
    <row r="1836" spans="4:4">
      <c r="D1836" s="238"/>
    </row>
    <row r="1837" spans="4:4">
      <c r="D1837" s="238"/>
    </row>
    <row r="1838" spans="4:4">
      <c r="D1838" s="238"/>
    </row>
    <row r="1839" spans="4:4">
      <c r="D1839" s="238"/>
    </row>
    <row r="1840" spans="4:4">
      <c r="D1840" s="238"/>
    </row>
    <row r="1841" spans="4:4">
      <c r="D1841" s="238"/>
    </row>
    <row r="1842" spans="4:4">
      <c r="D1842" s="238"/>
    </row>
    <row r="1843" spans="4:4">
      <c r="D1843" s="238"/>
    </row>
    <row r="1844" spans="4:4">
      <c r="D1844" s="238"/>
    </row>
    <row r="1845" spans="4:4">
      <c r="D1845" s="238"/>
    </row>
    <row r="1846" spans="4:4">
      <c r="D1846" s="238"/>
    </row>
    <row r="1847" spans="4:4">
      <c r="D1847" s="238"/>
    </row>
    <row r="1848" spans="4:4">
      <c r="D1848" s="238"/>
    </row>
    <row r="1849" spans="4:4">
      <c r="D1849" s="238"/>
    </row>
    <row r="1850" spans="4:4">
      <c r="D1850" s="238"/>
    </row>
    <row r="1851" spans="4:4">
      <c r="D1851" s="238"/>
    </row>
    <row r="1852" spans="4:4">
      <c r="D1852" s="238"/>
    </row>
    <row r="1853" spans="4:4">
      <c r="D1853" s="238"/>
    </row>
    <row r="1854" spans="4:4">
      <c r="D1854" s="238"/>
    </row>
    <row r="1855" spans="4:4">
      <c r="D1855" s="238"/>
    </row>
    <row r="1856" spans="4:4">
      <c r="D1856" s="238"/>
    </row>
    <row r="1857" spans="4:4">
      <c r="D1857" s="238"/>
    </row>
    <row r="1858" spans="4:4">
      <c r="D1858" s="238"/>
    </row>
    <row r="1859" spans="4:4">
      <c r="D1859" s="238"/>
    </row>
    <row r="1860" spans="4:4">
      <c r="D1860" s="238"/>
    </row>
    <row r="1861" spans="4:4">
      <c r="D1861" s="238"/>
    </row>
    <row r="1862" spans="4:4">
      <c r="D1862" s="238"/>
    </row>
    <row r="1863" spans="4:4">
      <c r="D1863" s="238"/>
    </row>
    <row r="1864" spans="4:4">
      <c r="D1864" s="238"/>
    </row>
    <row r="1865" spans="4:4">
      <c r="D1865" s="238"/>
    </row>
    <row r="1866" spans="4:4">
      <c r="D1866" s="238"/>
    </row>
    <row r="1867" spans="4:4">
      <c r="D1867" s="238"/>
    </row>
    <row r="1868" spans="4:4">
      <c r="D1868" s="238"/>
    </row>
    <row r="1869" spans="4:4">
      <c r="D1869" s="238"/>
    </row>
    <row r="1870" spans="4:4">
      <c r="D1870" s="238"/>
    </row>
    <row r="1871" spans="4:4">
      <c r="D1871" s="238"/>
    </row>
    <row r="1872" spans="4:4">
      <c r="D1872" s="238"/>
    </row>
    <row r="1873" spans="4:4">
      <c r="D1873" s="238"/>
    </row>
    <row r="1874" spans="4:4">
      <c r="D1874" s="238"/>
    </row>
    <row r="1875" spans="4:4">
      <c r="D1875" s="238"/>
    </row>
    <row r="1876" spans="4:4">
      <c r="D1876" s="238"/>
    </row>
    <row r="1877" spans="4:4">
      <c r="D1877" s="238"/>
    </row>
    <row r="1878" spans="4:4">
      <c r="D1878" s="238"/>
    </row>
    <row r="1879" spans="4:4">
      <c r="D1879" s="238"/>
    </row>
    <row r="1880" spans="4:4">
      <c r="D1880" s="238"/>
    </row>
    <row r="1881" spans="4:4">
      <c r="D1881" s="238"/>
    </row>
    <row r="1882" spans="4:4">
      <c r="D1882" s="238"/>
    </row>
    <row r="1883" spans="4:4">
      <c r="D1883" s="238"/>
    </row>
    <row r="1884" spans="4:4">
      <c r="D1884" s="238"/>
    </row>
    <row r="1885" spans="4:4">
      <c r="D1885" s="238"/>
    </row>
    <row r="1886" spans="4:4">
      <c r="D1886" s="238"/>
    </row>
    <row r="1887" spans="4:4">
      <c r="D1887" s="238"/>
    </row>
    <row r="1888" spans="4:4">
      <c r="D1888" s="238"/>
    </row>
    <row r="1889" spans="4:4">
      <c r="D1889" s="238"/>
    </row>
    <row r="1890" spans="4:4">
      <c r="D1890" s="238"/>
    </row>
    <row r="1891" spans="4:4">
      <c r="D1891" s="238"/>
    </row>
    <row r="1892" spans="4:4">
      <c r="D1892" s="238"/>
    </row>
    <row r="1893" spans="4:4">
      <c r="D1893" s="238"/>
    </row>
    <row r="1894" spans="4:4">
      <c r="D1894" s="238"/>
    </row>
    <row r="1895" spans="4:4">
      <c r="D1895" s="238"/>
    </row>
    <row r="1896" spans="4:4">
      <c r="D1896" s="238"/>
    </row>
    <row r="1897" spans="4:4">
      <c r="D1897" s="238"/>
    </row>
    <row r="1898" spans="4:4">
      <c r="D1898" s="238"/>
    </row>
    <row r="1899" spans="4:4">
      <c r="D1899" s="238"/>
    </row>
    <row r="1900" spans="4:4">
      <c r="D1900" s="238"/>
    </row>
    <row r="1901" spans="4:4">
      <c r="D1901" s="238"/>
    </row>
    <row r="1902" spans="4:4">
      <c r="D1902" s="238"/>
    </row>
    <row r="1903" spans="4:4">
      <c r="D1903" s="238"/>
    </row>
    <row r="1904" spans="4:4">
      <c r="D1904" s="238"/>
    </row>
    <row r="1905" spans="4:4">
      <c r="D1905" s="238"/>
    </row>
    <row r="1906" spans="4:4">
      <c r="D1906" s="238"/>
    </row>
    <row r="1907" spans="4:4">
      <c r="D1907" s="238"/>
    </row>
    <row r="1908" spans="4:4">
      <c r="D1908" s="238"/>
    </row>
    <row r="1909" spans="4:4">
      <c r="D1909" s="238"/>
    </row>
    <row r="1910" spans="4:4">
      <c r="D1910" s="238"/>
    </row>
    <row r="1911" spans="4:4">
      <c r="D1911" s="238"/>
    </row>
    <row r="1912" spans="4:4">
      <c r="D1912" s="238"/>
    </row>
    <row r="1913" spans="4:4">
      <c r="D1913" s="238"/>
    </row>
    <row r="1914" spans="4:4">
      <c r="D1914" s="238"/>
    </row>
    <row r="1915" spans="4:4">
      <c r="D1915" s="238"/>
    </row>
    <row r="1916" spans="4:4">
      <c r="D1916" s="238"/>
    </row>
    <row r="1917" spans="4:4">
      <c r="D1917" s="238"/>
    </row>
    <row r="1918" spans="4:4">
      <c r="D1918" s="238"/>
    </row>
    <row r="1919" spans="4:4">
      <c r="D1919" s="238"/>
    </row>
    <row r="1920" spans="4:4">
      <c r="D1920" s="238"/>
    </row>
    <row r="1921" spans="4:4">
      <c r="D1921" s="238"/>
    </row>
    <row r="1922" spans="4:4">
      <c r="D1922" s="238"/>
    </row>
    <row r="1923" spans="4:4">
      <c r="D1923" s="238"/>
    </row>
    <row r="1924" spans="4:4">
      <c r="D1924" s="238"/>
    </row>
    <row r="1925" spans="4:4">
      <c r="D1925" s="238"/>
    </row>
    <row r="1926" spans="4:4">
      <c r="D1926" s="238"/>
    </row>
    <row r="1927" spans="4:4">
      <c r="D1927" s="238"/>
    </row>
    <row r="1928" spans="4:4">
      <c r="D1928" s="238"/>
    </row>
    <row r="1929" spans="4:4">
      <c r="D1929" s="238"/>
    </row>
    <row r="1930" spans="4:4">
      <c r="D1930" s="238"/>
    </row>
    <row r="1931" spans="4:4">
      <c r="D1931" s="238"/>
    </row>
    <row r="1932" spans="4:4">
      <c r="D1932" s="238"/>
    </row>
    <row r="1933" spans="4:4">
      <c r="D1933" s="238"/>
    </row>
    <row r="1934" spans="4:4">
      <c r="D1934" s="238"/>
    </row>
    <row r="1935" spans="4:4">
      <c r="D1935" s="238"/>
    </row>
    <row r="1936" spans="4:4">
      <c r="D1936" s="238"/>
    </row>
    <row r="1937" spans="4:4">
      <c r="D1937" s="238"/>
    </row>
    <row r="1938" spans="4:4">
      <c r="D1938" s="238"/>
    </row>
    <row r="1939" spans="4:4">
      <c r="D1939" s="238"/>
    </row>
    <row r="1940" spans="4:4">
      <c r="D1940" s="238"/>
    </row>
    <row r="1941" spans="4:4">
      <c r="D1941" s="238"/>
    </row>
    <row r="1942" spans="4:4">
      <c r="D1942" s="238"/>
    </row>
    <row r="1943" spans="4:4">
      <c r="D1943" s="238"/>
    </row>
    <row r="1944" spans="4:4">
      <c r="D1944" s="238"/>
    </row>
    <row r="1945" spans="4:4">
      <c r="D1945" s="238"/>
    </row>
    <row r="1946" spans="4:4">
      <c r="D1946" s="238"/>
    </row>
    <row r="1947" spans="4:4">
      <c r="D1947" s="238"/>
    </row>
    <row r="1948" spans="4:4">
      <c r="D1948" s="238"/>
    </row>
    <row r="1949" spans="4:4">
      <c r="D1949" s="238"/>
    </row>
    <row r="1950" spans="4:4">
      <c r="D1950" s="238"/>
    </row>
    <row r="1951" spans="4:4">
      <c r="D1951" s="238"/>
    </row>
    <row r="1952" spans="4:4">
      <c r="D1952" s="238"/>
    </row>
    <row r="1953" spans="4:4">
      <c r="D1953" s="238"/>
    </row>
    <row r="1954" spans="4:4">
      <c r="D1954" s="238"/>
    </row>
    <row r="1955" spans="4:4">
      <c r="D1955" s="238"/>
    </row>
    <row r="1956" spans="4:4">
      <c r="D1956" s="238"/>
    </row>
    <row r="1957" spans="4:4">
      <c r="D1957" s="238"/>
    </row>
    <row r="1958" spans="4:4">
      <c r="D1958" s="238"/>
    </row>
    <row r="1959" spans="4:4">
      <c r="D1959" s="238"/>
    </row>
    <row r="1960" spans="4:4">
      <c r="D1960" s="238"/>
    </row>
    <row r="1961" spans="4:4">
      <c r="D1961" s="238"/>
    </row>
    <row r="1962" spans="4:4">
      <c r="D1962" s="238"/>
    </row>
    <row r="1963" spans="4:4">
      <c r="D1963" s="238"/>
    </row>
    <row r="1964" spans="4:4">
      <c r="D1964" s="238"/>
    </row>
    <row r="1965" spans="4:4">
      <c r="D1965" s="238"/>
    </row>
    <row r="1966" spans="4:4">
      <c r="D1966" s="238"/>
    </row>
    <row r="1967" spans="4:4">
      <c r="D1967" s="238"/>
    </row>
    <row r="1968" spans="4:4">
      <c r="D1968" s="238"/>
    </row>
    <row r="1969" spans="4:4">
      <c r="D1969" s="238"/>
    </row>
    <row r="1970" spans="4:4">
      <c r="D1970" s="238"/>
    </row>
    <row r="1971" spans="4:4">
      <c r="D1971" s="238"/>
    </row>
    <row r="1972" spans="4:4">
      <c r="D1972" s="238"/>
    </row>
    <row r="1973" spans="4:4">
      <c r="D1973" s="238"/>
    </row>
    <row r="1974" spans="4:4">
      <c r="D1974" s="238"/>
    </row>
    <row r="1975" spans="4:4">
      <c r="D1975" s="238"/>
    </row>
    <row r="1976" spans="4:4">
      <c r="D1976" s="238"/>
    </row>
    <row r="1977" spans="4:4">
      <c r="D1977" s="238"/>
    </row>
    <row r="1978" spans="4:4">
      <c r="D1978" s="238"/>
    </row>
    <row r="1979" spans="4:4">
      <c r="D1979" s="238"/>
    </row>
    <row r="1980" spans="4:4">
      <c r="D1980" s="238"/>
    </row>
    <row r="1981" spans="4:4">
      <c r="D1981" s="238"/>
    </row>
    <row r="1982" spans="4:4">
      <c r="D1982" s="238"/>
    </row>
    <row r="1983" spans="4:4">
      <c r="D1983" s="238"/>
    </row>
    <row r="1984" spans="4:4">
      <c r="D1984" s="238"/>
    </row>
    <row r="1985" spans="4:4">
      <c r="D1985" s="238"/>
    </row>
    <row r="1986" spans="4:4">
      <c r="D1986" s="238"/>
    </row>
    <row r="1987" spans="4:4">
      <c r="D1987" s="238"/>
    </row>
    <row r="1988" spans="4:4">
      <c r="D1988" s="238"/>
    </row>
    <row r="1989" spans="4:4">
      <c r="D1989" s="238"/>
    </row>
    <row r="1990" spans="4:4">
      <c r="D1990" s="238"/>
    </row>
    <row r="1991" spans="4:4">
      <c r="D1991" s="238"/>
    </row>
    <row r="1992" spans="4:4">
      <c r="D1992" s="238"/>
    </row>
    <row r="1993" spans="4:4">
      <c r="D1993" s="238"/>
    </row>
    <row r="1994" spans="4:4">
      <c r="D1994" s="238"/>
    </row>
    <row r="1995" spans="4:4">
      <c r="D1995" s="238"/>
    </row>
    <row r="1996" spans="4:4">
      <c r="D1996" s="238"/>
    </row>
    <row r="1997" spans="4:4">
      <c r="D1997" s="238"/>
    </row>
    <row r="1998" spans="4:4">
      <c r="D1998" s="238"/>
    </row>
    <row r="1999" spans="4:4">
      <c r="D1999" s="238"/>
    </row>
    <row r="2000" spans="4:4">
      <c r="D2000" s="238"/>
    </row>
    <row r="2001" spans="4:4">
      <c r="D2001" s="238"/>
    </row>
    <row r="2002" spans="4:4">
      <c r="D2002" s="238"/>
    </row>
    <row r="2003" spans="4:4">
      <c r="D2003" s="238"/>
    </row>
    <row r="2004" spans="4:4">
      <c r="D2004" s="238"/>
    </row>
    <row r="2005" spans="4:4">
      <c r="D2005" s="238"/>
    </row>
    <row r="2006" spans="4:4">
      <c r="D2006" s="238"/>
    </row>
    <row r="2007" spans="4:4">
      <c r="D2007" s="238"/>
    </row>
    <row r="2008" spans="4:4">
      <c r="D2008" s="238"/>
    </row>
    <row r="2009" spans="4:4">
      <c r="D2009" s="238"/>
    </row>
    <row r="2010" spans="4:4">
      <c r="D2010" s="238"/>
    </row>
    <row r="2011" spans="4:4">
      <c r="D2011" s="238"/>
    </row>
    <row r="2012" spans="4:4">
      <c r="D2012" s="238"/>
    </row>
    <row r="2013" spans="4:4">
      <c r="D2013" s="238"/>
    </row>
    <row r="2014" spans="4:4">
      <c r="D2014" s="238"/>
    </row>
    <row r="2015" spans="4:4">
      <c r="D2015" s="238"/>
    </row>
    <row r="2016" spans="4:4">
      <c r="D2016" s="238"/>
    </row>
    <row r="2017" spans="4:4">
      <c r="D2017" s="238"/>
    </row>
    <row r="2018" spans="4:4">
      <c r="D2018" s="238"/>
    </row>
    <row r="2019" spans="4:4">
      <c r="D2019" s="238"/>
    </row>
    <row r="2020" spans="4:4">
      <c r="D2020" s="238"/>
    </row>
    <row r="2021" spans="4:4">
      <c r="D2021" s="238"/>
    </row>
    <row r="2022" spans="4:4">
      <c r="D2022" s="238"/>
    </row>
    <row r="2023" spans="4:4">
      <c r="D2023" s="238"/>
    </row>
    <row r="2024" spans="4:4">
      <c r="D2024" s="238"/>
    </row>
    <row r="2025" spans="4:4">
      <c r="D2025" s="238"/>
    </row>
    <row r="2026" spans="4:4">
      <c r="D2026" s="238"/>
    </row>
    <row r="2027" spans="4:4">
      <c r="D2027" s="238"/>
    </row>
    <row r="2028" spans="4:4">
      <c r="D2028" s="238"/>
    </row>
    <row r="2029" spans="4:4">
      <c r="D2029" s="238"/>
    </row>
    <row r="2030" spans="4:4">
      <c r="D2030" s="238"/>
    </row>
    <row r="2031" spans="4:4">
      <c r="D2031" s="238"/>
    </row>
    <row r="2032" spans="4:4">
      <c r="D2032" s="238"/>
    </row>
    <row r="2033" spans="4:4">
      <c r="D2033" s="238"/>
    </row>
    <row r="2034" spans="4:4">
      <c r="D2034" s="238"/>
    </row>
    <row r="2035" spans="4:4">
      <c r="D2035" s="238"/>
    </row>
    <row r="2036" spans="4:4">
      <c r="D2036" s="238"/>
    </row>
    <row r="2037" spans="4:4">
      <c r="D2037" s="238"/>
    </row>
    <row r="2038" spans="4:4">
      <c r="D2038" s="238"/>
    </row>
    <row r="2039" spans="4:4">
      <c r="D2039" s="238"/>
    </row>
    <row r="2040" spans="4:4">
      <c r="D2040" s="238"/>
    </row>
    <row r="2041" spans="4:4">
      <c r="D2041" s="238"/>
    </row>
    <row r="2042" spans="4:4">
      <c r="D2042" s="238"/>
    </row>
    <row r="2043" spans="4:4">
      <c r="D2043" s="238"/>
    </row>
    <row r="2044" spans="4:4">
      <c r="D2044" s="238"/>
    </row>
    <row r="2045" spans="4:4">
      <c r="D2045" s="238"/>
    </row>
    <row r="2046" spans="4:4">
      <c r="D2046" s="238"/>
    </row>
    <row r="2047" spans="4:4">
      <c r="D2047" s="238"/>
    </row>
    <row r="2048" spans="4:4">
      <c r="D2048" s="238"/>
    </row>
    <row r="2049" spans="4:4">
      <c r="D2049" s="238"/>
    </row>
    <row r="2050" spans="4:4">
      <c r="D2050" s="238"/>
    </row>
    <row r="2051" spans="4:4">
      <c r="D2051" s="238"/>
    </row>
    <row r="2052" spans="4:4">
      <c r="D2052" s="238"/>
    </row>
    <row r="2053" spans="4:4">
      <c r="D2053" s="238"/>
    </row>
    <row r="2054" spans="4:4">
      <c r="D2054" s="238"/>
    </row>
    <row r="2055" spans="4:4">
      <c r="D2055" s="238"/>
    </row>
    <row r="2056" spans="4:4">
      <c r="D2056" s="238"/>
    </row>
    <row r="2057" spans="4:4">
      <c r="D2057" s="238"/>
    </row>
    <row r="2058" spans="4:4">
      <c r="D2058" s="238"/>
    </row>
    <row r="2059" spans="4:4">
      <c r="D2059" s="238"/>
    </row>
    <row r="2060" spans="4:4">
      <c r="D2060" s="238"/>
    </row>
    <row r="2061" spans="4:4">
      <c r="D2061" s="238"/>
    </row>
    <row r="2062" spans="4:4">
      <c r="D2062" s="238"/>
    </row>
    <row r="2063" spans="4:4">
      <c r="D2063" s="238"/>
    </row>
    <row r="2064" spans="4:4">
      <c r="D2064" s="238"/>
    </row>
    <row r="2065" spans="4:4">
      <c r="D2065" s="238"/>
    </row>
    <row r="2066" spans="4:4">
      <c r="D2066" s="238"/>
    </row>
    <row r="2067" spans="4:4">
      <c r="D2067" s="238"/>
    </row>
    <row r="2068" spans="4:4">
      <c r="D2068" s="238"/>
    </row>
    <row r="2069" spans="4:4">
      <c r="D2069" s="238"/>
    </row>
    <row r="2070" spans="4:4">
      <c r="D2070" s="238"/>
    </row>
    <row r="2071" spans="4:4">
      <c r="D2071" s="238"/>
    </row>
    <row r="2072" spans="4:4">
      <c r="D2072" s="238"/>
    </row>
    <row r="2073" spans="4:4">
      <c r="D2073" s="238"/>
    </row>
    <row r="2074" spans="4:4">
      <c r="D2074" s="238"/>
    </row>
    <row r="2075" spans="4:4">
      <c r="D2075" s="238"/>
    </row>
    <row r="2076" spans="4:4">
      <c r="D2076" s="238"/>
    </row>
    <row r="2077" spans="4:4">
      <c r="D2077" s="238"/>
    </row>
    <row r="2078" spans="4:4">
      <c r="D2078" s="238"/>
    </row>
    <row r="2079" spans="4:4">
      <c r="D2079" s="238"/>
    </row>
    <row r="2080" spans="4:4">
      <c r="D2080" s="238"/>
    </row>
    <row r="2081" spans="4:4">
      <c r="D2081" s="238"/>
    </row>
    <row r="2082" spans="4:4">
      <c r="D2082" s="238"/>
    </row>
    <row r="2083" spans="4:4">
      <c r="D2083" s="238"/>
    </row>
    <row r="2084" spans="4:4">
      <c r="D2084" s="238"/>
    </row>
    <row r="2085" spans="4:4">
      <c r="D2085" s="238"/>
    </row>
    <row r="2086" spans="4:4">
      <c r="D2086" s="238"/>
    </row>
    <row r="2087" spans="4:4">
      <c r="D2087" s="238"/>
    </row>
    <row r="2088" spans="4:4">
      <c r="D2088" s="238"/>
    </row>
    <row r="2089" spans="4:4">
      <c r="D2089" s="238"/>
    </row>
    <row r="2090" spans="4:4">
      <c r="D2090" s="238"/>
    </row>
    <row r="2091" spans="4:4">
      <c r="D2091" s="238"/>
    </row>
    <row r="2092" spans="4:4">
      <c r="D2092" s="238"/>
    </row>
    <row r="2093" spans="4:4">
      <c r="D2093" s="238"/>
    </row>
    <row r="2094" spans="4:4">
      <c r="D2094" s="238"/>
    </row>
    <row r="2095" spans="4:4">
      <c r="D2095" s="238"/>
    </row>
    <row r="2096" spans="4:4">
      <c r="D2096" s="238"/>
    </row>
    <row r="2097" spans="4:4">
      <c r="D2097" s="238"/>
    </row>
    <row r="2098" spans="4:4">
      <c r="D2098" s="238"/>
    </row>
    <row r="2099" spans="4:4">
      <c r="D2099" s="238"/>
    </row>
    <row r="2100" spans="4:4">
      <c r="D2100" s="238"/>
    </row>
    <row r="2101" spans="4:4">
      <c r="D2101" s="238"/>
    </row>
    <row r="2102" spans="4:4">
      <c r="D2102" s="238"/>
    </row>
    <row r="2103" spans="4:4">
      <c r="D2103" s="238"/>
    </row>
    <row r="2104" spans="4:4">
      <c r="D2104" s="238"/>
    </row>
    <row r="2105" spans="4:4">
      <c r="D2105" s="238"/>
    </row>
    <row r="2106" spans="4:4">
      <c r="D2106" s="238"/>
    </row>
    <row r="2107" spans="4:4">
      <c r="D2107" s="238"/>
    </row>
    <row r="2108" spans="4:4">
      <c r="D2108" s="238"/>
    </row>
    <row r="2109" spans="4:4">
      <c r="D2109" s="238"/>
    </row>
    <row r="2110" spans="4:4">
      <c r="D2110" s="238"/>
    </row>
    <row r="2111" spans="4:4">
      <c r="D2111" s="238"/>
    </row>
    <row r="2112" spans="4:4">
      <c r="D2112" s="238"/>
    </row>
    <row r="2113" spans="4:4">
      <c r="D2113" s="238"/>
    </row>
    <row r="2114" spans="4:4">
      <c r="D2114" s="238"/>
    </row>
    <row r="2115" spans="4:4">
      <c r="D2115" s="238"/>
    </row>
    <row r="2116" spans="4:4">
      <c r="D2116" s="238"/>
    </row>
    <row r="2117" spans="4:4">
      <c r="D2117" s="238"/>
    </row>
    <row r="2118" spans="4:4">
      <c r="D2118" s="238"/>
    </row>
    <row r="2119" spans="4:4">
      <c r="D2119" s="238"/>
    </row>
    <row r="2120" spans="4:4">
      <c r="D2120" s="238"/>
    </row>
    <row r="2121" spans="4:4">
      <c r="D2121" s="238"/>
    </row>
    <row r="2122" spans="4:4">
      <c r="D2122" s="238"/>
    </row>
    <row r="2123" spans="4:4">
      <c r="D2123" s="238"/>
    </row>
    <row r="2124" spans="4:4">
      <c r="D2124" s="238"/>
    </row>
    <row r="2125" spans="4:4">
      <c r="D2125" s="238"/>
    </row>
    <row r="2126" spans="4:4">
      <c r="D2126" s="238"/>
    </row>
    <row r="2127" spans="4:4">
      <c r="D2127" s="238"/>
    </row>
    <row r="2128" spans="4:4">
      <c r="D2128" s="238"/>
    </row>
    <row r="2129" spans="4:4">
      <c r="D2129" s="238"/>
    </row>
    <row r="2130" spans="4:4">
      <c r="D2130" s="238"/>
    </row>
    <row r="2131" spans="4:4">
      <c r="D2131" s="238"/>
    </row>
    <row r="2132" spans="4:4">
      <c r="D2132" s="238"/>
    </row>
    <row r="2133" spans="4:4">
      <c r="D2133" s="238"/>
    </row>
    <row r="2134" spans="4:4">
      <c r="D2134" s="238"/>
    </row>
    <row r="2135" spans="4:4">
      <c r="D2135" s="238"/>
    </row>
    <row r="2136" spans="4:4">
      <c r="D2136" s="238"/>
    </row>
    <row r="2137" spans="4:4">
      <c r="D2137" s="238"/>
    </row>
    <row r="2138" spans="4:4">
      <c r="D2138" s="238"/>
    </row>
    <row r="2139" spans="4:4">
      <c r="D2139" s="238"/>
    </row>
    <row r="2140" spans="4:4">
      <c r="D2140" s="238"/>
    </row>
    <row r="2141" spans="4:4">
      <c r="D2141" s="238"/>
    </row>
    <row r="2142" spans="4:4">
      <c r="D2142" s="238"/>
    </row>
    <row r="2143" spans="4:4">
      <c r="D2143" s="238"/>
    </row>
    <row r="2144" spans="4:4">
      <c r="D2144" s="238"/>
    </row>
    <row r="2145" spans="4:4">
      <c r="D2145" s="238"/>
    </row>
    <row r="2146" spans="4:4">
      <c r="D2146" s="238"/>
    </row>
    <row r="2147" spans="4:4">
      <c r="D2147" s="238"/>
    </row>
    <row r="2148" spans="4:4">
      <c r="D2148" s="238"/>
    </row>
    <row r="2149" spans="4:4">
      <c r="D2149" s="238"/>
    </row>
    <row r="2150" spans="4:4">
      <c r="D2150" s="238"/>
    </row>
    <row r="2151" spans="4:4">
      <c r="D2151" s="238"/>
    </row>
    <row r="2152" spans="4:4">
      <c r="D2152" s="238"/>
    </row>
    <row r="2153" spans="4:4">
      <c r="D2153" s="238"/>
    </row>
    <row r="2154" spans="4:4">
      <c r="D2154" s="238"/>
    </row>
    <row r="2155" spans="4:4">
      <c r="D2155" s="238"/>
    </row>
    <row r="2156" spans="4:4">
      <c r="D2156" s="238"/>
    </row>
    <row r="2157" spans="4:4">
      <c r="D2157" s="238"/>
    </row>
    <row r="2158" spans="4:4">
      <c r="D2158" s="238"/>
    </row>
    <row r="2159" spans="4:4">
      <c r="D2159" s="238"/>
    </row>
    <row r="2160" spans="4:4">
      <c r="D2160" s="238"/>
    </row>
    <row r="2161" spans="4:4">
      <c r="D2161" s="238"/>
    </row>
    <row r="2162" spans="4:4">
      <c r="D2162" s="238"/>
    </row>
    <row r="2163" spans="4:4">
      <c r="D2163" s="238"/>
    </row>
    <row r="2164" spans="4:4">
      <c r="D2164" s="238"/>
    </row>
    <row r="2165" spans="4:4">
      <c r="D2165" s="238"/>
    </row>
    <row r="2166" spans="4:4">
      <c r="D2166" s="238"/>
    </row>
    <row r="2167" spans="4:4">
      <c r="D2167" s="238"/>
    </row>
    <row r="2168" spans="4:4">
      <c r="D2168" s="238"/>
    </row>
    <row r="2169" spans="4:4">
      <c r="D2169" s="238"/>
    </row>
    <row r="2170" spans="4:4">
      <c r="D2170" s="238"/>
    </row>
    <row r="2171" spans="4:4">
      <c r="D2171" s="238"/>
    </row>
    <row r="2172" spans="4:4">
      <c r="D2172" s="238"/>
    </row>
    <row r="2173" spans="4:4">
      <c r="D2173" s="238"/>
    </row>
    <row r="2174" spans="4:4">
      <c r="D2174" s="238"/>
    </row>
    <row r="2175" spans="4:4">
      <c r="D2175" s="238"/>
    </row>
    <row r="2176" spans="4:4">
      <c r="D2176" s="238"/>
    </row>
    <row r="2177" spans="4:4">
      <c r="D2177" s="238"/>
    </row>
    <row r="2178" spans="4:4">
      <c r="D2178" s="238"/>
    </row>
    <row r="2179" spans="4:4">
      <c r="D2179" s="238"/>
    </row>
    <row r="2180" spans="4:4">
      <c r="D2180" s="238"/>
    </row>
    <row r="2181" spans="4:4">
      <c r="D2181" s="238"/>
    </row>
    <row r="2182" spans="4:4">
      <c r="D2182" s="238"/>
    </row>
    <row r="2183" spans="4:4">
      <c r="D2183" s="238"/>
    </row>
    <row r="2184" spans="4:4">
      <c r="D2184" s="238"/>
    </row>
    <row r="2185" spans="4:4">
      <c r="D2185" s="238"/>
    </row>
    <row r="2186" spans="4:4">
      <c r="D2186" s="238"/>
    </row>
    <row r="2187" spans="4:4">
      <c r="D2187" s="238"/>
    </row>
    <row r="2188" spans="4:4">
      <c r="D2188" s="238"/>
    </row>
    <row r="2189" spans="4:4">
      <c r="D2189" s="238"/>
    </row>
    <row r="2190" spans="4:4">
      <c r="D2190" s="238"/>
    </row>
    <row r="2191" spans="4:4">
      <c r="D2191" s="238"/>
    </row>
    <row r="2192" spans="4:4">
      <c r="D2192" s="238"/>
    </row>
    <row r="2193" spans="4:4">
      <c r="D2193" s="238"/>
    </row>
    <row r="2194" spans="4:4">
      <c r="D2194" s="238"/>
    </row>
    <row r="2195" spans="4:4">
      <c r="D2195" s="238"/>
    </row>
    <row r="2196" spans="4:4">
      <c r="D2196" s="238"/>
    </row>
    <row r="2197" spans="4:4">
      <c r="D2197" s="238"/>
    </row>
    <row r="2198" spans="4:4">
      <c r="D2198" s="238"/>
    </row>
    <row r="2199" spans="4:4">
      <c r="D2199" s="238"/>
    </row>
    <row r="2200" spans="4:4">
      <c r="D2200" s="238"/>
    </row>
    <row r="2201" spans="4:4">
      <c r="D2201" s="238"/>
    </row>
    <row r="2202" spans="4:4">
      <c r="D2202" s="238"/>
    </row>
    <row r="2203" spans="4:4">
      <c r="D2203" s="238"/>
    </row>
    <row r="2204" spans="4:4">
      <c r="D2204" s="238"/>
    </row>
    <row r="2205" spans="4:4">
      <c r="D2205" s="238"/>
    </row>
    <row r="2206" spans="4:4">
      <c r="D2206" s="238"/>
    </row>
    <row r="2207" spans="4:4">
      <c r="D2207" s="238"/>
    </row>
    <row r="2208" spans="4:4">
      <c r="D2208" s="238"/>
    </row>
    <row r="2209" spans="4:4">
      <c r="D2209" s="238"/>
    </row>
    <row r="2210" spans="4:4">
      <c r="D2210" s="238"/>
    </row>
    <row r="2211" spans="4:4">
      <c r="D2211" s="238"/>
    </row>
    <row r="2212" spans="4:4">
      <c r="D2212" s="238"/>
    </row>
    <row r="2213" spans="4:4">
      <c r="D2213" s="238"/>
    </row>
    <row r="2214" spans="4:4">
      <c r="D2214" s="238"/>
    </row>
    <row r="2215" spans="4:4">
      <c r="D2215" s="238"/>
    </row>
    <row r="2216" spans="4:4">
      <c r="D2216" s="238"/>
    </row>
    <row r="2217" spans="4:4">
      <c r="D2217" s="238"/>
    </row>
    <row r="2218" spans="4:4">
      <c r="D2218" s="238"/>
    </row>
    <row r="2219" spans="4:4">
      <c r="D2219" s="238"/>
    </row>
    <row r="2220" spans="4:4">
      <c r="D2220" s="238"/>
    </row>
    <row r="2221" spans="4:4">
      <c r="D2221" s="238"/>
    </row>
    <row r="2222" spans="4:4">
      <c r="D2222" s="238"/>
    </row>
    <row r="2223" spans="4:4">
      <c r="D2223" s="238"/>
    </row>
    <row r="2224" spans="4:4">
      <c r="D2224" s="238"/>
    </row>
    <row r="2225" spans="4:4">
      <c r="D2225" s="238"/>
    </row>
    <row r="2226" spans="4:4">
      <c r="D2226" s="238"/>
    </row>
    <row r="2227" spans="4:4">
      <c r="D2227" s="238"/>
    </row>
    <row r="2228" spans="4:4">
      <c r="D2228" s="238"/>
    </row>
    <row r="2229" spans="4:4">
      <c r="D2229" s="238"/>
    </row>
    <row r="2230" spans="4:4">
      <c r="D2230" s="238"/>
    </row>
    <row r="2231" spans="4:4">
      <c r="D2231" s="238"/>
    </row>
    <row r="2232" spans="4:4">
      <c r="D2232" s="238"/>
    </row>
    <row r="2233" spans="4:4">
      <c r="D2233" s="238"/>
    </row>
    <row r="2234" spans="4:4">
      <c r="D2234" s="238"/>
    </row>
    <row r="2235" spans="4:4">
      <c r="D2235" s="238"/>
    </row>
    <row r="2236" spans="4:4">
      <c r="D2236" s="238"/>
    </row>
    <row r="2237" spans="4:4">
      <c r="D2237" s="238"/>
    </row>
    <row r="2238" spans="4:4">
      <c r="D2238" s="238"/>
    </row>
    <row r="2239" spans="4:4">
      <c r="D2239" s="238"/>
    </row>
    <row r="2240" spans="4:4">
      <c r="D2240" s="238"/>
    </row>
    <row r="2241" spans="4:4">
      <c r="D2241" s="238"/>
    </row>
    <row r="2242" spans="4:4">
      <c r="D2242" s="238"/>
    </row>
    <row r="2243" spans="4:4">
      <c r="D2243" s="238"/>
    </row>
    <row r="2244" spans="4:4">
      <c r="D2244" s="238"/>
    </row>
    <row r="2245" spans="4:4">
      <c r="D2245" s="238"/>
    </row>
    <row r="2246" spans="4:4">
      <c r="D2246" s="238"/>
    </row>
    <row r="2247" spans="4:4">
      <c r="D2247" s="238"/>
    </row>
    <row r="2248" spans="4:4">
      <c r="D2248" s="238"/>
    </row>
    <row r="2249" spans="4:4">
      <c r="D2249" s="238"/>
    </row>
    <row r="2250" spans="4:4">
      <c r="D2250" s="238"/>
    </row>
    <row r="2251" spans="4:4">
      <c r="D2251" s="238"/>
    </row>
    <row r="2252" spans="4:4">
      <c r="D2252" s="238"/>
    </row>
    <row r="2253" spans="4:4">
      <c r="D2253" s="238"/>
    </row>
    <row r="2254" spans="4:4">
      <c r="D2254" s="238"/>
    </row>
    <row r="2255" spans="4:4">
      <c r="D2255" s="238"/>
    </row>
    <row r="2256" spans="4:4">
      <c r="D2256" s="238"/>
    </row>
    <row r="2257" spans="4:4">
      <c r="D2257" s="238"/>
    </row>
    <row r="2258" spans="4:4">
      <c r="D2258" s="238"/>
    </row>
    <row r="2259" spans="4:4">
      <c r="D2259" s="238"/>
    </row>
    <row r="2260" spans="4:4">
      <c r="D2260" s="238"/>
    </row>
    <row r="2261" spans="4:4">
      <c r="D2261" s="238"/>
    </row>
    <row r="2262" spans="4:4">
      <c r="D2262" s="238"/>
    </row>
    <row r="2263" spans="4:4">
      <c r="D2263" s="238"/>
    </row>
    <row r="2264" spans="4:4">
      <c r="D2264" s="238"/>
    </row>
    <row r="2265" spans="4:4">
      <c r="D2265" s="238"/>
    </row>
    <row r="2266" spans="4:4">
      <c r="D2266" s="238"/>
    </row>
    <row r="2267" spans="4:4">
      <c r="D2267" s="238"/>
    </row>
    <row r="2268" spans="4:4">
      <c r="D2268" s="238"/>
    </row>
    <row r="2269" spans="4:4">
      <c r="D2269" s="238"/>
    </row>
    <row r="2270" spans="4:4">
      <c r="D2270" s="238"/>
    </row>
    <row r="2271" spans="4:4">
      <c r="D2271" s="238"/>
    </row>
    <row r="2272" spans="4:4">
      <c r="D2272" s="238"/>
    </row>
    <row r="2273" spans="4:4">
      <c r="D2273" s="238"/>
    </row>
    <row r="2274" spans="4:4">
      <c r="D2274" s="238"/>
    </row>
    <row r="2275" spans="4:4">
      <c r="D2275" s="238"/>
    </row>
    <row r="2276" spans="4:4">
      <c r="D2276" s="238"/>
    </row>
    <row r="2277" spans="4:4">
      <c r="D2277" s="238"/>
    </row>
    <row r="2278" spans="4:4">
      <c r="D2278" s="238"/>
    </row>
    <row r="2279" spans="4:4">
      <c r="D2279" s="238"/>
    </row>
    <row r="2280" spans="4:4">
      <c r="D2280" s="238"/>
    </row>
    <row r="2281" spans="4:4">
      <c r="D2281" s="238"/>
    </row>
    <row r="2282" spans="4:4">
      <c r="D2282" s="238"/>
    </row>
    <row r="2283" spans="4:4">
      <c r="D2283" s="238"/>
    </row>
    <row r="2284" spans="4:4">
      <c r="D2284" s="238"/>
    </row>
    <row r="2285" spans="4:4">
      <c r="D2285" s="238"/>
    </row>
    <row r="2286" spans="4:4">
      <c r="D2286" s="238"/>
    </row>
    <row r="2287" spans="4:4">
      <c r="D2287" s="238"/>
    </row>
    <row r="2288" spans="4:4">
      <c r="D2288" s="238"/>
    </row>
    <row r="2289" spans="4:4">
      <c r="D2289" s="238"/>
    </row>
    <row r="2290" spans="4:4">
      <c r="D2290" s="238"/>
    </row>
    <row r="2291" spans="4:4">
      <c r="D2291" s="238"/>
    </row>
    <row r="2292" spans="4:4">
      <c r="D2292" s="238"/>
    </row>
    <row r="2293" spans="4:4">
      <c r="D2293" s="238"/>
    </row>
    <row r="2294" spans="4:4">
      <c r="D2294" s="238"/>
    </row>
    <row r="2295" spans="4:4">
      <c r="D2295" s="238"/>
    </row>
    <row r="2296" spans="4:4">
      <c r="D2296" s="238"/>
    </row>
    <row r="2297" spans="4:4">
      <c r="D2297" s="238"/>
    </row>
    <row r="2298" spans="4:4">
      <c r="D2298" s="238"/>
    </row>
    <row r="2299" spans="4:4">
      <c r="D2299" s="238"/>
    </row>
    <row r="2300" spans="4:4">
      <c r="D2300" s="238"/>
    </row>
    <row r="2301" spans="4:4">
      <c r="D2301" s="238"/>
    </row>
    <row r="2302" spans="4:4">
      <c r="D2302" s="238"/>
    </row>
    <row r="2303" spans="4:4">
      <c r="D2303" s="238"/>
    </row>
    <row r="2304" spans="4:4">
      <c r="D2304" s="238"/>
    </row>
    <row r="2305" spans="4:4">
      <c r="D2305" s="238"/>
    </row>
    <row r="2306" spans="4:4">
      <c r="D2306" s="238"/>
    </row>
    <row r="2307" spans="4:4">
      <c r="D2307" s="238"/>
    </row>
    <row r="2308" spans="4:4">
      <c r="D2308" s="238"/>
    </row>
    <row r="2309" spans="4:4">
      <c r="D2309" s="238"/>
    </row>
    <row r="2310" spans="4:4">
      <c r="D2310" s="238"/>
    </row>
    <row r="2311" spans="4:4">
      <c r="D2311" s="238"/>
    </row>
    <row r="2312" spans="4:4">
      <c r="D2312" s="238"/>
    </row>
    <row r="2313" spans="4:4">
      <c r="D2313" s="238"/>
    </row>
    <row r="2314" spans="4:4">
      <c r="D2314" s="238"/>
    </row>
    <row r="2315" spans="4:4">
      <c r="D2315" s="238"/>
    </row>
    <row r="2316" spans="4:4">
      <c r="D2316" s="238"/>
    </row>
    <row r="2317" spans="4:4">
      <c r="D2317" s="238"/>
    </row>
    <row r="2318" spans="4:4">
      <c r="D2318" s="238"/>
    </row>
    <row r="2319" spans="4:4">
      <c r="D2319" s="238"/>
    </row>
    <row r="2320" spans="4:4">
      <c r="D2320" s="238"/>
    </row>
    <row r="2321" spans="4:4">
      <c r="D2321" s="238"/>
    </row>
    <row r="2322" spans="4:4">
      <c r="D2322" s="238"/>
    </row>
    <row r="2323" spans="4:4">
      <c r="D2323" s="238"/>
    </row>
    <row r="2324" spans="4:4">
      <c r="D2324" s="238"/>
    </row>
    <row r="2325" spans="4:4">
      <c r="D2325" s="238"/>
    </row>
    <row r="2326" spans="4:4">
      <c r="D2326" s="238"/>
    </row>
    <row r="2327" spans="4:4">
      <c r="D2327" s="238"/>
    </row>
    <row r="2328" spans="4:4">
      <c r="D2328" s="238"/>
    </row>
    <row r="2329" spans="4:4">
      <c r="D2329" s="238"/>
    </row>
    <row r="2330" spans="4:4">
      <c r="D2330" s="238"/>
    </row>
    <row r="2331" spans="4:4">
      <c r="D2331" s="238"/>
    </row>
    <row r="2332" spans="4:4">
      <c r="D2332" s="238"/>
    </row>
    <row r="2333" spans="4:4">
      <c r="D2333" s="238"/>
    </row>
    <row r="2334" spans="4:4">
      <c r="D2334" s="238"/>
    </row>
    <row r="2335" spans="4:4">
      <c r="D2335" s="238"/>
    </row>
    <row r="2336" spans="4:4">
      <c r="D2336" s="238"/>
    </row>
    <row r="2337" spans="4:4">
      <c r="D2337" s="238"/>
    </row>
    <row r="2338" spans="4:4">
      <c r="D2338" s="238"/>
    </row>
    <row r="2339" spans="4:4">
      <c r="D2339" s="238"/>
    </row>
    <row r="2340" spans="4:4">
      <c r="D2340" s="238"/>
    </row>
    <row r="2341" spans="4:4">
      <c r="D2341" s="238"/>
    </row>
    <row r="2342" spans="4:4">
      <c r="D2342" s="238"/>
    </row>
    <row r="2343" spans="4:4">
      <c r="D2343" s="238"/>
    </row>
    <row r="2344" spans="4:4">
      <c r="D2344" s="238"/>
    </row>
    <row r="2345" spans="4:4">
      <c r="D2345" s="238"/>
    </row>
    <row r="2346" spans="4:4">
      <c r="D2346" s="238"/>
    </row>
    <row r="2347" spans="4:4">
      <c r="D2347" s="238"/>
    </row>
    <row r="2348" spans="4:4">
      <c r="D2348" s="238"/>
    </row>
    <row r="2349" spans="4:4">
      <c r="D2349" s="238"/>
    </row>
    <row r="2350" spans="4:4">
      <c r="D2350" s="238"/>
    </row>
    <row r="2351" spans="4:4">
      <c r="D2351" s="238"/>
    </row>
    <row r="2352" spans="4:4">
      <c r="D2352" s="238"/>
    </row>
    <row r="2353" spans="4:4">
      <c r="D2353" s="238"/>
    </row>
    <row r="2354" spans="4:4">
      <c r="D2354" s="238"/>
    </row>
    <row r="2355" spans="4:4">
      <c r="D2355" s="238"/>
    </row>
    <row r="2356" spans="4:4">
      <c r="D2356" s="238"/>
    </row>
    <row r="2357" spans="4:4">
      <c r="D2357" s="238"/>
    </row>
    <row r="2358" spans="4:4">
      <c r="D2358" s="238"/>
    </row>
    <row r="2359" spans="4:4">
      <c r="D2359" s="238"/>
    </row>
    <row r="2360" spans="4:4">
      <c r="D2360" s="238"/>
    </row>
    <row r="2361" spans="4:4">
      <c r="D2361" s="238"/>
    </row>
    <row r="2362" spans="4:4">
      <c r="D2362" s="238"/>
    </row>
    <row r="2363" spans="4:4">
      <c r="D2363" s="238"/>
    </row>
    <row r="2364" spans="4:4">
      <c r="D2364" s="238"/>
    </row>
    <row r="2365" spans="4:4">
      <c r="D2365" s="238"/>
    </row>
    <row r="2366" spans="4:4">
      <c r="D2366" s="238"/>
    </row>
    <row r="2367" spans="4:4">
      <c r="D2367" s="238"/>
    </row>
    <row r="2368" spans="4:4">
      <c r="D2368" s="238"/>
    </row>
    <row r="2369" spans="4:4">
      <c r="D2369" s="238"/>
    </row>
    <row r="2370" spans="4:4">
      <c r="D2370" s="238"/>
    </row>
    <row r="2371" spans="4:4">
      <c r="D2371" s="238"/>
    </row>
    <row r="2372" spans="4:4">
      <c r="D2372" s="238"/>
    </row>
    <row r="2373" spans="4:4">
      <c r="D2373" s="238"/>
    </row>
    <row r="2374" spans="4:4">
      <c r="D2374" s="238"/>
    </row>
    <row r="2375" spans="4:4">
      <c r="D2375" s="238"/>
    </row>
    <row r="2376" spans="4:4">
      <c r="D2376" s="238"/>
    </row>
    <row r="2377" spans="4:4">
      <c r="D2377" s="238"/>
    </row>
    <row r="2378" spans="4:4">
      <c r="D2378" s="238"/>
    </row>
    <row r="2379" spans="4:4">
      <c r="D2379" s="238"/>
    </row>
    <row r="2380" spans="4:4">
      <c r="D2380" s="238"/>
    </row>
    <row r="2381" spans="4:4">
      <c r="D2381" s="238"/>
    </row>
    <row r="2382" spans="4:4">
      <c r="D2382" s="238"/>
    </row>
    <row r="2383" spans="4:4">
      <c r="D2383" s="238"/>
    </row>
    <row r="2384" spans="4:4">
      <c r="D2384" s="238"/>
    </row>
    <row r="2385" spans="4:4">
      <c r="D2385" s="238"/>
    </row>
    <row r="2386" spans="4:4">
      <c r="D2386" s="238"/>
    </row>
    <row r="2387" spans="4:4">
      <c r="D2387" s="238"/>
    </row>
    <row r="2388" spans="4:4">
      <c r="D2388" s="238"/>
    </row>
    <row r="2389" spans="4:4">
      <c r="D2389" s="238"/>
    </row>
    <row r="2390" spans="4:4">
      <c r="D2390" s="238"/>
    </row>
    <row r="2391" spans="4:4">
      <c r="D2391" s="238"/>
    </row>
    <row r="2392" spans="4:4">
      <c r="D2392" s="238"/>
    </row>
    <row r="2393" spans="4:4">
      <c r="D2393" s="238"/>
    </row>
    <row r="2394" spans="4:4">
      <c r="D2394" s="238"/>
    </row>
    <row r="2395" spans="4:4">
      <c r="D2395" s="238"/>
    </row>
    <row r="2396" spans="4:4">
      <c r="D2396" s="238"/>
    </row>
    <row r="2397" spans="4:4">
      <c r="D2397" s="238"/>
    </row>
    <row r="2398" spans="4:4">
      <c r="D2398" s="238"/>
    </row>
    <row r="2399" spans="4:4">
      <c r="D2399" s="238"/>
    </row>
    <row r="2400" spans="4:4">
      <c r="D2400" s="238"/>
    </row>
    <row r="2401" spans="4:4">
      <c r="D2401" s="238"/>
    </row>
    <row r="2402" spans="4:4">
      <c r="D2402" s="238"/>
    </row>
    <row r="2403" spans="4:4">
      <c r="D2403" s="238"/>
    </row>
    <row r="2404" spans="4:4">
      <c r="D2404" s="238"/>
    </row>
    <row r="2405" spans="4:4">
      <c r="D2405" s="238"/>
    </row>
    <row r="2406" spans="4:4">
      <c r="D2406" s="238"/>
    </row>
    <row r="2407" spans="4:4">
      <c r="D2407" s="238"/>
    </row>
    <row r="2408" spans="4:4">
      <c r="D2408" s="238"/>
    </row>
    <row r="2409" spans="4:4">
      <c r="D2409" s="238"/>
    </row>
    <row r="2410" spans="4:4">
      <c r="D2410" s="238"/>
    </row>
    <row r="2411" spans="4:4">
      <c r="D2411" s="238"/>
    </row>
    <row r="2412" spans="4:4">
      <c r="D2412" s="238"/>
    </row>
    <row r="2413" spans="4:4">
      <c r="D2413" s="238"/>
    </row>
    <row r="2414" spans="4:4">
      <c r="D2414" s="238"/>
    </row>
    <row r="2415" spans="4:4">
      <c r="D2415" s="238"/>
    </row>
    <row r="2416" spans="4:4">
      <c r="D2416" s="238"/>
    </row>
    <row r="2417" spans="4:4">
      <c r="D2417" s="238"/>
    </row>
    <row r="2418" spans="4:4">
      <c r="D2418" s="238"/>
    </row>
    <row r="2419" spans="4:4">
      <c r="D2419" s="238"/>
    </row>
    <row r="2420" spans="4:4">
      <c r="D2420" s="238"/>
    </row>
    <row r="2421" spans="4:4">
      <c r="D2421" s="238"/>
    </row>
    <row r="2422" spans="4:4">
      <c r="D2422" s="238"/>
    </row>
    <row r="2423" spans="4:4">
      <c r="D2423" s="238"/>
    </row>
    <row r="2424" spans="4:4">
      <c r="D2424" s="238"/>
    </row>
    <row r="2425" spans="4:4">
      <c r="D2425" s="238"/>
    </row>
    <row r="2426" spans="4:4">
      <c r="D2426" s="238"/>
    </row>
    <row r="2427" spans="4:4">
      <c r="D2427" s="238"/>
    </row>
    <row r="2428" spans="4:4">
      <c r="D2428" s="238"/>
    </row>
    <row r="2429" spans="4:4">
      <c r="D2429" s="238"/>
    </row>
    <row r="2430" spans="4:4">
      <c r="D2430" s="238"/>
    </row>
    <row r="2431" spans="4:4">
      <c r="D2431" s="238"/>
    </row>
    <row r="2432" spans="4:4">
      <c r="D2432" s="238"/>
    </row>
    <row r="2433" spans="4:4">
      <c r="D2433" s="238"/>
    </row>
    <row r="2434" spans="4:4">
      <c r="D2434" s="238"/>
    </row>
    <row r="2435" spans="4:4">
      <c r="D2435" s="238"/>
    </row>
    <row r="2436" spans="4:4">
      <c r="D2436" s="238"/>
    </row>
    <row r="2437" spans="4:4">
      <c r="D2437" s="238"/>
    </row>
    <row r="2438" spans="4:4">
      <c r="D2438" s="238"/>
    </row>
    <row r="2439" spans="4:4">
      <c r="D2439" s="238"/>
    </row>
    <row r="2440" spans="4:4">
      <c r="D2440" s="238"/>
    </row>
    <row r="2441" spans="4:4">
      <c r="D2441" s="238"/>
    </row>
    <row r="2442" spans="4:4">
      <c r="D2442" s="238"/>
    </row>
    <row r="2443" spans="4:4">
      <c r="D2443" s="238"/>
    </row>
    <row r="2444" spans="4:4">
      <c r="D2444" s="238"/>
    </row>
    <row r="2445" spans="4:4">
      <c r="D2445" s="238"/>
    </row>
    <row r="2446" spans="4:4">
      <c r="D2446" s="238"/>
    </row>
    <row r="2447" spans="4:4">
      <c r="D2447" s="238"/>
    </row>
    <row r="2448" spans="4:4">
      <c r="D2448" s="238"/>
    </row>
    <row r="2449" spans="4:4">
      <c r="D2449" s="238"/>
    </row>
    <row r="2450" spans="4:4">
      <c r="D2450" s="238"/>
    </row>
    <row r="2451" spans="4:4">
      <c r="D2451" s="238"/>
    </row>
    <row r="2452" spans="4:4">
      <c r="D2452" s="238"/>
    </row>
    <row r="2453" spans="4:4">
      <c r="D2453" s="238"/>
    </row>
    <row r="2454" spans="4:4">
      <c r="D2454" s="238"/>
    </row>
    <row r="2455" spans="4:4">
      <c r="D2455" s="238"/>
    </row>
    <row r="2456" spans="4:4">
      <c r="D2456" s="238"/>
    </row>
    <row r="2457" spans="4:4">
      <c r="D2457" s="238"/>
    </row>
    <row r="2458" spans="4:4">
      <c r="D2458" s="238"/>
    </row>
    <row r="2459" spans="4:4">
      <c r="D2459" s="238"/>
    </row>
    <row r="2460" spans="4:4">
      <c r="D2460" s="238"/>
    </row>
    <row r="2461" spans="4:4">
      <c r="D2461" s="238"/>
    </row>
    <row r="2462" spans="4:4">
      <c r="D2462" s="238"/>
    </row>
    <row r="2463" spans="4:4">
      <c r="D2463" s="238"/>
    </row>
    <row r="2464" spans="4:4">
      <c r="D2464" s="238"/>
    </row>
    <row r="2465" spans="4:4">
      <c r="D2465" s="238"/>
    </row>
    <row r="2466" spans="4:4">
      <c r="D2466" s="238"/>
    </row>
    <row r="2467" spans="4:4">
      <c r="D2467" s="238"/>
    </row>
    <row r="2468" spans="4:4">
      <c r="D2468" s="238"/>
    </row>
    <row r="2469" spans="4:4">
      <c r="D2469" s="238"/>
    </row>
    <row r="2470" spans="4:4">
      <c r="D2470" s="238"/>
    </row>
    <row r="2471" spans="4:4">
      <c r="D2471" s="238"/>
    </row>
    <row r="2472" spans="4:4">
      <c r="D2472" s="238"/>
    </row>
    <row r="2473" spans="4:4">
      <c r="D2473" s="238"/>
    </row>
    <row r="2474" spans="4:4">
      <c r="D2474" s="238"/>
    </row>
    <row r="2475" spans="4:4">
      <c r="D2475" s="238"/>
    </row>
    <row r="2476" spans="4:4">
      <c r="D2476" s="238"/>
    </row>
    <row r="2477" spans="4:4">
      <c r="D2477" s="238"/>
    </row>
    <row r="2478" spans="4:4">
      <c r="D2478" s="238"/>
    </row>
    <row r="2479" spans="4:4">
      <c r="D2479" s="238"/>
    </row>
    <row r="2480" spans="4:4">
      <c r="D2480" s="238"/>
    </row>
    <row r="2481" spans="4:4">
      <c r="D2481" s="238"/>
    </row>
    <row r="2482" spans="4:4">
      <c r="D2482" s="238"/>
    </row>
    <row r="2483" spans="4:4">
      <c r="D2483" s="238"/>
    </row>
    <row r="2484" spans="4:4">
      <c r="D2484" s="238"/>
    </row>
    <row r="2485" spans="4:4">
      <c r="D2485" s="238"/>
    </row>
    <row r="2486" spans="4:4">
      <c r="D2486" s="238"/>
    </row>
    <row r="2487" spans="4:4">
      <c r="D2487" s="238"/>
    </row>
    <row r="2488" spans="4:4">
      <c r="D2488" s="238"/>
    </row>
    <row r="2489" spans="4:4">
      <c r="D2489" s="238"/>
    </row>
    <row r="2490" spans="4:4">
      <c r="D2490" s="238"/>
    </row>
    <row r="2491" spans="4:4">
      <c r="D2491" s="238"/>
    </row>
    <row r="2492" spans="4:4">
      <c r="D2492" s="238"/>
    </row>
    <row r="2493" spans="4:4">
      <c r="D2493" s="238"/>
    </row>
    <row r="2494" spans="4:4">
      <c r="D2494" s="238"/>
    </row>
    <row r="2495" spans="4:4">
      <c r="D2495" s="238"/>
    </row>
    <row r="2496" spans="4:4">
      <c r="D2496" s="238"/>
    </row>
    <row r="2497" spans="4:4">
      <c r="D2497" s="238"/>
    </row>
    <row r="2498" spans="4:4">
      <c r="D2498" s="238"/>
    </row>
    <row r="2499" spans="4:4">
      <c r="D2499" s="238"/>
    </row>
    <row r="2500" spans="4:4">
      <c r="D2500" s="238"/>
    </row>
    <row r="2501" spans="4:4">
      <c r="D2501" s="238"/>
    </row>
    <row r="2502" spans="4:4">
      <c r="D2502" s="238"/>
    </row>
    <row r="2503" spans="4:4">
      <c r="D2503" s="238"/>
    </row>
    <row r="2504" spans="4:4">
      <c r="D2504" s="238"/>
    </row>
    <row r="2505" spans="4:4">
      <c r="D2505" s="238"/>
    </row>
    <row r="2506" spans="4:4">
      <c r="D2506" s="238"/>
    </row>
    <row r="2507" spans="4:4">
      <c r="D2507" s="238"/>
    </row>
    <row r="2508" spans="4:4">
      <c r="D2508" s="238"/>
    </row>
    <row r="2509" spans="4:4">
      <c r="D2509" s="238"/>
    </row>
    <row r="2510" spans="4:4">
      <c r="D2510" s="238"/>
    </row>
    <row r="2511" spans="4:4">
      <c r="D2511" s="238"/>
    </row>
    <row r="2512" spans="4:4">
      <c r="D2512" s="238"/>
    </row>
    <row r="2513" spans="4:4">
      <c r="D2513" s="238"/>
    </row>
    <row r="2514" spans="4:4">
      <c r="D2514" s="238"/>
    </row>
    <row r="2515" spans="4:4">
      <c r="D2515" s="238"/>
    </row>
    <row r="2516" spans="4:4">
      <c r="D2516" s="238"/>
    </row>
    <row r="2517" spans="4:4">
      <c r="D2517" s="238"/>
    </row>
    <row r="2518" spans="4:4">
      <c r="D2518" s="238"/>
    </row>
    <row r="2519" spans="4:4">
      <c r="D2519" s="238"/>
    </row>
    <row r="2520" spans="4:4">
      <c r="D2520" s="238"/>
    </row>
    <row r="2521" spans="4:4">
      <c r="D2521" s="238"/>
    </row>
    <row r="2522" spans="4:4">
      <c r="D2522" s="238"/>
    </row>
    <row r="2523" spans="4:4">
      <c r="D2523" s="238"/>
    </row>
    <row r="2524" spans="4:4">
      <c r="D2524" s="238"/>
    </row>
    <row r="2525" spans="4:4">
      <c r="D2525" s="238"/>
    </row>
    <row r="2526" spans="4:4">
      <c r="D2526" s="238"/>
    </row>
    <row r="2527" spans="4:4">
      <c r="D2527" s="238"/>
    </row>
    <row r="2528" spans="4:4">
      <c r="D2528" s="238"/>
    </row>
    <row r="2529" spans="4:4">
      <c r="D2529" s="238"/>
    </row>
    <row r="2530" spans="4:4">
      <c r="D2530" s="238"/>
    </row>
    <row r="2531" spans="4:4">
      <c r="D2531" s="238"/>
    </row>
    <row r="2532" spans="4:4">
      <c r="D2532" s="238"/>
    </row>
    <row r="2533" spans="4:4">
      <c r="D2533" s="238"/>
    </row>
    <row r="2534" spans="4:4">
      <c r="D2534" s="238"/>
    </row>
    <row r="2535" spans="4:4">
      <c r="D2535" s="238"/>
    </row>
    <row r="2536" spans="4:4">
      <c r="D2536" s="238"/>
    </row>
    <row r="2537" spans="4:4">
      <c r="D2537" s="238"/>
    </row>
    <row r="2538" spans="4:4">
      <c r="D2538" s="238"/>
    </row>
    <row r="2539" spans="4:4">
      <c r="D2539" s="238"/>
    </row>
    <row r="2540" spans="4:4">
      <c r="D2540" s="238"/>
    </row>
    <row r="2541" spans="4:4">
      <c r="D2541" s="238"/>
    </row>
    <row r="2542" spans="4:4">
      <c r="D2542" s="238"/>
    </row>
    <row r="2543" spans="4:4">
      <c r="D2543" s="238"/>
    </row>
    <row r="2544" spans="4:4">
      <c r="D2544" s="238"/>
    </row>
    <row r="2545" spans="4:4">
      <c r="D2545" s="238"/>
    </row>
    <row r="2546" spans="4:4">
      <c r="D2546" s="238"/>
    </row>
    <row r="2547" spans="4:4">
      <c r="D2547" s="238"/>
    </row>
    <row r="2548" spans="4:4">
      <c r="D2548" s="238"/>
    </row>
    <row r="2549" spans="4:4">
      <c r="D2549" s="238"/>
    </row>
    <row r="2550" spans="4:4">
      <c r="D2550" s="238"/>
    </row>
    <row r="2551" spans="4:4">
      <c r="D2551" s="238"/>
    </row>
    <row r="2552" spans="4:4">
      <c r="D2552" s="238"/>
    </row>
    <row r="2553" spans="4:4">
      <c r="D2553" s="238"/>
    </row>
    <row r="2554" spans="4:4">
      <c r="D2554" s="238"/>
    </row>
    <row r="2555" spans="4:4">
      <c r="D2555" s="238"/>
    </row>
    <row r="2556" spans="4:4">
      <c r="D2556" s="238"/>
    </row>
    <row r="2557" spans="4:4">
      <c r="D2557" s="238"/>
    </row>
    <row r="2558" spans="4:4">
      <c r="D2558" s="238"/>
    </row>
    <row r="2559" spans="4:4">
      <c r="D2559" s="238"/>
    </row>
    <row r="2560" spans="4:4">
      <c r="D2560" s="238"/>
    </row>
    <row r="2561" spans="4:4">
      <c r="D2561" s="238"/>
    </row>
    <row r="2562" spans="4:4">
      <c r="D2562" s="238"/>
    </row>
    <row r="2563" spans="4:4">
      <c r="D2563" s="238"/>
    </row>
    <row r="2564" spans="4:4">
      <c r="D2564" s="238"/>
    </row>
    <row r="2565" spans="4:4">
      <c r="D2565" s="238"/>
    </row>
    <row r="2566" spans="4:4">
      <c r="D2566" s="238"/>
    </row>
    <row r="2567" spans="4:4">
      <c r="D2567" s="238"/>
    </row>
    <row r="2568" spans="4:4">
      <c r="D2568" s="238"/>
    </row>
    <row r="2569" spans="4:4">
      <c r="D2569" s="238"/>
    </row>
    <row r="2570" spans="4:4">
      <c r="D2570" s="238"/>
    </row>
    <row r="2571" spans="4:4">
      <c r="D2571" s="238"/>
    </row>
    <row r="2572" spans="4:4">
      <c r="D2572" s="238"/>
    </row>
    <row r="2573" spans="4:4">
      <c r="D2573" s="238"/>
    </row>
    <row r="2574" spans="4:4">
      <c r="D2574" s="238"/>
    </row>
    <row r="2575" spans="4:4">
      <c r="D2575" s="238"/>
    </row>
    <row r="2576" spans="4:4">
      <c r="D2576" s="238"/>
    </row>
    <row r="2577" spans="4:4">
      <c r="D2577" s="238"/>
    </row>
    <row r="2578" spans="4:4">
      <c r="D2578" s="238"/>
    </row>
    <row r="2579" spans="4:4">
      <c r="D2579" s="238"/>
    </row>
    <row r="2580" spans="4:4">
      <c r="D2580" s="238"/>
    </row>
    <row r="2581" spans="4:4">
      <c r="D2581" s="238"/>
    </row>
    <row r="2582" spans="4:4">
      <c r="D2582" s="238"/>
    </row>
    <row r="2583" spans="4:4">
      <c r="D2583" s="238"/>
    </row>
    <row r="2584" spans="4:4">
      <c r="D2584" s="238"/>
    </row>
    <row r="2585" spans="4:4">
      <c r="D2585" s="238"/>
    </row>
    <row r="2586" spans="4:4">
      <c r="D2586" s="238"/>
    </row>
    <row r="2587" spans="4:4">
      <c r="D2587" s="238"/>
    </row>
    <row r="2588" spans="4:4">
      <c r="D2588" s="238"/>
    </row>
    <row r="2589" spans="4:4">
      <c r="D2589" s="238"/>
    </row>
    <row r="2590" spans="4:4">
      <c r="D2590" s="238"/>
    </row>
    <row r="2591" spans="4:4">
      <c r="D2591" s="238"/>
    </row>
    <row r="2592" spans="4:4">
      <c r="D2592" s="238"/>
    </row>
    <row r="2593" spans="4:4">
      <c r="D2593" s="238"/>
    </row>
    <row r="2594" spans="4:4">
      <c r="D2594" s="238"/>
    </row>
    <row r="2595" spans="4:4">
      <c r="D2595" s="238"/>
    </row>
    <row r="2596" spans="4:4">
      <c r="D2596" s="238"/>
    </row>
    <row r="2597" spans="4:4">
      <c r="D2597" s="238"/>
    </row>
    <row r="2598" spans="4:4">
      <c r="D2598" s="238"/>
    </row>
    <row r="2599" spans="4:4">
      <c r="D2599" s="238"/>
    </row>
    <row r="2600" spans="4:4">
      <c r="D2600" s="238"/>
    </row>
    <row r="2601" spans="4:4">
      <c r="D2601" s="238"/>
    </row>
    <row r="2602" spans="4:4">
      <c r="D2602" s="238"/>
    </row>
    <row r="2603" spans="4:4">
      <c r="D2603" s="238"/>
    </row>
    <row r="2604" spans="4:4">
      <c r="D2604" s="238"/>
    </row>
    <row r="2605" spans="4:4">
      <c r="D2605" s="238"/>
    </row>
    <row r="2606" spans="4:4">
      <c r="D2606" s="238"/>
    </row>
    <row r="2607" spans="4:4">
      <c r="D2607" s="238"/>
    </row>
    <row r="2608" spans="4:4">
      <c r="D2608" s="238"/>
    </row>
    <row r="2609" spans="4:4">
      <c r="D2609" s="238"/>
    </row>
    <row r="2610" spans="4:4">
      <c r="D2610" s="238"/>
    </row>
    <row r="2611" spans="4:4">
      <c r="D2611" s="238"/>
    </row>
    <row r="2612" spans="4:4">
      <c r="D2612" s="238"/>
    </row>
    <row r="2613" spans="4:4">
      <c r="D2613" s="238"/>
    </row>
    <row r="2614" spans="4:4">
      <c r="D2614" s="238"/>
    </row>
    <row r="2615" spans="4:4">
      <c r="D2615" s="238"/>
    </row>
    <row r="2616" spans="4:4">
      <c r="D2616" s="238"/>
    </row>
    <row r="2617" spans="4:4">
      <c r="D2617" s="238"/>
    </row>
    <row r="2618" spans="4:4">
      <c r="D2618" s="238"/>
    </row>
    <row r="2619" spans="4:4">
      <c r="D2619" s="238"/>
    </row>
    <row r="2620" spans="4:4">
      <c r="D2620" s="238"/>
    </row>
    <row r="2621" spans="4:4">
      <c r="D2621" s="238"/>
    </row>
    <row r="2622" spans="4:4">
      <c r="D2622" s="238"/>
    </row>
    <row r="2623" spans="4:4">
      <c r="D2623" s="238"/>
    </row>
    <row r="2624" spans="4:4">
      <c r="D2624" s="238"/>
    </row>
    <row r="2625" spans="4:4">
      <c r="D2625" s="238"/>
    </row>
    <row r="2626" spans="4:4">
      <c r="D2626" s="238"/>
    </row>
    <row r="2627" spans="4:4">
      <c r="D2627" s="238"/>
    </row>
    <row r="2628" spans="4:4">
      <c r="D2628" s="238"/>
    </row>
    <row r="2629" spans="4:4">
      <c r="D2629" s="238"/>
    </row>
    <row r="2630" spans="4:4">
      <c r="D2630" s="238"/>
    </row>
    <row r="2631" spans="4:4">
      <c r="D2631" s="238"/>
    </row>
    <row r="2632" spans="4:4">
      <c r="D2632" s="238"/>
    </row>
    <row r="2633" spans="4:4">
      <c r="D2633" s="238"/>
    </row>
    <row r="2634" spans="4:4">
      <c r="D2634" s="238"/>
    </row>
    <row r="2635" spans="4:4">
      <c r="D2635" s="238"/>
    </row>
    <row r="2636" spans="4:4">
      <c r="D2636" s="238"/>
    </row>
    <row r="2637" spans="4:4">
      <c r="D2637" s="238"/>
    </row>
    <row r="2638" spans="4:4">
      <c r="D2638" s="238"/>
    </row>
    <row r="2639" spans="4:4">
      <c r="D2639" s="238"/>
    </row>
    <row r="2640" spans="4:4">
      <c r="D2640" s="238"/>
    </row>
    <row r="2641" spans="4:4">
      <c r="D2641" s="238"/>
    </row>
    <row r="2642" spans="4:4">
      <c r="D2642" s="238"/>
    </row>
    <row r="2643" spans="4:4">
      <c r="D2643" s="238"/>
    </row>
    <row r="2644" spans="4:4">
      <c r="D2644" s="238"/>
    </row>
    <row r="2645" spans="4:4">
      <c r="D2645" s="238"/>
    </row>
    <row r="2646" spans="4:4">
      <c r="D2646" s="238"/>
    </row>
    <row r="2647" spans="4:4">
      <c r="D2647" s="238"/>
    </row>
    <row r="2648" spans="4:4">
      <c r="D2648" s="238"/>
    </row>
    <row r="2649" spans="4:4">
      <c r="D2649" s="238"/>
    </row>
    <row r="2650" spans="4:4">
      <c r="D2650" s="238"/>
    </row>
    <row r="2651" spans="4:4">
      <c r="D2651" s="238"/>
    </row>
    <row r="2652" spans="4:4">
      <c r="D2652" s="238"/>
    </row>
    <row r="2653" spans="4:4">
      <c r="D2653" s="238"/>
    </row>
    <row r="2654" spans="4:4">
      <c r="D2654" s="238"/>
    </row>
    <row r="2655" spans="4:4">
      <c r="D2655" s="238"/>
    </row>
    <row r="2656" spans="4:4">
      <c r="D2656" s="238"/>
    </row>
    <row r="2657" spans="4:4">
      <c r="D2657" s="238"/>
    </row>
    <row r="2658" spans="4:4">
      <c r="D2658" s="238"/>
    </row>
    <row r="2659" spans="4:4">
      <c r="D2659" s="238"/>
    </row>
    <row r="2660" spans="4:4">
      <c r="D2660" s="238"/>
    </row>
    <row r="2661" spans="4:4">
      <c r="D2661" s="238"/>
    </row>
    <row r="2662" spans="4:4">
      <c r="D2662" s="238"/>
    </row>
    <row r="2663" spans="4:4">
      <c r="D2663" s="238"/>
    </row>
    <row r="2664" spans="4:4">
      <c r="D2664" s="238"/>
    </row>
    <row r="2665" spans="4:4">
      <c r="D2665" s="238"/>
    </row>
    <row r="2666" spans="4:4">
      <c r="D2666" s="238"/>
    </row>
    <row r="2667" spans="4:4">
      <c r="D2667" s="238"/>
    </row>
    <row r="2668" spans="4:4">
      <c r="D2668" s="238"/>
    </row>
    <row r="2669" spans="4:4">
      <c r="D2669" s="238"/>
    </row>
    <row r="2670" spans="4:4">
      <c r="D2670" s="238"/>
    </row>
    <row r="2671" spans="4:4">
      <c r="D2671" s="238"/>
    </row>
    <row r="2672" spans="4:4">
      <c r="D2672" s="238"/>
    </row>
    <row r="2673" spans="4:4">
      <c r="D2673" s="238"/>
    </row>
    <row r="2674" spans="4:4">
      <c r="D2674" s="238"/>
    </row>
    <row r="2675" spans="4:4">
      <c r="D2675" s="238"/>
    </row>
    <row r="2676" spans="4:4">
      <c r="D2676" s="238"/>
    </row>
    <row r="2677" spans="4:4">
      <c r="D2677" s="238"/>
    </row>
    <row r="2678" spans="4:4">
      <c r="D2678" s="238"/>
    </row>
    <row r="2679" spans="4:4">
      <c r="D2679" s="238"/>
    </row>
    <row r="2680" spans="4:4">
      <c r="D2680" s="238"/>
    </row>
    <row r="2681" spans="4:4">
      <c r="D2681" s="238"/>
    </row>
    <row r="2682" spans="4:4">
      <c r="D2682" s="238"/>
    </row>
    <row r="2683" spans="4:4">
      <c r="D2683" s="238"/>
    </row>
    <row r="2684" spans="4:4">
      <c r="D2684" s="238"/>
    </row>
    <row r="2685" spans="4:4">
      <c r="D2685" s="238"/>
    </row>
    <row r="2686" spans="4:4">
      <c r="D2686" s="238"/>
    </row>
    <row r="2687" spans="4:4">
      <c r="D2687" s="238"/>
    </row>
    <row r="2688" spans="4:4">
      <c r="D2688" s="238"/>
    </row>
    <row r="2689" spans="4:4">
      <c r="D2689" s="238"/>
    </row>
    <row r="2690" spans="4:4">
      <c r="D2690" s="238"/>
    </row>
    <row r="2691" spans="4:4">
      <c r="D2691" s="238"/>
    </row>
    <row r="2692" spans="4:4">
      <c r="D2692" s="238"/>
    </row>
    <row r="2693" spans="4:4">
      <c r="D2693" s="238"/>
    </row>
    <row r="2694" spans="4:4">
      <c r="D2694" s="238"/>
    </row>
    <row r="2695" spans="4:4">
      <c r="D2695" s="238"/>
    </row>
    <row r="2696" spans="4:4">
      <c r="D2696" s="238"/>
    </row>
    <row r="2697" spans="4:4">
      <c r="D2697" s="238"/>
    </row>
    <row r="2698" spans="4:4">
      <c r="D2698" s="238"/>
    </row>
    <row r="2699" spans="4:4">
      <c r="D2699" s="238"/>
    </row>
    <row r="2700" spans="4:4">
      <c r="D2700" s="238"/>
    </row>
    <row r="2701" spans="4:4">
      <c r="D2701" s="238"/>
    </row>
    <row r="2702" spans="4:4">
      <c r="D2702" s="238"/>
    </row>
    <row r="2703" spans="4:4">
      <c r="D2703" s="238"/>
    </row>
    <row r="2704" spans="4:4">
      <c r="D2704" s="238"/>
    </row>
    <row r="2705" spans="4:4">
      <c r="D2705" s="238"/>
    </row>
    <row r="2706" spans="4:4">
      <c r="D2706" s="238"/>
    </row>
    <row r="2707" spans="4:4">
      <c r="D2707" s="238"/>
    </row>
    <row r="2708" spans="4:4">
      <c r="D2708" s="238"/>
    </row>
    <row r="2709" spans="4:4">
      <c r="D2709" s="238"/>
    </row>
    <row r="2710" spans="4:4">
      <c r="D2710" s="238"/>
    </row>
    <row r="2711" spans="4:4">
      <c r="D2711" s="238"/>
    </row>
    <row r="2712" spans="4:4">
      <c r="D2712" s="238"/>
    </row>
    <row r="2713" spans="4:4">
      <c r="D2713" s="238"/>
    </row>
    <row r="2714" spans="4:4">
      <c r="D2714" s="238"/>
    </row>
    <row r="2715" spans="4:4">
      <c r="D2715" s="238"/>
    </row>
    <row r="2716" spans="4:4">
      <c r="D2716" s="238"/>
    </row>
    <row r="2717" spans="4:4">
      <c r="D2717" s="238"/>
    </row>
    <row r="2718" spans="4:4">
      <c r="D2718" s="238"/>
    </row>
    <row r="2719" spans="4:4">
      <c r="D2719" s="238"/>
    </row>
    <row r="2720" spans="4:4">
      <c r="D2720" s="238"/>
    </row>
    <row r="2721" spans="4:4">
      <c r="D2721" s="238"/>
    </row>
    <row r="2722" spans="4:4">
      <c r="D2722" s="238"/>
    </row>
    <row r="2723" spans="4:4">
      <c r="D2723" s="238"/>
    </row>
    <row r="2724" spans="4:4">
      <c r="D2724" s="238"/>
    </row>
    <row r="2725" spans="4:4">
      <c r="D2725" s="238"/>
    </row>
    <row r="2726" spans="4:4">
      <c r="D2726" s="238"/>
    </row>
    <row r="2727" spans="4:4">
      <c r="D2727" s="238"/>
    </row>
    <row r="2728" spans="4:4">
      <c r="D2728" s="238"/>
    </row>
    <row r="2729" spans="4:4">
      <c r="D2729" s="238"/>
    </row>
    <row r="2730" spans="4:4">
      <c r="D2730" s="238"/>
    </row>
    <row r="2731" spans="4:4">
      <c r="D2731" s="238"/>
    </row>
    <row r="2732" spans="4:4">
      <c r="D2732" s="238"/>
    </row>
    <row r="2733" spans="4:4">
      <c r="D2733" s="238"/>
    </row>
    <row r="2734" spans="4:4">
      <c r="D2734" s="238"/>
    </row>
    <row r="2735" spans="4:4">
      <c r="D2735" s="238"/>
    </row>
    <row r="2736" spans="4:4">
      <c r="D2736" s="238"/>
    </row>
    <row r="2737" spans="4:4">
      <c r="D2737" s="238"/>
    </row>
    <row r="2738" spans="4:4">
      <c r="D2738" s="238"/>
    </row>
    <row r="2739" spans="4:4">
      <c r="D2739" s="238"/>
    </row>
    <row r="2740" spans="4:4">
      <c r="D2740" s="238"/>
    </row>
    <row r="2741" spans="4:4">
      <c r="D2741" s="238"/>
    </row>
    <row r="2742" spans="4:4">
      <c r="D2742" s="238"/>
    </row>
    <row r="2743" spans="4:4">
      <c r="D2743" s="238"/>
    </row>
    <row r="2744" spans="4:4">
      <c r="D2744" s="238"/>
    </row>
    <row r="2745" spans="4:4">
      <c r="D2745" s="238"/>
    </row>
    <row r="2746" spans="4:4">
      <c r="D2746" s="238"/>
    </row>
    <row r="2747" spans="4:4">
      <c r="D2747" s="238"/>
    </row>
    <row r="2748" spans="4:4">
      <c r="D2748" s="238"/>
    </row>
    <row r="2749" spans="4:4">
      <c r="D2749" s="238"/>
    </row>
    <row r="2750" spans="4:4">
      <c r="D2750" s="238"/>
    </row>
    <row r="2751" spans="4:4">
      <c r="D2751" s="238"/>
    </row>
    <row r="2752" spans="4:4">
      <c r="D2752" s="238"/>
    </row>
    <row r="2753" spans="4:4">
      <c r="D2753" s="238"/>
    </row>
    <row r="2754" spans="4:4">
      <c r="D2754" s="238"/>
    </row>
    <row r="2755" spans="4:4">
      <c r="D2755" s="238"/>
    </row>
    <row r="2756" spans="4:4">
      <c r="D2756" s="238"/>
    </row>
    <row r="2757" spans="4:4">
      <c r="D2757" s="238"/>
    </row>
    <row r="2758" spans="4:4">
      <c r="D2758" s="238"/>
    </row>
    <row r="2759" spans="4:4">
      <c r="D2759" s="238"/>
    </row>
    <row r="2760" spans="4:4">
      <c r="D2760" s="238"/>
    </row>
    <row r="2761" spans="4:4">
      <c r="D2761" s="238"/>
    </row>
    <row r="2762" spans="4:4">
      <c r="D2762" s="238"/>
    </row>
    <row r="2763" spans="4:4">
      <c r="D2763" s="238"/>
    </row>
    <row r="2764" spans="4:4">
      <c r="D2764" s="238"/>
    </row>
    <row r="2765" spans="4:4">
      <c r="D2765" s="238"/>
    </row>
    <row r="2766" spans="4:4">
      <c r="D2766" s="238"/>
    </row>
    <row r="2767" spans="4:4">
      <c r="D2767" s="238"/>
    </row>
    <row r="2768" spans="4:4">
      <c r="D2768" s="238"/>
    </row>
    <row r="2769" spans="4:4">
      <c r="D2769" s="238"/>
    </row>
    <row r="2770" spans="4:4">
      <c r="D2770" s="238"/>
    </row>
    <row r="2771" spans="4:4">
      <c r="D2771" s="238"/>
    </row>
    <row r="2772" spans="4:4">
      <c r="D2772" s="238"/>
    </row>
    <row r="2773" spans="4:4">
      <c r="D2773" s="238"/>
    </row>
    <row r="2774" spans="4:4">
      <c r="D2774" s="238"/>
    </row>
    <row r="2775" spans="4:4">
      <c r="D2775" s="238"/>
    </row>
    <row r="2776" spans="4:4">
      <c r="D2776" s="238"/>
    </row>
    <row r="2777" spans="4:4">
      <c r="D2777" s="238"/>
    </row>
    <row r="2778" spans="4:4">
      <c r="D2778" s="238"/>
    </row>
    <row r="2779" spans="4:4">
      <c r="D2779" s="238"/>
    </row>
    <row r="2780" spans="4:4">
      <c r="D2780" s="238"/>
    </row>
    <row r="2781" spans="4:4">
      <c r="D2781" s="238"/>
    </row>
    <row r="2782" spans="4:4">
      <c r="D2782" s="238"/>
    </row>
    <row r="2783" spans="4:4">
      <c r="D2783" s="238"/>
    </row>
    <row r="2784" spans="4:4">
      <c r="D2784" s="238"/>
    </row>
    <row r="2785" spans="4:4">
      <c r="D2785" s="238"/>
    </row>
    <row r="2786" spans="4:4">
      <c r="D2786" s="238"/>
    </row>
    <row r="2787" spans="4:4">
      <c r="D2787" s="238"/>
    </row>
    <row r="2788" spans="4:4">
      <c r="D2788" s="238"/>
    </row>
    <row r="2789" spans="4:4">
      <c r="D2789" s="238"/>
    </row>
    <row r="2790" spans="4:4">
      <c r="D2790" s="238"/>
    </row>
    <row r="2791" spans="4:4">
      <c r="D2791" s="238"/>
    </row>
    <row r="2792" spans="4:4">
      <c r="D2792" s="238"/>
    </row>
    <row r="2793" spans="4:4">
      <c r="D2793" s="238"/>
    </row>
    <row r="2794" spans="4:4">
      <c r="D2794" s="238"/>
    </row>
    <row r="2795" spans="4:4">
      <c r="D2795" s="238"/>
    </row>
    <row r="2796" spans="4:4">
      <c r="D2796" s="238"/>
    </row>
    <row r="2797" spans="4:4">
      <c r="D2797" s="238"/>
    </row>
    <row r="2798" spans="4:4">
      <c r="D2798" s="238"/>
    </row>
    <row r="2799" spans="4:4">
      <c r="D2799" s="238"/>
    </row>
    <row r="2800" spans="4:4">
      <c r="D2800" s="238"/>
    </row>
    <row r="2801" spans="4:4">
      <c r="D2801" s="238"/>
    </row>
    <row r="2802" spans="4:4">
      <c r="D2802" s="238"/>
    </row>
    <row r="2803" spans="4:4">
      <c r="D2803" s="238"/>
    </row>
    <row r="2804" spans="4:4">
      <c r="D2804" s="238"/>
    </row>
    <row r="2805" spans="4:4">
      <c r="D2805" s="238"/>
    </row>
    <row r="2806" spans="4:4">
      <c r="D2806" s="238"/>
    </row>
    <row r="2807" spans="4:4">
      <c r="D2807" s="238"/>
    </row>
    <row r="2808" spans="4:4">
      <c r="D2808" s="238"/>
    </row>
    <row r="2809" spans="4:4">
      <c r="D2809" s="238"/>
    </row>
    <row r="2810" spans="4:4">
      <c r="D2810" s="238"/>
    </row>
    <row r="2811" spans="4:4">
      <c r="D2811" s="238"/>
    </row>
    <row r="2812" spans="4:4">
      <c r="D2812" s="238"/>
    </row>
    <row r="2813" spans="4:4">
      <c r="D2813" s="238"/>
    </row>
    <row r="2814" spans="4:4">
      <c r="D2814" s="238"/>
    </row>
    <row r="2815" spans="4:4">
      <c r="D2815" s="238"/>
    </row>
    <row r="2816" spans="4:4">
      <c r="D2816" s="238"/>
    </row>
    <row r="2817" spans="4:4">
      <c r="D2817" s="238"/>
    </row>
    <row r="2818" spans="4:4">
      <c r="D2818" s="238"/>
    </row>
    <row r="2819" spans="4:4">
      <c r="D2819" s="238"/>
    </row>
    <row r="2820" spans="4:4">
      <c r="D2820" s="238"/>
    </row>
    <row r="2821" spans="4:4">
      <c r="D2821" s="238"/>
    </row>
    <row r="2822" spans="4:4">
      <c r="D2822" s="238"/>
    </row>
    <row r="2823" spans="4:4">
      <c r="D2823" s="238"/>
    </row>
    <row r="2824" spans="4:4">
      <c r="D2824" s="238"/>
    </row>
    <row r="2825" spans="4:4">
      <c r="D2825" s="238"/>
    </row>
    <row r="2826" spans="4:4">
      <c r="D2826" s="238"/>
    </row>
    <row r="2827" spans="4:4">
      <c r="D2827" s="238"/>
    </row>
    <row r="2828" spans="4:4">
      <c r="D2828" s="238"/>
    </row>
    <row r="2829" spans="4:4">
      <c r="D2829" s="238"/>
    </row>
    <row r="2830" spans="4:4">
      <c r="D2830" s="238"/>
    </row>
    <row r="2831" spans="4:4">
      <c r="D2831" s="238"/>
    </row>
    <row r="2832" spans="4:4">
      <c r="D2832" s="238"/>
    </row>
    <row r="2833" spans="4:4">
      <c r="D2833" s="238"/>
    </row>
    <row r="2834" spans="4:4">
      <c r="D2834" s="238"/>
    </row>
    <row r="2835" spans="4:4">
      <c r="D2835" s="238"/>
    </row>
    <row r="2836" spans="4:4">
      <c r="D2836" s="238"/>
    </row>
    <row r="2837" spans="4:4">
      <c r="D2837" s="238"/>
    </row>
    <row r="2838" spans="4:4">
      <c r="D2838" s="238"/>
    </row>
    <row r="2839" spans="4:4">
      <c r="D2839" s="238"/>
    </row>
    <row r="2840" spans="4:4">
      <c r="D2840" s="238"/>
    </row>
    <row r="2841" spans="4:4">
      <c r="D2841" s="238"/>
    </row>
    <row r="2842" spans="4:4">
      <c r="D2842" s="238"/>
    </row>
    <row r="2843" spans="4:4">
      <c r="D2843" s="238"/>
    </row>
    <row r="2844" spans="4:4">
      <c r="D2844" s="238"/>
    </row>
    <row r="2845" spans="4:4">
      <c r="D2845" s="238"/>
    </row>
    <row r="2846" spans="4:4">
      <c r="D2846" s="238"/>
    </row>
    <row r="2847" spans="4:4">
      <c r="D2847" s="238"/>
    </row>
    <row r="2848" spans="4:4">
      <c r="D2848" s="238"/>
    </row>
    <row r="2849" spans="4:4">
      <c r="D2849" s="238"/>
    </row>
    <row r="2850" spans="4:4">
      <c r="D2850" s="238"/>
    </row>
    <row r="2851" spans="4:4">
      <c r="D2851" s="238"/>
    </row>
    <row r="2852" spans="4:4">
      <c r="D2852" s="238"/>
    </row>
    <row r="2853" spans="4:4">
      <c r="D2853" s="238"/>
    </row>
    <row r="2854" spans="4:4">
      <c r="D2854" s="238"/>
    </row>
    <row r="2855" spans="4:4">
      <c r="D2855" s="238"/>
    </row>
    <row r="2856" spans="4:4">
      <c r="D2856" s="238"/>
    </row>
    <row r="2857" spans="4:4">
      <c r="D2857" s="238"/>
    </row>
    <row r="2858" spans="4:4">
      <c r="D2858" s="238"/>
    </row>
    <row r="2859" spans="4:4">
      <c r="D2859" s="238"/>
    </row>
    <row r="2860" spans="4:4">
      <c r="D2860" s="238"/>
    </row>
    <row r="2861" spans="4:4">
      <c r="D2861" s="238"/>
    </row>
    <row r="2862" spans="4:4">
      <c r="D2862" s="238"/>
    </row>
    <row r="2863" spans="4:4">
      <c r="D2863" s="238"/>
    </row>
    <row r="2864" spans="4:4">
      <c r="D2864" s="238"/>
    </row>
    <row r="2865" spans="4:4">
      <c r="D2865" s="238"/>
    </row>
    <row r="2866" spans="4:4">
      <c r="D2866" s="238"/>
    </row>
    <row r="2867" spans="4:4">
      <c r="D2867" s="238"/>
    </row>
    <row r="2868" spans="4:4">
      <c r="D2868" s="238"/>
    </row>
    <row r="2869" spans="4:4">
      <c r="D2869" s="238"/>
    </row>
    <row r="2870" spans="4:4">
      <c r="D2870" s="238"/>
    </row>
    <row r="2871" spans="4:4">
      <c r="D2871" s="238"/>
    </row>
    <row r="2872" spans="4:4">
      <c r="D2872" s="238"/>
    </row>
    <row r="2873" spans="4:4">
      <c r="D2873" s="238"/>
    </row>
    <row r="2874" spans="4:4">
      <c r="D2874" s="238"/>
    </row>
    <row r="2875" spans="4:4">
      <c r="D2875" s="238"/>
    </row>
    <row r="2876" spans="4:4">
      <c r="D2876" s="238"/>
    </row>
    <row r="2877" spans="4:4">
      <c r="D2877" s="238"/>
    </row>
    <row r="2878" spans="4:4">
      <c r="D2878" s="238"/>
    </row>
    <row r="2879" spans="4:4">
      <c r="D2879" s="238"/>
    </row>
    <row r="2880" spans="4:4">
      <c r="D2880" s="238"/>
    </row>
    <row r="2881" spans="4:4">
      <c r="D2881" s="238"/>
    </row>
    <row r="2882" spans="4:4">
      <c r="D2882" s="238"/>
    </row>
    <row r="2883" spans="4:4">
      <c r="D2883" s="238"/>
    </row>
    <row r="2884" spans="4:4">
      <c r="D2884" s="238"/>
    </row>
    <row r="2885" spans="4:4">
      <c r="D2885" s="238"/>
    </row>
    <row r="2886" spans="4:4">
      <c r="D2886" s="238"/>
    </row>
    <row r="2887" spans="4:4">
      <c r="D2887" s="238"/>
    </row>
    <row r="2888" spans="4:4">
      <c r="D2888" s="238"/>
    </row>
    <row r="2889" spans="4:4">
      <c r="D2889" s="238"/>
    </row>
    <row r="2890" spans="4:4">
      <c r="D2890" s="238"/>
    </row>
    <row r="2891" spans="4:4">
      <c r="D2891" s="238"/>
    </row>
    <row r="2892" spans="4:4">
      <c r="D2892" s="238"/>
    </row>
    <row r="2893" spans="4:4">
      <c r="D2893" s="238"/>
    </row>
    <row r="2894" spans="4:4">
      <c r="D2894" s="238"/>
    </row>
    <row r="2895" spans="4:4">
      <c r="D2895" s="238"/>
    </row>
    <row r="2896" spans="4:4">
      <c r="D2896" s="238"/>
    </row>
    <row r="2897" spans="4:4">
      <c r="D2897" s="238"/>
    </row>
    <row r="2898" spans="4:4">
      <c r="D2898" s="238"/>
    </row>
    <row r="2899" spans="4:4">
      <c r="D2899" s="238"/>
    </row>
    <row r="2900" spans="4:4">
      <c r="D2900" s="238"/>
    </row>
    <row r="2901" spans="4:4">
      <c r="D2901" s="238"/>
    </row>
    <row r="2902" spans="4:4">
      <c r="D2902" s="238"/>
    </row>
    <row r="2903" spans="4:4">
      <c r="D2903" s="238"/>
    </row>
    <row r="2904" spans="4:4">
      <c r="D2904" s="238"/>
    </row>
    <row r="2905" spans="4:4">
      <c r="D2905" s="238"/>
    </row>
    <row r="2906" spans="4:4">
      <c r="D2906" s="238"/>
    </row>
    <row r="2907" spans="4:4">
      <c r="D2907" s="238"/>
    </row>
    <row r="2908" spans="4:4">
      <c r="D2908" s="238"/>
    </row>
    <row r="2909" spans="4:4">
      <c r="D2909" s="238"/>
    </row>
    <row r="2910" spans="4:4">
      <c r="D2910" s="238"/>
    </row>
    <row r="2911" spans="4:4">
      <c r="D2911" s="238"/>
    </row>
    <row r="2912" spans="4:4">
      <c r="D2912" s="238"/>
    </row>
    <row r="2913" spans="4:4">
      <c r="D2913" s="238"/>
    </row>
    <row r="2914" spans="4:4">
      <c r="D2914" s="238"/>
    </row>
    <row r="2915" spans="4:4">
      <c r="D2915" s="238"/>
    </row>
    <row r="2916" spans="4:4">
      <c r="D2916" s="238"/>
    </row>
    <row r="2917" spans="4:4">
      <c r="D2917" s="238"/>
    </row>
    <row r="2918" spans="4:4">
      <c r="D2918" s="238"/>
    </row>
    <row r="2919" spans="4:4">
      <c r="D2919" s="238"/>
    </row>
    <row r="2920" spans="4:4">
      <c r="D2920" s="238"/>
    </row>
    <row r="2921" spans="4:4">
      <c r="D2921" s="238"/>
    </row>
    <row r="2922" spans="4:4">
      <c r="D2922" s="238"/>
    </row>
    <row r="2923" spans="4:4">
      <c r="D2923" s="238"/>
    </row>
    <row r="2924" spans="4:4">
      <c r="D2924" s="238"/>
    </row>
    <row r="2925" spans="4:4">
      <c r="D2925" s="238"/>
    </row>
    <row r="2926" spans="4:4">
      <c r="D2926" s="238"/>
    </row>
    <row r="2927" spans="4:4">
      <c r="D2927" s="238"/>
    </row>
    <row r="2928" spans="4:4">
      <c r="D2928" s="238"/>
    </row>
    <row r="2929" spans="4:4">
      <c r="D2929" s="238"/>
    </row>
    <row r="2930" spans="4:4">
      <c r="D2930" s="238"/>
    </row>
    <row r="2931" spans="4:4">
      <c r="D2931" s="238"/>
    </row>
    <row r="2932" spans="4:4">
      <c r="D2932" s="238"/>
    </row>
    <row r="2933" spans="4:4">
      <c r="D2933" s="238"/>
    </row>
    <row r="2934" spans="4:4">
      <c r="D2934" s="238"/>
    </row>
    <row r="2935" spans="4:4">
      <c r="D2935" s="238"/>
    </row>
    <row r="2936" spans="4:4">
      <c r="D2936" s="238"/>
    </row>
    <row r="2937" spans="4:4">
      <c r="D2937" s="238"/>
    </row>
    <row r="2938" spans="4:4">
      <c r="D2938" s="238"/>
    </row>
    <row r="2939" spans="4:4">
      <c r="D2939" s="238"/>
    </row>
    <row r="2940" spans="4:4">
      <c r="D2940" s="238"/>
    </row>
    <row r="2941" spans="4:4">
      <c r="D2941" s="238"/>
    </row>
    <row r="2942" spans="4:4">
      <c r="D2942" s="238"/>
    </row>
    <row r="2943" spans="4:4">
      <c r="D2943" s="238"/>
    </row>
    <row r="2944" spans="4:4">
      <c r="D2944" s="238"/>
    </row>
    <row r="2945" spans="4:4">
      <c r="D2945" s="238"/>
    </row>
    <row r="2946" spans="4:4">
      <c r="D2946" s="238"/>
    </row>
    <row r="2947" spans="4:4">
      <c r="D2947" s="238"/>
    </row>
    <row r="2948" spans="4:4">
      <c r="D2948" s="238"/>
    </row>
    <row r="2949" spans="4:4">
      <c r="D2949" s="238"/>
    </row>
    <row r="2950" spans="4:4">
      <c r="D2950" s="238"/>
    </row>
    <row r="2951" spans="4:4">
      <c r="D2951" s="238"/>
    </row>
    <row r="2952" spans="4:4">
      <c r="D2952" s="238"/>
    </row>
    <row r="2953" spans="4:4">
      <c r="D2953" s="238"/>
    </row>
    <row r="2954" spans="4:4">
      <c r="D2954" s="238"/>
    </row>
    <row r="2955" spans="4:4">
      <c r="D2955" s="238"/>
    </row>
    <row r="2956" spans="4:4">
      <c r="D2956" s="238"/>
    </row>
    <row r="2957" spans="4:4">
      <c r="D2957" s="238"/>
    </row>
    <row r="2958" spans="4:4">
      <c r="D2958" s="238"/>
    </row>
    <row r="2959" spans="4:4">
      <c r="D2959" s="238"/>
    </row>
    <row r="2960" spans="4:4">
      <c r="D2960" s="238"/>
    </row>
    <row r="2961" spans="4:4">
      <c r="D2961" s="238"/>
    </row>
    <row r="2962" spans="4:4">
      <c r="D2962" s="238"/>
    </row>
    <row r="2963" spans="4:4">
      <c r="D2963" s="238"/>
    </row>
    <row r="2964" spans="4:4">
      <c r="D2964" s="238"/>
    </row>
    <row r="2965" spans="4:4">
      <c r="D2965" s="238"/>
    </row>
    <row r="2966" spans="4:4">
      <c r="D2966" s="238"/>
    </row>
    <row r="2967" spans="4:4">
      <c r="D2967" s="238"/>
    </row>
    <row r="2968" spans="4:4">
      <c r="D2968" s="238"/>
    </row>
    <row r="2969" spans="4:4">
      <c r="D2969" s="238"/>
    </row>
    <row r="2970" spans="4:4">
      <c r="D2970" s="238"/>
    </row>
    <row r="2971" spans="4:4">
      <c r="D2971" s="238"/>
    </row>
    <row r="2972" spans="4:4">
      <c r="D2972" s="238"/>
    </row>
    <row r="2973" spans="4:4">
      <c r="D2973" s="238"/>
    </row>
    <row r="2974" spans="4:4">
      <c r="D2974" s="238"/>
    </row>
    <row r="2975" spans="4:4">
      <c r="D2975" s="238"/>
    </row>
    <row r="2976" spans="4:4">
      <c r="D2976" s="238"/>
    </row>
    <row r="2977" spans="4:4">
      <c r="D2977" s="238"/>
    </row>
    <row r="2978" spans="4:4">
      <c r="D2978" s="238"/>
    </row>
    <row r="2979" spans="4:4">
      <c r="D2979" s="238"/>
    </row>
    <row r="2980" spans="4:4">
      <c r="D2980" s="238"/>
    </row>
    <row r="2981" spans="4:4">
      <c r="D2981" s="238"/>
    </row>
    <row r="2982" spans="4:4">
      <c r="D2982" s="238"/>
    </row>
    <row r="2983" spans="4:4">
      <c r="D2983" s="238"/>
    </row>
    <row r="2984" spans="4:4">
      <c r="D2984" s="238"/>
    </row>
    <row r="2985" spans="4:4">
      <c r="D2985" s="238"/>
    </row>
    <row r="2986" spans="4:4">
      <c r="D2986" s="238"/>
    </row>
    <row r="2987" spans="4:4">
      <c r="D2987" s="238"/>
    </row>
    <row r="2988" spans="4:4">
      <c r="D2988" s="238"/>
    </row>
    <row r="2989" spans="4:4">
      <c r="D2989" s="238"/>
    </row>
    <row r="2990" spans="4:4">
      <c r="D2990" s="238"/>
    </row>
    <row r="2991" spans="4:4">
      <c r="D2991" s="238"/>
    </row>
    <row r="2992" spans="4:4">
      <c r="D2992" s="238"/>
    </row>
    <row r="2993" spans="4:4">
      <c r="D2993" s="238"/>
    </row>
    <row r="2994" spans="4:4">
      <c r="D2994" s="238"/>
    </row>
    <row r="2995" spans="4:4">
      <c r="D2995" s="238"/>
    </row>
    <row r="2996" spans="4:4">
      <c r="D2996" s="238"/>
    </row>
    <row r="2997" spans="4:4">
      <c r="D2997" s="238"/>
    </row>
    <row r="2998" spans="4:4">
      <c r="D2998" s="238"/>
    </row>
    <row r="2999" spans="4:4">
      <c r="D2999" s="238"/>
    </row>
    <row r="3000" spans="4:4">
      <c r="D3000" s="238"/>
    </row>
    <row r="3001" spans="4:4">
      <c r="D3001" s="238"/>
    </row>
    <row r="3002" spans="4:4">
      <c r="D3002" s="238"/>
    </row>
    <row r="3003" spans="4:4">
      <c r="D3003" s="238"/>
    </row>
    <row r="3004" spans="4:4">
      <c r="D3004" s="238"/>
    </row>
    <row r="3005" spans="4:4">
      <c r="D3005" s="238"/>
    </row>
    <row r="3006" spans="4:4">
      <c r="D3006" s="238"/>
    </row>
    <row r="3007" spans="4:4">
      <c r="D3007" s="238"/>
    </row>
    <row r="3008" spans="4:4">
      <c r="D3008" s="238"/>
    </row>
    <row r="3009" spans="4:4">
      <c r="D3009" s="238"/>
    </row>
    <row r="3010" spans="4:4">
      <c r="D3010" s="238"/>
    </row>
    <row r="3011" spans="4:4">
      <c r="D3011" s="238"/>
    </row>
    <row r="3012" spans="4:4">
      <c r="D3012" s="238"/>
    </row>
    <row r="3013" spans="4:4">
      <c r="D3013" s="238"/>
    </row>
    <row r="3014" spans="4:4">
      <c r="D3014" s="238"/>
    </row>
    <row r="3015" spans="4:4">
      <c r="D3015" s="238"/>
    </row>
    <row r="3016" spans="4:4">
      <c r="D3016" s="238"/>
    </row>
    <row r="3017" spans="4:4">
      <c r="D3017" s="238"/>
    </row>
    <row r="3018" spans="4:4">
      <c r="D3018" s="238"/>
    </row>
    <row r="3019" spans="4:4">
      <c r="D3019" s="238"/>
    </row>
    <row r="3020" spans="4:4">
      <c r="D3020" s="238"/>
    </row>
    <row r="3021" spans="4:4">
      <c r="D3021" s="238"/>
    </row>
    <row r="3022" spans="4:4">
      <c r="D3022" s="238"/>
    </row>
    <row r="3023" spans="4:4">
      <c r="D3023" s="238"/>
    </row>
    <row r="3024" spans="4:4">
      <c r="D3024" s="238"/>
    </row>
    <row r="3025" spans="4:4">
      <c r="D3025" s="238"/>
    </row>
    <row r="3026" spans="4:4">
      <c r="D3026" s="238"/>
    </row>
    <row r="3027" spans="4:4">
      <c r="D3027" s="238"/>
    </row>
    <row r="3028" spans="4:4">
      <c r="D3028" s="238"/>
    </row>
    <row r="3029" spans="4:4">
      <c r="D3029" s="238"/>
    </row>
    <row r="3030" spans="4:4">
      <c r="D3030" s="238"/>
    </row>
    <row r="3031" spans="4:4">
      <c r="D3031" s="238"/>
    </row>
    <row r="3032" spans="4:4">
      <c r="D3032" s="238"/>
    </row>
    <row r="3033" spans="4:4">
      <c r="D3033" s="238"/>
    </row>
    <row r="3034" spans="4:4">
      <c r="D3034" s="238"/>
    </row>
    <row r="3035" spans="4:4">
      <c r="D3035" s="238"/>
    </row>
    <row r="3036" spans="4:4">
      <c r="D3036" s="238"/>
    </row>
    <row r="3037" spans="4:4">
      <c r="D3037" s="238"/>
    </row>
    <row r="3038" spans="4:4">
      <c r="D3038" s="238"/>
    </row>
    <row r="3039" spans="4:4">
      <c r="D3039" s="238"/>
    </row>
    <row r="3040" spans="4:4">
      <c r="D3040" s="238"/>
    </row>
    <row r="3041" spans="4:4">
      <c r="D3041" s="238"/>
    </row>
    <row r="3042" spans="4:4">
      <c r="D3042" s="238"/>
    </row>
    <row r="3043" spans="4:4">
      <c r="D3043" s="238"/>
    </row>
    <row r="3044" spans="4:4">
      <c r="D3044" s="238"/>
    </row>
    <row r="3045" spans="4:4">
      <c r="D3045" s="238"/>
    </row>
    <row r="3046" spans="4:4">
      <c r="D3046" s="238"/>
    </row>
    <row r="3047" spans="4:4">
      <c r="D3047" s="238"/>
    </row>
    <row r="3048" spans="4:4">
      <c r="D3048" s="238"/>
    </row>
    <row r="3049" spans="4:4">
      <c r="D3049" s="238"/>
    </row>
    <row r="3050" spans="4:4">
      <c r="D3050" s="238"/>
    </row>
    <row r="3051" spans="4:4">
      <c r="D3051" s="238"/>
    </row>
    <row r="3052" spans="4:4">
      <c r="D3052" s="238"/>
    </row>
    <row r="3053" spans="4:4">
      <c r="D3053" s="238"/>
    </row>
    <row r="3054" spans="4:4">
      <c r="D3054" s="238"/>
    </row>
    <row r="3055" spans="4:4">
      <c r="D3055" s="238"/>
    </row>
    <row r="3056" spans="4:4">
      <c r="D3056" s="238"/>
    </row>
    <row r="3057" spans="4:4">
      <c r="D3057" s="238"/>
    </row>
    <row r="3058" spans="4:4">
      <c r="D3058" s="238"/>
    </row>
    <row r="3059" spans="4:4">
      <c r="D3059" s="238"/>
    </row>
    <row r="3060" spans="4:4">
      <c r="D3060" s="238"/>
    </row>
    <row r="3061" spans="4:4">
      <c r="D3061" s="238"/>
    </row>
    <row r="3062" spans="4:4">
      <c r="D3062" s="238"/>
    </row>
    <row r="3063" spans="4:4">
      <c r="D3063" s="238"/>
    </row>
    <row r="3064" spans="4:4">
      <c r="D3064" s="238"/>
    </row>
    <row r="3065" spans="4:4">
      <c r="D3065" s="238"/>
    </row>
    <row r="3066" spans="4:4">
      <c r="D3066" s="238"/>
    </row>
    <row r="3067" spans="4:4">
      <c r="D3067" s="238"/>
    </row>
    <row r="3068" spans="4:4">
      <c r="D3068" s="238"/>
    </row>
    <row r="3069" spans="4:4">
      <c r="D3069" s="238"/>
    </row>
    <row r="3070" spans="4:4">
      <c r="D3070" s="238"/>
    </row>
    <row r="3071" spans="4:4">
      <c r="D3071" s="238"/>
    </row>
    <row r="3072" spans="4:4">
      <c r="D3072" s="238"/>
    </row>
    <row r="3073" spans="4:4">
      <c r="D3073" s="238"/>
    </row>
    <row r="3074" spans="4:4">
      <c r="D3074" s="238"/>
    </row>
    <row r="3075" spans="4:4">
      <c r="D3075" s="238"/>
    </row>
    <row r="3076" spans="4:4">
      <c r="D3076" s="238"/>
    </row>
    <row r="3077" spans="4:4">
      <c r="D3077" s="238"/>
    </row>
    <row r="3078" spans="4:4">
      <c r="D3078" s="238"/>
    </row>
    <row r="3079" spans="4:4">
      <c r="D3079" s="238"/>
    </row>
    <row r="3080" spans="4:4">
      <c r="D3080" s="238"/>
    </row>
    <row r="3081" spans="4:4">
      <c r="D3081" s="238"/>
    </row>
    <row r="3082" spans="4:4">
      <c r="D3082" s="238"/>
    </row>
    <row r="3083" spans="4:4">
      <c r="D3083" s="238"/>
    </row>
    <row r="3084" spans="4:4">
      <c r="D3084" s="238"/>
    </row>
    <row r="3085" spans="4:4">
      <c r="D3085" s="238"/>
    </row>
    <row r="3086" spans="4:4">
      <c r="D3086" s="238"/>
    </row>
    <row r="3087" spans="4:4">
      <c r="D3087" s="238"/>
    </row>
    <row r="3088" spans="4:4">
      <c r="D3088" s="238"/>
    </row>
    <row r="3089" spans="4:4">
      <c r="D3089" s="238"/>
    </row>
    <row r="3090" spans="4:4">
      <c r="D3090" s="238"/>
    </row>
    <row r="3091" spans="4:4">
      <c r="D3091" s="238"/>
    </row>
    <row r="3092" spans="4:4">
      <c r="D3092" s="238"/>
    </row>
    <row r="3093" spans="4:4">
      <c r="D3093" s="238"/>
    </row>
    <row r="3094" spans="4:4">
      <c r="D3094" s="238"/>
    </row>
    <row r="3095" spans="4:4">
      <c r="D3095" s="238"/>
    </row>
    <row r="3096" spans="4:4">
      <c r="D3096" s="238"/>
    </row>
    <row r="3097" spans="4:4">
      <c r="D3097" s="238"/>
    </row>
    <row r="3098" spans="4:4">
      <c r="D3098" s="238"/>
    </row>
    <row r="3099" spans="4:4">
      <c r="D3099" s="238"/>
    </row>
    <row r="3100" spans="4:4">
      <c r="D3100" s="238"/>
    </row>
    <row r="3101" spans="4:4">
      <c r="D3101" s="238"/>
    </row>
    <row r="3102" spans="4:4">
      <c r="D3102" s="238"/>
    </row>
    <row r="3103" spans="4:4">
      <c r="D3103" s="238"/>
    </row>
    <row r="3104" spans="4:4">
      <c r="D3104" s="238"/>
    </row>
    <row r="3105" spans="4:4">
      <c r="D3105" s="238"/>
    </row>
    <row r="3106" spans="4:4">
      <c r="D3106" s="238"/>
    </row>
    <row r="3107" spans="4:4">
      <c r="D3107" s="238"/>
    </row>
    <row r="3108" spans="4:4">
      <c r="D3108" s="238"/>
    </row>
    <row r="3109" spans="4:4">
      <c r="D3109" s="238"/>
    </row>
    <row r="3110" spans="4:4">
      <c r="D3110" s="238"/>
    </row>
    <row r="3111" spans="4:4">
      <c r="D3111" s="238"/>
    </row>
    <row r="3112" spans="4:4">
      <c r="D3112" s="238"/>
    </row>
    <row r="3113" spans="4:4">
      <c r="D3113" s="238"/>
    </row>
    <row r="3114" spans="4:4">
      <c r="D3114" s="238"/>
    </row>
    <row r="3115" spans="4:4">
      <c r="D3115" s="238"/>
    </row>
    <row r="3116" spans="4:4">
      <c r="D3116" s="238"/>
    </row>
    <row r="3117" spans="4:4">
      <c r="D3117" s="238"/>
    </row>
    <row r="3118" spans="4:4">
      <c r="D3118" s="238"/>
    </row>
    <row r="3119" spans="4:4">
      <c r="D3119" s="238"/>
    </row>
    <row r="3120" spans="4:4">
      <c r="D3120" s="238"/>
    </row>
    <row r="3121" spans="4:4">
      <c r="D3121" s="238"/>
    </row>
    <row r="3122" spans="4:4">
      <c r="D3122" s="238"/>
    </row>
    <row r="3123" spans="4:4">
      <c r="D3123" s="238"/>
    </row>
    <row r="3124" spans="4:4">
      <c r="D3124" s="238"/>
    </row>
    <row r="3125" spans="4:4">
      <c r="D3125" s="238"/>
    </row>
    <row r="3126" spans="4:4">
      <c r="D3126" s="238"/>
    </row>
    <row r="3127" spans="4:4">
      <c r="D3127" s="238"/>
    </row>
    <row r="3128" spans="4:4">
      <c r="D3128" s="238"/>
    </row>
    <row r="3129" spans="4:4">
      <c r="D3129" s="238"/>
    </row>
    <row r="3130" spans="4:4">
      <c r="D3130" s="238"/>
    </row>
    <row r="3131" spans="4:4">
      <c r="D3131" s="238"/>
    </row>
    <row r="3132" spans="4:4">
      <c r="D3132" s="238"/>
    </row>
    <row r="3133" spans="4:4">
      <c r="D3133" s="238"/>
    </row>
    <row r="3134" spans="4:4">
      <c r="D3134" s="238"/>
    </row>
    <row r="3135" spans="4:4">
      <c r="D3135" s="238"/>
    </row>
    <row r="3136" spans="4:4">
      <c r="D3136" s="238"/>
    </row>
    <row r="3137" spans="4:4">
      <c r="D3137" s="238"/>
    </row>
    <row r="3138" spans="4:4">
      <c r="D3138" s="238"/>
    </row>
    <row r="3139" spans="4:4">
      <c r="D3139" s="238"/>
    </row>
    <row r="3140" spans="4:4">
      <c r="D3140" s="238"/>
    </row>
    <row r="3141" spans="4:4">
      <c r="D3141" s="238"/>
    </row>
    <row r="3142" spans="4:4">
      <c r="D3142" s="238"/>
    </row>
    <row r="3143" spans="4:4">
      <c r="D3143" s="238"/>
    </row>
    <row r="3144" spans="4:4">
      <c r="D3144" s="238"/>
    </row>
    <row r="3145" spans="4:4">
      <c r="D3145" s="238"/>
    </row>
    <row r="3146" spans="4:4">
      <c r="D3146" s="238"/>
    </row>
    <row r="3147" spans="4:4">
      <c r="D3147" s="238"/>
    </row>
    <row r="3148" spans="4:4">
      <c r="D3148" s="238"/>
    </row>
    <row r="3149" spans="4:4">
      <c r="D3149" s="238"/>
    </row>
    <row r="3150" spans="4:4">
      <c r="D3150" s="238"/>
    </row>
    <row r="3151" spans="4:4">
      <c r="D3151" s="238"/>
    </row>
    <row r="3152" spans="4:4">
      <c r="D3152" s="238"/>
    </row>
    <row r="3153" spans="4:4">
      <c r="D3153" s="238"/>
    </row>
    <row r="3154" spans="4:4">
      <c r="D3154" s="238"/>
    </row>
    <row r="3155" spans="4:4">
      <c r="D3155" s="238"/>
    </row>
    <row r="3156" spans="4:4">
      <c r="D3156" s="238"/>
    </row>
    <row r="3157" spans="4:4">
      <c r="D3157" s="238"/>
    </row>
    <row r="3158" spans="4:4">
      <c r="D3158" s="238"/>
    </row>
    <row r="3159" spans="4:4">
      <c r="D3159" s="238"/>
    </row>
    <row r="3160" spans="4:4">
      <c r="D3160" s="238"/>
    </row>
    <row r="3161" spans="4:4">
      <c r="D3161" s="238"/>
    </row>
    <row r="3162" spans="4:4">
      <c r="D3162" s="238"/>
    </row>
    <row r="3163" spans="4:4">
      <c r="D3163" s="238"/>
    </row>
    <row r="3164" spans="4:4">
      <c r="D3164" s="238"/>
    </row>
    <row r="3165" spans="4:4">
      <c r="D3165" s="238"/>
    </row>
    <row r="3166" spans="4:4">
      <c r="D3166" s="238"/>
    </row>
    <row r="3167" spans="4:4">
      <c r="D3167" s="238"/>
    </row>
    <row r="3168" spans="4:4">
      <c r="D3168" s="238"/>
    </row>
    <row r="3169" spans="4:4">
      <c r="D3169" s="238"/>
    </row>
    <row r="3170" spans="4:4">
      <c r="D3170" s="238"/>
    </row>
    <row r="3171" spans="4:4">
      <c r="D3171" s="238"/>
    </row>
    <row r="3172" spans="4:4">
      <c r="D3172" s="238"/>
    </row>
    <row r="3173" spans="4:4">
      <c r="D3173" s="238"/>
    </row>
    <row r="3174" spans="4:4">
      <c r="D3174" s="238"/>
    </row>
    <row r="3175" spans="4:4">
      <c r="D3175" s="238"/>
    </row>
    <row r="3176" spans="4:4">
      <c r="D3176" s="238"/>
    </row>
    <row r="3177" spans="4:4">
      <c r="D3177" s="238"/>
    </row>
    <row r="3178" spans="4:4">
      <c r="D3178" s="238"/>
    </row>
    <row r="3179" spans="4:4">
      <c r="D3179" s="238"/>
    </row>
    <row r="3180" spans="4:4">
      <c r="D3180" s="238"/>
    </row>
    <row r="3181" spans="4:4">
      <c r="D3181" s="238"/>
    </row>
    <row r="3182" spans="4:4">
      <c r="D3182" s="238"/>
    </row>
    <row r="3183" spans="4:4">
      <c r="D3183" s="238"/>
    </row>
    <row r="3184" spans="4:4">
      <c r="D3184" s="238"/>
    </row>
    <row r="3185" spans="4:4">
      <c r="D3185" s="238"/>
    </row>
    <row r="3186" spans="4:4">
      <c r="D3186" s="238"/>
    </row>
    <row r="3187" spans="4:4">
      <c r="D3187" s="238"/>
    </row>
    <row r="3188" spans="4:4">
      <c r="D3188" s="238"/>
    </row>
    <row r="3189" spans="4:4">
      <c r="D3189" s="238"/>
    </row>
    <row r="3190" spans="4:4">
      <c r="D3190" s="238"/>
    </row>
    <row r="3191" spans="4:4">
      <c r="D3191" s="238"/>
    </row>
    <row r="3192" spans="4:4">
      <c r="D3192" s="238"/>
    </row>
    <row r="3193" spans="4:4">
      <c r="D3193" s="238"/>
    </row>
    <row r="3194" spans="4:4">
      <c r="D3194" s="238"/>
    </row>
    <row r="3195" spans="4:4">
      <c r="D3195" s="238"/>
    </row>
    <row r="3196" spans="4:4">
      <c r="D3196" s="238"/>
    </row>
    <row r="3197" spans="4:4">
      <c r="D3197" s="238"/>
    </row>
    <row r="3198" spans="4:4">
      <c r="D3198" s="238"/>
    </row>
    <row r="3199" spans="4:4">
      <c r="D3199" s="238"/>
    </row>
    <row r="3200" spans="4:4">
      <c r="D3200" s="238"/>
    </row>
    <row r="3201" spans="4:4">
      <c r="D3201" s="238"/>
    </row>
    <row r="3202" spans="4:4">
      <c r="D3202" s="238"/>
    </row>
    <row r="3203" spans="4:4">
      <c r="D3203" s="238"/>
    </row>
    <row r="3204" spans="4:4">
      <c r="D3204" s="238"/>
    </row>
    <row r="3205" spans="4:4">
      <c r="D3205" s="238"/>
    </row>
    <row r="3206" spans="4:4">
      <c r="D3206" s="238"/>
    </row>
    <row r="3207" spans="4:4">
      <c r="D3207" s="238"/>
    </row>
    <row r="3208" spans="4:4">
      <c r="D3208" s="238"/>
    </row>
    <row r="3209" spans="4:4">
      <c r="D3209" s="238"/>
    </row>
    <row r="3210" spans="4:4">
      <c r="D3210" s="238"/>
    </row>
    <row r="3211" spans="4:4">
      <c r="D3211" s="238"/>
    </row>
    <row r="3212" spans="4:4">
      <c r="D3212" s="238"/>
    </row>
    <row r="3213" spans="4:4">
      <c r="D3213" s="238"/>
    </row>
    <row r="3214" spans="4:4">
      <c r="D3214" s="238"/>
    </row>
    <row r="3215" spans="4:4">
      <c r="D3215" s="238"/>
    </row>
    <row r="3216" spans="4:4">
      <c r="D3216" s="238"/>
    </row>
    <row r="3217" spans="4:4">
      <c r="D3217" s="238"/>
    </row>
    <row r="3218" spans="4:4">
      <c r="D3218" s="238"/>
    </row>
    <row r="3219" spans="4:4">
      <c r="D3219" s="238"/>
    </row>
    <row r="3220" spans="4:4">
      <c r="D3220" s="238"/>
    </row>
    <row r="3221" spans="4:4">
      <c r="D3221" s="238"/>
    </row>
    <row r="3222" spans="4:4">
      <c r="D3222" s="238"/>
    </row>
    <row r="3223" spans="4:4">
      <c r="D3223" s="238"/>
    </row>
    <row r="3224" spans="4:4">
      <c r="D3224" s="238"/>
    </row>
    <row r="3225" spans="4:4">
      <c r="D3225" s="238"/>
    </row>
    <row r="3226" spans="4:4">
      <c r="D3226" s="238"/>
    </row>
    <row r="3227" spans="4:4">
      <c r="D3227" s="238"/>
    </row>
    <row r="3228" spans="4:4">
      <c r="D3228" s="238"/>
    </row>
    <row r="3229" spans="4:4">
      <c r="D3229" s="238"/>
    </row>
    <row r="3230" spans="4:4">
      <c r="D3230" s="238"/>
    </row>
    <row r="3231" spans="4:4">
      <c r="D3231" s="238"/>
    </row>
    <row r="3232" spans="4:4">
      <c r="D3232" s="238"/>
    </row>
    <row r="3233" spans="4:4">
      <c r="D3233" s="238"/>
    </row>
    <row r="3234" spans="4:4">
      <c r="D3234" s="238"/>
    </row>
    <row r="3235" spans="4:4">
      <c r="D3235" s="238"/>
    </row>
    <row r="3236" spans="4:4">
      <c r="D3236" s="238"/>
    </row>
    <row r="3237" spans="4:4">
      <c r="D3237" s="238"/>
    </row>
    <row r="3238" spans="4:4">
      <c r="D3238" s="238"/>
    </row>
    <row r="3239" spans="4:4">
      <c r="D3239" s="238"/>
    </row>
    <row r="3240" spans="4:4">
      <c r="D3240" s="238"/>
    </row>
    <row r="3241" spans="4:4">
      <c r="D3241" s="238"/>
    </row>
    <row r="3242" spans="4:4">
      <c r="D3242" s="238"/>
    </row>
    <row r="3243" spans="4:4">
      <c r="D3243" s="238"/>
    </row>
    <row r="3244" spans="4:4">
      <c r="D3244" s="238"/>
    </row>
    <row r="3245" spans="4:4">
      <c r="D3245" s="238"/>
    </row>
    <row r="3246" spans="4:4">
      <c r="D3246" s="238"/>
    </row>
    <row r="3247" spans="4:4">
      <c r="D3247" s="238"/>
    </row>
    <row r="3248" spans="4:4">
      <c r="D3248" s="238"/>
    </row>
    <row r="3249" spans="4:4">
      <c r="D3249" s="238"/>
    </row>
    <row r="3250" spans="4:4">
      <c r="D3250" s="238"/>
    </row>
    <row r="3251" spans="4:4">
      <c r="D3251" s="238"/>
    </row>
    <row r="3252" spans="4:4">
      <c r="D3252" s="238"/>
    </row>
    <row r="3253" spans="4:4">
      <c r="D3253" s="238"/>
    </row>
    <row r="3254" spans="4:4">
      <c r="D3254" s="238"/>
    </row>
    <row r="3255" spans="4:4">
      <c r="D3255" s="238"/>
    </row>
    <row r="3256" spans="4:4">
      <c r="D3256" s="238"/>
    </row>
    <row r="3257" spans="4:4">
      <c r="D3257" s="238"/>
    </row>
    <row r="3258" spans="4:4">
      <c r="D3258" s="238"/>
    </row>
    <row r="3259" spans="4:4">
      <c r="D3259" s="238"/>
    </row>
    <row r="3260" spans="4:4">
      <c r="D3260" s="238"/>
    </row>
    <row r="3261" spans="4:4">
      <c r="D3261" s="238"/>
    </row>
    <row r="3262" spans="4:4">
      <c r="D3262" s="238"/>
    </row>
    <row r="3263" spans="4:4">
      <c r="D3263" s="238"/>
    </row>
    <row r="3264" spans="4:4">
      <c r="D3264" s="238"/>
    </row>
    <row r="3265" spans="4:4">
      <c r="D3265" s="238"/>
    </row>
    <row r="3266" spans="4:4">
      <c r="D3266" s="238"/>
    </row>
    <row r="3267" spans="4:4">
      <c r="D3267" s="238"/>
    </row>
    <row r="3268" spans="4:4">
      <c r="D3268" s="238"/>
    </row>
    <row r="3269" spans="4:4">
      <c r="D3269" s="238"/>
    </row>
    <row r="3270" spans="4:4">
      <c r="D3270" s="238"/>
    </row>
    <row r="3271" spans="4:4">
      <c r="D3271" s="238"/>
    </row>
    <row r="3272" spans="4:4">
      <c r="D3272" s="238"/>
    </row>
    <row r="3273" spans="4:4">
      <c r="D3273" s="238"/>
    </row>
    <row r="3274" spans="4:4">
      <c r="D3274" s="238"/>
    </row>
    <row r="3275" spans="4:4">
      <c r="D3275" s="238"/>
    </row>
    <row r="3276" spans="4:4">
      <c r="D3276" s="238"/>
    </row>
    <row r="3277" spans="4:4">
      <c r="D3277" s="238"/>
    </row>
    <row r="3278" spans="4:4">
      <c r="D3278" s="238"/>
    </row>
    <row r="3279" spans="4:4">
      <c r="D3279" s="238"/>
    </row>
    <row r="3280" spans="4:4">
      <c r="D3280" s="238"/>
    </row>
    <row r="3281" spans="4:4">
      <c r="D3281" s="238"/>
    </row>
    <row r="3282" spans="4:4">
      <c r="D3282" s="238"/>
    </row>
    <row r="3283" spans="4:4">
      <c r="D3283" s="238"/>
    </row>
    <row r="3284" spans="4:4">
      <c r="D3284" s="238"/>
    </row>
    <row r="3285" spans="4:4">
      <c r="D3285" s="238"/>
    </row>
    <row r="3286" spans="4:4">
      <c r="D3286" s="238"/>
    </row>
    <row r="3287" spans="4:4">
      <c r="D3287" s="238"/>
    </row>
    <row r="3288" spans="4:4">
      <c r="D3288" s="238"/>
    </row>
    <row r="3289" spans="4:4">
      <c r="D3289" s="238"/>
    </row>
    <row r="3290" spans="4:4">
      <c r="D3290" s="238"/>
    </row>
    <row r="3291" spans="4:4">
      <c r="D3291" s="238"/>
    </row>
    <row r="3292" spans="4:4">
      <c r="D3292" s="238"/>
    </row>
    <row r="3293" spans="4:4">
      <c r="D3293" s="238"/>
    </row>
    <row r="3294" spans="4:4">
      <c r="D3294" s="238"/>
    </row>
    <row r="3295" spans="4:4">
      <c r="D3295" s="238"/>
    </row>
    <row r="3296" spans="4:4">
      <c r="D3296" s="238"/>
    </row>
    <row r="3297" spans="4:4">
      <c r="D3297" s="238"/>
    </row>
    <row r="3298" spans="4:4">
      <c r="D3298" s="238"/>
    </row>
    <row r="3299" spans="4:4">
      <c r="D3299" s="238"/>
    </row>
    <row r="3300" spans="4:4">
      <c r="D3300" s="238"/>
    </row>
    <row r="3301" spans="4:4">
      <c r="D3301" s="238"/>
    </row>
    <row r="3302" spans="4:4">
      <c r="D3302" s="238"/>
    </row>
    <row r="3303" spans="4:4">
      <c r="D3303" s="238"/>
    </row>
    <row r="3304" spans="4:4">
      <c r="D3304" s="238"/>
    </row>
    <row r="3305" spans="4:4">
      <c r="D3305" s="238"/>
    </row>
    <row r="3306" spans="4:4">
      <c r="D3306" s="238"/>
    </row>
    <row r="3307" spans="4:4">
      <c r="D3307" s="238"/>
    </row>
    <row r="3308" spans="4:4">
      <c r="D3308" s="238"/>
    </row>
    <row r="3309" spans="4:4">
      <c r="D3309" s="238"/>
    </row>
    <row r="3310" spans="4:4">
      <c r="D3310" s="238"/>
    </row>
    <row r="3311" spans="4:4">
      <c r="D3311" s="238"/>
    </row>
    <row r="3312" spans="4:4">
      <c r="D3312" s="238"/>
    </row>
    <row r="3313" spans="4:4">
      <c r="D3313" s="238"/>
    </row>
    <row r="3314" spans="4:4">
      <c r="D3314" s="238"/>
    </row>
    <row r="3315" spans="4:4">
      <c r="D3315" s="238"/>
    </row>
    <row r="3316" spans="4:4">
      <c r="D3316" s="238"/>
    </row>
    <row r="3317" spans="4:4">
      <c r="D3317" s="238"/>
    </row>
    <row r="3318" spans="4:4">
      <c r="D3318" s="238"/>
    </row>
    <row r="3319" spans="4:4">
      <c r="D3319" s="238"/>
    </row>
    <row r="3320" spans="4:4">
      <c r="D3320" s="238"/>
    </row>
    <row r="3321" spans="4:4">
      <c r="D3321" s="238"/>
    </row>
    <row r="3322" spans="4:4">
      <c r="D3322" s="238"/>
    </row>
    <row r="3323" spans="4:4">
      <c r="D3323" s="238"/>
    </row>
    <row r="3324" spans="4:4">
      <c r="D3324" s="238"/>
    </row>
    <row r="3325" spans="4:4">
      <c r="D3325" s="238"/>
    </row>
    <row r="3326" spans="4:4">
      <c r="D3326" s="238"/>
    </row>
    <row r="3327" spans="4:4">
      <c r="D3327" s="238"/>
    </row>
    <row r="3328" spans="4:4">
      <c r="D3328" s="238"/>
    </row>
    <row r="3329" spans="4:4">
      <c r="D3329" s="238"/>
    </row>
    <row r="3330" spans="4:4">
      <c r="D3330" s="238"/>
    </row>
    <row r="3331" spans="4:4">
      <c r="D3331" s="238"/>
    </row>
    <row r="3332" spans="4:4">
      <c r="D3332" s="238"/>
    </row>
    <row r="3333" spans="4:4">
      <c r="D3333" s="238"/>
    </row>
    <row r="3334" spans="4:4">
      <c r="D3334" s="238"/>
    </row>
    <row r="3335" spans="4:4">
      <c r="D3335" s="238"/>
    </row>
    <row r="3336" spans="4:4">
      <c r="D3336" s="238"/>
    </row>
    <row r="3337" spans="4:4">
      <c r="D3337" s="238"/>
    </row>
    <row r="3338" spans="4:4">
      <c r="D3338" s="238"/>
    </row>
    <row r="3339" spans="4:4">
      <c r="D3339" s="238"/>
    </row>
    <row r="3340" spans="4:4">
      <c r="D3340" s="238"/>
    </row>
    <row r="3341" spans="4:4">
      <c r="D3341" s="238"/>
    </row>
    <row r="3342" spans="4:4">
      <c r="D3342" s="238"/>
    </row>
    <row r="3343" spans="4:4">
      <c r="D3343" s="238"/>
    </row>
    <row r="3344" spans="4:4">
      <c r="D3344" s="238"/>
    </row>
    <row r="3345" spans="4:4">
      <c r="D3345" s="238"/>
    </row>
    <row r="3346" spans="4:4">
      <c r="D3346" s="238"/>
    </row>
    <row r="3347" spans="4:4">
      <c r="D3347" s="238"/>
    </row>
    <row r="3348" spans="4:4">
      <c r="D3348" s="238"/>
    </row>
    <row r="3349" spans="4:4">
      <c r="D3349" s="238"/>
    </row>
    <row r="3350" spans="4:4">
      <c r="D3350" s="238"/>
    </row>
    <row r="3351" spans="4:4">
      <c r="D3351" s="238"/>
    </row>
    <row r="3352" spans="4:4">
      <c r="D3352" s="238"/>
    </row>
    <row r="3353" spans="4:4">
      <c r="D3353" s="238"/>
    </row>
    <row r="3354" spans="4:4">
      <c r="D3354" s="238"/>
    </row>
    <row r="3355" spans="4:4">
      <c r="D3355" s="238"/>
    </row>
    <row r="3356" spans="4:4">
      <c r="D3356" s="238"/>
    </row>
    <row r="3357" spans="4:4">
      <c r="D3357" s="238"/>
    </row>
    <row r="3358" spans="4:4">
      <c r="D3358" s="238"/>
    </row>
    <row r="3359" spans="4:4">
      <c r="D3359" s="238"/>
    </row>
    <row r="3360" spans="4:4">
      <c r="D3360" s="238"/>
    </row>
    <row r="3361" spans="4:4">
      <c r="D3361" s="238"/>
    </row>
    <row r="3362" spans="4:4">
      <c r="D3362" s="238"/>
    </row>
    <row r="3363" spans="4:4">
      <c r="D3363" s="238"/>
    </row>
    <row r="3364" spans="4:4">
      <c r="D3364" s="238"/>
    </row>
    <row r="3365" spans="4:4">
      <c r="D3365" s="238"/>
    </row>
    <row r="3366" spans="4:4">
      <c r="D3366" s="238"/>
    </row>
    <row r="3367" spans="4:4">
      <c r="D3367" s="238"/>
    </row>
    <row r="3368" spans="4:4">
      <c r="D3368" s="238"/>
    </row>
    <row r="3369" spans="4:4">
      <c r="D3369" s="238"/>
    </row>
    <row r="3370" spans="4:4">
      <c r="D3370" s="238"/>
    </row>
    <row r="3371" spans="4:4">
      <c r="D3371" s="238"/>
    </row>
    <row r="3372" spans="4:4">
      <c r="D3372" s="238"/>
    </row>
    <row r="3373" spans="4:4">
      <c r="D3373" s="238"/>
    </row>
    <row r="3374" spans="4:4">
      <c r="D3374" s="238"/>
    </row>
    <row r="3375" spans="4:4">
      <c r="D3375" s="238"/>
    </row>
    <row r="3376" spans="4:4">
      <c r="D3376" s="238"/>
    </row>
    <row r="3377" spans="4:4">
      <c r="D3377" s="238"/>
    </row>
    <row r="3378" spans="4:4">
      <c r="D3378" s="238"/>
    </row>
    <row r="3379" spans="4:4">
      <c r="D3379" s="238"/>
    </row>
    <row r="3380" spans="4:4">
      <c r="D3380" s="238"/>
    </row>
    <row r="3381" spans="4:4">
      <c r="D3381" s="238"/>
    </row>
    <row r="3382" spans="4:4">
      <c r="D3382" s="238"/>
    </row>
    <row r="3383" spans="4:4">
      <c r="D3383" s="238"/>
    </row>
    <row r="3384" spans="4:4">
      <c r="D3384" s="238"/>
    </row>
    <row r="3385" spans="4:4">
      <c r="D3385" s="238"/>
    </row>
    <row r="3386" spans="4:4">
      <c r="D3386" s="238"/>
    </row>
    <row r="3387" spans="4:4">
      <c r="D3387" s="238"/>
    </row>
    <row r="3388" spans="4:4">
      <c r="D3388" s="238"/>
    </row>
    <row r="3389" spans="4:4">
      <c r="D3389" s="238"/>
    </row>
    <row r="3390" spans="4:4">
      <c r="D3390" s="238"/>
    </row>
    <row r="3391" spans="4:4">
      <c r="D3391" s="238"/>
    </row>
    <row r="3392" spans="4:4">
      <c r="D3392" s="238"/>
    </row>
    <row r="3393" spans="4:4">
      <c r="D3393" s="238"/>
    </row>
    <row r="3394" spans="4:4">
      <c r="D3394" s="238"/>
    </row>
    <row r="3395" spans="4:4">
      <c r="D3395" s="238"/>
    </row>
    <row r="3396" spans="4:4">
      <c r="D3396" s="238"/>
    </row>
    <row r="3397" spans="4:4">
      <c r="D3397" s="238"/>
    </row>
    <row r="3398" spans="4:4">
      <c r="D3398" s="238"/>
    </row>
    <row r="3399" spans="4:4">
      <c r="D3399" s="238"/>
    </row>
    <row r="3400" spans="4:4">
      <c r="D3400" s="238"/>
    </row>
    <row r="3401" spans="4:4">
      <c r="D3401" s="238"/>
    </row>
    <row r="3402" spans="4:4">
      <c r="D3402" s="238"/>
    </row>
    <row r="3403" spans="4:4">
      <c r="D3403" s="238"/>
    </row>
    <row r="3404" spans="4:4">
      <c r="D3404" s="238"/>
    </row>
    <row r="3405" spans="4:4">
      <c r="D3405" s="238"/>
    </row>
    <row r="3406" spans="4:4">
      <c r="D3406" s="238"/>
    </row>
    <row r="3407" spans="4:4">
      <c r="D3407" s="238"/>
    </row>
    <row r="3408" spans="4:4">
      <c r="D3408" s="238"/>
    </row>
    <row r="3409" spans="4:4">
      <c r="D3409" s="238"/>
    </row>
    <row r="3410" spans="4:4">
      <c r="D3410" s="238"/>
    </row>
    <row r="3411" spans="4:4">
      <c r="D3411" s="238"/>
    </row>
    <row r="3412" spans="4:4">
      <c r="D3412" s="238"/>
    </row>
    <row r="3413" spans="4:4">
      <c r="D3413" s="238"/>
    </row>
    <row r="3414" spans="4:4">
      <c r="D3414" s="238"/>
    </row>
    <row r="3415" spans="4:4">
      <c r="D3415" s="238"/>
    </row>
    <row r="3416" spans="4:4">
      <c r="D3416" s="238"/>
    </row>
    <row r="3417" spans="4:4">
      <c r="D3417" s="238"/>
    </row>
    <row r="3418" spans="4:4">
      <c r="D3418" s="238"/>
    </row>
    <row r="3419" spans="4:4">
      <c r="D3419" s="238"/>
    </row>
    <row r="3420" spans="4:4">
      <c r="D3420" s="238"/>
    </row>
    <row r="3421" spans="4:4">
      <c r="D3421" s="238"/>
    </row>
    <row r="3422" spans="4:4">
      <c r="D3422" s="238"/>
    </row>
    <row r="3423" spans="4:4">
      <c r="D3423" s="238"/>
    </row>
    <row r="3424" spans="4:4">
      <c r="D3424" s="238"/>
    </row>
    <row r="3425" spans="4:4">
      <c r="D3425" s="238"/>
    </row>
    <row r="3426" spans="4:4">
      <c r="D3426" s="238"/>
    </row>
    <row r="3427" spans="4:4">
      <c r="D3427" s="238"/>
    </row>
    <row r="3428" spans="4:4">
      <c r="D3428" s="238"/>
    </row>
    <row r="3429" spans="4:4">
      <c r="D3429" s="238"/>
    </row>
    <row r="3430" spans="4:4">
      <c r="D3430" s="238"/>
    </row>
    <row r="3431" spans="4:4">
      <c r="D3431" s="238"/>
    </row>
    <row r="3432" spans="4:4">
      <c r="D3432" s="238"/>
    </row>
    <row r="3433" spans="4:4">
      <c r="D3433" s="238"/>
    </row>
    <row r="3434" spans="4:4">
      <c r="D3434" s="238"/>
    </row>
    <row r="3435" spans="4:4">
      <c r="D3435" s="238"/>
    </row>
    <row r="3436" spans="4:4">
      <c r="D3436" s="238"/>
    </row>
    <row r="3437" spans="4:4">
      <c r="D3437" s="238"/>
    </row>
    <row r="3438" spans="4:4">
      <c r="D3438" s="238"/>
    </row>
    <row r="3439" spans="4:4">
      <c r="D3439" s="238"/>
    </row>
    <row r="3440" spans="4:4">
      <c r="D3440" s="238"/>
    </row>
    <row r="3441" spans="4:4">
      <c r="D3441" s="238"/>
    </row>
    <row r="3442" spans="4:4">
      <c r="D3442" s="238"/>
    </row>
    <row r="3443" spans="4:4">
      <c r="D3443" s="238"/>
    </row>
    <row r="3444" spans="4:4">
      <c r="D3444" s="238"/>
    </row>
    <row r="3445" spans="4:4">
      <c r="D3445" s="238"/>
    </row>
    <row r="3446" spans="4:4">
      <c r="D3446" s="238"/>
    </row>
    <row r="3447" spans="4:4">
      <c r="D3447" s="238"/>
    </row>
    <row r="3448" spans="4:4">
      <c r="D3448" s="238"/>
    </row>
    <row r="3449" spans="4:4">
      <c r="D3449" s="238"/>
    </row>
    <row r="3450" spans="4:4">
      <c r="D3450" s="238"/>
    </row>
    <row r="3451" spans="4:4">
      <c r="D3451" s="238"/>
    </row>
    <row r="3452" spans="4:4">
      <c r="D3452" s="238"/>
    </row>
    <row r="3453" spans="4:4">
      <c r="D3453" s="238"/>
    </row>
    <row r="3454" spans="4:4">
      <c r="D3454" s="238"/>
    </row>
    <row r="3455" spans="4:4">
      <c r="D3455" s="238"/>
    </row>
    <row r="3456" spans="4:4">
      <c r="D3456" s="238"/>
    </row>
    <row r="3457" spans="4:4">
      <c r="D3457" s="238"/>
    </row>
    <row r="3458" spans="4:4">
      <c r="D3458" s="238"/>
    </row>
    <row r="3459" spans="4:4">
      <c r="D3459" s="238"/>
    </row>
    <row r="3460" spans="4:4">
      <c r="D3460" s="238"/>
    </row>
    <row r="3461" spans="4:4">
      <c r="D3461" s="238"/>
    </row>
    <row r="3462" spans="4:4">
      <c r="D3462" s="238"/>
    </row>
    <row r="3463" spans="4:4">
      <c r="D3463" s="238"/>
    </row>
    <row r="3464" spans="4:4">
      <c r="D3464" s="238"/>
    </row>
    <row r="3465" spans="4:4">
      <c r="D3465" s="238"/>
    </row>
    <row r="3466" spans="4:4">
      <c r="D3466" s="238"/>
    </row>
    <row r="3467" spans="4:4">
      <c r="D3467" s="238"/>
    </row>
    <row r="3468" spans="4:4">
      <c r="D3468" s="238"/>
    </row>
    <row r="3469" spans="4:4">
      <c r="D3469" s="238"/>
    </row>
    <row r="3470" spans="4:4">
      <c r="D3470" s="238"/>
    </row>
    <row r="3471" spans="4:4">
      <c r="D3471" s="238"/>
    </row>
    <row r="3472" spans="4:4">
      <c r="D3472" s="238"/>
    </row>
    <row r="3473" spans="4:4">
      <c r="D3473" s="238"/>
    </row>
    <row r="3474" spans="4:4">
      <c r="D3474" s="238"/>
    </row>
    <row r="3475" spans="4:4">
      <c r="D3475" s="238"/>
    </row>
    <row r="3476" spans="4:4">
      <c r="D3476" s="238"/>
    </row>
    <row r="3477" spans="4:4">
      <c r="D3477" s="238"/>
    </row>
    <row r="3478" spans="4:4">
      <c r="D3478" s="238"/>
    </row>
    <row r="3479" spans="4:4">
      <c r="D3479" s="238"/>
    </row>
    <row r="3480" spans="4:4">
      <c r="D3480" s="238"/>
    </row>
    <row r="3481" spans="4:4">
      <c r="D3481" s="238"/>
    </row>
    <row r="3482" spans="4:4">
      <c r="D3482" s="238"/>
    </row>
    <row r="3483" spans="4:4">
      <c r="D3483" s="238"/>
    </row>
    <row r="3484" spans="4:4">
      <c r="D3484" s="238"/>
    </row>
    <row r="3485" spans="4:4">
      <c r="D3485" s="238"/>
    </row>
    <row r="3486" spans="4:4">
      <c r="D3486" s="238"/>
    </row>
    <row r="3487" spans="4:4">
      <c r="D3487" s="238"/>
    </row>
    <row r="3488" spans="4:4">
      <c r="D3488" s="238"/>
    </row>
    <row r="3489" spans="4:4">
      <c r="D3489" s="238"/>
    </row>
    <row r="3490" spans="4:4">
      <c r="D3490" s="238"/>
    </row>
    <row r="3491" spans="4:4">
      <c r="D3491" s="238"/>
    </row>
    <row r="3492" spans="4:4">
      <c r="D3492" s="238"/>
    </row>
    <row r="3493" spans="4:4">
      <c r="D3493" s="238"/>
    </row>
    <row r="3494" spans="4:4">
      <c r="D3494" s="238"/>
    </row>
    <row r="3495" spans="4:4">
      <c r="D3495" s="238"/>
    </row>
    <row r="3496" spans="4:4">
      <c r="D3496" s="238"/>
    </row>
    <row r="3497" spans="4:4">
      <c r="D3497" s="238"/>
    </row>
    <row r="3498" spans="4:4">
      <c r="D3498" s="238"/>
    </row>
    <row r="3499" spans="4:4">
      <c r="D3499" s="238"/>
    </row>
    <row r="3500" spans="4:4">
      <c r="D3500" s="238"/>
    </row>
    <row r="3501" spans="4:4">
      <c r="D3501" s="238"/>
    </row>
    <row r="3502" spans="4:4">
      <c r="D3502" s="238"/>
    </row>
    <row r="3503" spans="4:4">
      <c r="D3503" s="238"/>
    </row>
    <row r="3504" spans="4:4">
      <c r="D3504" s="238"/>
    </row>
    <row r="3505" spans="4:4">
      <c r="D3505" s="238"/>
    </row>
    <row r="3506" spans="4:4">
      <c r="D3506" s="238"/>
    </row>
    <row r="3507" spans="4:4">
      <c r="D3507" s="238"/>
    </row>
    <row r="3508" spans="4:4">
      <c r="D3508" s="238"/>
    </row>
    <row r="3509" spans="4:4">
      <c r="D3509" s="238"/>
    </row>
    <row r="3510" spans="4:4">
      <c r="D3510" s="238"/>
    </row>
    <row r="3511" spans="4:4">
      <c r="D3511" s="238"/>
    </row>
    <row r="3512" spans="4:4">
      <c r="D3512" s="238"/>
    </row>
    <row r="3513" spans="4:4">
      <c r="D3513" s="238"/>
    </row>
    <row r="3514" spans="4:4">
      <c r="D3514" s="238"/>
    </row>
    <row r="3515" spans="4:4">
      <c r="D3515" s="238"/>
    </row>
    <row r="3516" spans="4:4">
      <c r="D3516" s="238"/>
    </row>
    <row r="3517" spans="4:4">
      <c r="D3517" s="238"/>
    </row>
    <row r="3518" spans="4:4">
      <c r="D3518" s="238"/>
    </row>
    <row r="3519" spans="4:4">
      <c r="D3519" s="238"/>
    </row>
    <row r="3520" spans="4:4">
      <c r="D3520" s="238"/>
    </row>
    <row r="3521" spans="4:4">
      <c r="D3521" s="238"/>
    </row>
    <row r="3522" spans="4:4">
      <c r="D3522" s="238"/>
    </row>
    <row r="3523" spans="4:4">
      <c r="D3523" s="238"/>
    </row>
    <row r="3524" spans="4:4">
      <c r="D3524" s="238"/>
    </row>
    <row r="3525" spans="4:4">
      <c r="D3525" s="238"/>
    </row>
    <row r="3526" spans="4:4">
      <c r="D3526" s="238"/>
    </row>
    <row r="3527" spans="4:4">
      <c r="D3527" s="238"/>
    </row>
    <row r="3528" spans="4:4">
      <c r="D3528" s="238"/>
    </row>
    <row r="3529" spans="4:4">
      <c r="D3529" s="238"/>
    </row>
    <row r="3530" spans="4:4">
      <c r="D3530" s="238"/>
    </row>
    <row r="3531" spans="4:4">
      <c r="D3531" s="238"/>
    </row>
    <row r="3532" spans="4:4">
      <c r="D3532" s="238"/>
    </row>
    <row r="3533" spans="4:4">
      <c r="D3533" s="238"/>
    </row>
    <row r="3534" spans="4:4">
      <c r="D3534" s="238"/>
    </row>
    <row r="3535" spans="4:4">
      <c r="D3535" s="238"/>
    </row>
    <row r="3536" spans="4:4">
      <c r="D3536" s="238"/>
    </row>
    <row r="3537" spans="4:4">
      <c r="D3537" s="238"/>
    </row>
    <row r="3538" spans="4:4">
      <c r="D3538" s="238"/>
    </row>
    <row r="3539" spans="4:4">
      <c r="D3539" s="238"/>
    </row>
    <row r="3540" spans="4:4">
      <c r="D3540" s="238"/>
    </row>
    <row r="3541" spans="4:4">
      <c r="D3541" s="238"/>
    </row>
    <row r="3542" spans="4:4">
      <c r="D3542" s="238"/>
    </row>
    <row r="3543" spans="4:4">
      <c r="D3543" s="238"/>
    </row>
    <row r="3544" spans="4:4">
      <c r="D3544" s="238"/>
    </row>
    <row r="3545" spans="4:4">
      <c r="D3545" s="238"/>
    </row>
    <row r="3546" spans="4:4">
      <c r="D3546" s="238"/>
    </row>
    <row r="3547" spans="4:4">
      <c r="D3547" s="238"/>
    </row>
    <row r="3548" spans="4:4">
      <c r="D3548" s="238"/>
    </row>
    <row r="3549" spans="4:4">
      <c r="D3549" s="238"/>
    </row>
    <row r="3550" spans="4:4">
      <c r="D3550" s="238"/>
    </row>
    <row r="3551" spans="4:4">
      <c r="D3551" s="238"/>
    </row>
    <row r="3552" spans="4:4">
      <c r="D3552" s="238"/>
    </row>
    <row r="3553" spans="4:4">
      <c r="D3553" s="238"/>
    </row>
    <row r="3554" spans="4:4">
      <c r="D3554" s="238"/>
    </row>
    <row r="3555" spans="4:4">
      <c r="D3555" s="238"/>
    </row>
    <row r="3556" spans="4:4">
      <c r="D3556" s="238"/>
    </row>
    <row r="3557" spans="4:4">
      <c r="D3557" s="238"/>
    </row>
    <row r="3558" spans="4:4">
      <c r="D3558" s="238"/>
    </row>
    <row r="3559" spans="4:4">
      <c r="D3559" s="238"/>
    </row>
    <row r="3560" spans="4:4">
      <c r="D3560" s="238"/>
    </row>
    <row r="3561" spans="4:4">
      <c r="D3561" s="238"/>
    </row>
    <row r="3562" spans="4:4">
      <c r="D3562" s="238"/>
    </row>
    <row r="3563" spans="4:4">
      <c r="D3563" s="238"/>
    </row>
    <row r="3564" spans="4:4">
      <c r="D3564" s="238"/>
    </row>
    <row r="3565" spans="4:4">
      <c r="D3565" s="238"/>
    </row>
    <row r="3566" spans="4:4">
      <c r="D3566" s="238"/>
    </row>
    <row r="3567" spans="4:4">
      <c r="D3567" s="238"/>
    </row>
    <row r="3568" spans="4:4">
      <c r="D3568" s="238"/>
    </row>
    <row r="3569" spans="4:4">
      <c r="D3569" s="238"/>
    </row>
    <row r="3570" spans="4:4">
      <c r="D3570" s="238"/>
    </row>
    <row r="3571" spans="4:4">
      <c r="D3571" s="238"/>
    </row>
    <row r="3572" spans="4:4">
      <c r="D3572" s="238"/>
    </row>
    <row r="3573" spans="4:4">
      <c r="D3573" s="238"/>
    </row>
    <row r="3574" spans="4:4">
      <c r="D3574" s="238"/>
    </row>
    <row r="3575" spans="4:4">
      <c r="D3575" s="238"/>
    </row>
    <row r="3576" spans="4:4">
      <c r="D3576" s="238"/>
    </row>
    <row r="3577" spans="4:4">
      <c r="D3577" s="238"/>
    </row>
    <row r="3578" spans="4:4">
      <c r="D3578" s="238"/>
    </row>
    <row r="3579" spans="4:4">
      <c r="D3579" s="238"/>
    </row>
    <row r="3580" spans="4:4">
      <c r="D3580" s="238"/>
    </row>
    <row r="3581" spans="4:4">
      <c r="D3581" s="238"/>
    </row>
    <row r="3582" spans="4:4">
      <c r="D3582" s="238"/>
    </row>
    <row r="3583" spans="4:4">
      <c r="D3583" s="238"/>
    </row>
    <row r="3584" spans="4:4">
      <c r="D3584" s="238"/>
    </row>
    <row r="3585" spans="4:4">
      <c r="D3585" s="238"/>
    </row>
    <row r="3586" spans="4:4">
      <c r="D3586" s="238"/>
    </row>
    <row r="3587" spans="4:4">
      <c r="D3587" s="238"/>
    </row>
    <row r="3588" spans="4:4">
      <c r="D3588" s="238"/>
    </row>
    <row r="3589" spans="4:4">
      <c r="D3589" s="238"/>
    </row>
    <row r="3590" spans="4:4">
      <c r="D3590" s="238"/>
    </row>
    <row r="3591" spans="4:4">
      <c r="D3591" s="238"/>
    </row>
    <row r="3592" spans="4:4">
      <c r="D3592" s="238"/>
    </row>
    <row r="3593" spans="4:4">
      <c r="D3593" s="238"/>
    </row>
    <row r="3594" spans="4:4">
      <c r="D3594" s="238"/>
    </row>
    <row r="3595" spans="4:4">
      <c r="D3595" s="238"/>
    </row>
    <row r="3596" spans="4:4">
      <c r="D3596" s="238"/>
    </row>
    <row r="3597" spans="4:4">
      <c r="D3597" s="238"/>
    </row>
    <row r="3598" spans="4:4">
      <c r="D3598" s="238"/>
    </row>
    <row r="3599" spans="4:4">
      <c r="D3599" s="238"/>
    </row>
    <row r="3600" spans="4:4">
      <c r="D3600" s="238"/>
    </row>
    <row r="3601" spans="4:4">
      <c r="D3601" s="238"/>
    </row>
    <row r="3602" spans="4:4">
      <c r="D3602" s="238"/>
    </row>
    <row r="3603" spans="4:4">
      <c r="D3603" s="238"/>
    </row>
    <row r="3604" spans="4:4">
      <c r="D3604" s="238"/>
    </row>
    <row r="3605" spans="4:4">
      <c r="D3605" s="238"/>
    </row>
    <row r="3606" spans="4:4">
      <c r="D3606" s="238"/>
    </row>
    <row r="3607" spans="4:4">
      <c r="D3607" s="238"/>
    </row>
    <row r="3608" spans="4:4">
      <c r="D3608" s="238"/>
    </row>
    <row r="3609" spans="4:4">
      <c r="D3609" s="238"/>
    </row>
    <row r="3610" spans="4:4">
      <c r="D3610" s="238"/>
    </row>
    <row r="3611" spans="4:4">
      <c r="D3611" s="238"/>
    </row>
    <row r="3612" spans="4:4">
      <c r="D3612" s="238"/>
    </row>
    <row r="3613" spans="4:4">
      <c r="D3613" s="238"/>
    </row>
    <row r="3614" spans="4:4">
      <c r="D3614" s="238"/>
    </row>
    <row r="3615" spans="4:4">
      <c r="D3615" s="238"/>
    </row>
    <row r="3616" spans="4:4">
      <c r="D3616" s="238"/>
    </row>
    <row r="3617" spans="4:4">
      <c r="D3617" s="238"/>
    </row>
    <row r="3618" spans="4:4">
      <c r="D3618" s="238"/>
    </row>
    <row r="3619" spans="4:4">
      <c r="D3619" s="238"/>
    </row>
    <row r="3620" spans="4:4">
      <c r="D3620" s="238"/>
    </row>
    <row r="3621" spans="4:4">
      <c r="D3621" s="238"/>
    </row>
    <row r="3622" spans="4:4">
      <c r="D3622" s="238"/>
    </row>
    <row r="3623" spans="4:4">
      <c r="D3623" s="238"/>
    </row>
    <row r="3624" spans="4:4">
      <c r="D3624" s="238"/>
    </row>
    <row r="3625" spans="4:4">
      <c r="D3625" s="238"/>
    </row>
    <row r="3626" spans="4:4">
      <c r="D3626" s="238"/>
    </row>
    <row r="3627" spans="4:4">
      <c r="D3627" s="238"/>
    </row>
    <row r="3628" spans="4:4">
      <c r="D3628" s="238"/>
    </row>
    <row r="3629" spans="4:4">
      <c r="D3629" s="238"/>
    </row>
    <row r="3630" spans="4:4">
      <c r="D3630" s="238"/>
    </row>
    <row r="3631" spans="4:4">
      <c r="D3631" s="238"/>
    </row>
    <row r="3632" spans="4:4">
      <c r="D3632" s="238"/>
    </row>
    <row r="3633" spans="4:4">
      <c r="D3633" s="238"/>
    </row>
    <row r="3634" spans="4:4">
      <c r="D3634" s="238"/>
    </row>
    <row r="3635" spans="4:4">
      <c r="D3635" s="238"/>
    </row>
    <row r="3636" spans="4:4">
      <c r="D3636" s="238"/>
    </row>
    <row r="3637" spans="4:4">
      <c r="D3637" s="238"/>
    </row>
    <row r="3638" spans="4:4">
      <c r="D3638" s="238"/>
    </row>
    <row r="3639" spans="4:4">
      <c r="D3639" s="238"/>
    </row>
    <row r="3640" spans="4:4">
      <c r="D3640" s="238"/>
    </row>
    <row r="3641" spans="4:4">
      <c r="D3641" s="238"/>
    </row>
    <row r="3642" spans="4:4">
      <c r="D3642" s="238"/>
    </row>
    <row r="3643" spans="4:4">
      <c r="D3643" s="238"/>
    </row>
    <row r="3644" spans="4:4">
      <c r="D3644" s="238"/>
    </row>
    <row r="3645" spans="4:4">
      <c r="D3645" s="238"/>
    </row>
    <row r="3646" spans="4:4">
      <c r="D3646" s="238"/>
    </row>
    <row r="3647" spans="4:4">
      <c r="D3647" s="238"/>
    </row>
    <row r="3648" spans="4:4">
      <c r="D3648" s="238"/>
    </row>
    <row r="3649" spans="4:4">
      <c r="D3649" s="238"/>
    </row>
    <row r="3650" spans="4:4">
      <c r="D3650" s="238"/>
    </row>
    <row r="3651" spans="4:4">
      <c r="D3651" s="238"/>
    </row>
    <row r="3652" spans="4:4">
      <c r="D3652" s="238"/>
    </row>
    <row r="3653" spans="4:4">
      <c r="D3653" s="238"/>
    </row>
    <row r="3654" spans="4:4">
      <c r="D3654" s="238"/>
    </row>
    <row r="3655" spans="4:4">
      <c r="D3655" s="238"/>
    </row>
    <row r="3656" spans="4:4">
      <c r="D3656" s="238"/>
    </row>
    <row r="3657" spans="4:4">
      <c r="D3657" s="238"/>
    </row>
    <row r="3658" spans="4:4">
      <c r="D3658" s="238"/>
    </row>
    <row r="3659" spans="4:4">
      <c r="D3659" s="238"/>
    </row>
    <row r="3660" spans="4:4">
      <c r="D3660" s="238"/>
    </row>
    <row r="3661" spans="4:4">
      <c r="D3661" s="238"/>
    </row>
    <row r="3662" spans="4:4">
      <c r="D3662" s="238"/>
    </row>
    <row r="3663" spans="4:4">
      <c r="D3663" s="238"/>
    </row>
    <row r="3664" spans="4:4">
      <c r="D3664" s="238"/>
    </row>
    <row r="3665" spans="4:4">
      <c r="D3665" s="238"/>
    </row>
    <row r="3666" spans="4:4">
      <c r="D3666" s="238"/>
    </row>
    <row r="3667" spans="4:4">
      <c r="D3667" s="238"/>
    </row>
    <row r="3668" spans="4:4">
      <c r="D3668" s="238"/>
    </row>
    <row r="3669" spans="4:4">
      <c r="D3669" s="238"/>
    </row>
    <row r="3670" spans="4:4">
      <c r="D3670" s="238"/>
    </row>
    <row r="3671" spans="4:4">
      <c r="D3671" s="238"/>
    </row>
    <row r="3672" spans="4:4">
      <c r="D3672" s="238"/>
    </row>
    <row r="3673" spans="4:4">
      <c r="D3673" s="238"/>
    </row>
    <row r="3674" spans="4:4">
      <c r="D3674" s="238"/>
    </row>
    <row r="3675" spans="4:4">
      <c r="D3675" s="238"/>
    </row>
    <row r="3676" spans="4:4">
      <c r="D3676" s="238"/>
    </row>
    <row r="3677" spans="4:4">
      <c r="D3677" s="238"/>
    </row>
    <row r="3678" spans="4:4">
      <c r="D3678" s="238"/>
    </row>
    <row r="3679" spans="4:4">
      <c r="D3679" s="238"/>
    </row>
    <row r="3680" spans="4:4">
      <c r="D3680" s="238"/>
    </row>
    <row r="3681" spans="4:4">
      <c r="D3681" s="238"/>
    </row>
    <row r="3682" spans="4:4">
      <c r="D3682" s="238"/>
    </row>
    <row r="3683" spans="4:4">
      <c r="D3683" s="238"/>
    </row>
    <row r="3684" spans="4:4">
      <c r="D3684" s="238"/>
    </row>
    <row r="3685" spans="4:4">
      <c r="D3685" s="238"/>
    </row>
    <row r="3686" spans="4:4">
      <c r="D3686" s="238"/>
    </row>
    <row r="3687" spans="4:4">
      <c r="D3687" s="238"/>
    </row>
    <row r="3688" spans="4:4">
      <c r="D3688" s="238"/>
    </row>
    <row r="3689" spans="4:4">
      <c r="D3689" s="238"/>
    </row>
    <row r="3690" spans="4:4">
      <c r="D3690" s="238"/>
    </row>
    <row r="3691" spans="4:4">
      <c r="D3691" s="238"/>
    </row>
    <row r="3692" spans="4:4">
      <c r="D3692" s="238"/>
    </row>
    <row r="3693" spans="4:4">
      <c r="D3693" s="238"/>
    </row>
    <row r="3694" spans="4:4">
      <c r="D3694" s="238"/>
    </row>
    <row r="3695" spans="4:4">
      <c r="D3695" s="238"/>
    </row>
    <row r="3696" spans="4:4">
      <c r="D3696" s="238"/>
    </row>
    <row r="3697" spans="4:4">
      <c r="D3697" s="238"/>
    </row>
    <row r="3698" spans="4:4">
      <c r="D3698" s="238"/>
    </row>
    <row r="3699" spans="4:4">
      <c r="D3699" s="238"/>
    </row>
    <row r="3700" spans="4:4">
      <c r="D3700" s="238"/>
    </row>
    <row r="3701" spans="4:4">
      <c r="D3701" s="238"/>
    </row>
    <row r="3702" spans="4:4">
      <c r="D3702" s="238"/>
    </row>
    <row r="3703" spans="4:4">
      <c r="D3703" s="238"/>
    </row>
    <row r="3704" spans="4:4">
      <c r="D3704" s="238"/>
    </row>
    <row r="3705" spans="4:4">
      <c r="D3705" s="238"/>
    </row>
    <row r="3706" spans="4:4">
      <c r="D3706" s="238"/>
    </row>
    <row r="3707" spans="4:4">
      <c r="D3707" s="238"/>
    </row>
    <row r="3708" spans="4:4">
      <c r="D3708" s="238"/>
    </row>
    <row r="3709" spans="4:4">
      <c r="D3709" s="238"/>
    </row>
    <row r="3710" spans="4:4">
      <c r="D3710" s="238"/>
    </row>
    <row r="3711" spans="4:4">
      <c r="D3711" s="238"/>
    </row>
    <row r="3712" spans="4:4">
      <c r="D3712" s="238"/>
    </row>
    <row r="3713" spans="4:4">
      <c r="D3713" s="238"/>
    </row>
    <row r="3714" spans="4:4">
      <c r="D3714" s="238"/>
    </row>
    <row r="3715" spans="4:4">
      <c r="D3715" s="238"/>
    </row>
    <row r="3716" spans="4:4">
      <c r="D3716" s="238"/>
    </row>
    <row r="3717" spans="4:4">
      <c r="D3717" s="238"/>
    </row>
    <row r="3718" spans="4:4">
      <c r="D3718" s="238"/>
    </row>
    <row r="3719" spans="4:4">
      <c r="D3719" s="238"/>
    </row>
    <row r="3720" spans="4:4">
      <c r="D3720" s="238"/>
    </row>
    <row r="3721" spans="4:4">
      <c r="D3721" s="238"/>
    </row>
    <row r="3722" spans="4:4">
      <c r="D3722" s="238"/>
    </row>
    <row r="3723" spans="4:4">
      <c r="D3723" s="238"/>
    </row>
    <row r="3724" spans="4:4">
      <c r="D3724" s="238"/>
    </row>
    <row r="3725" spans="4:4">
      <c r="D3725" s="238"/>
    </row>
    <row r="3726" spans="4:4">
      <c r="D3726" s="238"/>
    </row>
    <row r="3727" spans="4:4">
      <c r="D3727" s="238"/>
    </row>
    <row r="3728" spans="4:4">
      <c r="D3728" s="238"/>
    </row>
    <row r="3729" spans="4:4">
      <c r="D3729" s="238"/>
    </row>
    <row r="3730" spans="4:4">
      <c r="D3730" s="238"/>
    </row>
    <row r="3731" spans="4:4">
      <c r="D3731" s="238"/>
    </row>
    <row r="3732" spans="4:4">
      <c r="D3732" s="238"/>
    </row>
    <row r="3733" spans="4:4">
      <c r="D3733" s="238"/>
    </row>
    <row r="3734" spans="4:4">
      <c r="D3734" s="238"/>
    </row>
    <row r="3735" spans="4:4">
      <c r="D3735" s="238"/>
    </row>
    <row r="3736" spans="4:4">
      <c r="D3736" s="238"/>
    </row>
    <row r="3737" spans="4:4">
      <c r="D3737" s="238"/>
    </row>
    <row r="3738" spans="4:4">
      <c r="D3738" s="238"/>
    </row>
    <row r="3739" spans="4:4">
      <c r="D3739" s="238"/>
    </row>
    <row r="3740" spans="4:4">
      <c r="D3740" s="238"/>
    </row>
    <row r="3741" spans="4:4">
      <c r="D3741" s="238"/>
    </row>
    <row r="3742" spans="4:4">
      <c r="D3742" s="238"/>
    </row>
    <row r="3743" spans="4:4">
      <c r="D3743" s="238"/>
    </row>
    <row r="3744" spans="4:4">
      <c r="D3744" s="238"/>
    </row>
    <row r="3745" spans="4:4">
      <c r="D3745" s="238"/>
    </row>
    <row r="3746" spans="4:4">
      <c r="D3746" s="238"/>
    </row>
    <row r="3747" spans="4:4">
      <c r="D3747" s="238"/>
    </row>
    <row r="3748" spans="4:4">
      <c r="D3748" s="238"/>
    </row>
    <row r="3749" spans="4:4">
      <c r="D3749" s="238"/>
    </row>
    <row r="3750" spans="4:4">
      <c r="D3750" s="238"/>
    </row>
    <row r="3751" spans="4:4">
      <c r="D3751" s="238"/>
    </row>
    <row r="3752" spans="4:4">
      <c r="D3752" s="238"/>
    </row>
    <row r="3753" spans="4:4">
      <c r="D3753" s="238"/>
    </row>
    <row r="3754" spans="4:4">
      <c r="D3754" s="238"/>
    </row>
    <row r="3755" spans="4:4">
      <c r="D3755" s="238"/>
    </row>
    <row r="3756" spans="4:4">
      <c r="D3756" s="238"/>
    </row>
    <row r="3757" spans="4:4">
      <c r="D3757" s="238"/>
    </row>
    <row r="3758" spans="4:4">
      <c r="D3758" s="238"/>
    </row>
    <row r="3759" spans="4:4">
      <c r="D3759" s="238"/>
    </row>
    <row r="3760" spans="4:4">
      <c r="D3760" s="238"/>
    </row>
    <row r="3761" spans="4:4">
      <c r="D3761" s="238"/>
    </row>
    <row r="3762" spans="4:4">
      <c r="D3762" s="238"/>
    </row>
    <row r="3763" spans="4:4">
      <c r="D3763" s="238"/>
    </row>
    <row r="3764" spans="4:4">
      <c r="D3764" s="238"/>
    </row>
    <row r="3765" spans="4:4">
      <c r="D3765" s="238"/>
    </row>
    <row r="3766" spans="4:4">
      <c r="D3766" s="238"/>
    </row>
    <row r="3767" spans="4:4">
      <c r="D3767" s="238"/>
    </row>
    <row r="3768" spans="4:4">
      <c r="D3768" s="238"/>
    </row>
    <row r="3769" spans="4:4">
      <c r="D3769" s="238"/>
    </row>
    <row r="3770" spans="4:4">
      <c r="D3770" s="238"/>
    </row>
    <row r="3771" spans="4:4">
      <c r="D3771" s="238"/>
    </row>
    <row r="3772" spans="4:4">
      <c r="D3772" s="238"/>
    </row>
    <row r="3773" spans="4:4">
      <c r="D3773" s="238"/>
    </row>
    <row r="3774" spans="4:4">
      <c r="D3774" s="238"/>
    </row>
    <row r="3775" spans="4:4">
      <c r="D3775" s="238"/>
    </row>
    <row r="3776" spans="4:4">
      <c r="D3776" s="238"/>
    </row>
    <row r="3777" spans="4:4">
      <c r="D3777" s="238"/>
    </row>
    <row r="3778" spans="4:4">
      <c r="D3778" s="238"/>
    </row>
    <row r="3779" spans="4:4">
      <c r="D3779" s="238"/>
    </row>
    <row r="3780" spans="4:4">
      <c r="D3780" s="238"/>
    </row>
    <row r="3781" spans="4:4">
      <c r="D3781" s="238"/>
    </row>
    <row r="3782" spans="4:4">
      <c r="D3782" s="238"/>
    </row>
    <row r="3783" spans="4:4">
      <c r="D3783" s="238"/>
    </row>
    <row r="3784" spans="4:4">
      <c r="D3784" s="238"/>
    </row>
    <row r="3785" spans="4:4">
      <c r="D3785" s="238"/>
    </row>
    <row r="3786" spans="4:4">
      <c r="D3786" s="238"/>
    </row>
    <row r="3787" spans="4:4">
      <c r="D3787" s="238"/>
    </row>
    <row r="3788" spans="4:4">
      <c r="D3788" s="238"/>
    </row>
    <row r="3789" spans="4:4">
      <c r="D3789" s="238"/>
    </row>
    <row r="3790" spans="4:4">
      <c r="D3790" s="238"/>
    </row>
    <row r="3791" spans="4:4">
      <c r="D3791" s="238"/>
    </row>
    <row r="3792" spans="4:4">
      <c r="D3792" s="238"/>
    </row>
    <row r="3793" spans="4:4">
      <c r="D3793" s="238"/>
    </row>
    <row r="3794" spans="4:4">
      <c r="D3794" s="238"/>
    </row>
    <row r="3795" spans="4:4">
      <c r="D3795" s="238"/>
    </row>
    <row r="3796" spans="4:4">
      <c r="D3796" s="238"/>
    </row>
    <row r="3797" spans="4:4">
      <c r="D3797" s="238"/>
    </row>
    <row r="3798" spans="4:4">
      <c r="D3798" s="238"/>
    </row>
    <row r="3799" spans="4:4">
      <c r="D3799" s="238"/>
    </row>
    <row r="3800" spans="4:4">
      <c r="D3800" s="238"/>
    </row>
    <row r="3801" spans="4:4">
      <c r="D3801" s="238"/>
    </row>
    <row r="3802" spans="4:4">
      <c r="D3802" s="238"/>
    </row>
    <row r="3803" spans="4:4">
      <c r="D3803" s="238"/>
    </row>
    <row r="3804" spans="4:4">
      <c r="D3804" s="238"/>
    </row>
    <row r="3805" spans="4:4">
      <c r="D3805" s="238"/>
    </row>
    <row r="3806" spans="4:4">
      <c r="D3806" s="238"/>
    </row>
    <row r="3807" spans="4:4">
      <c r="D3807" s="238"/>
    </row>
    <row r="3808" spans="4:4">
      <c r="D3808" s="238"/>
    </row>
    <row r="3809" spans="4:4">
      <c r="D3809" s="238"/>
    </row>
    <row r="3810" spans="4:4">
      <c r="D3810" s="238"/>
    </row>
    <row r="3811" spans="4:4">
      <c r="D3811" s="238"/>
    </row>
    <row r="3812" spans="4:4">
      <c r="D3812" s="238"/>
    </row>
    <row r="3813" spans="4:4">
      <c r="D3813" s="238"/>
    </row>
    <row r="3814" spans="4:4">
      <c r="D3814" s="238"/>
    </row>
    <row r="3815" spans="4:4">
      <c r="D3815" s="238"/>
    </row>
    <row r="3816" spans="4:4">
      <c r="D3816" s="238"/>
    </row>
    <row r="3817" spans="4:4">
      <c r="D3817" s="238"/>
    </row>
    <row r="3818" spans="4:4">
      <c r="D3818" s="238"/>
    </row>
    <row r="3819" spans="4:4">
      <c r="D3819" s="238"/>
    </row>
    <row r="3820" spans="4:4">
      <c r="D3820" s="238"/>
    </row>
    <row r="3821" spans="4:4">
      <c r="D3821" s="238"/>
    </row>
    <row r="3822" spans="4:4">
      <c r="D3822" s="238"/>
    </row>
    <row r="3823" spans="4:4">
      <c r="D3823" s="238"/>
    </row>
    <row r="3824" spans="4:4">
      <c r="D3824" s="238"/>
    </row>
    <row r="3825" spans="4:4">
      <c r="D3825" s="238"/>
    </row>
    <row r="3826" spans="4:4">
      <c r="D3826" s="238"/>
    </row>
    <row r="3827" spans="4:4">
      <c r="D3827" s="238"/>
    </row>
    <row r="3828" spans="4:4">
      <c r="D3828" s="238"/>
    </row>
    <row r="3829" spans="4:4">
      <c r="D3829" s="238"/>
    </row>
    <row r="3830" spans="4:4">
      <c r="D3830" s="238"/>
    </row>
    <row r="3831" spans="4:4">
      <c r="D3831" s="238"/>
    </row>
    <row r="3832" spans="4:4">
      <c r="D3832" s="238"/>
    </row>
    <row r="3833" spans="4:4">
      <c r="D3833" s="238"/>
    </row>
    <row r="3834" spans="4:4">
      <c r="D3834" s="238"/>
    </row>
    <row r="3835" spans="4:4">
      <c r="D3835" s="238"/>
    </row>
    <row r="3836" spans="4:4">
      <c r="D3836" s="238"/>
    </row>
    <row r="3837" spans="4:4">
      <c r="D3837" s="238"/>
    </row>
    <row r="3838" spans="4:4">
      <c r="D3838" s="238"/>
    </row>
    <row r="3839" spans="4:4">
      <c r="D3839" s="238"/>
    </row>
    <row r="3840" spans="4:4">
      <c r="D3840" s="238"/>
    </row>
    <row r="3841" spans="4:4">
      <c r="D3841" s="238"/>
    </row>
    <row r="3842" spans="4:4">
      <c r="D3842" s="238"/>
    </row>
    <row r="3843" spans="4:4">
      <c r="D3843" s="238"/>
    </row>
    <row r="3844" spans="4:4">
      <c r="D3844" s="238"/>
    </row>
    <row r="3845" spans="4:4">
      <c r="D3845" s="238"/>
    </row>
    <row r="3846" spans="4:4">
      <c r="D3846" s="238"/>
    </row>
    <row r="3847" spans="4:4">
      <c r="D3847" s="238"/>
    </row>
    <row r="3848" spans="4:4">
      <c r="D3848" s="238"/>
    </row>
    <row r="3849" spans="4:4">
      <c r="D3849" s="238"/>
    </row>
    <row r="3850" spans="4:4">
      <c r="D3850" s="238"/>
    </row>
    <row r="3851" spans="4:4">
      <c r="D3851" s="238"/>
    </row>
    <row r="3852" spans="4:4">
      <c r="D3852" s="238"/>
    </row>
    <row r="3853" spans="4:4">
      <c r="D3853" s="238"/>
    </row>
    <row r="3854" spans="4:4">
      <c r="D3854" s="238"/>
    </row>
    <row r="3855" spans="4:4">
      <c r="D3855" s="238"/>
    </row>
    <row r="3856" spans="4:4">
      <c r="D3856" s="238"/>
    </row>
    <row r="3857" spans="4:4">
      <c r="D3857" s="238"/>
    </row>
    <row r="3858" spans="4:4">
      <c r="D3858" s="238"/>
    </row>
    <row r="3859" spans="4:4">
      <c r="D3859" s="238"/>
    </row>
    <row r="3860" spans="4:4">
      <c r="D3860" s="238"/>
    </row>
    <row r="3861" spans="4:4">
      <c r="D3861" s="238"/>
    </row>
    <row r="3862" spans="4:4">
      <c r="D3862" s="238"/>
    </row>
    <row r="3863" spans="4:4">
      <c r="D3863" s="238"/>
    </row>
    <row r="3864" spans="4:4">
      <c r="D3864" s="238"/>
    </row>
    <row r="3865" spans="4:4">
      <c r="D3865" s="238"/>
    </row>
    <row r="3866" spans="4:4">
      <c r="D3866" s="238"/>
    </row>
    <row r="3867" spans="4:4">
      <c r="D3867" s="238"/>
    </row>
    <row r="3868" spans="4:4">
      <c r="D3868" s="238"/>
    </row>
    <row r="3869" spans="4:4">
      <c r="D3869" s="238"/>
    </row>
    <row r="3870" spans="4:4">
      <c r="D3870" s="238"/>
    </row>
    <row r="3871" spans="4:4">
      <c r="D3871" s="238"/>
    </row>
    <row r="3872" spans="4:4">
      <c r="D3872" s="238"/>
    </row>
    <row r="3873" spans="4:4">
      <c r="D3873" s="238"/>
    </row>
    <row r="3874" spans="4:4">
      <c r="D3874" s="238"/>
    </row>
    <row r="3875" spans="4:4">
      <c r="D3875" s="238"/>
    </row>
    <row r="3876" spans="4:4">
      <c r="D3876" s="238"/>
    </row>
    <row r="3877" spans="4:4">
      <c r="D3877" s="238"/>
    </row>
    <row r="3878" spans="4:4">
      <c r="D3878" s="238"/>
    </row>
    <row r="3879" spans="4:4">
      <c r="D3879" s="238"/>
    </row>
    <row r="3880" spans="4:4">
      <c r="D3880" s="238"/>
    </row>
    <row r="3881" spans="4:4">
      <c r="D3881" s="238"/>
    </row>
    <row r="3882" spans="4:4">
      <c r="D3882" s="238"/>
    </row>
    <row r="3883" spans="4:4">
      <c r="D3883" s="238"/>
    </row>
    <row r="3884" spans="4:4">
      <c r="D3884" s="238"/>
    </row>
    <row r="3885" spans="4:4">
      <c r="D3885" s="238"/>
    </row>
    <row r="3886" spans="4:4">
      <c r="D3886" s="238"/>
    </row>
    <row r="3887" spans="4:4">
      <c r="D3887" s="238"/>
    </row>
    <row r="3888" spans="4:4">
      <c r="D3888" s="238"/>
    </row>
    <row r="3889" spans="4:4">
      <c r="D3889" s="238"/>
    </row>
    <row r="3890" spans="4:4">
      <c r="D3890" s="238"/>
    </row>
    <row r="3891" spans="4:4">
      <c r="D3891" s="238"/>
    </row>
    <row r="3892" spans="4:4">
      <c r="D3892" s="238"/>
    </row>
    <row r="3893" spans="4:4">
      <c r="D3893" s="238"/>
    </row>
    <row r="3894" spans="4:4">
      <c r="D3894" s="238"/>
    </row>
    <row r="3895" spans="4:4">
      <c r="D3895" s="238"/>
    </row>
    <row r="3896" spans="4:4">
      <c r="D3896" s="238"/>
    </row>
    <row r="3897" spans="4:4">
      <c r="D3897" s="238"/>
    </row>
    <row r="3898" spans="4:4">
      <c r="D3898" s="238"/>
    </row>
    <row r="3899" spans="4:4">
      <c r="D3899" s="238"/>
    </row>
    <row r="3900" spans="4:4">
      <c r="D3900" s="238"/>
    </row>
    <row r="3901" spans="4:4">
      <c r="D3901" s="238"/>
    </row>
    <row r="3902" spans="4:4">
      <c r="D3902" s="238"/>
    </row>
    <row r="3903" spans="4:4">
      <c r="D3903" s="238"/>
    </row>
    <row r="3904" spans="4:4">
      <c r="D3904" s="238"/>
    </row>
    <row r="3905" spans="4:4">
      <c r="D3905" s="238"/>
    </row>
    <row r="3906" spans="4:4">
      <c r="D3906" s="238"/>
    </row>
    <row r="3907" spans="4:4">
      <c r="D3907" s="238"/>
    </row>
    <row r="3908" spans="4:4">
      <c r="D3908" s="238"/>
    </row>
    <row r="3909" spans="4:4">
      <c r="D3909" s="238"/>
    </row>
    <row r="3910" spans="4:4">
      <c r="D3910" s="238"/>
    </row>
    <row r="3911" spans="4:4">
      <c r="D3911" s="238"/>
    </row>
    <row r="3912" spans="4:4">
      <c r="D3912" s="238"/>
    </row>
    <row r="3913" spans="4:4">
      <c r="D3913" s="238"/>
    </row>
    <row r="3914" spans="4:4">
      <c r="D3914" s="238"/>
    </row>
    <row r="3915" spans="4:4">
      <c r="D3915" s="238"/>
    </row>
    <row r="3916" spans="4:4">
      <c r="D3916" s="238"/>
    </row>
    <row r="3917" spans="4:4">
      <c r="D3917" s="238"/>
    </row>
    <row r="3918" spans="4:4">
      <c r="D3918" s="238"/>
    </row>
    <row r="3919" spans="4:4">
      <c r="D3919" s="238"/>
    </row>
    <row r="3920" spans="4:4">
      <c r="D3920" s="238"/>
    </row>
    <row r="3921" spans="4:4">
      <c r="D3921" s="238"/>
    </row>
    <row r="3922" spans="4:4">
      <c r="D3922" s="238"/>
    </row>
    <row r="3923" spans="4:4">
      <c r="D3923" s="238"/>
    </row>
    <row r="3924" spans="4:4">
      <c r="D3924" s="238"/>
    </row>
    <row r="3925" spans="4:4">
      <c r="D3925" s="238"/>
    </row>
    <row r="3926" spans="4:4">
      <c r="D3926" s="238"/>
    </row>
    <row r="3927" spans="4:4">
      <c r="D3927" s="238"/>
    </row>
    <row r="3928" spans="4:4">
      <c r="D3928" s="238"/>
    </row>
    <row r="3929" spans="4:4">
      <c r="D3929" s="238"/>
    </row>
    <row r="3930" spans="4:4">
      <c r="D3930" s="238"/>
    </row>
    <row r="3931" spans="4:4">
      <c r="D3931" s="238"/>
    </row>
    <row r="3932" spans="4:4">
      <c r="D3932" s="238"/>
    </row>
    <row r="3933" spans="4:4">
      <c r="D3933" s="238"/>
    </row>
    <row r="3934" spans="4:4">
      <c r="D3934" s="238"/>
    </row>
    <row r="3935" spans="4:4">
      <c r="D3935" s="238"/>
    </row>
    <row r="3936" spans="4:4">
      <c r="D3936" s="238"/>
    </row>
    <row r="3937" spans="4:4">
      <c r="D3937" s="238"/>
    </row>
    <row r="3938" spans="4:4">
      <c r="D3938" s="238"/>
    </row>
    <row r="3939" spans="4:4">
      <c r="D3939" s="238"/>
    </row>
    <row r="3940" spans="4:4">
      <c r="D3940" s="238"/>
    </row>
    <row r="3941" spans="4:4">
      <c r="D3941" s="238"/>
    </row>
    <row r="3942" spans="4:4">
      <c r="D3942" s="238"/>
    </row>
    <row r="3943" spans="4:4">
      <c r="D3943" s="238"/>
    </row>
    <row r="3944" spans="4:4">
      <c r="D3944" s="238"/>
    </row>
    <row r="3945" spans="4:4">
      <c r="D3945" s="238"/>
    </row>
    <row r="3946" spans="4:4">
      <c r="D3946" s="238"/>
    </row>
    <row r="3947" spans="4:4">
      <c r="D3947" s="238"/>
    </row>
    <row r="3948" spans="4:4">
      <c r="D3948" s="238"/>
    </row>
    <row r="3949" spans="4:4">
      <c r="D3949" s="238"/>
    </row>
    <row r="3950" spans="4:4">
      <c r="D3950" s="238"/>
    </row>
    <row r="3951" spans="4:4">
      <c r="D3951" s="238"/>
    </row>
    <row r="3952" spans="4:4">
      <c r="D3952" s="238"/>
    </row>
    <row r="3953" spans="4:4">
      <c r="D3953" s="238"/>
    </row>
    <row r="3954" spans="4:4">
      <c r="D3954" s="238"/>
    </row>
    <row r="3955" spans="4:4">
      <c r="D3955" s="238"/>
    </row>
    <row r="3956" spans="4:4">
      <c r="D3956" s="238"/>
    </row>
    <row r="3957" spans="4:4">
      <c r="D3957" s="238"/>
    </row>
    <row r="3958" spans="4:4">
      <c r="D3958" s="238"/>
    </row>
    <row r="3959" spans="4:4">
      <c r="D3959" s="238"/>
    </row>
    <row r="3960" spans="4:4">
      <c r="D3960" s="238"/>
    </row>
    <row r="3961" spans="4:4">
      <c r="D3961" s="238"/>
    </row>
    <row r="3962" spans="4:4">
      <c r="D3962" s="238"/>
    </row>
    <row r="3963" spans="4:4">
      <c r="D3963" s="238"/>
    </row>
    <row r="3964" spans="4:4">
      <c r="D3964" s="238"/>
    </row>
    <row r="3965" spans="4:4">
      <c r="D3965" s="238"/>
    </row>
    <row r="3966" spans="4:4">
      <c r="D3966" s="238"/>
    </row>
    <row r="3967" spans="4:4">
      <c r="D3967" s="238"/>
    </row>
    <row r="3968" spans="4:4">
      <c r="D3968" s="238"/>
    </row>
    <row r="3969" spans="4:4">
      <c r="D3969" s="238"/>
    </row>
    <row r="3970" spans="4:4">
      <c r="D3970" s="238"/>
    </row>
    <row r="3971" spans="4:4">
      <c r="D3971" s="238"/>
    </row>
    <row r="3972" spans="4:4">
      <c r="D3972" s="238"/>
    </row>
    <row r="3973" spans="4:4">
      <c r="D3973" s="238"/>
    </row>
    <row r="3974" spans="4:4">
      <c r="D3974" s="238"/>
    </row>
    <row r="3975" spans="4:4">
      <c r="D3975" s="238"/>
    </row>
    <row r="3976" spans="4:4">
      <c r="D3976" s="238"/>
    </row>
    <row r="3977" spans="4:4">
      <c r="D3977" s="238"/>
    </row>
    <row r="3978" spans="4:4">
      <c r="D3978" s="238"/>
    </row>
    <row r="3979" spans="4:4">
      <c r="D3979" s="238"/>
    </row>
    <row r="3980" spans="4:4">
      <c r="D3980" s="238"/>
    </row>
    <row r="3981" spans="4:4">
      <c r="D3981" s="238"/>
    </row>
    <row r="3982" spans="4:4">
      <c r="D3982" s="238"/>
    </row>
    <row r="3983" spans="4:4">
      <c r="D3983" s="238"/>
    </row>
    <row r="3984" spans="4:4">
      <c r="D3984" s="238"/>
    </row>
    <row r="3985" spans="4:4">
      <c r="D3985" s="238"/>
    </row>
    <row r="3986" spans="4:4">
      <c r="D3986" s="238"/>
    </row>
    <row r="3987" spans="4:4">
      <c r="D3987" s="238"/>
    </row>
    <row r="3988" spans="4:4">
      <c r="D3988" s="238"/>
    </row>
    <row r="3989" spans="4:4">
      <c r="D3989" s="238"/>
    </row>
    <row r="3990" spans="4:4">
      <c r="D3990" s="238"/>
    </row>
    <row r="3991" spans="4:4">
      <c r="D3991" s="238"/>
    </row>
    <row r="3992" spans="4:4">
      <c r="D3992" s="238"/>
    </row>
    <row r="3993" spans="4:4">
      <c r="D3993" s="238"/>
    </row>
    <row r="3994" spans="4:4">
      <c r="D3994" s="238"/>
    </row>
    <row r="3995" spans="4:4">
      <c r="D3995" s="238"/>
    </row>
    <row r="3996" spans="4:4">
      <c r="D3996" s="238"/>
    </row>
    <row r="3997" spans="4:4">
      <c r="D3997" s="238"/>
    </row>
    <row r="3998" spans="4:4">
      <c r="D3998" s="238"/>
    </row>
    <row r="3999" spans="4:4">
      <c r="D3999" s="238"/>
    </row>
    <row r="4000" spans="4:4">
      <c r="D4000" s="238"/>
    </row>
    <row r="4001" spans="4:4">
      <c r="D4001" s="238"/>
    </row>
    <row r="4002" spans="4:4">
      <c r="D4002" s="238"/>
    </row>
    <row r="4003" spans="4:4">
      <c r="D4003" s="238"/>
    </row>
    <row r="4004" spans="4:4">
      <c r="D4004" s="238"/>
    </row>
    <row r="4005" spans="4:4">
      <c r="D4005" s="238"/>
    </row>
    <row r="4006" spans="4:4">
      <c r="D4006" s="238"/>
    </row>
    <row r="4007" spans="4:4">
      <c r="D4007" s="238"/>
    </row>
    <row r="4008" spans="4:4">
      <c r="D4008" s="238"/>
    </row>
    <row r="4009" spans="4:4">
      <c r="D4009" s="238"/>
    </row>
    <row r="4010" spans="4:4">
      <c r="D4010" s="238"/>
    </row>
    <row r="4011" spans="4:4">
      <c r="D4011" s="238"/>
    </row>
    <row r="4012" spans="4:4">
      <c r="D4012" s="238"/>
    </row>
    <row r="4013" spans="4:4">
      <c r="D4013" s="238"/>
    </row>
    <row r="4014" spans="4:4">
      <c r="D4014" s="238"/>
    </row>
    <row r="4015" spans="4:4">
      <c r="D4015" s="238"/>
    </row>
    <row r="4016" spans="4:4">
      <c r="D4016" s="238"/>
    </row>
    <row r="4017" spans="4:4">
      <c r="D4017" s="238"/>
    </row>
    <row r="4018" spans="4:4">
      <c r="D4018" s="238"/>
    </row>
    <row r="4019" spans="4:4">
      <c r="D4019" s="238"/>
    </row>
    <row r="4020" spans="4:4">
      <c r="D4020" s="238"/>
    </row>
    <row r="4021" spans="4:4">
      <c r="D4021" s="238"/>
    </row>
    <row r="4022" spans="4:4">
      <c r="D4022" s="238"/>
    </row>
    <row r="4023" spans="4:4">
      <c r="D4023" s="238"/>
    </row>
    <row r="4024" spans="4:4">
      <c r="D4024" s="238"/>
    </row>
    <row r="4025" spans="4:4">
      <c r="D4025" s="238"/>
    </row>
    <row r="4026" spans="4:4">
      <c r="D4026" s="238"/>
    </row>
    <row r="4027" spans="4:4">
      <c r="D4027" s="238"/>
    </row>
    <row r="4028" spans="4:4">
      <c r="D4028" s="238"/>
    </row>
    <row r="4029" spans="4:4">
      <c r="D4029" s="238"/>
    </row>
    <row r="4030" spans="4:4">
      <c r="D4030" s="238"/>
    </row>
    <row r="4031" spans="4:4">
      <c r="D4031" s="238"/>
    </row>
    <row r="4032" spans="4:4">
      <c r="D4032" s="238"/>
    </row>
    <row r="4033" spans="4:4">
      <c r="D4033" s="238"/>
    </row>
    <row r="4034" spans="4:4">
      <c r="D4034" s="238"/>
    </row>
    <row r="4035" spans="4:4">
      <c r="D4035" s="238"/>
    </row>
    <row r="4036" spans="4:4">
      <c r="D4036" s="238"/>
    </row>
    <row r="4037" spans="4:4">
      <c r="D4037" s="238"/>
    </row>
    <row r="4038" spans="4:4">
      <c r="D4038" s="238"/>
    </row>
    <row r="4039" spans="4:4">
      <c r="D4039" s="238"/>
    </row>
    <row r="4040" spans="4:4">
      <c r="D4040" s="238"/>
    </row>
    <row r="4041" spans="4:4">
      <c r="D4041" s="238"/>
    </row>
    <row r="4042" spans="4:4">
      <c r="D4042" s="238"/>
    </row>
    <row r="4043" spans="4:4">
      <c r="D4043" s="238"/>
    </row>
    <row r="4044" spans="4:4">
      <c r="D4044" s="238"/>
    </row>
    <row r="4045" spans="4:4">
      <c r="D4045" s="238"/>
    </row>
    <row r="4046" spans="4:4">
      <c r="D4046" s="238"/>
    </row>
    <row r="4047" spans="4:4">
      <c r="D4047" s="238"/>
    </row>
    <row r="4048" spans="4:4">
      <c r="D4048" s="238"/>
    </row>
    <row r="4049" spans="4:4">
      <c r="D4049" s="238"/>
    </row>
    <row r="4050" spans="4:4">
      <c r="D4050" s="238"/>
    </row>
    <row r="4051" spans="4:4">
      <c r="D4051" s="238"/>
    </row>
    <row r="4052" spans="4:4">
      <c r="D4052" s="238"/>
    </row>
    <row r="4053" spans="4:4">
      <c r="D4053" s="238"/>
    </row>
    <row r="4054" spans="4:4">
      <c r="D4054" s="238"/>
    </row>
    <row r="4055" spans="4:4">
      <c r="D4055" s="238"/>
    </row>
    <row r="4056" spans="4:4">
      <c r="D4056" s="238"/>
    </row>
    <row r="4057" spans="4:4">
      <c r="D4057" s="238"/>
    </row>
    <row r="4058" spans="4:4">
      <c r="D4058" s="238"/>
    </row>
    <row r="4059" spans="4:4">
      <c r="D4059" s="238"/>
    </row>
    <row r="4060" spans="4:4">
      <c r="D4060" s="238"/>
    </row>
    <row r="4061" spans="4:4">
      <c r="D4061" s="238"/>
    </row>
    <row r="4062" spans="4:4">
      <c r="D4062" s="238"/>
    </row>
    <row r="4063" spans="4:4">
      <c r="D4063" s="238"/>
    </row>
    <row r="4064" spans="4:4">
      <c r="D4064" s="238"/>
    </row>
    <row r="4065" spans="4:4">
      <c r="D4065" s="238"/>
    </row>
    <row r="4066" spans="4:4">
      <c r="D4066" s="238"/>
    </row>
    <row r="4067" spans="4:4">
      <c r="D4067" s="238"/>
    </row>
    <row r="4068" spans="4:4">
      <c r="D4068" s="238"/>
    </row>
    <row r="4069" spans="4:4">
      <c r="D4069" s="238"/>
    </row>
    <row r="4070" spans="4:4">
      <c r="D4070" s="238"/>
    </row>
    <row r="4071" spans="4:4">
      <c r="D4071" s="238"/>
    </row>
    <row r="4072" spans="4:4">
      <c r="D4072" s="238"/>
    </row>
    <row r="4073" spans="4:4">
      <c r="D4073" s="238"/>
    </row>
    <row r="4074" spans="4:4">
      <c r="D4074" s="238"/>
    </row>
    <row r="4075" spans="4:4">
      <c r="D4075" s="238"/>
    </row>
    <row r="4076" spans="4:4">
      <c r="D4076" s="238"/>
    </row>
    <row r="4077" spans="4:4">
      <c r="D4077" s="238"/>
    </row>
    <row r="4078" spans="4:4">
      <c r="D4078" s="238"/>
    </row>
    <row r="4079" spans="4:4">
      <c r="D4079" s="238"/>
    </row>
    <row r="4080" spans="4:4">
      <c r="D4080" s="238"/>
    </row>
    <row r="4081" spans="4:4">
      <c r="D4081" s="238"/>
    </row>
    <row r="4082" spans="4:4">
      <c r="D4082" s="238"/>
    </row>
    <row r="4083" spans="4:4">
      <c r="D4083" s="238"/>
    </row>
    <row r="4084" spans="4:4">
      <c r="D4084" s="238"/>
    </row>
    <row r="4085" spans="4:4">
      <c r="D4085" s="238"/>
    </row>
    <row r="4086" spans="4:4">
      <c r="D4086" s="238"/>
    </row>
    <row r="4087" spans="4:4">
      <c r="D4087" s="238"/>
    </row>
    <row r="4088" spans="4:4">
      <c r="D4088" s="238"/>
    </row>
    <row r="4089" spans="4:4">
      <c r="D4089" s="238"/>
    </row>
    <row r="4090" spans="4:4">
      <c r="D4090" s="238"/>
    </row>
    <row r="4091" spans="4:4">
      <c r="D4091" s="238"/>
    </row>
    <row r="4092" spans="4:4">
      <c r="D4092" s="238"/>
    </row>
    <row r="4093" spans="4:4">
      <c r="D4093" s="238"/>
    </row>
    <row r="4094" spans="4:4">
      <c r="D4094" s="238"/>
    </row>
    <row r="4095" spans="4:4">
      <c r="D4095" s="238"/>
    </row>
    <row r="4096" spans="4:4">
      <c r="D4096" s="238"/>
    </row>
    <row r="4097" spans="4:4">
      <c r="D4097" s="238"/>
    </row>
    <row r="4098" spans="4:4">
      <c r="D4098" s="238"/>
    </row>
    <row r="4099" spans="4:4">
      <c r="D4099" s="238"/>
    </row>
    <row r="4100" spans="4:4">
      <c r="D4100" s="238"/>
    </row>
    <row r="4101" spans="4:4">
      <c r="D4101" s="238"/>
    </row>
    <row r="4102" spans="4:4">
      <c r="D4102" s="238"/>
    </row>
    <row r="4103" spans="4:4">
      <c r="D4103" s="238"/>
    </row>
    <row r="4104" spans="4:4">
      <c r="D4104" s="238"/>
    </row>
    <row r="4105" spans="4:4">
      <c r="D4105" s="238"/>
    </row>
    <row r="4106" spans="4:4">
      <c r="D4106" s="238"/>
    </row>
    <row r="4107" spans="4:4">
      <c r="D4107" s="238"/>
    </row>
    <row r="4108" spans="4:4">
      <c r="D4108" s="238"/>
    </row>
    <row r="4109" spans="4:4">
      <c r="D4109" s="238"/>
    </row>
    <row r="4110" spans="4:4">
      <c r="D4110" s="238"/>
    </row>
    <row r="4111" spans="4:4">
      <c r="D4111" s="238"/>
    </row>
    <row r="4112" spans="4:4">
      <c r="D4112" s="238"/>
    </row>
    <row r="4113" spans="4:4">
      <c r="D4113" s="238"/>
    </row>
    <row r="4114" spans="4:4">
      <c r="D4114" s="238"/>
    </row>
    <row r="4115" spans="4:4">
      <c r="D4115" s="238"/>
    </row>
    <row r="4116" spans="4:4">
      <c r="D4116" s="238"/>
    </row>
    <row r="4117" spans="4:4">
      <c r="D4117" s="238"/>
    </row>
    <row r="4118" spans="4:4">
      <c r="D4118" s="238"/>
    </row>
    <row r="4119" spans="4:4">
      <c r="D4119" s="238"/>
    </row>
    <row r="4120" spans="4:4">
      <c r="D4120" s="238"/>
    </row>
    <row r="4121" spans="4:4">
      <c r="D4121" s="238"/>
    </row>
    <row r="4122" spans="4:4">
      <c r="D4122" s="238"/>
    </row>
    <row r="4123" spans="4:4">
      <c r="D4123" s="238"/>
    </row>
    <row r="4124" spans="4:4">
      <c r="D4124" s="238"/>
    </row>
    <row r="4125" spans="4:4">
      <c r="D4125" s="238"/>
    </row>
    <row r="4126" spans="4:4">
      <c r="D4126" s="238"/>
    </row>
    <row r="4127" spans="4:4">
      <c r="D4127" s="238"/>
    </row>
    <row r="4128" spans="4:4">
      <c r="D4128" s="238"/>
    </row>
    <row r="4129" spans="4:4">
      <c r="D4129" s="238"/>
    </row>
    <row r="4130" spans="4:4">
      <c r="D4130" s="238"/>
    </row>
    <row r="4131" spans="4:4">
      <c r="D4131" s="238"/>
    </row>
    <row r="4132" spans="4:4">
      <c r="D4132" s="238"/>
    </row>
    <row r="4133" spans="4:4">
      <c r="D4133" s="238"/>
    </row>
    <row r="4134" spans="4:4">
      <c r="D4134" s="238"/>
    </row>
    <row r="4135" spans="4:4">
      <c r="D4135" s="238"/>
    </row>
    <row r="4136" spans="4:4">
      <c r="D4136" s="238"/>
    </row>
    <row r="4137" spans="4:4">
      <c r="D4137" s="238"/>
    </row>
    <row r="4138" spans="4:4">
      <c r="D4138" s="238"/>
    </row>
    <row r="4139" spans="4:4">
      <c r="D4139" s="238"/>
    </row>
    <row r="4140" spans="4:4">
      <c r="D4140" s="238"/>
    </row>
    <row r="4141" spans="4:4">
      <c r="D4141" s="238"/>
    </row>
    <row r="4142" spans="4:4">
      <c r="D4142" s="238"/>
    </row>
    <row r="4143" spans="4:4">
      <c r="D4143" s="238"/>
    </row>
    <row r="4144" spans="4:4">
      <c r="D4144" s="238"/>
    </row>
    <row r="4145" spans="4:4">
      <c r="D4145" s="238"/>
    </row>
    <row r="4146" spans="4:4">
      <c r="D4146" s="238"/>
    </row>
    <row r="4147" spans="4:4">
      <c r="D4147" s="238"/>
    </row>
    <row r="4148" spans="4:4">
      <c r="D4148" s="238"/>
    </row>
    <row r="4149" spans="4:4">
      <c r="D4149" s="238"/>
    </row>
    <row r="4150" spans="4:4">
      <c r="D4150" s="238"/>
    </row>
    <row r="4151" spans="4:4">
      <c r="D4151" s="238"/>
    </row>
    <row r="4152" spans="4:4">
      <c r="D4152" s="238"/>
    </row>
    <row r="4153" spans="4:4">
      <c r="D4153" s="238"/>
    </row>
    <row r="4154" spans="4:4">
      <c r="D4154" s="238"/>
    </row>
    <row r="4155" spans="4:4">
      <c r="D4155" s="238"/>
    </row>
    <row r="4156" spans="4:4">
      <c r="D4156" s="238"/>
    </row>
    <row r="4157" spans="4:4">
      <c r="D4157" s="238"/>
    </row>
    <row r="4158" spans="4:4">
      <c r="D4158" s="238"/>
    </row>
    <row r="4159" spans="4:4">
      <c r="D4159" s="238"/>
    </row>
    <row r="4160" spans="4:4">
      <c r="D4160" s="238"/>
    </row>
    <row r="4161" spans="4:4">
      <c r="D4161" s="238"/>
    </row>
    <row r="4162" spans="4:4">
      <c r="D4162" s="238"/>
    </row>
    <row r="4163" spans="4:4">
      <c r="D4163" s="238"/>
    </row>
    <row r="4164" spans="4:4">
      <c r="D4164" s="238"/>
    </row>
    <row r="4165" spans="4:4">
      <c r="D4165" s="238"/>
    </row>
    <row r="4166" spans="4:4">
      <c r="D4166" s="238"/>
    </row>
    <row r="4167" spans="4:4">
      <c r="D4167" s="238"/>
    </row>
    <row r="4168" spans="4:4">
      <c r="D4168" s="238"/>
    </row>
    <row r="4169" spans="4:4">
      <c r="D4169" s="238"/>
    </row>
    <row r="4170" spans="4:4">
      <c r="D4170" s="238"/>
    </row>
    <row r="4171" spans="4:4">
      <c r="D4171" s="238"/>
    </row>
    <row r="4172" spans="4:4">
      <c r="D4172" s="238"/>
    </row>
    <row r="4173" spans="4:4">
      <c r="D4173" s="238"/>
    </row>
    <row r="4174" spans="4:4">
      <c r="D4174" s="238"/>
    </row>
    <row r="4175" spans="4:4">
      <c r="D4175" s="238"/>
    </row>
    <row r="4176" spans="4:4">
      <c r="D4176" s="238"/>
    </row>
    <row r="4177" spans="4:4">
      <c r="D4177" s="238"/>
    </row>
    <row r="4178" spans="4:4">
      <c r="D4178" s="238"/>
    </row>
    <row r="4179" spans="4:4">
      <c r="D4179" s="238"/>
    </row>
    <row r="4180" spans="4:4">
      <c r="D4180" s="238"/>
    </row>
    <row r="4181" spans="4:4">
      <c r="D4181" s="238"/>
    </row>
    <row r="4182" spans="4:4">
      <c r="D4182" s="238"/>
    </row>
    <row r="4183" spans="4:4">
      <c r="D4183" s="238"/>
    </row>
    <row r="4184" spans="4:4">
      <c r="D4184" s="238"/>
    </row>
    <row r="4185" spans="4:4">
      <c r="D4185" s="238"/>
    </row>
    <row r="4186" spans="4:4">
      <c r="D4186" s="238"/>
    </row>
    <row r="4187" spans="4:4">
      <c r="D4187" s="238"/>
    </row>
    <row r="4188" spans="4:4">
      <c r="D4188" s="238"/>
    </row>
    <row r="4189" spans="4:4">
      <c r="D4189" s="238"/>
    </row>
    <row r="4190" spans="4:4">
      <c r="D4190" s="238"/>
    </row>
    <row r="4191" spans="4:4">
      <c r="D4191" s="238"/>
    </row>
    <row r="4192" spans="4:4">
      <c r="D4192" s="238"/>
    </row>
    <row r="4193" spans="4:4">
      <c r="D4193" s="238"/>
    </row>
    <row r="4194" spans="4:4">
      <c r="D4194" s="238"/>
    </row>
    <row r="4195" spans="4:4">
      <c r="D4195" s="238"/>
    </row>
    <row r="4196" spans="4:4">
      <c r="D4196" s="238"/>
    </row>
    <row r="4197" spans="4:4">
      <c r="D4197" s="238"/>
    </row>
    <row r="4198" spans="4:4">
      <c r="D4198" s="238"/>
    </row>
    <row r="4199" spans="4:4">
      <c r="D4199" s="238"/>
    </row>
    <row r="4200" spans="4:4">
      <c r="D4200" s="238"/>
    </row>
    <row r="4201" spans="4:4">
      <c r="D4201" s="238"/>
    </row>
    <row r="4202" spans="4:4">
      <c r="D4202" s="238"/>
    </row>
    <row r="4203" spans="4:4">
      <c r="D4203" s="238"/>
    </row>
    <row r="4204" spans="4:4">
      <c r="D4204" s="238"/>
    </row>
    <row r="4205" spans="4:4">
      <c r="D4205" s="238"/>
    </row>
    <row r="4206" spans="4:4">
      <c r="D4206" s="238"/>
    </row>
    <row r="4207" spans="4:4">
      <c r="D4207" s="238"/>
    </row>
    <row r="4208" spans="4:4">
      <c r="D4208" s="238"/>
    </row>
    <row r="4209" spans="4:4">
      <c r="D4209" s="238"/>
    </row>
    <row r="4210" spans="4:4">
      <c r="D4210" s="238"/>
    </row>
    <row r="4211" spans="4:4">
      <c r="D4211" s="238"/>
    </row>
    <row r="4212" spans="4:4">
      <c r="D4212" s="238"/>
    </row>
    <row r="4213" spans="4:4">
      <c r="D4213" s="238"/>
    </row>
    <row r="4214" spans="4:4">
      <c r="D4214" s="238"/>
    </row>
    <row r="4215" spans="4:4">
      <c r="D4215" s="238"/>
    </row>
    <row r="4216" spans="4:4">
      <c r="D4216" s="238"/>
    </row>
    <row r="4217" spans="4:4">
      <c r="D4217" s="238"/>
    </row>
    <row r="4218" spans="4:4">
      <c r="D4218" s="238"/>
    </row>
    <row r="4219" spans="4:4">
      <c r="D4219" s="238"/>
    </row>
    <row r="4220" spans="4:4">
      <c r="D4220" s="238"/>
    </row>
    <row r="4221" spans="4:4">
      <c r="D4221" s="238"/>
    </row>
    <row r="4222" spans="4:4">
      <c r="D4222" s="238"/>
    </row>
    <row r="4223" spans="4:4">
      <c r="D4223" s="238"/>
    </row>
    <row r="4224" spans="4:4">
      <c r="D4224" s="238"/>
    </row>
    <row r="4225" spans="4:4">
      <c r="D4225" s="238"/>
    </row>
    <row r="4226" spans="4:4">
      <c r="D4226" s="238"/>
    </row>
    <row r="4227" spans="4:4">
      <c r="D4227" s="238"/>
    </row>
    <row r="4228" spans="4:4">
      <c r="D4228" s="238"/>
    </row>
    <row r="4229" spans="4:4">
      <c r="D4229" s="238"/>
    </row>
    <row r="4230" spans="4:4">
      <c r="D4230" s="238"/>
    </row>
    <row r="4231" spans="4:4">
      <c r="D4231" s="238"/>
    </row>
    <row r="4232" spans="4:4">
      <c r="D4232" s="238"/>
    </row>
    <row r="4233" spans="4:4">
      <c r="D4233" s="238"/>
    </row>
    <row r="4234" spans="4:4">
      <c r="D4234" s="238"/>
    </row>
    <row r="4235" spans="4:4">
      <c r="D4235" s="238"/>
    </row>
    <row r="4236" spans="4:4">
      <c r="D4236" s="238"/>
    </row>
    <row r="4237" spans="4:4">
      <c r="D4237" s="238"/>
    </row>
    <row r="4238" spans="4:4">
      <c r="D4238" s="238"/>
    </row>
    <row r="4239" spans="4:4">
      <c r="D4239" s="238"/>
    </row>
    <row r="4240" spans="4:4">
      <c r="D4240" s="238"/>
    </row>
    <row r="4241" spans="4:4">
      <c r="D4241" s="238"/>
    </row>
    <row r="4242" spans="4:4">
      <c r="D4242" s="238"/>
    </row>
    <row r="4243" spans="4:4">
      <c r="D4243" s="238"/>
    </row>
    <row r="4244" spans="4:4">
      <c r="D4244" s="238"/>
    </row>
    <row r="4245" spans="4:4">
      <c r="D4245" s="238"/>
    </row>
    <row r="4246" spans="4:4">
      <c r="D4246" s="238"/>
    </row>
    <row r="4247" spans="4:4">
      <c r="D4247" s="238"/>
    </row>
    <row r="4248" spans="4:4">
      <c r="D4248" s="238"/>
    </row>
    <row r="4249" spans="4:4">
      <c r="D4249" s="238"/>
    </row>
    <row r="4250" spans="4:4">
      <c r="D4250" s="238"/>
    </row>
    <row r="4251" spans="4:4">
      <c r="D4251" s="238"/>
    </row>
    <row r="4252" spans="4:4">
      <c r="D4252" s="238"/>
    </row>
    <row r="4253" spans="4:4">
      <c r="D4253" s="238"/>
    </row>
    <row r="4254" spans="4:4">
      <c r="D4254" s="238"/>
    </row>
    <row r="4255" spans="4:4">
      <c r="D4255" s="238"/>
    </row>
    <row r="4256" spans="4:4">
      <c r="D4256" s="238"/>
    </row>
    <row r="4257" spans="4:4">
      <c r="D4257" s="238"/>
    </row>
    <row r="4258" spans="4:4">
      <c r="D4258" s="238"/>
    </row>
    <row r="4259" spans="4:4">
      <c r="D4259" s="238"/>
    </row>
    <row r="4260" spans="4:4">
      <c r="D4260" s="238"/>
    </row>
    <row r="4261" spans="4:4">
      <c r="D4261" s="238"/>
    </row>
    <row r="4262" spans="4:4">
      <c r="D4262" s="238"/>
    </row>
    <row r="4263" spans="4:4">
      <c r="D4263" s="238"/>
    </row>
    <row r="4264" spans="4:4">
      <c r="D4264" s="238"/>
    </row>
    <row r="4265" spans="4:4">
      <c r="D4265" s="238"/>
    </row>
    <row r="4266" spans="4:4">
      <c r="D4266" s="238"/>
    </row>
    <row r="4267" spans="4:4">
      <c r="D4267" s="238"/>
    </row>
    <row r="4268" spans="4:4">
      <c r="D4268" s="238"/>
    </row>
    <row r="4269" spans="4:4">
      <c r="D4269" s="238"/>
    </row>
    <row r="4270" spans="4:4">
      <c r="D4270" s="238"/>
    </row>
    <row r="4271" spans="4:4">
      <c r="D4271" s="238"/>
    </row>
    <row r="4272" spans="4:4">
      <c r="D4272" s="238"/>
    </row>
    <row r="4273" spans="4:4">
      <c r="D4273" s="238"/>
    </row>
    <row r="4274" spans="4:4">
      <c r="D4274" s="238"/>
    </row>
    <row r="4275" spans="4:4">
      <c r="D4275" s="238"/>
    </row>
    <row r="4276" spans="4:4">
      <c r="D4276" s="238"/>
    </row>
    <row r="4277" spans="4:4">
      <c r="D4277" s="238"/>
    </row>
    <row r="4278" spans="4:4">
      <c r="D4278" s="238"/>
    </row>
    <row r="4279" spans="4:4">
      <c r="D4279" s="238"/>
    </row>
    <row r="4280" spans="4:4">
      <c r="D4280" s="238"/>
    </row>
    <row r="4281" spans="4:4">
      <c r="D4281" s="238"/>
    </row>
    <row r="4282" spans="4:4">
      <c r="D4282" s="238"/>
    </row>
    <row r="4283" spans="4:4">
      <c r="D4283" s="238"/>
    </row>
    <row r="4284" spans="4:4">
      <c r="D4284" s="238"/>
    </row>
    <row r="4285" spans="4:4">
      <c r="D4285" s="238"/>
    </row>
    <row r="4286" spans="4:4">
      <c r="D4286" s="238"/>
    </row>
    <row r="4287" spans="4:4">
      <c r="D4287" s="238"/>
    </row>
    <row r="4288" spans="4:4">
      <c r="D4288" s="238"/>
    </row>
    <row r="4289" spans="4:4">
      <c r="D4289" s="238"/>
    </row>
    <row r="4290" spans="4:4">
      <c r="D4290" s="238"/>
    </row>
    <row r="4291" spans="4:4">
      <c r="D4291" s="238"/>
    </row>
    <row r="4292" spans="4:4">
      <c r="D4292" s="238"/>
    </row>
    <row r="4293" spans="4:4">
      <c r="D4293" s="238"/>
    </row>
    <row r="4294" spans="4:4">
      <c r="D4294" s="238"/>
    </row>
    <row r="4295" spans="4:4">
      <c r="D4295" s="238"/>
    </row>
    <row r="4296" spans="4:4">
      <c r="D4296" s="238"/>
    </row>
    <row r="4297" spans="4:4">
      <c r="D4297" s="238"/>
    </row>
    <row r="4298" spans="4:4">
      <c r="D4298" s="238"/>
    </row>
    <row r="4299" spans="4:4">
      <c r="D4299" s="238"/>
    </row>
    <row r="4300" spans="4:4">
      <c r="D4300" s="238"/>
    </row>
    <row r="4301" spans="4:4">
      <c r="D4301" s="238"/>
    </row>
    <row r="4302" spans="4:4">
      <c r="D4302" s="238"/>
    </row>
    <row r="4303" spans="4:4">
      <c r="D4303" s="238"/>
    </row>
    <row r="4304" spans="4:4">
      <c r="D4304" s="238"/>
    </row>
    <row r="4305" spans="4:4">
      <c r="D4305" s="238"/>
    </row>
    <row r="4306" spans="4:4">
      <c r="D4306" s="238"/>
    </row>
    <row r="4307" spans="4:4">
      <c r="D4307" s="238"/>
    </row>
    <row r="4308" spans="4:4">
      <c r="D4308" s="238"/>
    </row>
    <row r="4309" spans="4:4">
      <c r="D4309" s="238"/>
    </row>
    <row r="4310" spans="4:4">
      <c r="D4310" s="238"/>
    </row>
    <row r="4311" spans="4:4">
      <c r="D4311" s="238"/>
    </row>
    <row r="4312" spans="4:4">
      <c r="D4312" s="238"/>
    </row>
    <row r="4313" spans="4:4">
      <c r="D4313" s="238"/>
    </row>
    <row r="4314" spans="4:4">
      <c r="D4314" s="238"/>
    </row>
    <row r="4315" spans="4:4">
      <c r="D4315" s="238"/>
    </row>
    <row r="4316" spans="4:4">
      <c r="D4316" s="238"/>
    </row>
    <row r="4317" spans="4:4">
      <c r="D4317" s="238"/>
    </row>
    <row r="4318" spans="4:4">
      <c r="D4318" s="238"/>
    </row>
    <row r="4319" spans="4:4">
      <c r="D4319" s="238"/>
    </row>
    <row r="4320" spans="4:4">
      <c r="D4320" s="238"/>
    </row>
    <row r="4321" spans="4:4">
      <c r="D4321" s="238"/>
    </row>
    <row r="4322" spans="4:4">
      <c r="D4322" s="238"/>
    </row>
    <row r="4323" spans="4:4">
      <c r="D4323" s="238"/>
    </row>
    <row r="4324" spans="4:4">
      <c r="D4324" s="238"/>
    </row>
    <row r="4325" spans="4:4">
      <c r="D4325" s="238"/>
    </row>
    <row r="4326" spans="4:4">
      <c r="D4326" s="238"/>
    </row>
    <row r="4327" spans="4:4">
      <c r="D4327" s="238"/>
    </row>
    <row r="4328" spans="4:4">
      <c r="D4328" s="238"/>
    </row>
    <row r="4329" spans="4:4">
      <c r="D4329" s="238"/>
    </row>
    <row r="4330" spans="4:4">
      <c r="D4330" s="238"/>
    </row>
    <row r="4331" spans="4:4">
      <c r="D4331" s="238"/>
    </row>
    <row r="4332" spans="4:4">
      <c r="D4332" s="238"/>
    </row>
    <row r="4333" spans="4:4">
      <c r="D4333" s="238"/>
    </row>
    <row r="4334" spans="4:4">
      <c r="D4334" s="238"/>
    </row>
    <row r="4335" spans="4:4">
      <c r="D4335" s="238"/>
    </row>
    <row r="4336" spans="4:4">
      <c r="D4336" s="238"/>
    </row>
    <row r="4337" spans="4:4">
      <c r="D4337" s="238"/>
    </row>
    <row r="4338" spans="4:4">
      <c r="D4338" s="238"/>
    </row>
    <row r="4339" spans="4:4">
      <c r="D4339" s="238"/>
    </row>
    <row r="4340" spans="4:4">
      <c r="D4340" s="238"/>
    </row>
    <row r="4341" spans="4:4">
      <c r="D4341" s="238"/>
    </row>
    <row r="4342" spans="4:4">
      <c r="D4342" s="238"/>
    </row>
    <row r="4343" spans="4:4">
      <c r="D4343" s="238"/>
    </row>
    <row r="4344" spans="4:4">
      <c r="D4344" s="238"/>
    </row>
    <row r="4345" spans="4:4">
      <c r="D4345" s="238"/>
    </row>
    <row r="4346" spans="4:4">
      <c r="D4346" s="238"/>
    </row>
    <row r="4347" spans="4:4">
      <c r="D4347" s="238"/>
    </row>
    <row r="4348" spans="4:4">
      <c r="D4348" s="238"/>
    </row>
    <row r="4349" spans="4:4">
      <c r="D4349" s="238"/>
    </row>
    <row r="4350" spans="4:4">
      <c r="D4350" s="238"/>
    </row>
    <row r="4351" spans="4:4">
      <c r="D4351" s="238"/>
    </row>
    <row r="4352" spans="4:4">
      <c r="D4352" s="238"/>
    </row>
    <row r="4353" spans="4:4">
      <c r="D4353" s="238"/>
    </row>
    <row r="4354" spans="4:4">
      <c r="D4354" s="238"/>
    </row>
    <row r="4355" spans="4:4">
      <c r="D4355" s="238"/>
    </row>
    <row r="4356" spans="4:4">
      <c r="D4356" s="238"/>
    </row>
    <row r="4357" spans="4:4">
      <c r="D4357" s="238"/>
    </row>
    <row r="4358" spans="4:4">
      <c r="D4358" s="238"/>
    </row>
    <row r="4359" spans="4:4">
      <c r="D4359" s="238"/>
    </row>
    <row r="4360" spans="4:4">
      <c r="D4360" s="238"/>
    </row>
    <row r="4361" spans="4:4">
      <c r="D4361" s="238"/>
    </row>
    <row r="4362" spans="4:4">
      <c r="D4362" s="238"/>
    </row>
    <row r="4363" spans="4:4">
      <c r="D4363" s="238"/>
    </row>
    <row r="4364" spans="4:4">
      <c r="D4364" s="238"/>
    </row>
    <row r="4365" spans="4:4">
      <c r="D4365" s="238"/>
    </row>
    <row r="4366" spans="4:4">
      <c r="D4366" s="238"/>
    </row>
    <row r="4367" spans="4:4">
      <c r="D4367" s="238"/>
    </row>
    <row r="4368" spans="4:4">
      <c r="D4368" s="238"/>
    </row>
    <row r="4369" spans="4:4">
      <c r="D4369" s="238"/>
    </row>
    <row r="4370" spans="4:4">
      <c r="D4370" s="238"/>
    </row>
    <row r="4371" spans="4:4">
      <c r="D4371" s="238"/>
    </row>
    <row r="4372" spans="4:4">
      <c r="D4372" s="238"/>
    </row>
    <row r="4373" spans="4:4">
      <c r="D4373" s="238"/>
    </row>
    <row r="4374" spans="4:4">
      <c r="D4374" s="238"/>
    </row>
    <row r="4375" spans="4:4">
      <c r="D4375" s="238"/>
    </row>
    <row r="4376" spans="4:4">
      <c r="D4376" s="238"/>
    </row>
    <row r="4377" spans="4:4">
      <c r="D4377" s="238"/>
    </row>
    <row r="4378" spans="4:4">
      <c r="D4378" s="238"/>
    </row>
    <row r="4379" spans="4:4">
      <c r="D4379" s="238"/>
    </row>
    <row r="4380" spans="4:4">
      <c r="D4380" s="238"/>
    </row>
    <row r="4381" spans="4:4">
      <c r="D4381" s="238"/>
    </row>
    <row r="4382" spans="4:4">
      <c r="D4382" s="238"/>
    </row>
    <row r="4383" spans="4:4">
      <c r="D4383" s="238"/>
    </row>
    <row r="4384" spans="4:4">
      <c r="D4384" s="238"/>
    </row>
    <row r="4385" spans="4:4">
      <c r="D4385" s="238"/>
    </row>
    <row r="4386" spans="4:4">
      <c r="D4386" s="238"/>
    </row>
    <row r="4387" spans="4:4">
      <c r="D4387" s="238"/>
    </row>
    <row r="4388" spans="4:4">
      <c r="D4388" s="238"/>
    </row>
    <row r="4389" spans="4:4">
      <c r="D4389" s="238"/>
    </row>
    <row r="4390" spans="4:4">
      <c r="D4390" s="238"/>
    </row>
    <row r="4391" spans="4:4">
      <c r="D4391" s="238"/>
    </row>
    <row r="4392" spans="4:4">
      <c r="D4392" s="238"/>
    </row>
    <row r="4393" spans="4:4">
      <c r="D4393" s="238"/>
    </row>
    <row r="4394" spans="4:4">
      <c r="D4394" s="238"/>
    </row>
    <row r="4395" spans="4:4">
      <c r="D4395" s="238"/>
    </row>
    <row r="4396" spans="4:4">
      <c r="D4396" s="238"/>
    </row>
    <row r="4397" spans="4:4">
      <c r="D4397" s="238"/>
    </row>
    <row r="4398" spans="4:4">
      <c r="D4398" s="238"/>
    </row>
    <row r="4399" spans="4:4">
      <c r="D4399" s="238"/>
    </row>
    <row r="4400" spans="4:4">
      <c r="D4400" s="238"/>
    </row>
    <row r="4401" spans="4:4">
      <c r="D4401" s="238"/>
    </row>
    <row r="4402" spans="4:4">
      <c r="D4402" s="238"/>
    </row>
    <row r="4403" spans="4:4">
      <c r="D4403" s="238"/>
    </row>
    <row r="4404" spans="4:4">
      <c r="D4404" s="238"/>
    </row>
    <row r="4405" spans="4:4">
      <c r="D4405" s="238"/>
    </row>
    <row r="4406" spans="4:4">
      <c r="D4406" s="238"/>
    </row>
    <row r="4407" spans="4:4">
      <c r="D4407" s="238"/>
    </row>
    <row r="4408" spans="4:4">
      <c r="D4408" s="238"/>
    </row>
    <row r="4409" spans="4:4">
      <c r="D4409" s="238"/>
    </row>
    <row r="4410" spans="4:4">
      <c r="D4410" s="238"/>
    </row>
    <row r="4411" spans="4:4">
      <c r="D4411" s="238"/>
    </row>
    <row r="4412" spans="4:4">
      <c r="D4412" s="238"/>
    </row>
    <row r="4413" spans="4:4">
      <c r="D4413" s="238"/>
    </row>
    <row r="4414" spans="4:4">
      <c r="D4414" s="238"/>
    </row>
    <row r="4415" spans="4:4">
      <c r="D4415" s="238"/>
    </row>
    <row r="4416" spans="4:4">
      <c r="D4416" s="238"/>
    </row>
    <row r="4417" spans="4:4">
      <c r="D4417" s="238"/>
    </row>
    <row r="4418" spans="4:4">
      <c r="D4418" s="238"/>
    </row>
    <row r="4419" spans="4:4">
      <c r="D4419" s="238"/>
    </row>
    <row r="4420" spans="4:4">
      <c r="D4420" s="238"/>
    </row>
    <row r="4421" spans="4:4">
      <c r="D4421" s="238"/>
    </row>
    <row r="4422" spans="4:4">
      <c r="D4422" s="238"/>
    </row>
    <row r="4423" spans="4:4">
      <c r="D4423" s="238"/>
    </row>
    <row r="4424" spans="4:4">
      <c r="D4424" s="238"/>
    </row>
    <row r="4425" spans="4:4">
      <c r="D4425" s="238"/>
    </row>
    <row r="4426" spans="4:4">
      <c r="D4426" s="238"/>
    </row>
    <row r="4427" spans="4:4">
      <c r="D4427" s="238"/>
    </row>
    <row r="4428" spans="4:4">
      <c r="D4428" s="238"/>
    </row>
    <row r="4429" spans="4:4">
      <c r="D4429" s="238"/>
    </row>
    <row r="4430" spans="4:4">
      <c r="D4430" s="238"/>
    </row>
    <row r="4431" spans="4:4">
      <c r="D4431" s="238"/>
    </row>
    <row r="4432" spans="4:4">
      <c r="D4432" s="238"/>
    </row>
    <row r="4433" spans="4:4">
      <c r="D4433" s="238"/>
    </row>
    <row r="4434" spans="4:4">
      <c r="D4434" s="238"/>
    </row>
    <row r="4435" spans="4:4">
      <c r="D4435" s="238"/>
    </row>
    <row r="4436" spans="4:4">
      <c r="D4436" s="238"/>
    </row>
    <row r="4437" spans="4:4">
      <c r="D4437" s="238"/>
    </row>
    <row r="4438" spans="4:4">
      <c r="D4438" s="238"/>
    </row>
    <row r="4439" spans="4:4">
      <c r="D4439" s="238"/>
    </row>
    <row r="4440" spans="4:4">
      <c r="D4440" s="238"/>
    </row>
    <row r="4441" spans="4:4">
      <c r="D4441" s="238"/>
    </row>
    <row r="4442" spans="4:4">
      <c r="D4442" s="238"/>
    </row>
    <row r="4443" spans="4:4">
      <c r="D4443" s="238"/>
    </row>
    <row r="4444" spans="4:4">
      <c r="D4444" s="238"/>
    </row>
    <row r="4445" spans="4:4">
      <c r="D4445" s="238"/>
    </row>
    <row r="4446" spans="4:4">
      <c r="D4446" s="238"/>
    </row>
    <row r="4447" spans="4:4">
      <c r="D4447" s="238"/>
    </row>
    <row r="4448" spans="4:4">
      <c r="D4448" s="238"/>
    </row>
    <row r="4449" spans="4:4">
      <c r="D4449" s="238"/>
    </row>
    <row r="4450" spans="4:4">
      <c r="D4450" s="238"/>
    </row>
    <row r="4451" spans="4:4">
      <c r="D4451" s="238"/>
    </row>
    <row r="4452" spans="4:4">
      <c r="D4452" s="238"/>
    </row>
    <row r="4453" spans="4:4">
      <c r="D4453" s="238"/>
    </row>
    <row r="4454" spans="4:4">
      <c r="D4454" s="238"/>
    </row>
    <row r="4455" spans="4:4">
      <c r="D4455" s="238"/>
    </row>
    <row r="4456" spans="4:4">
      <c r="D4456" s="238"/>
    </row>
    <row r="4457" spans="4:4">
      <c r="D4457" s="238"/>
    </row>
    <row r="4458" spans="4:4">
      <c r="D4458" s="238"/>
    </row>
    <row r="4459" spans="4:4">
      <c r="D4459" s="238"/>
    </row>
    <row r="4460" spans="4:4">
      <c r="D4460" s="238"/>
    </row>
    <row r="4461" spans="4:4">
      <c r="D4461" s="238"/>
    </row>
    <row r="4462" spans="4:4">
      <c r="D4462" s="238"/>
    </row>
    <row r="4463" spans="4:4">
      <c r="D4463" s="238"/>
    </row>
    <row r="4464" spans="4:4">
      <c r="D4464" s="238"/>
    </row>
    <row r="4465" spans="4:4">
      <c r="D4465" s="238"/>
    </row>
    <row r="4466" spans="4:4">
      <c r="D4466" s="238"/>
    </row>
    <row r="4467" spans="4:4">
      <c r="D4467" s="238"/>
    </row>
    <row r="4468" spans="4:4">
      <c r="D4468" s="238"/>
    </row>
    <row r="4469" spans="4:4">
      <c r="D4469" s="238"/>
    </row>
    <row r="4470" spans="4:4">
      <c r="D4470" s="238"/>
    </row>
    <row r="4471" spans="4:4">
      <c r="D4471" s="238"/>
    </row>
    <row r="4472" spans="4:4">
      <c r="D4472" s="238"/>
    </row>
    <row r="4473" spans="4:4">
      <c r="D4473" s="238"/>
    </row>
    <row r="4474" spans="4:4">
      <c r="D4474" s="238"/>
    </row>
    <row r="4475" spans="4:4">
      <c r="D4475" s="238"/>
    </row>
    <row r="4476" spans="4:4">
      <c r="D4476" s="238"/>
    </row>
    <row r="4477" spans="4:4">
      <c r="D4477" s="238"/>
    </row>
    <row r="4478" spans="4:4">
      <c r="D4478" s="238"/>
    </row>
    <row r="4479" spans="4:4">
      <c r="D4479" s="238"/>
    </row>
    <row r="4480" spans="4:4">
      <c r="D4480" s="238"/>
    </row>
    <row r="4481" spans="4:4">
      <c r="D4481" s="238"/>
    </row>
    <row r="4482" spans="4:4">
      <c r="D4482" s="238"/>
    </row>
    <row r="4483" spans="4:4">
      <c r="D4483" s="238"/>
    </row>
    <row r="4484" spans="4:4">
      <c r="D4484" s="238"/>
    </row>
    <row r="4485" spans="4:4">
      <c r="D4485" s="238"/>
    </row>
    <row r="4486" spans="4:4">
      <c r="D4486" s="238"/>
    </row>
    <row r="4487" spans="4:4">
      <c r="D4487" s="238"/>
    </row>
    <row r="4488" spans="4:4">
      <c r="D4488" s="238"/>
    </row>
    <row r="4489" spans="4:4">
      <c r="D4489" s="238"/>
    </row>
    <row r="4490" spans="4:4">
      <c r="D4490" s="238"/>
    </row>
    <row r="4491" spans="4:4">
      <c r="D4491" s="238"/>
    </row>
    <row r="4492" spans="4:4">
      <c r="D4492" s="238"/>
    </row>
    <row r="4493" spans="4:4">
      <c r="D4493" s="238"/>
    </row>
    <row r="4494" spans="4:4">
      <c r="D4494" s="238"/>
    </row>
    <row r="4495" spans="4:4">
      <c r="D4495" s="238"/>
    </row>
    <row r="4496" spans="4:4">
      <c r="D4496" s="238"/>
    </row>
    <row r="4497" spans="4:4">
      <c r="D4497" s="238"/>
    </row>
    <row r="4498" spans="4:4">
      <c r="D4498" s="238"/>
    </row>
    <row r="4499" spans="4:4">
      <c r="D4499" s="238"/>
    </row>
    <row r="4500" spans="4:4">
      <c r="D4500" s="238"/>
    </row>
    <row r="4501" spans="4:4">
      <c r="D4501" s="238"/>
    </row>
    <row r="4502" spans="4:4">
      <c r="D4502" s="238"/>
    </row>
    <row r="4503" spans="4:4">
      <c r="D4503" s="238"/>
    </row>
    <row r="4504" spans="4:4">
      <c r="D4504" s="238"/>
    </row>
    <row r="4505" spans="4:4">
      <c r="D4505" s="238"/>
    </row>
    <row r="4506" spans="4:4">
      <c r="D4506" s="238"/>
    </row>
    <row r="4507" spans="4:4">
      <c r="D4507" s="238"/>
    </row>
    <row r="4508" spans="4:4">
      <c r="D4508" s="238"/>
    </row>
    <row r="4509" spans="4:4">
      <c r="D4509" s="238"/>
    </row>
    <row r="4510" spans="4:4">
      <c r="D4510" s="238"/>
    </row>
    <row r="4511" spans="4:4">
      <c r="D4511" s="238"/>
    </row>
    <row r="4512" spans="4:4">
      <c r="D4512" s="238"/>
    </row>
    <row r="4513" spans="4:4">
      <c r="D4513" s="238"/>
    </row>
    <row r="4514" spans="4:4">
      <c r="D4514" s="238"/>
    </row>
    <row r="4515" spans="4:4">
      <c r="D4515" s="238"/>
    </row>
    <row r="4516" spans="4:4">
      <c r="D4516" s="238"/>
    </row>
    <row r="4517" spans="4:4">
      <c r="D4517" s="238"/>
    </row>
    <row r="4518" spans="4:4">
      <c r="D4518" s="238"/>
    </row>
    <row r="4519" spans="4:4">
      <c r="D4519" s="238"/>
    </row>
    <row r="4520" spans="4:4">
      <c r="D4520" s="238"/>
    </row>
    <row r="4521" spans="4:4">
      <c r="D4521" s="238"/>
    </row>
    <row r="4522" spans="4:4">
      <c r="D4522" s="238"/>
    </row>
    <row r="4523" spans="4:4">
      <c r="D4523" s="238"/>
    </row>
    <row r="4524" spans="4:4">
      <c r="D4524" s="238"/>
    </row>
    <row r="4525" spans="4:4">
      <c r="D4525" s="238"/>
    </row>
    <row r="4526" spans="4:4">
      <c r="D4526" s="238"/>
    </row>
    <row r="4527" spans="4:4">
      <c r="D4527" s="238"/>
    </row>
    <row r="4528" spans="4:4">
      <c r="D4528" s="238"/>
    </row>
    <row r="4529" spans="4:4">
      <c r="D4529" s="238"/>
    </row>
    <row r="4530" spans="4:4">
      <c r="D4530" s="238"/>
    </row>
    <row r="4531" spans="4:4">
      <c r="D4531" s="238"/>
    </row>
    <row r="4532" spans="4:4">
      <c r="D4532" s="238"/>
    </row>
    <row r="4533" spans="4:4">
      <c r="D4533" s="238"/>
    </row>
    <row r="4534" spans="4:4">
      <c r="D4534" s="238"/>
    </row>
    <row r="4535" spans="4:4">
      <c r="D4535" s="238"/>
    </row>
    <row r="4536" spans="4:4">
      <c r="D4536" s="238"/>
    </row>
    <row r="4537" spans="4:4">
      <c r="D4537" s="238"/>
    </row>
    <row r="4538" spans="4:4">
      <c r="D4538" s="238"/>
    </row>
    <row r="4539" spans="4:4">
      <c r="D4539" s="238"/>
    </row>
    <row r="4540" spans="4:4">
      <c r="D4540" s="238"/>
    </row>
    <row r="4541" spans="4:4">
      <c r="D4541" s="238"/>
    </row>
    <row r="4542" spans="4:4">
      <c r="D4542" s="238"/>
    </row>
    <row r="4543" spans="4:4">
      <c r="D4543" s="238"/>
    </row>
    <row r="4544" spans="4:4">
      <c r="D4544" s="238"/>
    </row>
    <row r="4545" spans="4:4">
      <c r="D4545" s="238"/>
    </row>
    <row r="4546" spans="4:4">
      <c r="D4546" s="238"/>
    </row>
    <row r="4547" spans="4:4">
      <c r="D4547" s="238"/>
    </row>
    <row r="4548" spans="4:4">
      <c r="D4548" s="238"/>
    </row>
    <row r="4549" spans="4:4">
      <c r="D4549" s="238"/>
    </row>
    <row r="4550" spans="4:4">
      <c r="D4550" s="238"/>
    </row>
    <row r="4551" spans="4:4">
      <c r="D4551" s="238"/>
    </row>
    <row r="4552" spans="4:4">
      <c r="D4552" s="238"/>
    </row>
    <row r="4553" spans="4:4">
      <c r="D4553" s="238"/>
    </row>
    <row r="4554" spans="4:4">
      <c r="D4554" s="238"/>
    </row>
    <row r="4555" spans="4:4">
      <c r="D4555" s="238"/>
    </row>
    <row r="4556" spans="4:4">
      <c r="D4556" s="238"/>
    </row>
    <row r="4557" spans="4:4">
      <c r="D4557" s="238"/>
    </row>
    <row r="4558" spans="4:4">
      <c r="D4558" s="238"/>
    </row>
    <row r="4559" spans="4:4">
      <c r="D4559" s="238"/>
    </row>
    <row r="4560" spans="4:4">
      <c r="D4560" s="238"/>
    </row>
    <row r="4561" spans="4:4">
      <c r="D4561" s="238"/>
    </row>
    <row r="4562" spans="4:4">
      <c r="D4562" s="238"/>
    </row>
    <row r="4563" spans="4:4">
      <c r="D4563" s="238"/>
    </row>
    <row r="4564" spans="4:4">
      <c r="D4564" s="238"/>
    </row>
    <row r="4565" spans="4:4">
      <c r="D4565" s="238"/>
    </row>
    <row r="4566" spans="4:4">
      <c r="D4566" s="238"/>
    </row>
    <row r="4567" spans="4:4">
      <c r="D4567" s="238"/>
    </row>
    <row r="4568" spans="4:4">
      <c r="D4568" s="238"/>
    </row>
    <row r="4569" spans="4:4">
      <c r="D4569" s="238"/>
    </row>
    <row r="4570" spans="4:4">
      <c r="D4570" s="238"/>
    </row>
    <row r="4571" spans="4:4">
      <c r="D4571" s="238"/>
    </row>
    <row r="4572" spans="4:4">
      <c r="D4572" s="238"/>
    </row>
    <row r="4573" spans="4:4">
      <c r="D4573" s="238"/>
    </row>
    <row r="4574" spans="4:4">
      <c r="D4574" s="238"/>
    </row>
    <row r="4575" spans="4:4">
      <c r="D4575" s="238"/>
    </row>
    <row r="4576" spans="4:4">
      <c r="D4576" s="238"/>
    </row>
    <row r="4577" spans="4:4">
      <c r="D4577" s="238"/>
    </row>
    <row r="4578" spans="4:4">
      <c r="D4578" s="238"/>
    </row>
    <row r="4579" spans="4:4">
      <c r="D4579" s="238"/>
    </row>
    <row r="4580" spans="4:4">
      <c r="D4580" s="238"/>
    </row>
    <row r="4581" spans="4:4">
      <c r="D4581" s="238"/>
    </row>
    <row r="4582" spans="4:4">
      <c r="D4582" s="238"/>
    </row>
    <row r="4583" spans="4:4">
      <c r="D4583" s="238"/>
    </row>
    <row r="4584" spans="4:4">
      <c r="D4584" s="238"/>
    </row>
    <row r="4585" spans="4:4">
      <c r="D4585" s="238"/>
    </row>
    <row r="4586" spans="4:4">
      <c r="D4586" s="238"/>
    </row>
    <row r="4587" spans="4:4">
      <c r="D4587" s="238"/>
    </row>
    <row r="4588" spans="4:4">
      <c r="D4588" s="238"/>
    </row>
    <row r="4589" spans="4:4">
      <c r="D4589" s="238"/>
    </row>
    <row r="4590" spans="4:4">
      <c r="D4590" s="238"/>
    </row>
    <row r="4591" spans="4:4">
      <c r="D4591" s="238"/>
    </row>
    <row r="4592" spans="4:4">
      <c r="D4592" s="238"/>
    </row>
    <row r="4593" spans="4:4">
      <c r="D4593" s="238"/>
    </row>
    <row r="4594" spans="4:4">
      <c r="D4594" s="238"/>
    </row>
    <row r="4595" spans="4:4">
      <c r="D4595" s="238"/>
    </row>
    <row r="4596" spans="4:4">
      <c r="D4596" s="238"/>
    </row>
    <row r="4597" spans="4:4">
      <c r="D4597" s="238"/>
    </row>
    <row r="4598" spans="4:4">
      <c r="D4598" s="238"/>
    </row>
    <row r="4599" spans="4:4">
      <c r="D4599" s="238"/>
    </row>
    <row r="4600" spans="4:4">
      <c r="D4600" s="238"/>
    </row>
    <row r="4601" spans="4:4">
      <c r="D4601" s="238"/>
    </row>
    <row r="4602" spans="4:4">
      <c r="D4602" s="238"/>
    </row>
    <row r="4603" spans="4:4">
      <c r="D4603" s="238"/>
    </row>
    <row r="4604" spans="4:4">
      <c r="D4604" s="238"/>
    </row>
    <row r="4605" spans="4:4">
      <c r="D4605" s="238"/>
    </row>
    <row r="4606" spans="4:4">
      <c r="D4606" s="238"/>
    </row>
    <row r="4607" spans="4:4">
      <c r="D4607" s="238"/>
    </row>
    <row r="4608" spans="4:4">
      <c r="D4608" s="238"/>
    </row>
    <row r="4609" spans="4:4">
      <c r="D4609" s="238"/>
    </row>
    <row r="4610" spans="4:4">
      <c r="D4610" s="238"/>
    </row>
    <row r="4611" spans="4:4">
      <c r="D4611" s="238"/>
    </row>
    <row r="4612" spans="4:4">
      <c r="D4612" s="238"/>
    </row>
    <row r="4613" spans="4:4">
      <c r="D4613" s="238"/>
    </row>
    <row r="4614" spans="4:4">
      <c r="D4614" s="238"/>
    </row>
    <row r="4615" spans="4:4">
      <c r="D4615" s="238"/>
    </row>
    <row r="4616" spans="4:4">
      <c r="D4616" s="238"/>
    </row>
    <row r="4617" spans="4:4">
      <c r="D4617" s="238"/>
    </row>
    <row r="4618" spans="4:4">
      <c r="D4618" s="238"/>
    </row>
    <row r="4619" spans="4:4">
      <c r="D4619" s="238"/>
    </row>
    <row r="4620" spans="4:4">
      <c r="D4620" s="238"/>
    </row>
    <row r="4621" spans="4:4">
      <c r="D4621" s="238"/>
    </row>
    <row r="4622" spans="4:4">
      <c r="D4622" s="238"/>
    </row>
    <row r="4623" spans="4:4">
      <c r="D4623" s="238"/>
    </row>
    <row r="4624" spans="4:4">
      <c r="D4624" s="238"/>
    </row>
    <row r="4625" spans="4:4">
      <c r="D4625" s="238"/>
    </row>
    <row r="4626" spans="4:4">
      <c r="D4626" s="238"/>
    </row>
    <row r="4627" spans="4:4">
      <c r="D4627" s="238"/>
    </row>
    <row r="4628" spans="4:4">
      <c r="D4628" s="238"/>
    </row>
    <row r="4629" spans="4:4">
      <c r="D4629" s="238"/>
    </row>
    <row r="4630" spans="4:4">
      <c r="D4630" s="238"/>
    </row>
    <row r="4631" spans="4:4">
      <c r="D4631" s="238"/>
    </row>
    <row r="4632" spans="4:4">
      <c r="D4632" s="238"/>
    </row>
    <row r="4633" spans="4:4">
      <c r="D4633" s="238"/>
    </row>
    <row r="4634" spans="4:4">
      <c r="D4634" s="238"/>
    </row>
    <row r="4635" spans="4:4">
      <c r="D4635" s="238"/>
    </row>
    <row r="4636" spans="4:4">
      <c r="D4636" s="238"/>
    </row>
    <row r="4637" spans="4:4">
      <c r="D4637" s="238"/>
    </row>
    <row r="4638" spans="4:4">
      <c r="D4638" s="238"/>
    </row>
    <row r="4639" spans="4:4">
      <c r="D4639" s="238"/>
    </row>
    <row r="4640" spans="4:4">
      <c r="D4640" s="238"/>
    </row>
    <row r="4641" spans="4:4">
      <c r="D4641" s="238"/>
    </row>
    <row r="4642" spans="4:4">
      <c r="D4642" s="238"/>
    </row>
    <row r="4643" spans="4:4">
      <c r="D4643" s="238"/>
    </row>
    <row r="4644" spans="4:4">
      <c r="D4644" s="238"/>
    </row>
    <row r="4645" spans="4:4">
      <c r="D4645" s="238"/>
    </row>
    <row r="4646" spans="4:4">
      <c r="D4646" s="238"/>
    </row>
    <row r="4647" spans="4:4">
      <c r="D4647" s="238"/>
    </row>
    <row r="4648" spans="4:4">
      <c r="D4648" s="238"/>
    </row>
    <row r="4649" spans="4:4">
      <c r="D4649" s="238"/>
    </row>
    <row r="4650" spans="4:4">
      <c r="D4650" s="238"/>
    </row>
    <row r="4651" spans="4:4">
      <c r="D4651" s="238"/>
    </row>
    <row r="4652" spans="4:4">
      <c r="D4652" s="238"/>
    </row>
    <row r="4653" spans="4:4">
      <c r="D4653" s="238"/>
    </row>
    <row r="4654" spans="4:4">
      <c r="D4654" s="238"/>
    </row>
    <row r="4655" spans="4:4">
      <c r="D4655" s="238"/>
    </row>
    <row r="4656" spans="4:4">
      <c r="D4656" s="238"/>
    </row>
    <row r="4657" spans="4:4">
      <c r="D4657" s="238"/>
    </row>
    <row r="4658" spans="4:4">
      <c r="D4658" s="238"/>
    </row>
    <row r="4659" spans="4:4">
      <c r="D4659" s="238"/>
    </row>
    <row r="4660" spans="4:4">
      <c r="D4660" s="238"/>
    </row>
    <row r="4661" spans="4:4">
      <c r="D4661" s="238"/>
    </row>
    <row r="4662" spans="4:4">
      <c r="D4662" s="238"/>
    </row>
    <row r="4663" spans="4:4">
      <c r="D4663" s="238"/>
    </row>
    <row r="4664" spans="4:4">
      <c r="D4664" s="238"/>
    </row>
    <row r="4665" spans="4:4">
      <c r="D4665" s="238"/>
    </row>
    <row r="4666" spans="4:4">
      <c r="D4666" s="238"/>
    </row>
    <row r="4667" spans="4:4">
      <c r="D4667" s="238"/>
    </row>
    <row r="4668" spans="4:4">
      <c r="D4668" s="238"/>
    </row>
    <row r="4669" spans="4:4">
      <c r="D4669" s="238"/>
    </row>
    <row r="4670" spans="4:4">
      <c r="D4670" s="238"/>
    </row>
    <row r="4671" spans="4:4">
      <c r="D4671" s="238"/>
    </row>
    <row r="4672" spans="4:4">
      <c r="D4672" s="238"/>
    </row>
    <row r="4673" spans="4:4">
      <c r="D4673" s="238"/>
    </row>
    <row r="4674" spans="4:4">
      <c r="D4674" s="238"/>
    </row>
    <row r="4675" spans="4:4">
      <c r="D4675" s="238"/>
    </row>
    <row r="4676" spans="4:4">
      <c r="D4676" s="238"/>
    </row>
    <row r="4677" spans="4:4">
      <c r="D4677" s="238"/>
    </row>
    <row r="4678" spans="4:4">
      <c r="D4678" s="238"/>
    </row>
    <row r="4679" spans="4:4">
      <c r="D4679" s="238"/>
    </row>
    <row r="4680" spans="4:4">
      <c r="D4680" s="238"/>
    </row>
    <row r="4681" spans="4:4">
      <c r="D4681" s="238"/>
    </row>
    <row r="4682" spans="4:4">
      <c r="D4682" s="238"/>
    </row>
    <row r="4683" spans="4:4">
      <c r="D4683" s="238"/>
    </row>
    <row r="4684" spans="4:4">
      <c r="D4684" s="238"/>
    </row>
    <row r="4685" spans="4:4">
      <c r="D4685" s="238"/>
    </row>
    <row r="4686" spans="4:4">
      <c r="D4686" s="238"/>
    </row>
    <row r="4687" spans="4:4">
      <c r="D4687" s="238"/>
    </row>
    <row r="4688" spans="4:4">
      <c r="D4688" s="238"/>
    </row>
    <row r="4689" spans="4:4">
      <c r="D4689" s="238"/>
    </row>
    <row r="4690" spans="4:4">
      <c r="D4690" s="238"/>
    </row>
    <row r="4691" spans="4:4">
      <c r="D4691" s="238"/>
    </row>
    <row r="4692" spans="4:4">
      <c r="D4692" s="238"/>
    </row>
    <row r="4693" spans="4:4">
      <c r="D4693" s="238"/>
    </row>
    <row r="4694" spans="4:4">
      <c r="D4694" s="238"/>
    </row>
    <row r="4695" spans="4:4">
      <c r="D4695" s="238"/>
    </row>
    <row r="4696" spans="4:4">
      <c r="D4696" s="238"/>
    </row>
    <row r="4697" spans="4:4">
      <c r="D4697" s="238"/>
    </row>
    <row r="4698" spans="4:4">
      <c r="D4698" s="238"/>
    </row>
    <row r="4699" spans="4:4">
      <c r="D4699" s="238"/>
    </row>
    <row r="4700" spans="4:4">
      <c r="D4700" s="238"/>
    </row>
    <row r="4701" spans="4:4">
      <c r="D4701" s="238"/>
    </row>
    <row r="4702" spans="4:4">
      <c r="D4702" s="238"/>
    </row>
    <row r="4703" spans="4:4">
      <c r="D4703" s="238"/>
    </row>
    <row r="4704" spans="4:4">
      <c r="D4704" s="238"/>
    </row>
    <row r="4705" spans="4:4">
      <c r="D4705" s="238"/>
    </row>
    <row r="4706" spans="4:4">
      <c r="D4706" s="238"/>
    </row>
    <row r="4707" spans="4:4">
      <c r="D4707" s="238"/>
    </row>
    <row r="4708" spans="4:4">
      <c r="D4708" s="238"/>
    </row>
    <row r="4709" spans="4:4">
      <c r="D4709" s="238"/>
    </row>
    <row r="4710" spans="4:4">
      <c r="D4710" s="238"/>
    </row>
    <row r="4711" spans="4:4">
      <c r="D4711" s="238"/>
    </row>
    <row r="4712" spans="4:4">
      <c r="D4712" s="238"/>
    </row>
    <row r="4713" spans="4:4">
      <c r="D4713" s="238"/>
    </row>
    <row r="4714" spans="4:4">
      <c r="D4714" s="238"/>
    </row>
    <row r="4715" spans="4:4">
      <c r="D4715" s="238"/>
    </row>
    <row r="4716" spans="4:4">
      <c r="D4716" s="238"/>
    </row>
    <row r="4717" spans="4:4">
      <c r="D4717" s="238"/>
    </row>
    <row r="4718" spans="4:4">
      <c r="D4718" s="238"/>
    </row>
    <row r="4719" spans="4:4">
      <c r="D4719" s="238"/>
    </row>
    <row r="4720" spans="4:4">
      <c r="D4720" s="238"/>
    </row>
    <row r="4721" spans="4:4">
      <c r="D4721" s="238"/>
    </row>
    <row r="4722" spans="4:4">
      <c r="D4722" s="238"/>
    </row>
    <row r="4723" spans="4:4">
      <c r="D4723" s="238"/>
    </row>
    <row r="4724" spans="4:4">
      <c r="D4724" s="238"/>
    </row>
    <row r="4725" spans="4:4">
      <c r="D4725" s="238"/>
    </row>
    <row r="4726" spans="4:4">
      <c r="D4726" s="238"/>
    </row>
    <row r="4727" spans="4:4">
      <c r="D4727" s="238"/>
    </row>
    <row r="4728" spans="4:4">
      <c r="D4728" s="238"/>
    </row>
    <row r="4729" spans="4:4">
      <c r="D4729" s="238"/>
    </row>
    <row r="4730" spans="4:4">
      <c r="D4730" s="238"/>
    </row>
    <row r="4731" spans="4:4">
      <c r="D4731" s="238"/>
    </row>
    <row r="4732" spans="4:4">
      <c r="D4732" s="238"/>
    </row>
    <row r="4733" spans="4:4">
      <c r="D4733" s="238"/>
    </row>
    <row r="4734" spans="4:4">
      <c r="D4734" s="238"/>
    </row>
    <row r="4735" spans="4:4">
      <c r="D4735" s="238"/>
    </row>
    <row r="4736" spans="4:4">
      <c r="D4736" s="238"/>
    </row>
    <row r="4737" spans="4:4">
      <c r="D4737" s="238"/>
    </row>
    <row r="4738" spans="4:4">
      <c r="D4738" s="238"/>
    </row>
    <row r="4739" spans="4:4">
      <c r="D4739" s="238"/>
    </row>
    <row r="4740" spans="4:4">
      <c r="D4740" s="238"/>
    </row>
    <row r="4741" spans="4:4">
      <c r="D4741" s="238"/>
    </row>
    <row r="4742" spans="4:4">
      <c r="D4742" s="238"/>
    </row>
    <row r="4743" spans="4:4">
      <c r="D4743" s="238"/>
    </row>
    <row r="4744" spans="4:4">
      <c r="D4744" s="238"/>
    </row>
    <row r="4745" spans="4:4">
      <c r="D4745" s="238"/>
    </row>
    <row r="4746" spans="4:4">
      <c r="D4746" s="238"/>
    </row>
    <row r="4747" spans="4:4">
      <c r="D4747" s="238"/>
    </row>
    <row r="4748" spans="4:4">
      <c r="D4748" s="238"/>
    </row>
    <row r="4749" spans="4:4">
      <c r="D4749" s="238"/>
    </row>
    <row r="4750" spans="4:4">
      <c r="D4750" s="238"/>
    </row>
    <row r="4751" spans="4:4">
      <c r="D4751" s="238"/>
    </row>
    <row r="4752" spans="4:4">
      <c r="D4752" s="238"/>
    </row>
    <row r="4753" spans="4:4">
      <c r="D4753" s="238"/>
    </row>
    <row r="4754" spans="4:4">
      <c r="D4754" s="238"/>
    </row>
    <row r="4755" spans="4:4">
      <c r="D4755" s="238"/>
    </row>
    <row r="4756" spans="4:4">
      <c r="D4756" s="238"/>
    </row>
    <row r="4757" spans="4:4">
      <c r="D4757" s="238"/>
    </row>
    <row r="4758" spans="4:4">
      <c r="D4758" s="238"/>
    </row>
    <row r="4759" spans="4:4">
      <c r="D4759" s="238"/>
    </row>
    <row r="4760" spans="4:4">
      <c r="D4760" s="238"/>
    </row>
    <row r="4761" spans="4:4">
      <c r="D4761" s="238"/>
    </row>
    <row r="4762" spans="4:4">
      <c r="D4762" s="238"/>
    </row>
    <row r="4763" spans="4:4">
      <c r="D4763" s="238"/>
    </row>
    <row r="4764" spans="4:4">
      <c r="D4764" s="238"/>
    </row>
    <row r="4765" spans="4:4">
      <c r="D4765" s="238"/>
    </row>
    <row r="4766" spans="4:4">
      <c r="D4766" s="238"/>
    </row>
    <row r="4767" spans="4:4">
      <c r="D4767" s="238"/>
    </row>
    <row r="4768" spans="4:4">
      <c r="D4768" s="238"/>
    </row>
    <row r="4769" spans="4:4">
      <c r="D4769" s="238"/>
    </row>
    <row r="4770" spans="4:4">
      <c r="D4770" s="238"/>
    </row>
    <row r="4771" spans="4:4">
      <c r="D4771" s="238"/>
    </row>
    <row r="4772" spans="4:4">
      <c r="D4772" s="238"/>
    </row>
    <row r="4773" spans="4:4">
      <c r="D4773" s="238"/>
    </row>
    <row r="4774" spans="4:4">
      <c r="D4774" s="238"/>
    </row>
    <row r="4775" spans="4:4">
      <c r="D4775" s="238"/>
    </row>
    <row r="4776" spans="4:4">
      <c r="D4776" s="238"/>
    </row>
    <row r="4777" spans="4:4">
      <c r="D4777" s="238"/>
    </row>
    <row r="4778" spans="4:4">
      <c r="D4778" s="238"/>
    </row>
    <row r="4779" spans="4:4">
      <c r="D4779" s="238"/>
    </row>
    <row r="4780" spans="4:4">
      <c r="D4780" s="238"/>
    </row>
    <row r="4781" spans="4:4">
      <c r="D4781" s="238"/>
    </row>
    <row r="4782" spans="4:4">
      <c r="D4782" s="238"/>
    </row>
    <row r="4783" spans="4:4">
      <c r="D4783" s="238"/>
    </row>
    <row r="4784" spans="4:4">
      <c r="D4784" s="238"/>
    </row>
    <row r="4785" spans="4:4">
      <c r="D4785" s="238"/>
    </row>
    <row r="4786" spans="4:4">
      <c r="D4786" s="238"/>
    </row>
    <row r="4787" spans="4:4">
      <c r="D4787" s="238"/>
    </row>
    <row r="4788" spans="4:4">
      <c r="D4788" s="238"/>
    </row>
    <row r="4789" spans="4:4">
      <c r="D4789" s="238"/>
    </row>
    <row r="4790" spans="4:4">
      <c r="D4790" s="238"/>
    </row>
    <row r="4791" spans="4:4">
      <c r="D4791" s="238"/>
    </row>
    <row r="4792" spans="4:4">
      <c r="D4792" s="238"/>
    </row>
    <row r="4793" spans="4:4">
      <c r="D4793" s="238"/>
    </row>
    <row r="4794" spans="4:4">
      <c r="D4794" s="238"/>
    </row>
    <row r="4795" spans="4:4">
      <c r="D4795" s="238"/>
    </row>
    <row r="4796" spans="4:4">
      <c r="D4796" s="238"/>
    </row>
    <row r="4797" spans="4:4">
      <c r="D4797" s="238"/>
    </row>
    <row r="4798" spans="4:4">
      <c r="D4798" s="238"/>
    </row>
    <row r="4799" spans="4:4">
      <c r="D4799" s="238"/>
    </row>
    <row r="4800" spans="4:4">
      <c r="D4800" s="238"/>
    </row>
    <row r="4801" spans="4:4">
      <c r="D4801" s="238"/>
    </row>
    <row r="4802" spans="4:4">
      <c r="D4802" s="238"/>
    </row>
    <row r="4803" spans="4:4">
      <c r="D4803" s="238"/>
    </row>
    <row r="4804" spans="4:4">
      <c r="D4804" s="238"/>
    </row>
    <row r="4805" spans="4:4">
      <c r="D4805" s="238"/>
    </row>
    <row r="4806" spans="4:4">
      <c r="D4806" s="238"/>
    </row>
    <row r="4807" spans="4:4">
      <c r="D4807" s="238"/>
    </row>
    <row r="4808" spans="4:4">
      <c r="D4808" s="238"/>
    </row>
    <row r="4809" spans="4:4">
      <c r="D4809" s="238"/>
    </row>
    <row r="4810" spans="4:4">
      <c r="D4810" s="238"/>
    </row>
    <row r="4811" spans="4:4">
      <c r="D4811" s="238"/>
    </row>
    <row r="4812" spans="4:4">
      <c r="D4812" s="238"/>
    </row>
    <row r="4813" spans="4:4">
      <c r="D4813" s="238"/>
    </row>
    <row r="4814" spans="4:4">
      <c r="D4814" s="238"/>
    </row>
    <row r="4815" spans="4:4">
      <c r="D4815" s="238"/>
    </row>
    <row r="4816" spans="4:4">
      <c r="D4816" s="238"/>
    </row>
    <row r="4817" spans="4:4">
      <c r="D4817" s="238"/>
    </row>
    <row r="4818" spans="4:4">
      <c r="D4818" s="238"/>
    </row>
    <row r="4819" spans="4:4">
      <c r="D4819" s="238"/>
    </row>
    <row r="4820" spans="4:4">
      <c r="D4820" s="238"/>
    </row>
    <row r="4821" spans="4:4">
      <c r="D4821" s="238"/>
    </row>
    <row r="4822" spans="4:4">
      <c r="D4822" s="238"/>
    </row>
    <row r="4823" spans="4:4">
      <c r="D4823" s="238"/>
    </row>
    <row r="4824" spans="4:4">
      <c r="D4824" s="238"/>
    </row>
    <row r="4825" spans="4:4">
      <c r="D4825" s="238"/>
    </row>
    <row r="4826" spans="4:4">
      <c r="D4826" s="238"/>
    </row>
    <row r="4827" spans="4:4">
      <c r="D4827" s="238"/>
    </row>
    <row r="4828" spans="4:4">
      <c r="D4828" s="238"/>
    </row>
    <row r="4829" spans="4:4">
      <c r="D4829" s="238"/>
    </row>
    <row r="4830" spans="4:4">
      <c r="D4830" s="238"/>
    </row>
    <row r="4831" spans="4:4">
      <c r="D4831" s="238"/>
    </row>
    <row r="4832" spans="4:4">
      <c r="D4832" s="238"/>
    </row>
    <row r="4833" spans="4:4">
      <c r="D4833" s="238"/>
    </row>
    <row r="4834" spans="4:4">
      <c r="D4834" s="238"/>
    </row>
    <row r="4835" spans="4:4">
      <c r="D4835" s="238"/>
    </row>
    <row r="4836" spans="4:4">
      <c r="D4836" s="238"/>
    </row>
    <row r="4837" spans="4:4">
      <c r="D4837" s="238"/>
    </row>
    <row r="4838" spans="4:4">
      <c r="D4838" s="238"/>
    </row>
    <row r="4839" spans="4:4">
      <c r="D4839" s="238"/>
    </row>
    <row r="4840" spans="4:4">
      <c r="D4840" s="238"/>
    </row>
    <row r="4841" spans="4:4">
      <c r="D4841" s="238"/>
    </row>
    <row r="4842" spans="4:4">
      <c r="D4842" s="238"/>
    </row>
    <row r="4843" spans="4:4">
      <c r="D4843" s="238"/>
    </row>
    <row r="4844" spans="4:4">
      <c r="D4844" s="238"/>
    </row>
    <row r="4845" spans="4:4">
      <c r="D4845" s="238"/>
    </row>
    <row r="4846" spans="4:4">
      <c r="D4846" s="238"/>
    </row>
    <row r="4847" spans="4:4">
      <c r="D4847" s="238"/>
    </row>
    <row r="4848" spans="4:4">
      <c r="D4848" s="238"/>
    </row>
    <row r="4849" spans="4:4">
      <c r="D4849" s="238"/>
    </row>
    <row r="4850" spans="4:4">
      <c r="D4850" s="238"/>
    </row>
    <row r="4851" spans="4:4">
      <c r="D4851" s="238"/>
    </row>
    <row r="4852" spans="4:4">
      <c r="D4852" s="238"/>
    </row>
    <row r="4853" spans="4:4">
      <c r="D4853" s="238"/>
    </row>
    <row r="4854" spans="4:4">
      <c r="D4854" s="238"/>
    </row>
    <row r="4855" spans="4:4">
      <c r="D4855" s="238"/>
    </row>
    <row r="4856" spans="4:4">
      <c r="D4856" s="238"/>
    </row>
    <row r="4857" spans="4:4">
      <c r="D4857" s="238"/>
    </row>
    <row r="4858" spans="4:4">
      <c r="D4858" s="238"/>
    </row>
    <row r="4859" spans="4:4">
      <c r="D4859" s="238"/>
    </row>
    <row r="4860" spans="4:4">
      <c r="D4860" s="238"/>
    </row>
    <row r="4861" spans="4:4">
      <c r="D4861" s="238"/>
    </row>
    <row r="4862" spans="4:4">
      <c r="D4862" s="238"/>
    </row>
    <row r="4863" spans="4:4">
      <c r="D4863" s="238"/>
    </row>
    <row r="4864" spans="4:4">
      <c r="D4864" s="238"/>
    </row>
    <row r="4865" spans="4:4">
      <c r="D4865" s="238"/>
    </row>
    <row r="4866" spans="4:4">
      <c r="D4866" s="238"/>
    </row>
    <row r="4867" spans="4:4">
      <c r="D4867" s="238"/>
    </row>
    <row r="4868" spans="4:4">
      <c r="D4868" s="238"/>
    </row>
    <row r="4869" spans="4:4">
      <c r="D4869" s="238"/>
    </row>
    <row r="4870" spans="4:4">
      <c r="D4870" s="238"/>
    </row>
    <row r="4871" spans="4:4">
      <c r="D4871" s="238"/>
    </row>
    <row r="4872" spans="4:4">
      <c r="D4872" s="238"/>
    </row>
    <row r="4873" spans="4:4">
      <c r="D4873" s="238"/>
    </row>
    <row r="4874" spans="4:4">
      <c r="D4874" s="238"/>
    </row>
    <row r="4875" spans="4:4">
      <c r="D4875" s="238"/>
    </row>
    <row r="4876" spans="4:4">
      <c r="D4876" s="238"/>
    </row>
    <row r="4877" spans="4:4">
      <c r="D4877" s="238"/>
    </row>
    <row r="4878" spans="4:4">
      <c r="D4878" s="238"/>
    </row>
    <row r="4879" spans="4:4">
      <c r="D4879" s="238"/>
    </row>
    <row r="4880" spans="4:4">
      <c r="D4880" s="238"/>
    </row>
    <row r="4881" spans="4:4">
      <c r="D4881" s="238"/>
    </row>
    <row r="4882" spans="4:4">
      <c r="D4882" s="238"/>
    </row>
    <row r="4883" spans="4:4">
      <c r="D4883" s="238"/>
    </row>
    <row r="4884" spans="4:4">
      <c r="D4884" s="238"/>
    </row>
    <row r="4885" spans="4:4">
      <c r="D4885" s="238"/>
    </row>
    <row r="4886" spans="4:4">
      <c r="D4886" s="238"/>
    </row>
    <row r="4887" spans="4:4">
      <c r="D4887" s="238"/>
    </row>
    <row r="4888" spans="4:4">
      <c r="D4888" s="238"/>
    </row>
    <row r="4889" spans="4:4">
      <c r="D4889" s="238"/>
    </row>
    <row r="4890" spans="4:4">
      <c r="D4890" s="238"/>
    </row>
    <row r="4891" spans="4:4">
      <c r="D4891" s="238"/>
    </row>
    <row r="4892" spans="4:4">
      <c r="D4892" s="238"/>
    </row>
    <row r="4893" spans="4:4">
      <c r="D4893" s="238"/>
    </row>
    <row r="4894" spans="4:4">
      <c r="D4894" s="238"/>
    </row>
    <row r="4895" spans="4:4">
      <c r="D4895" s="238"/>
    </row>
    <row r="4896" spans="4:4">
      <c r="D4896" s="238"/>
    </row>
    <row r="4897" spans="4:4">
      <c r="D4897" s="238"/>
    </row>
    <row r="4898" spans="4:4">
      <c r="D4898" s="238"/>
    </row>
    <row r="4899" spans="4:4">
      <c r="D4899" s="238"/>
    </row>
    <row r="4900" spans="4:4">
      <c r="D4900" s="238"/>
    </row>
    <row r="4901" spans="4:4">
      <c r="D4901" s="238"/>
    </row>
    <row r="4902" spans="4:4">
      <c r="D4902" s="238"/>
    </row>
    <row r="4903" spans="4:4">
      <c r="D4903" s="238"/>
    </row>
    <row r="4904" spans="4:4">
      <c r="D4904" s="238"/>
    </row>
    <row r="4905" spans="4:4">
      <c r="D4905" s="238"/>
    </row>
    <row r="4906" spans="4:4">
      <c r="D4906" s="238"/>
    </row>
    <row r="4907" spans="4:4">
      <c r="D4907" s="238"/>
    </row>
    <row r="4908" spans="4:4">
      <c r="D4908" s="238"/>
    </row>
    <row r="4909" spans="4:4">
      <c r="D4909" s="238"/>
    </row>
    <row r="4910" spans="4:4">
      <c r="D4910" s="238"/>
    </row>
    <row r="4911" spans="4:4">
      <c r="D4911" s="238"/>
    </row>
    <row r="4912" spans="4:4">
      <c r="D4912" s="238"/>
    </row>
    <row r="4913" spans="4:4">
      <c r="D4913" s="238"/>
    </row>
    <row r="4914" spans="4:4">
      <c r="D4914" s="238"/>
    </row>
    <row r="4915" spans="4:4">
      <c r="D4915" s="238"/>
    </row>
    <row r="4916" spans="4:4">
      <c r="D4916" s="238"/>
    </row>
    <row r="4917" spans="4:4">
      <c r="D4917" s="238"/>
    </row>
    <row r="4918" spans="4:4">
      <c r="D4918" s="238"/>
    </row>
    <row r="4919" spans="4:4">
      <c r="D4919" s="238"/>
    </row>
    <row r="4920" spans="4:4">
      <c r="D4920" s="238"/>
    </row>
    <row r="4921" spans="4:4">
      <c r="D4921" s="238"/>
    </row>
    <row r="4922" spans="4:4">
      <c r="D4922" s="238"/>
    </row>
    <row r="4923" spans="4:4">
      <c r="D4923" s="238"/>
    </row>
    <row r="4924" spans="4:4">
      <c r="D4924" s="238"/>
    </row>
    <row r="4925" spans="4:4">
      <c r="D4925" s="238"/>
    </row>
    <row r="4926" spans="4:4">
      <c r="D4926" s="238"/>
    </row>
    <row r="4927" spans="4:4">
      <c r="D4927" s="238"/>
    </row>
    <row r="4928" spans="4:4">
      <c r="D4928" s="238"/>
    </row>
    <row r="4929" spans="4:4">
      <c r="D4929" s="238"/>
    </row>
    <row r="4930" spans="4:4">
      <c r="D4930" s="238"/>
    </row>
    <row r="4931" spans="4:4">
      <c r="D4931" s="238"/>
    </row>
    <row r="4932" spans="4:4">
      <c r="D4932" s="238"/>
    </row>
    <row r="4933" spans="4:4">
      <c r="D4933" s="238"/>
    </row>
    <row r="4934" spans="4:4">
      <c r="D4934" s="238"/>
    </row>
    <row r="4935" spans="4:4">
      <c r="D4935" s="238"/>
    </row>
    <row r="4936" spans="4:4">
      <c r="D4936" s="238"/>
    </row>
    <row r="4937" spans="4:4">
      <c r="D4937" s="238"/>
    </row>
    <row r="4938" spans="4:4">
      <c r="D4938" s="238"/>
    </row>
    <row r="4939" spans="4:4">
      <c r="D4939" s="238"/>
    </row>
    <row r="4940" spans="4:4">
      <c r="D4940" s="238"/>
    </row>
    <row r="4941" spans="4:4">
      <c r="D4941" s="238"/>
    </row>
    <row r="4942" spans="4:4">
      <c r="D4942" s="238"/>
    </row>
    <row r="4943" spans="4:4">
      <c r="D4943" s="238"/>
    </row>
    <row r="4944" spans="4:4">
      <c r="D4944" s="238"/>
    </row>
    <row r="4945" spans="4:4">
      <c r="D4945" s="238"/>
    </row>
    <row r="4946" spans="4:4">
      <c r="D4946" s="238"/>
    </row>
    <row r="4947" spans="4:4">
      <c r="D4947" s="238"/>
    </row>
    <row r="4948" spans="4:4">
      <c r="D4948" s="238"/>
    </row>
    <row r="4949" spans="4:4">
      <c r="D4949" s="238"/>
    </row>
    <row r="4950" spans="4:4">
      <c r="D4950" s="238"/>
    </row>
    <row r="4951" spans="4:4">
      <c r="D4951" s="238"/>
    </row>
    <row r="4952" spans="4:4">
      <c r="D4952" s="238"/>
    </row>
    <row r="4953" spans="4:4">
      <c r="D4953" s="238"/>
    </row>
    <row r="4954" spans="4:4">
      <c r="D4954" s="238"/>
    </row>
    <row r="4955" spans="4:4">
      <c r="D4955" s="238"/>
    </row>
    <row r="4956" spans="4:4">
      <c r="D4956" s="238"/>
    </row>
    <row r="4957" spans="4:4">
      <c r="D4957" s="238"/>
    </row>
    <row r="4958" spans="4:4">
      <c r="D4958" s="238"/>
    </row>
    <row r="4959" spans="4:4">
      <c r="D4959" s="238"/>
    </row>
    <row r="4960" spans="4:4">
      <c r="D4960" s="238"/>
    </row>
    <row r="4961" spans="4:4">
      <c r="D4961" s="238"/>
    </row>
    <row r="4962" spans="4:4">
      <c r="D4962" s="238"/>
    </row>
    <row r="4963" spans="4:4">
      <c r="D4963" s="238"/>
    </row>
    <row r="4964" spans="4:4">
      <c r="D4964" s="238"/>
    </row>
    <row r="4965" spans="4:4">
      <c r="D4965" s="238"/>
    </row>
    <row r="4966" spans="4:4">
      <c r="D4966" s="238"/>
    </row>
    <row r="4967" spans="4:4">
      <c r="D4967" s="238"/>
    </row>
    <row r="4968" spans="4:4">
      <c r="D4968" s="238"/>
    </row>
    <row r="4969" spans="4:4">
      <c r="D4969" s="238"/>
    </row>
    <row r="4970" spans="4:4">
      <c r="D4970" s="238"/>
    </row>
    <row r="4971" spans="4:4">
      <c r="D4971" s="238"/>
    </row>
    <row r="4972" spans="4:4">
      <c r="D4972" s="238"/>
    </row>
    <row r="4973" spans="4:4">
      <c r="D4973" s="238"/>
    </row>
    <row r="4974" spans="4:4">
      <c r="D4974" s="238"/>
    </row>
    <row r="4975" spans="4:4">
      <c r="D4975" s="238"/>
    </row>
    <row r="4976" spans="4:4">
      <c r="D4976" s="238"/>
    </row>
    <row r="4977" spans="4:4">
      <c r="D4977" s="238"/>
    </row>
    <row r="4978" spans="4:4">
      <c r="D4978" s="238"/>
    </row>
    <row r="4979" spans="4:4">
      <c r="D4979" s="238"/>
    </row>
    <row r="4980" spans="4:4">
      <c r="D4980" s="238"/>
    </row>
    <row r="4981" spans="4:4">
      <c r="D4981" s="238"/>
    </row>
    <row r="4982" spans="4:4">
      <c r="D4982" s="238"/>
    </row>
    <row r="4983" spans="4:4">
      <c r="D4983" s="238"/>
    </row>
    <row r="4984" spans="4:4">
      <c r="D4984" s="238"/>
    </row>
    <row r="4985" spans="4:4">
      <c r="D4985" s="238"/>
    </row>
    <row r="4986" spans="4:4">
      <c r="D4986" s="238"/>
    </row>
  </sheetData>
  <sheetProtection password="CCE1" sheet="1" objects="1" scenarios="1"/>
  <protectedRanges>
    <protectedRange sqref="F10:F13 F15 F17 F19 F22 F27 F29 F31 F33 F36:F44 F64:F76" name="Oblast1"/>
  </protectedRanges>
  <mergeCells count="10">
    <mergeCell ref="B14:G14"/>
    <mergeCell ref="B21:G21"/>
    <mergeCell ref="B25:G25"/>
    <mergeCell ref="B26:G26"/>
    <mergeCell ref="A1:G1"/>
    <mergeCell ref="C2:G2"/>
    <mergeCell ref="C3:G3"/>
    <mergeCell ref="C4:G4"/>
    <mergeCell ref="C7:G7"/>
    <mergeCell ref="B9:G9"/>
  </mergeCells>
  <pageMargins left="0.70866141732283472" right="0.70866141732283472" top="0.78740157480314965" bottom="0.78740157480314965" header="0.31496062992125984" footer="0.31496062992125984"/>
  <pageSetup paperSize="9" scale="64" orientation="portrait" r:id="rId1"/>
  <headerFooter>
    <oddFooter>Stránka &amp;P z &amp;N</oddFooter>
  </headerFooter>
</worksheet>
</file>

<file path=xl/worksheets/sheet8.xml><?xml version="1.0" encoding="utf-8"?>
<worksheet xmlns="http://schemas.openxmlformats.org/spreadsheetml/2006/main" xmlns:r="http://schemas.openxmlformats.org/officeDocument/2006/relationships">
  <sheetPr>
    <outlinePr summaryBelow="0"/>
  </sheetPr>
  <dimension ref="A1:AU512"/>
  <sheetViews>
    <sheetView showZeros="0" view="pageBreakPreview" zoomScale="85" zoomScaleNormal="100" zoomScaleSheetLayoutView="85" workbookViewId="0">
      <selection activeCell="M35" sqref="M35"/>
    </sheetView>
  </sheetViews>
  <sheetFormatPr defaultRowHeight="12.75" outlineLevelRow="1"/>
  <cols>
    <col min="1" max="1" width="4.28515625" style="337" customWidth="1"/>
    <col min="2" max="2" width="14.42578125" style="379" customWidth="1"/>
    <col min="3" max="3" width="50.7109375" style="379" customWidth="1"/>
    <col min="4" max="4" width="4.5703125" style="337" customWidth="1"/>
    <col min="5" max="5" width="10.5703125" style="381" customWidth="1"/>
    <col min="6" max="6" width="9.85546875" style="378" customWidth="1"/>
    <col min="7" max="7" width="12.7109375" style="378" customWidth="1"/>
    <col min="8" max="8" width="9.140625" style="337" customWidth="1"/>
    <col min="9" max="15" width="9.140625" style="136"/>
    <col min="16" max="26" width="0" style="136" hidden="1" customWidth="1"/>
    <col min="27" max="16384" width="9.140625" style="136"/>
  </cols>
  <sheetData>
    <row r="1" spans="1:47" ht="15.75" customHeight="1">
      <c r="A1" s="498" t="s">
        <v>2644</v>
      </c>
      <c r="B1" s="498"/>
      <c r="C1" s="498"/>
      <c r="D1" s="498"/>
      <c r="E1" s="498"/>
      <c r="F1" s="498"/>
      <c r="G1" s="498"/>
      <c r="R1" s="136" t="s">
        <v>113</v>
      </c>
    </row>
    <row r="2" spans="1:47" ht="24.95" customHeight="1">
      <c r="A2" s="391" t="s">
        <v>112</v>
      </c>
      <c r="B2" s="341"/>
      <c r="C2" s="499" t="s">
        <v>1231</v>
      </c>
      <c r="D2" s="500"/>
      <c r="E2" s="500"/>
      <c r="F2" s="500"/>
      <c r="G2" s="501"/>
      <c r="R2" s="136" t="s">
        <v>114</v>
      </c>
    </row>
    <row r="3" spans="1:47" ht="24.95" customHeight="1">
      <c r="A3" s="392" t="s">
        <v>7</v>
      </c>
      <c r="B3" s="342"/>
      <c r="C3" s="499" t="s">
        <v>1232</v>
      </c>
      <c r="D3" s="500"/>
      <c r="E3" s="500"/>
      <c r="F3" s="500"/>
      <c r="G3" s="501"/>
      <c r="R3" s="136" t="s">
        <v>115</v>
      </c>
    </row>
    <row r="4" spans="1:47" ht="24.95" customHeight="1">
      <c r="A4" s="392" t="s">
        <v>8</v>
      </c>
      <c r="B4" s="342"/>
      <c r="C4" s="499" t="s">
        <v>2646</v>
      </c>
      <c r="D4" s="500"/>
      <c r="E4" s="500"/>
      <c r="F4" s="500"/>
      <c r="G4" s="501"/>
      <c r="R4" s="136" t="s">
        <v>116</v>
      </c>
    </row>
    <row r="5" spans="1:47">
      <c r="A5" s="393" t="s">
        <v>117</v>
      </c>
      <c r="B5" s="343"/>
      <c r="C5" s="343"/>
      <c r="D5" s="344"/>
      <c r="E5" s="345"/>
      <c r="F5" s="346"/>
      <c r="G5" s="347"/>
      <c r="R5" s="136" t="s">
        <v>118</v>
      </c>
    </row>
    <row r="7" spans="1:47" ht="25.5">
      <c r="A7" s="359" t="s">
        <v>119</v>
      </c>
      <c r="B7" s="356" t="s">
        <v>120</v>
      </c>
      <c r="C7" s="356" t="s">
        <v>121</v>
      </c>
      <c r="D7" s="359" t="s">
        <v>122</v>
      </c>
      <c r="E7" s="358" t="s">
        <v>123</v>
      </c>
      <c r="F7" s="354" t="s">
        <v>124</v>
      </c>
      <c r="G7" s="388" t="s">
        <v>28</v>
      </c>
      <c r="H7" s="338" t="s">
        <v>125</v>
      </c>
    </row>
    <row r="8" spans="1:47">
      <c r="A8" s="396" t="s">
        <v>126</v>
      </c>
      <c r="B8" s="363" t="s">
        <v>46</v>
      </c>
      <c r="C8" s="364" t="s">
        <v>47</v>
      </c>
      <c r="D8" s="365"/>
      <c r="E8" s="366"/>
      <c r="F8" s="366"/>
      <c r="G8" s="366">
        <f>SUMIF(R9:R35,"&lt;&gt;NOR",G9:G35)</f>
        <v>0</v>
      </c>
      <c r="H8" s="339"/>
      <c r="R8" s="136" t="s">
        <v>127</v>
      </c>
    </row>
    <row r="9" spans="1:47" outlineLevel="1">
      <c r="A9" s="395">
        <v>1</v>
      </c>
      <c r="B9" s="269" t="s">
        <v>148</v>
      </c>
      <c r="C9" s="270" t="s">
        <v>149</v>
      </c>
      <c r="D9" s="333" t="s">
        <v>146</v>
      </c>
      <c r="E9" s="334">
        <v>29.85</v>
      </c>
      <c r="F9" s="334"/>
      <c r="G9" s="334">
        <f>ROUND(E9*F9,2)</f>
        <v>0</v>
      </c>
      <c r="H9" s="271" t="s">
        <v>1269</v>
      </c>
      <c r="I9" s="137"/>
      <c r="J9" s="137"/>
      <c r="K9" s="137"/>
      <c r="L9" s="137"/>
      <c r="M9" s="137"/>
      <c r="N9" s="137"/>
      <c r="O9" s="137"/>
      <c r="P9" s="137"/>
      <c r="Q9" s="137"/>
      <c r="R9" s="137" t="s">
        <v>131</v>
      </c>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row>
    <row r="10" spans="1:47" outlineLevel="1">
      <c r="A10" s="395"/>
      <c r="B10" s="269"/>
      <c r="C10" s="360" t="s">
        <v>153</v>
      </c>
      <c r="D10" s="361"/>
      <c r="E10" s="362"/>
      <c r="F10" s="334"/>
      <c r="G10" s="334"/>
      <c r="H10" s="271">
        <v>0</v>
      </c>
      <c r="I10" s="137"/>
      <c r="J10" s="137"/>
      <c r="K10" s="137"/>
      <c r="L10" s="137"/>
      <c r="M10" s="137"/>
      <c r="N10" s="137"/>
      <c r="O10" s="137"/>
      <c r="P10" s="137"/>
      <c r="Q10" s="137"/>
      <c r="R10" s="137" t="s">
        <v>133</v>
      </c>
      <c r="S10" s="137">
        <v>0</v>
      </c>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row>
    <row r="11" spans="1:47" outlineLevel="1">
      <c r="A11" s="395"/>
      <c r="B11" s="269"/>
      <c r="C11" s="360" t="s">
        <v>154</v>
      </c>
      <c r="D11" s="361"/>
      <c r="E11" s="362"/>
      <c r="F11" s="334"/>
      <c r="G11" s="334"/>
      <c r="H11" s="271">
        <v>0</v>
      </c>
      <c r="I11" s="137"/>
      <c r="J11" s="137"/>
      <c r="K11" s="137"/>
      <c r="L11" s="137"/>
      <c r="M11" s="137"/>
      <c r="N11" s="137"/>
      <c r="O11" s="137"/>
      <c r="P11" s="137"/>
      <c r="Q11" s="137"/>
      <c r="R11" s="137" t="s">
        <v>133</v>
      </c>
      <c r="S11" s="137">
        <v>0</v>
      </c>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row>
    <row r="12" spans="1:47" outlineLevel="1">
      <c r="A12" s="395"/>
      <c r="B12" s="269"/>
      <c r="C12" s="360" t="s">
        <v>155</v>
      </c>
      <c r="D12" s="361"/>
      <c r="E12" s="362">
        <v>19.5</v>
      </c>
      <c r="F12" s="334"/>
      <c r="G12" s="334"/>
      <c r="H12" s="271">
        <v>0</v>
      </c>
      <c r="I12" s="137"/>
      <c r="J12" s="137"/>
      <c r="K12" s="137"/>
      <c r="L12" s="137"/>
      <c r="M12" s="137"/>
      <c r="N12" s="137"/>
      <c r="O12" s="137"/>
      <c r="P12" s="137"/>
      <c r="Q12" s="137"/>
      <c r="R12" s="137" t="s">
        <v>133</v>
      </c>
      <c r="S12" s="137">
        <v>0</v>
      </c>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row>
    <row r="13" spans="1:47" outlineLevel="1">
      <c r="A13" s="395"/>
      <c r="B13" s="269"/>
      <c r="C13" s="360" t="s">
        <v>156</v>
      </c>
      <c r="D13" s="361"/>
      <c r="E13" s="362">
        <v>10.35</v>
      </c>
      <c r="F13" s="334"/>
      <c r="G13" s="334"/>
      <c r="H13" s="271">
        <v>0</v>
      </c>
      <c r="I13" s="137"/>
      <c r="J13" s="137"/>
      <c r="K13" s="137"/>
      <c r="L13" s="137"/>
      <c r="M13" s="137"/>
      <c r="N13" s="137"/>
      <c r="O13" s="137"/>
      <c r="P13" s="137"/>
      <c r="Q13" s="137"/>
      <c r="R13" s="137" t="s">
        <v>133</v>
      </c>
      <c r="S13" s="137">
        <v>0</v>
      </c>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row>
    <row r="14" spans="1:47" outlineLevel="1">
      <c r="A14" s="395">
        <v>2</v>
      </c>
      <c r="B14" s="269" t="s">
        <v>157</v>
      </c>
      <c r="C14" s="270" t="s">
        <v>158</v>
      </c>
      <c r="D14" s="333" t="s">
        <v>146</v>
      </c>
      <c r="E14" s="334">
        <v>29.85</v>
      </c>
      <c r="F14" s="334"/>
      <c r="G14" s="334">
        <f>ROUND(E14*F14,2)</f>
        <v>0</v>
      </c>
      <c r="H14" s="271" t="s">
        <v>1269</v>
      </c>
      <c r="I14" s="137"/>
      <c r="J14" s="137"/>
      <c r="K14" s="137"/>
      <c r="L14" s="137"/>
      <c r="M14" s="137"/>
      <c r="N14" s="137"/>
      <c r="O14" s="137"/>
      <c r="P14" s="137"/>
      <c r="Q14" s="137"/>
      <c r="R14" s="137" t="s">
        <v>131</v>
      </c>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row>
    <row r="15" spans="1:47" outlineLevel="1">
      <c r="A15" s="395"/>
      <c r="B15" s="269"/>
      <c r="C15" s="360" t="s">
        <v>153</v>
      </c>
      <c r="D15" s="361"/>
      <c r="E15" s="362"/>
      <c r="F15" s="334"/>
      <c r="G15" s="334"/>
      <c r="H15" s="271">
        <v>0</v>
      </c>
      <c r="I15" s="137"/>
      <c r="J15" s="137"/>
      <c r="K15" s="137"/>
      <c r="L15" s="137"/>
      <c r="M15" s="137"/>
      <c r="N15" s="137"/>
      <c r="O15" s="137"/>
      <c r="P15" s="137"/>
      <c r="Q15" s="137"/>
      <c r="R15" s="137" t="s">
        <v>133</v>
      </c>
      <c r="S15" s="137">
        <v>0</v>
      </c>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row>
    <row r="16" spans="1:47" outlineLevel="1">
      <c r="A16" s="395"/>
      <c r="B16" s="269"/>
      <c r="C16" s="360" t="s">
        <v>154</v>
      </c>
      <c r="D16" s="361"/>
      <c r="E16" s="362"/>
      <c r="F16" s="334"/>
      <c r="G16" s="334"/>
      <c r="H16" s="271">
        <v>0</v>
      </c>
      <c r="I16" s="137"/>
      <c r="J16" s="137"/>
      <c r="K16" s="137"/>
      <c r="L16" s="137"/>
      <c r="M16" s="137"/>
      <c r="N16" s="137"/>
      <c r="O16" s="137"/>
      <c r="P16" s="137"/>
      <c r="Q16" s="137"/>
      <c r="R16" s="137" t="s">
        <v>133</v>
      </c>
      <c r="S16" s="137">
        <v>0</v>
      </c>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row>
    <row r="17" spans="1:47" outlineLevel="1">
      <c r="A17" s="395"/>
      <c r="B17" s="269"/>
      <c r="C17" s="360" t="s">
        <v>155</v>
      </c>
      <c r="D17" s="361"/>
      <c r="E17" s="362">
        <v>19.5</v>
      </c>
      <c r="F17" s="334"/>
      <c r="G17" s="334"/>
      <c r="H17" s="271">
        <v>0</v>
      </c>
      <c r="I17" s="137"/>
      <c r="J17" s="137"/>
      <c r="K17" s="137"/>
      <c r="L17" s="137"/>
      <c r="M17" s="137"/>
      <c r="N17" s="137"/>
      <c r="O17" s="137"/>
      <c r="P17" s="137"/>
      <c r="Q17" s="137"/>
      <c r="R17" s="137" t="s">
        <v>133</v>
      </c>
      <c r="S17" s="137">
        <v>0</v>
      </c>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row>
    <row r="18" spans="1:47" outlineLevel="1">
      <c r="A18" s="395"/>
      <c r="B18" s="269"/>
      <c r="C18" s="360" t="s">
        <v>156</v>
      </c>
      <c r="D18" s="361"/>
      <c r="E18" s="362">
        <v>10.35</v>
      </c>
      <c r="F18" s="334"/>
      <c r="G18" s="334"/>
      <c r="H18" s="271">
        <v>0</v>
      </c>
      <c r="I18" s="137"/>
      <c r="J18" s="137"/>
      <c r="K18" s="137"/>
      <c r="L18" s="137"/>
      <c r="M18" s="137"/>
      <c r="N18" s="137"/>
      <c r="O18" s="137"/>
      <c r="P18" s="137"/>
      <c r="Q18" s="137"/>
      <c r="R18" s="137" t="s">
        <v>133</v>
      </c>
      <c r="S18" s="137">
        <v>0</v>
      </c>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row>
    <row r="19" spans="1:47" outlineLevel="1">
      <c r="A19" s="395">
        <v>3</v>
      </c>
      <c r="B19" s="269" t="s">
        <v>159</v>
      </c>
      <c r="C19" s="270" t="s">
        <v>160</v>
      </c>
      <c r="D19" s="333" t="s">
        <v>146</v>
      </c>
      <c r="E19" s="334">
        <v>29.85</v>
      </c>
      <c r="F19" s="334"/>
      <c r="G19" s="334">
        <f>ROUND(E19*F19,2)</f>
        <v>0</v>
      </c>
      <c r="H19" s="271" t="s">
        <v>1269</v>
      </c>
      <c r="I19" s="137"/>
      <c r="J19" s="137"/>
      <c r="K19" s="137"/>
      <c r="L19" s="137"/>
      <c r="M19" s="137"/>
      <c r="N19" s="137"/>
      <c r="O19" s="137"/>
      <c r="P19" s="137"/>
      <c r="Q19" s="137"/>
      <c r="R19" s="137" t="s">
        <v>131</v>
      </c>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row>
    <row r="20" spans="1:47" outlineLevel="1">
      <c r="A20" s="395"/>
      <c r="B20" s="269"/>
      <c r="C20" s="360" t="s">
        <v>153</v>
      </c>
      <c r="D20" s="361"/>
      <c r="E20" s="362"/>
      <c r="F20" s="334"/>
      <c r="G20" s="334"/>
      <c r="H20" s="271">
        <v>0</v>
      </c>
      <c r="I20" s="137"/>
      <c r="J20" s="137"/>
      <c r="K20" s="137"/>
      <c r="L20" s="137"/>
      <c r="M20" s="137"/>
      <c r="N20" s="137"/>
      <c r="O20" s="137"/>
      <c r="P20" s="137"/>
      <c r="Q20" s="137"/>
      <c r="R20" s="137" t="s">
        <v>133</v>
      </c>
      <c r="S20" s="137">
        <v>0</v>
      </c>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row>
    <row r="21" spans="1:47" outlineLevel="1">
      <c r="A21" s="395"/>
      <c r="B21" s="269"/>
      <c r="C21" s="360" t="s">
        <v>154</v>
      </c>
      <c r="D21" s="361"/>
      <c r="E21" s="362"/>
      <c r="F21" s="334"/>
      <c r="G21" s="334"/>
      <c r="H21" s="271">
        <v>0</v>
      </c>
      <c r="I21" s="137"/>
      <c r="J21" s="137"/>
      <c r="K21" s="137"/>
      <c r="L21" s="137"/>
      <c r="M21" s="137"/>
      <c r="N21" s="137"/>
      <c r="O21" s="137"/>
      <c r="P21" s="137"/>
      <c r="Q21" s="137"/>
      <c r="R21" s="137" t="s">
        <v>133</v>
      </c>
      <c r="S21" s="137">
        <v>0</v>
      </c>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row>
    <row r="22" spans="1:47" outlineLevel="1">
      <c r="A22" s="395"/>
      <c r="B22" s="269"/>
      <c r="C22" s="360" t="s">
        <v>155</v>
      </c>
      <c r="D22" s="361"/>
      <c r="E22" s="362">
        <v>19.5</v>
      </c>
      <c r="F22" s="334"/>
      <c r="G22" s="334"/>
      <c r="H22" s="271">
        <v>0</v>
      </c>
      <c r="I22" s="137"/>
      <c r="J22" s="137"/>
      <c r="K22" s="137"/>
      <c r="L22" s="137"/>
      <c r="M22" s="137"/>
      <c r="N22" s="137"/>
      <c r="O22" s="137"/>
      <c r="P22" s="137"/>
      <c r="Q22" s="137"/>
      <c r="R22" s="137" t="s">
        <v>133</v>
      </c>
      <c r="S22" s="137">
        <v>0</v>
      </c>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row>
    <row r="23" spans="1:47" outlineLevel="1">
      <c r="A23" s="395"/>
      <c r="B23" s="269"/>
      <c r="C23" s="360" t="s">
        <v>156</v>
      </c>
      <c r="D23" s="361"/>
      <c r="E23" s="362">
        <v>10.35</v>
      </c>
      <c r="F23" s="334"/>
      <c r="G23" s="334"/>
      <c r="H23" s="271">
        <v>0</v>
      </c>
      <c r="I23" s="137"/>
      <c r="J23" s="137"/>
      <c r="K23" s="137"/>
      <c r="L23" s="137"/>
      <c r="M23" s="137"/>
      <c r="N23" s="137"/>
      <c r="O23" s="137"/>
      <c r="P23" s="137"/>
      <c r="Q23" s="137"/>
      <c r="R23" s="137" t="s">
        <v>133</v>
      </c>
      <c r="S23" s="137">
        <v>0</v>
      </c>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row>
    <row r="24" spans="1:47" outlineLevel="1">
      <c r="A24" s="395">
        <v>4</v>
      </c>
      <c r="B24" s="269" t="s">
        <v>166</v>
      </c>
      <c r="C24" s="270" t="s">
        <v>167</v>
      </c>
      <c r="D24" s="333" t="s">
        <v>146</v>
      </c>
      <c r="E24" s="334">
        <v>29.85</v>
      </c>
      <c r="F24" s="334"/>
      <c r="G24" s="334">
        <f>ROUND(E24*F24,2)</f>
        <v>0</v>
      </c>
      <c r="H24" s="271" t="s">
        <v>1269</v>
      </c>
      <c r="I24" s="137"/>
      <c r="J24" s="137"/>
      <c r="K24" s="137"/>
      <c r="L24" s="137"/>
      <c r="M24" s="137"/>
      <c r="N24" s="137"/>
      <c r="O24" s="137"/>
      <c r="P24" s="137"/>
      <c r="Q24" s="137"/>
      <c r="R24" s="137" t="s">
        <v>131</v>
      </c>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row>
    <row r="25" spans="1:47" outlineLevel="1">
      <c r="A25" s="395"/>
      <c r="B25" s="269"/>
      <c r="C25" s="360" t="s">
        <v>1395</v>
      </c>
      <c r="D25" s="361"/>
      <c r="E25" s="362">
        <v>29.85</v>
      </c>
      <c r="F25" s="334"/>
      <c r="G25" s="334"/>
      <c r="H25" s="271">
        <v>0</v>
      </c>
      <c r="I25" s="137"/>
      <c r="J25" s="137"/>
      <c r="K25" s="137"/>
      <c r="L25" s="137"/>
      <c r="M25" s="137"/>
      <c r="N25" s="137"/>
      <c r="O25" s="137"/>
      <c r="P25" s="137"/>
      <c r="Q25" s="137"/>
      <c r="R25" s="137" t="s">
        <v>133</v>
      </c>
      <c r="S25" s="137">
        <v>0</v>
      </c>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row>
    <row r="26" spans="1:47" outlineLevel="1">
      <c r="A26" s="395">
        <v>5</v>
      </c>
      <c r="B26" s="269" t="s">
        <v>169</v>
      </c>
      <c r="C26" s="270" t="s">
        <v>170</v>
      </c>
      <c r="D26" s="333" t="s">
        <v>146</v>
      </c>
      <c r="E26" s="334">
        <v>29.85</v>
      </c>
      <c r="F26" s="334"/>
      <c r="G26" s="334">
        <f>ROUND(E26*F26,2)</f>
        <v>0</v>
      </c>
      <c r="H26" s="271" t="s">
        <v>1269</v>
      </c>
      <c r="I26" s="137"/>
      <c r="J26" s="137"/>
      <c r="K26" s="137"/>
      <c r="L26" s="137"/>
      <c r="M26" s="137"/>
      <c r="N26" s="137"/>
      <c r="O26" s="137"/>
      <c r="P26" s="137"/>
      <c r="Q26" s="137"/>
      <c r="R26" s="137" t="s">
        <v>131</v>
      </c>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row>
    <row r="27" spans="1:47" outlineLevel="1">
      <c r="A27" s="395"/>
      <c r="B27" s="269"/>
      <c r="C27" s="360" t="s">
        <v>1396</v>
      </c>
      <c r="D27" s="361"/>
      <c r="E27" s="362">
        <v>29.85</v>
      </c>
      <c r="F27" s="334"/>
      <c r="G27" s="334"/>
      <c r="H27" s="271">
        <v>0</v>
      </c>
      <c r="I27" s="137"/>
      <c r="J27" s="137"/>
      <c r="K27" s="137"/>
      <c r="L27" s="137"/>
      <c r="M27" s="137"/>
      <c r="N27" s="137"/>
      <c r="O27" s="137"/>
      <c r="P27" s="137"/>
      <c r="Q27" s="137"/>
      <c r="R27" s="137" t="s">
        <v>133</v>
      </c>
      <c r="S27" s="137">
        <v>0</v>
      </c>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row>
    <row r="28" spans="1:47" outlineLevel="1">
      <c r="A28" s="395">
        <v>6</v>
      </c>
      <c r="B28" s="269" t="s">
        <v>172</v>
      </c>
      <c r="C28" s="270" t="s">
        <v>173</v>
      </c>
      <c r="D28" s="333" t="s">
        <v>146</v>
      </c>
      <c r="E28" s="334">
        <v>29.85</v>
      </c>
      <c r="F28" s="334"/>
      <c r="G28" s="334">
        <f>ROUND(E28*F28,2)</f>
        <v>0</v>
      </c>
      <c r="H28" s="271" t="s">
        <v>1269</v>
      </c>
      <c r="I28" s="137"/>
      <c r="J28" s="137"/>
      <c r="K28" s="137"/>
      <c r="L28" s="137"/>
      <c r="M28" s="137"/>
      <c r="N28" s="137"/>
      <c r="O28" s="137"/>
      <c r="P28" s="137"/>
      <c r="Q28" s="137"/>
      <c r="R28" s="137" t="s">
        <v>131</v>
      </c>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row>
    <row r="29" spans="1:47" outlineLevel="1">
      <c r="A29" s="395"/>
      <c r="B29" s="269"/>
      <c r="C29" s="360" t="s">
        <v>1395</v>
      </c>
      <c r="D29" s="361"/>
      <c r="E29" s="362">
        <v>29.85</v>
      </c>
      <c r="F29" s="334"/>
      <c r="G29" s="334"/>
      <c r="H29" s="271">
        <v>0</v>
      </c>
      <c r="I29" s="137"/>
      <c r="J29" s="137"/>
      <c r="K29" s="137"/>
      <c r="L29" s="137"/>
      <c r="M29" s="137"/>
      <c r="N29" s="137"/>
      <c r="O29" s="137"/>
      <c r="P29" s="137"/>
      <c r="Q29" s="137"/>
      <c r="R29" s="137" t="s">
        <v>133</v>
      </c>
      <c r="S29" s="137">
        <v>0</v>
      </c>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row>
    <row r="30" spans="1:47" outlineLevel="1">
      <c r="A30" s="395">
        <v>7</v>
      </c>
      <c r="B30" s="269" t="s">
        <v>174</v>
      </c>
      <c r="C30" s="270" t="s">
        <v>175</v>
      </c>
      <c r="D30" s="333" t="s">
        <v>146</v>
      </c>
      <c r="E30" s="334">
        <v>29.85</v>
      </c>
      <c r="F30" s="334"/>
      <c r="G30" s="334">
        <f>ROUND(E30*F30,2)</f>
        <v>0</v>
      </c>
      <c r="H30" s="271" t="s">
        <v>1269</v>
      </c>
      <c r="I30" s="137"/>
      <c r="J30" s="137"/>
      <c r="K30" s="137"/>
      <c r="L30" s="137"/>
      <c r="M30" s="137"/>
      <c r="N30" s="137"/>
      <c r="O30" s="137"/>
      <c r="P30" s="137"/>
      <c r="Q30" s="137"/>
      <c r="R30" s="137" t="s">
        <v>131</v>
      </c>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row>
    <row r="31" spans="1:47" outlineLevel="1">
      <c r="A31" s="395"/>
      <c r="B31" s="269"/>
      <c r="C31" s="360" t="s">
        <v>1396</v>
      </c>
      <c r="D31" s="361"/>
      <c r="E31" s="362">
        <v>29.85</v>
      </c>
      <c r="F31" s="334"/>
      <c r="G31" s="334"/>
      <c r="H31" s="271">
        <v>0</v>
      </c>
      <c r="I31" s="137"/>
      <c r="J31" s="137"/>
      <c r="K31" s="137"/>
      <c r="L31" s="137"/>
      <c r="M31" s="137"/>
      <c r="N31" s="137"/>
      <c r="O31" s="137"/>
      <c r="P31" s="137"/>
      <c r="Q31" s="137"/>
      <c r="R31" s="137" t="s">
        <v>133</v>
      </c>
      <c r="S31" s="137">
        <v>0</v>
      </c>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row>
    <row r="32" spans="1:47" outlineLevel="1">
      <c r="A32" s="395">
        <v>8</v>
      </c>
      <c r="B32" s="269" t="s">
        <v>176</v>
      </c>
      <c r="C32" s="270" t="s">
        <v>177</v>
      </c>
      <c r="D32" s="333" t="s">
        <v>146</v>
      </c>
      <c r="E32" s="334">
        <v>1074.5999999999999</v>
      </c>
      <c r="F32" s="334"/>
      <c r="G32" s="334">
        <f>ROUND(E32*F32,2)</f>
        <v>0</v>
      </c>
      <c r="H32" s="271" t="s">
        <v>1269</v>
      </c>
      <c r="I32" s="137"/>
      <c r="J32" s="137"/>
      <c r="K32" s="137"/>
      <c r="L32" s="137"/>
      <c r="M32" s="137"/>
      <c r="N32" s="137"/>
      <c r="O32" s="137"/>
      <c r="P32" s="137"/>
      <c r="Q32" s="137"/>
      <c r="R32" s="137" t="s">
        <v>131</v>
      </c>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row>
    <row r="33" spans="1:47" outlineLevel="1">
      <c r="A33" s="395"/>
      <c r="B33" s="269"/>
      <c r="C33" s="360" t="s">
        <v>1397</v>
      </c>
      <c r="D33" s="361"/>
      <c r="E33" s="362">
        <v>1074.5999999999999</v>
      </c>
      <c r="F33" s="334"/>
      <c r="G33" s="334"/>
      <c r="H33" s="271">
        <v>0</v>
      </c>
      <c r="I33" s="137"/>
      <c r="J33" s="137"/>
      <c r="K33" s="137"/>
      <c r="L33" s="137"/>
      <c r="M33" s="137"/>
      <c r="N33" s="137"/>
      <c r="O33" s="137"/>
      <c r="P33" s="137"/>
      <c r="Q33" s="137"/>
      <c r="R33" s="137" t="s">
        <v>133</v>
      </c>
      <c r="S33" s="137">
        <v>0</v>
      </c>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row>
    <row r="34" spans="1:47" outlineLevel="1">
      <c r="A34" s="395">
        <v>9</v>
      </c>
      <c r="B34" s="269" t="s">
        <v>178</v>
      </c>
      <c r="C34" s="270" t="s">
        <v>179</v>
      </c>
      <c r="D34" s="333" t="s">
        <v>146</v>
      </c>
      <c r="E34" s="334">
        <v>29.85</v>
      </c>
      <c r="F34" s="334"/>
      <c r="G34" s="334">
        <f>ROUND(E34*F34,2)</f>
        <v>0</v>
      </c>
      <c r="H34" s="271" t="s">
        <v>1269</v>
      </c>
      <c r="I34" s="137"/>
      <c r="J34" s="137"/>
      <c r="K34" s="137"/>
      <c r="L34" s="137"/>
      <c r="M34" s="137"/>
      <c r="N34" s="137"/>
      <c r="O34" s="137"/>
      <c r="P34" s="137"/>
      <c r="Q34" s="137"/>
      <c r="R34" s="137" t="s">
        <v>131</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row>
    <row r="35" spans="1:47" outlineLevel="1">
      <c r="A35" s="395"/>
      <c r="B35" s="269"/>
      <c r="C35" s="360" t="s">
        <v>1396</v>
      </c>
      <c r="D35" s="361"/>
      <c r="E35" s="362">
        <v>29.85</v>
      </c>
      <c r="F35" s="334"/>
      <c r="G35" s="334"/>
      <c r="H35" s="271">
        <v>0</v>
      </c>
      <c r="I35" s="137"/>
      <c r="J35" s="137"/>
      <c r="K35" s="137"/>
      <c r="L35" s="137"/>
      <c r="M35" s="137"/>
      <c r="N35" s="137"/>
      <c r="O35" s="137"/>
      <c r="P35" s="137"/>
      <c r="Q35" s="137"/>
      <c r="R35" s="137" t="s">
        <v>133</v>
      </c>
      <c r="S35" s="137">
        <v>0</v>
      </c>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row>
    <row r="36" spans="1:47">
      <c r="A36" s="396" t="s">
        <v>126</v>
      </c>
      <c r="B36" s="363" t="s">
        <v>48</v>
      </c>
      <c r="C36" s="364" t="s">
        <v>49</v>
      </c>
      <c r="D36" s="365"/>
      <c r="E36" s="366"/>
      <c r="F36" s="366"/>
      <c r="G36" s="366">
        <f>SUMIF(R37:R42,"&lt;&gt;NOR",G37:G42)</f>
        <v>0</v>
      </c>
      <c r="H36" s="339"/>
      <c r="I36" s="137"/>
      <c r="R36" s="136" t="s">
        <v>127</v>
      </c>
    </row>
    <row r="37" spans="1:47" outlineLevel="1">
      <c r="A37" s="395">
        <v>10</v>
      </c>
      <c r="B37" s="269" t="s">
        <v>180</v>
      </c>
      <c r="C37" s="270" t="s">
        <v>181</v>
      </c>
      <c r="D37" s="333" t="s">
        <v>130</v>
      </c>
      <c r="E37" s="334">
        <v>395</v>
      </c>
      <c r="F37" s="334"/>
      <c r="G37" s="334">
        <f>ROUND(E37*F37,2)</f>
        <v>0</v>
      </c>
      <c r="H37" s="271" t="s">
        <v>1269</v>
      </c>
      <c r="I37" s="137"/>
      <c r="J37" s="137"/>
      <c r="K37" s="137"/>
      <c r="L37" s="137"/>
      <c r="M37" s="137"/>
      <c r="N37" s="137"/>
      <c r="O37" s="137"/>
      <c r="P37" s="137"/>
      <c r="Q37" s="137"/>
      <c r="R37" s="137" t="s">
        <v>131</v>
      </c>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row>
    <row r="38" spans="1:47" outlineLevel="1">
      <c r="A38" s="395"/>
      <c r="B38" s="269"/>
      <c r="C38" s="360" t="s">
        <v>153</v>
      </c>
      <c r="D38" s="361"/>
      <c r="E38" s="362"/>
      <c r="F38" s="334"/>
      <c r="G38" s="334"/>
      <c r="H38" s="271">
        <v>0</v>
      </c>
      <c r="I38" s="137"/>
      <c r="J38" s="137"/>
      <c r="K38" s="137"/>
      <c r="L38" s="137"/>
      <c r="M38" s="137"/>
      <c r="N38" s="137"/>
      <c r="O38" s="137"/>
      <c r="P38" s="137"/>
      <c r="Q38" s="137"/>
      <c r="R38" s="137" t="s">
        <v>133</v>
      </c>
      <c r="S38" s="137">
        <v>0</v>
      </c>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row>
    <row r="39" spans="1:47" outlineLevel="1">
      <c r="A39" s="395"/>
      <c r="B39" s="269"/>
      <c r="C39" s="360" t="s">
        <v>154</v>
      </c>
      <c r="D39" s="361"/>
      <c r="E39" s="362"/>
      <c r="F39" s="334"/>
      <c r="G39" s="334"/>
      <c r="H39" s="271">
        <v>0</v>
      </c>
      <c r="I39" s="137"/>
      <c r="J39" s="137"/>
      <c r="K39" s="137"/>
      <c r="L39" s="137"/>
      <c r="M39" s="137"/>
      <c r="N39" s="137"/>
      <c r="O39" s="137"/>
      <c r="P39" s="137"/>
      <c r="Q39" s="137"/>
      <c r="R39" s="137" t="s">
        <v>133</v>
      </c>
      <c r="S39" s="137">
        <v>0</v>
      </c>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row>
    <row r="40" spans="1:47" outlineLevel="1">
      <c r="A40" s="395"/>
      <c r="B40" s="269"/>
      <c r="C40" s="360" t="s">
        <v>184</v>
      </c>
      <c r="D40" s="361"/>
      <c r="E40" s="362">
        <v>39</v>
      </c>
      <c r="F40" s="334"/>
      <c r="G40" s="334"/>
      <c r="H40" s="271">
        <v>0</v>
      </c>
      <c r="I40" s="137"/>
      <c r="J40" s="137"/>
      <c r="K40" s="137"/>
      <c r="L40" s="137"/>
      <c r="M40" s="137"/>
      <c r="N40" s="137"/>
      <c r="O40" s="137"/>
      <c r="P40" s="137"/>
      <c r="Q40" s="137"/>
      <c r="R40" s="137" t="s">
        <v>133</v>
      </c>
      <c r="S40" s="137">
        <v>0</v>
      </c>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row>
    <row r="41" spans="1:47" outlineLevel="1">
      <c r="A41" s="395"/>
      <c r="B41" s="269"/>
      <c r="C41" s="360" t="s">
        <v>185</v>
      </c>
      <c r="D41" s="361"/>
      <c r="E41" s="362">
        <v>311</v>
      </c>
      <c r="F41" s="334"/>
      <c r="G41" s="334"/>
      <c r="H41" s="271">
        <v>0</v>
      </c>
      <c r="I41" s="137"/>
      <c r="J41" s="137"/>
      <c r="K41" s="137"/>
      <c r="L41" s="137"/>
      <c r="M41" s="137"/>
      <c r="N41" s="137"/>
      <c r="O41" s="137"/>
      <c r="P41" s="137"/>
      <c r="Q41" s="137"/>
      <c r="R41" s="137" t="s">
        <v>133</v>
      </c>
      <c r="S41" s="137">
        <v>0</v>
      </c>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row>
    <row r="42" spans="1:47" outlineLevel="1">
      <c r="A42" s="395"/>
      <c r="B42" s="269"/>
      <c r="C42" s="360" t="s">
        <v>186</v>
      </c>
      <c r="D42" s="361"/>
      <c r="E42" s="362">
        <v>45</v>
      </c>
      <c r="F42" s="334"/>
      <c r="G42" s="334"/>
      <c r="H42" s="271">
        <v>0</v>
      </c>
      <c r="I42" s="137"/>
      <c r="J42" s="137"/>
      <c r="K42" s="137"/>
      <c r="L42" s="137"/>
      <c r="M42" s="137"/>
      <c r="N42" s="137"/>
      <c r="O42" s="137"/>
      <c r="P42" s="137"/>
      <c r="Q42" s="137"/>
      <c r="R42" s="137" t="s">
        <v>133</v>
      </c>
      <c r="S42" s="137">
        <v>0</v>
      </c>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row>
    <row r="43" spans="1:47">
      <c r="A43" s="396" t="s">
        <v>126</v>
      </c>
      <c r="B43" s="363" t="s">
        <v>52</v>
      </c>
      <c r="C43" s="364" t="s">
        <v>53</v>
      </c>
      <c r="D43" s="365"/>
      <c r="E43" s="366"/>
      <c r="F43" s="366"/>
      <c r="G43" s="366">
        <f>SUMIF(R44:R61,"&lt;&gt;NOR",G44:G61)</f>
        <v>0</v>
      </c>
      <c r="H43" s="339"/>
      <c r="I43" s="137"/>
      <c r="R43" s="136" t="s">
        <v>127</v>
      </c>
    </row>
    <row r="44" spans="1:47" ht="22.5" outlineLevel="1">
      <c r="A44" s="395">
        <v>11</v>
      </c>
      <c r="B44" s="269" t="s">
        <v>282</v>
      </c>
      <c r="C44" s="270" t="s">
        <v>283</v>
      </c>
      <c r="D44" s="333" t="s">
        <v>130</v>
      </c>
      <c r="E44" s="334">
        <v>19.100000000000001</v>
      </c>
      <c r="F44" s="334"/>
      <c r="G44" s="334">
        <f>ROUND(E44*F44,2)</f>
        <v>0</v>
      </c>
      <c r="H44" s="271" t="s">
        <v>1269</v>
      </c>
      <c r="I44" s="137"/>
      <c r="J44" s="137"/>
      <c r="K44" s="137"/>
      <c r="L44" s="137"/>
      <c r="M44" s="137"/>
      <c r="N44" s="137"/>
      <c r="O44" s="137"/>
      <c r="P44" s="137"/>
      <c r="Q44" s="137"/>
      <c r="R44" s="137" t="s">
        <v>131</v>
      </c>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row>
    <row r="45" spans="1:47" outlineLevel="1">
      <c r="A45" s="395"/>
      <c r="B45" s="269"/>
      <c r="C45" s="360" t="s">
        <v>154</v>
      </c>
      <c r="D45" s="361"/>
      <c r="E45" s="362"/>
      <c r="F45" s="334"/>
      <c r="G45" s="334"/>
      <c r="H45" s="271">
        <v>0</v>
      </c>
      <c r="I45" s="137"/>
      <c r="J45" s="137"/>
      <c r="K45" s="137"/>
      <c r="L45" s="137"/>
      <c r="M45" s="137"/>
      <c r="N45" s="137"/>
      <c r="O45" s="137"/>
      <c r="P45" s="137"/>
      <c r="Q45" s="137"/>
      <c r="R45" s="137" t="s">
        <v>133</v>
      </c>
      <c r="S45" s="137">
        <v>0</v>
      </c>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row>
    <row r="46" spans="1:47" outlineLevel="1">
      <c r="A46" s="395"/>
      <c r="B46" s="269"/>
      <c r="C46" s="360" t="s">
        <v>284</v>
      </c>
      <c r="D46" s="361"/>
      <c r="E46" s="362"/>
      <c r="F46" s="334"/>
      <c r="G46" s="334"/>
      <c r="H46" s="271">
        <v>0</v>
      </c>
      <c r="I46" s="137"/>
      <c r="J46" s="137"/>
      <c r="K46" s="137"/>
      <c r="L46" s="137"/>
      <c r="M46" s="137"/>
      <c r="N46" s="137"/>
      <c r="O46" s="137"/>
      <c r="P46" s="137"/>
      <c r="Q46" s="137"/>
      <c r="R46" s="137" t="s">
        <v>133</v>
      </c>
      <c r="S46" s="137">
        <v>0</v>
      </c>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row>
    <row r="47" spans="1:47" outlineLevel="1">
      <c r="A47" s="395"/>
      <c r="B47" s="269"/>
      <c r="C47" s="360" t="s">
        <v>1398</v>
      </c>
      <c r="D47" s="361"/>
      <c r="E47" s="362">
        <v>19.100000000000001</v>
      </c>
      <c r="F47" s="334"/>
      <c r="G47" s="334"/>
      <c r="H47" s="271">
        <v>0</v>
      </c>
      <c r="I47" s="137"/>
      <c r="J47" s="137"/>
      <c r="K47" s="137"/>
      <c r="L47" s="137"/>
      <c r="M47" s="137"/>
      <c r="N47" s="137"/>
      <c r="O47" s="137"/>
      <c r="P47" s="137"/>
      <c r="Q47" s="137"/>
      <c r="R47" s="137" t="s">
        <v>133</v>
      </c>
      <c r="S47" s="137">
        <v>0</v>
      </c>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row>
    <row r="48" spans="1:47" ht="22.5" outlineLevel="1">
      <c r="A48" s="395">
        <v>12</v>
      </c>
      <c r="B48" s="269" t="s">
        <v>289</v>
      </c>
      <c r="C48" s="270" t="s">
        <v>290</v>
      </c>
      <c r="D48" s="333" t="s">
        <v>130</v>
      </c>
      <c r="E48" s="334">
        <v>38.9</v>
      </c>
      <c r="F48" s="334"/>
      <c r="G48" s="334">
        <f>ROUND(E48*F48,2)</f>
        <v>0</v>
      </c>
      <c r="H48" s="271" t="s">
        <v>1233</v>
      </c>
      <c r="I48" s="137"/>
      <c r="J48" s="137"/>
      <c r="K48" s="137"/>
      <c r="L48" s="137"/>
      <c r="M48" s="137"/>
      <c r="N48" s="137"/>
      <c r="O48" s="137"/>
      <c r="P48" s="137"/>
      <c r="Q48" s="137"/>
      <c r="R48" s="137" t="s">
        <v>131</v>
      </c>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row>
    <row r="49" spans="1:47" outlineLevel="1">
      <c r="A49" s="395"/>
      <c r="B49" s="269"/>
      <c r="C49" s="360" t="s">
        <v>154</v>
      </c>
      <c r="D49" s="361"/>
      <c r="E49" s="362"/>
      <c r="F49" s="334"/>
      <c r="G49" s="334"/>
      <c r="H49" s="271">
        <v>0</v>
      </c>
      <c r="I49" s="137"/>
      <c r="J49" s="137"/>
      <c r="K49" s="137"/>
      <c r="L49" s="137"/>
      <c r="M49" s="137"/>
      <c r="N49" s="137"/>
      <c r="O49" s="137"/>
      <c r="P49" s="137"/>
      <c r="Q49" s="137"/>
      <c r="R49" s="137" t="s">
        <v>133</v>
      </c>
      <c r="S49" s="137">
        <v>0</v>
      </c>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row>
    <row r="50" spans="1:47" outlineLevel="1">
      <c r="A50" s="395"/>
      <c r="B50" s="269"/>
      <c r="C50" s="360" t="s">
        <v>1399</v>
      </c>
      <c r="D50" s="361"/>
      <c r="E50" s="362">
        <v>38.9</v>
      </c>
      <c r="F50" s="334"/>
      <c r="G50" s="334"/>
      <c r="H50" s="271">
        <v>0</v>
      </c>
      <c r="I50" s="137"/>
      <c r="J50" s="137"/>
      <c r="K50" s="137"/>
      <c r="L50" s="137"/>
      <c r="M50" s="137"/>
      <c r="N50" s="137"/>
      <c r="O50" s="137"/>
      <c r="P50" s="137"/>
      <c r="Q50" s="137"/>
      <c r="R50" s="137" t="s">
        <v>133</v>
      </c>
      <c r="S50" s="137">
        <v>0</v>
      </c>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row>
    <row r="51" spans="1:47" ht="22.5" outlineLevel="1">
      <c r="A51" s="395">
        <v>13</v>
      </c>
      <c r="B51" s="269" t="s">
        <v>294</v>
      </c>
      <c r="C51" s="270" t="s">
        <v>295</v>
      </c>
      <c r="D51" s="333" t="s">
        <v>130</v>
      </c>
      <c r="E51" s="334">
        <v>57.77</v>
      </c>
      <c r="F51" s="334"/>
      <c r="G51" s="334">
        <f>ROUND(E51*F51,2)</f>
        <v>0</v>
      </c>
      <c r="H51" s="271" t="s">
        <v>1269</v>
      </c>
      <c r="I51" s="137"/>
      <c r="J51" s="137"/>
      <c r="K51" s="137"/>
      <c r="L51" s="137"/>
      <c r="M51" s="137"/>
      <c r="N51" s="137"/>
      <c r="O51" s="137"/>
      <c r="P51" s="137"/>
      <c r="Q51" s="137"/>
      <c r="R51" s="137" t="s">
        <v>131</v>
      </c>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row>
    <row r="52" spans="1:47" outlineLevel="1">
      <c r="A52" s="395"/>
      <c r="B52" s="269"/>
      <c r="C52" s="360" t="s">
        <v>154</v>
      </c>
      <c r="D52" s="361"/>
      <c r="E52" s="362"/>
      <c r="F52" s="334"/>
      <c r="G52" s="334"/>
      <c r="H52" s="271">
        <v>0</v>
      </c>
      <c r="I52" s="137"/>
      <c r="J52" s="137"/>
      <c r="K52" s="137"/>
      <c r="L52" s="137"/>
      <c r="M52" s="137"/>
      <c r="N52" s="137"/>
      <c r="O52" s="137"/>
      <c r="P52" s="137"/>
      <c r="Q52" s="137"/>
      <c r="R52" s="137" t="s">
        <v>133</v>
      </c>
      <c r="S52" s="137">
        <v>0</v>
      </c>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row>
    <row r="53" spans="1:47" outlineLevel="1">
      <c r="A53" s="395"/>
      <c r="B53" s="269"/>
      <c r="C53" s="360" t="s">
        <v>284</v>
      </c>
      <c r="D53" s="361"/>
      <c r="E53" s="362"/>
      <c r="F53" s="334"/>
      <c r="G53" s="334"/>
      <c r="H53" s="271">
        <v>0</v>
      </c>
      <c r="I53" s="137"/>
      <c r="J53" s="137"/>
      <c r="K53" s="137"/>
      <c r="L53" s="137"/>
      <c r="M53" s="137"/>
      <c r="N53" s="137"/>
      <c r="O53" s="137"/>
      <c r="P53" s="137"/>
      <c r="Q53" s="137"/>
      <c r="R53" s="137" t="s">
        <v>133</v>
      </c>
      <c r="S53" s="137">
        <v>0</v>
      </c>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row>
    <row r="54" spans="1:47" outlineLevel="1">
      <c r="A54" s="395"/>
      <c r="B54" s="269"/>
      <c r="C54" s="360" t="s">
        <v>1400</v>
      </c>
      <c r="D54" s="361"/>
      <c r="E54" s="362">
        <v>57.77</v>
      </c>
      <c r="F54" s="334"/>
      <c r="G54" s="334"/>
      <c r="H54" s="271">
        <v>0</v>
      </c>
      <c r="I54" s="137"/>
      <c r="J54" s="137"/>
      <c r="K54" s="137"/>
      <c r="L54" s="137"/>
      <c r="M54" s="137"/>
      <c r="N54" s="137"/>
      <c r="O54" s="137"/>
      <c r="P54" s="137"/>
      <c r="Q54" s="137"/>
      <c r="R54" s="137" t="s">
        <v>133</v>
      </c>
      <c r="S54" s="137">
        <v>0</v>
      </c>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row>
    <row r="55" spans="1:47" outlineLevel="1">
      <c r="A55" s="395">
        <v>14</v>
      </c>
      <c r="B55" s="269" t="s">
        <v>306</v>
      </c>
      <c r="C55" s="270" t="s">
        <v>307</v>
      </c>
      <c r="D55" s="333" t="s">
        <v>130</v>
      </c>
      <c r="E55" s="334">
        <v>57.77</v>
      </c>
      <c r="F55" s="334"/>
      <c r="G55" s="334">
        <f>ROUND(E55*F55,2)</f>
        <v>0</v>
      </c>
      <c r="H55" s="271" t="s">
        <v>1269</v>
      </c>
      <c r="I55" s="137"/>
      <c r="J55" s="137"/>
      <c r="K55" s="137"/>
      <c r="L55" s="137"/>
      <c r="M55" s="137"/>
      <c r="N55" s="137"/>
      <c r="O55" s="137"/>
      <c r="P55" s="137"/>
      <c r="Q55" s="137"/>
      <c r="R55" s="137" t="s">
        <v>131</v>
      </c>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row>
    <row r="56" spans="1:47" outlineLevel="1">
      <c r="A56" s="395"/>
      <c r="B56" s="269"/>
      <c r="C56" s="360" t="s">
        <v>154</v>
      </c>
      <c r="D56" s="361"/>
      <c r="E56" s="362"/>
      <c r="F56" s="334"/>
      <c r="G56" s="334"/>
      <c r="H56" s="271">
        <v>0</v>
      </c>
      <c r="I56" s="137"/>
      <c r="J56" s="137"/>
      <c r="K56" s="137"/>
      <c r="L56" s="137"/>
      <c r="M56" s="137"/>
      <c r="N56" s="137"/>
      <c r="O56" s="137"/>
      <c r="P56" s="137"/>
      <c r="Q56" s="137"/>
      <c r="R56" s="137" t="s">
        <v>133</v>
      </c>
      <c r="S56" s="137">
        <v>0</v>
      </c>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row>
    <row r="57" spans="1:47" outlineLevel="1">
      <c r="A57" s="395"/>
      <c r="B57" s="269"/>
      <c r="C57" s="360" t="s">
        <v>284</v>
      </c>
      <c r="D57" s="361"/>
      <c r="E57" s="362"/>
      <c r="F57" s="334"/>
      <c r="G57" s="334"/>
      <c r="H57" s="271">
        <v>0</v>
      </c>
      <c r="I57" s="137"/>
      <c r="J57" s="137"/>
      <c r="K57" s="137"/>
      <c r="L57" s="137"/>
      <c r="M57" s="137"/>
      <c r="N57" s="137"/>
      <c r="O57" s="137"/>
      <c r="P57" s="137"/>
      <c r="Q57" s="137"/>
      <c r="R57" s="137" t="s">
        <v>133</v>
      </c>
      <c r="S57" s="137">
        <v>0</v>
      </c>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row>
    <row r="58" spans="1:47" outlineLevel="1">
      <c r="A58" s="395"/>
      <c r="B58" s="269"/>
      <c r="C58" s="360" t="s">
        <v>1401</v>
      </c>
      <c r="D58" s="361"/>
      <c r="E58" s="362">
        <v>57.77</v>
      </c>
      <c r="F58" s="334"/>
      <c r="G58" s="334"/>
      <c r="H58" s="271">
        <v>0</v>
      </c>
      <c r="I58" s="137"/>
      <c r="J58" s="137"/>
      <c r="K58" s="137"/>
      <c r="L58" s="137"/>
      <c r="M58" s="137"/>
      <c r="N58" s="137"/>
      <c r="O58" s="137"/>
      <c r="P58" s="137"/>
      <c r="Q58" s="137"/>
      <c r="R58" s="137" t="s">
        <v>133</v>
      </c>
      <c r="S58" s="137">
        <v>0</v>
      </c>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row>
    <row r="59" spans="1:47" outlineLevel="1">
      <c r="A59" s="395">
        <v>15</v>
      </c>
      <c r="B59" s="269" t="s">
        <v>325</v>
      </c>
      <c r="C59" s="270" t="s">
        <v>326</v>
      </c>
      <c r="D59" s="333" t="s">
        <v>142</v>
      </c>
      <c r="E59" s="334">
        <v>2</v>
      </c>
      <c r="F59" s="334"/>
      <c r="G59" s="334">
        <f>ROUND(E59*F59,2)</f>
        <v>0</v>
      </c>
      <c r="H59" s="271" t="s">
        <v>1269</v>
      </c>
      <c r="I59" s="137"/>
      <c r="J59" s="137"/>
      <c r="K59" s="137"/>
      <c r="L59" s="137"/>
      <c r="M59" s="137"/>
      <c r="N59" s="137"/>
      <c r="O59" s="137"/>
      <c r="P59" s="137"/>
      <c r="Q59" s="137"/>
      <c r="R59" s="137" t="s">
        <v>131</v>
      </c>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row>
    <row r="60" spans="1:47" outlineLevel="1">
      <c r="A60" s="395"/>
      <c r="B60" s="269"/>
      <c r="C60" s="360" t="s">
        <v>1373</v>
      </c>
      <c r="D60" s="361"/>
      <c r="E60" s="362">
        <v>2</v>
      </c>
      <c r="F60" s="334"/>
      <c r="G60" s="334"/>
      <c r="H60" s="271">
        <v>0</v>
      </c>
      <c r="I60" s="137"/>
      <c r="J60" s="137"/>
      <c r="K60" s="137"/>
      <c r="L60" s="137"/>
      <c r="M60" s="137"/>
      <c r="N60" s="137"/>
      <c r="O60" s="137"/>
      <c r="P60" s="137"/>
      <c r="Q60" s="137"/>
      <c r="R60" s="137" t="s">
        <v>133</v>
      </c>
      <c r="S60" s="137">
        <v>0</v>
      </c>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row>
    <row r="61" spans="1:47" outlineLevel="1">
      <c r="A61" s="395"/>
      <c r="B61" s="269"/>
      <c r="C61" s="360" t="s">
        <v>339</v>
      </c>
      <c r="D61" s="361"/>
      <c r="E61" s="362">
        <v>3.8</v>
      </c>
      <c r="F61" s="334"/>
      <c r="G61" s="334"/>
      <c r="H61" s="271">
        <v>0</v>
      </c>
      <c r="I61" s="137"/>
      <c r="J61" s="137"/>
      <c r="K61" s="137"/>
      <c r="L61" s="137"/>
      <c r="M61" s="137"/>
      <c r="N61" s="137"/>
      <c r="O61" s="137"/>
      <c r="P61" s="137"/>
      <c r="Q61" s="137"/>
      <c r="R61" s="137" t="s">
        <v>133</v>
      </c>
      <c r="S61" s="137">
        <v>0</v>
      </c>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row>
    <row r="62" spans="1:47">
      <c r="A62" s="396" t="s">
        <v>126</v>
      </c>
      <c r="B62" s="363" t="s">
        <v>58</v>
      </c>
      <c r="C62" s="364" t="s">
        <v>59</v>
      </c>
      <c r="D62" s="365"/>
      <c r="E62" s="366"/>
      <c r="F62" s="366"/>
      <c r="G62" s="366">
        <f>SUMIF(R63:R107,"&lt;&gt;NOR",G63:G107)</f>
        <v>0</v>
      </c>
      <c r="H62" s="339"/>
      <c r="I62" s="137"/>
      <c r="R62" s="136" t="s">
        <v>127</v>
      </c>
    </row>
    <row r="63" spans="1:47" ht="22.5" outlineLevel="1">
      <c r="A63" s="395">
        <v>16</v>
      </c>
      <c r="B63" s="269" t="s">
        <v>423</v>
      </c>
      <c r="C63" s="270" t="s">
        <v>424</v>
      </c>
      <c r="D63" s="333" t="s">
        <v>130</v>
      </c>
      <c r="E63" s="334">
        <v>78</v>
      </c>
      <c r="F63" s="334"/>
      <c r="G63" s="334">
        <f>ROUND(E63*F63,2)</f>
        <v>0</v>
      </c>
      <c r="H63" s="271" t="s">
        <v>1269</v>
      </c>
      <c r="I63" s="137"/>
      <c r="J63" s="137"/>
      <c r="K63" s="137"/>
      <c r="L63" s="137"/>
      <c r="M63" s="137"/>
      <c r="N63" s="137"/>
      <c r="O63" s="137"/>
      <c r="P63" s="137"/>
      <c r="Q63" s="137"/>
      <c r="R63" s="137" t="s">
        <v>131</v>
      </c>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row>
    <row r="64" spans="1:47" outlineLevel="1">
      <c r="A64" s="395"/>
      <c r="B64" s="269"/>
      <c r="C64" s="360" t="s">
        <v>153</v>
      </c>
      <c r="D64" s="361"/>
      <c r="E64" s="362"/>
      <c r="F64" s="334"/>
      <c r="G64" s="334"/>
      <c r="H64" s="271">
        <v>0</v>
      </c>
      <c r="I64" s="137"/>
      <c r="J64" s="137"/>
      <c r="K64" s="137"/>
      <c r="L64" s="137"/>
      <c r="M64" s="137"/>
      <c r="N64" s="137"/>
      <c r="O64" s="137"/>
      <c r="P64" s="137"/>
      <c r="Q64" s="137"/>
      <c r="R64" s="137" t="s">
        <v>133</v>
      </c>
      <c r="S64" s="137">
        <v>0</v>
      </c>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row>
    <row r="65" spans="1:47" outlineLevel="1">
      <c r="A65" s="395"/>
      <c r="B65" s="269"/>
      <c r="C65" s="360" t="s">
        <v>154</v>
      </c>
      <c r="D65" s="361"/>
      <c r="E65" s="362"/>
      <c r="F65" s="334"/>
      <c r="G65" s="334"/>
      <c r="H65" s="271">
        <v>0</v>
      </c>
      <c r="I65" s="137"/>
      <c r="J65" s="137"/>
      <c r="K65" s="137"/>
      <c r="L65" s="137"/>
      <c r="M65" s="137"/>
      <c r="N65" s="137"/>
      <c r="O65" s="137"/>
      <c r="P65" s="137"/>
      <c r="Q65" s="137"/>
      <c r="R65" s="137" t="s">
        <v>133</v>
      </c>
      <c r="S65" s="137">
        <v>0</v>
      </c>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row>
    <row r="66" spans="1:47" outlineLevel="1">
      <c r="A66" s="395"/>
      <c r="B66" s="269"/>
      <c r="C66" s="360" t="s">
        <v>425</v>
      </c>
      <c r="D66" s="361"/>
      <c r="E66" s="362">
        <v>78</v>
      </c>
      <c r="F66" s="334"/>
      <c r="G66" s="334"/>
      <c r="H66" s="271">
        <v>0</v>
      </c>
      <c r="I66" s="137"/>
      <c r="J66" s="137"/>
      <c r="K66" s="137"/>
      <c r="L66" s="137"/>
      <c r="M66" s="137"/>
      <c r="N66" s="137"/>
      <c r="O66" s="137"/>
      <c r="P66" s="137"/>
      <c r="Q66" s="137"/>
      <c r="R66" s="137" t="s">
        <v>133</v>
      </c>
      <c r="S66" s="137">
        <v>0</v>
      </c>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row>
    <row r="67" spans="1:47" ht="22.5" outlineLevel="1">
      <c r="A67" s="395">
        <v>17</v>
      </c>
      <c r="B67" s="269" t="s">
        <v>426</v>
      </c>
      <c r="C67" s="270" t="s">
        <v>427</v>
      </c>
      <c r="D67" s="333" t="s">
        <v>130</v>
      </c>
      <c r="E67" s="334">
        <v>45</v>
      </c>
      <c r="F67" s="334"/>
      <c r="G67" s="334">
        <f>ROUND(E67*F67,2)</f>
        <v>0</v>
      </c>
      <c r="H67" s="271" t="s">
        <v>1269</v>
      </c>
      <c r="I67" s="137"/>
      <c r="J67" s="137"/>
      <c r="K67" s="137"/>
      <c r="L67" s="137"/>
      <c r="M67" s="137"/>
      <c r="N67" s="137"/>
      <c r="O67" s="137"/>
      <c r="P67" s="137"/>
      <c r="Q67" s="137"/>
      <c r="R67" s="137" t="s">
        <v>131</v>
      </c>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row>
    <row r="68" spans="1:47" outlineLevel="1">
      <c r="A68" s="395"/>
      <c r="B68" s="269"/>
      <c r="C68" s="360" t="s">
        <v>153</v>
      </c>
      <c r="D68" s="361"/>
      <c r="E68" s="362"/>
      <c r="F68" s="334"/>
      <c r="G68" s="334"/>
      <c r="H68" s="271">
        <v>0</v>
      </c>
      <c r="I68" s="137"/>
      <c r="J68" s="137"/>
      <c r="K68" s="137"/>
      <c r="L68" s="137"/>
      <c r="M68" s="137"/>
      <c r="N68" s="137"/>
      <c r="O68" s="137"/>
      <c r="P68" s="137"/>
      <c r="Q68" s="137"/>
      <c r="R68" s="137" t="s">
        <v>133</v>
      </c>
      <c r="S68" s="137">
        <v>0</v>
      </c>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row>
    <row r="69" spans="1:47" outlineLevel="1">
      <c r="A69" s="395"/>
      <c r="B69" s="269"/>
      <c r="C69" s="360" t="s">
        <v>154</v>
      </c>
      <c r="D69" s="361"/>
      <c r="E69" s="362"/>
      <c r="F69" s="334"/>
      <c r="G69" s="334"/>
      <c r="H69" s="271">
        <v>0</v>
      </c>
      <c r="I69" s="137"/>
      <c r="J69" s="137"/>
      <c r="K69" s="137"/>
      <c r="L69" s="137"/>
      <c r="M69" s="137"/>
      <c r="N69" s="137"/>
      <c r="O69" s="137"/>
      <c r="P69" s="137"/>
      <c r="Q69" s="137"/>
      <c r="R69" s="137" t="s">
        <v>133</v>
      </c>
      <c r="S69" s="137">
        <v>0</v>
      </c>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row>
    <row r="70" spans="1:47" outlineLevel="1">
      <c r="A70" s="395"/>
      <c r="B70" s="269"/>
      <c r="C70" s="360" t="s">
        <v>186</v>
      </c>
      <c r="D70" s="361"/>
      <c r="E70" s="362">
        <v>45</v>
      </c>
      <c r="F70" s="334"/>
      <c r="G70" s="334"/>
      <c r="H70" s="271">
        <v>0</v>
      </c>
      <c r="I70" s="137"/>
      <c r="J70" s="137"/>
      <c r="K70" s="137"/>
      <c r="L70" s="137"/>
      <c r="M70" s="137"/>
      <c r="N70" s="137"/>
      <c r="O70" s="137"/>
      <c r="P70" s="137"/>
      <c r="Q70" s="137"/>
      <c r="R70" s="137" t="s">
        <v>133</v>
      </c>
      <c r="S70" s="137">
        <v>0</v>
      </c>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row>
    <row r="71" spans="1:47" ht="22.5" outlineLevel="1">
      <c r="A71" s="395">
        <v>18</v>
      </c>
      <c r="B71" s="269" t="s">
        <v>428</v>
      </c>
      <c r="C71" s="270" t="s">
        <v>429</v>
      </c>
      <c r="D71" s="333" t="s">
        <v>130</v>
      </c>
      <c r="E71" s="334">
        <v>39</v>
      </c>
      <c r="F71" s="334"/>
      <c r="G71" s="334">
        <f>ROUND(E71*F71,2)</f>
        <v>0</v>
      </c>
      <c r="H71" s="271" t="s">
        <v>1269</v>
      </c>
      <c r="I71" s="137"/>
      <c r="J71" s="137"/>
      <c r="K71" s="137"/>
      <c r="L71" s="137"/>
      <c r="M71" s="137"/>
      <c r="N71" s="137"/>
      <c r="O71" s="137"/>
      <c r="P71" s="137"/>
      <c r="Q71" s="137"/>
      <c r="R71" s="137" t="s">
        <v>131</v>
      </c>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row>
    <row r="72" spans="1:47" outlineLevel="1">
      <c r="A72" s="395"/>
      <c r="B72" s="269"/>
      <c r="C72" s="360" t="s">
        <v>153</v>
      </c>
      <c r="D72" s="361"/>
      <c r="E72" s="362"/>
      <c r="F72" s="334"/>
      <c r="G72" s="334"/>
      <c r="H72" s="271">
        <v>0</v>
      </c>
      <c r="I72" s="137"/>
      <c r="J72" s="137"/>
      <c r="K72" s="137"/>
      <c r="L72" s="137"/>
      <c r="M72" s="137"/>
      <c r="N72" s="137"/>
      <c r="O72" s="137"/>
      <c r="P72" s="137"/>
      <c r="Q72" s="137"/>
      <c r="R72" s="137" t="s">
        <v>133</v>
      </c>
      <c r="S72" s="137">
        <v>0</v>
      </c>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row>
    <row r="73" spans="1:47" outlineLevel="1">
      <c r="A73" s="395"/>
      <c r="B73" s="269"/>
      <c r="C73" s="360" t="s">
        <v>154</v>
      </c>
      <c r="D73" s="361"/>
      <c r="E73" s="362"/>
      <c r="F73" s="334"/>
      <c r="G73" s="334"/>
      <c r="H73" s="271">
        <v>0</v>
      </c>
      <c r="I73" s="137"/>
      <c r="J73" s="137"/>
      <c r="K73" s="137"/>
      <c r="L73" s="137"/>
      <c r="M73" s="137"/>
      <c r="N73" s="137"/>
      <c r="O73" s="137"/>
      <c r="P73" s="137"/>
      <c r="Q73" s="137"/>
      <c r="R73" s="137" t="s">
        <v>133</v>
      </c>
      <c r="S73" s="137">
        <v>0</v>
      </c>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row>
    <row r="74" spans="1:47" outlineLevel="1">
      <c r="A74" s="395"/>
      <c r="B74" s="269"/>
      <c r="C74" s="360" t="s">
        <v>184</v>
      </c>
      <c r="D74" s="361"/>
      <c r="E74" s="362">
        <v>39</v>
      </c>
      <c r="F74" s="334"/>
      <c r="G74" s="334"/>
      <c r="H74" s="271">
        <v>0</v>
      </c>
      <c r="I74" s="137"/>
      <c r="J74" s="137"/>
      <c r="K74" s="137"/>
      <c r="L74" s="137"/>
      <c r="M74" s="137"/>
      <c r="N74" s="137"/>
      <c r="O74" s="137"/>
      <c r="P74" s="137"/>
      <c r="Q74" s="137"/>
      <c r="R74" s="137" t="s">
        <v>133</v>
      </c>
      <c r="S74" s="137">
        <v>0</v>
      </c>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row>
    <row r="75" spans="1:47" outlineLevel="1">
      <c r="A75" s="395">
        <v>19</v>
      </c>
      <c r="B75" s="269" t="s">
        <v>430</v>
      </c>
      <c r="C75" s="270" t="s">
        <v>431</v>
      </c>
      <c r="D75" s="333" t="s">
        <v>130</v>
      </c>
      <c r="E75" s="334">
        <v>350</v>
      </c>
      <c r="F75" s="334"/>
      <c r="G75" s="334">
        <f>ROUND(E75*F75,2)</f>
        <v>0</v>
      </c>
      <c r="H75" s="271" t="s">
        <v>1269</v>
      </c>
      <c r="I75" s="137"/>
      <c r="J75" s="137"/>
      <c r="K75" s="137"/>
      <c r="L75" s="137"/>
      <c r="M75" s="137"/>
      <c r="N75" s="137"/>
      <c r="O75" s="137"/>
      <c r="P75" s="137"/>
      <c r="Q75" s="137"/>
      <c r="R75" s="137" t="s">
        <v>131</v>
      </c>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row>
    <row r="76" spans="1:47" outlineLevel="1">
      <c r="A76" s="395"/>
      <c r="B76" s="269"/>
      <c r="C76" s="360" t="s">
        <v>153</v>
      </c>
      <c r="D76" s="361"/>
      <c r="E76" s="362"/>
      <c r="F76" s="334"/>
      <c r="G76" s="334"/>
      <c r="H76" s="271">
        <v>0</v>
      </c>
      <c r="I76" s="137"/>
      <c r="J76" s="137"/>
      <c r="K76" s="137"/>
      <c r="L76" s="137"/>
      <c r="M76" s="137"/>
      <c r="N76" s="137"/>
      <c r="O76" s="137"/>
      <c r="P76" s="137"/>
      <c r="Q76" s="137"/>
      <c r="R76" s="137" t="s">
        <v>133</v>
      </c>
      <c r="S76" s="137">
        <v>0</v>
      </c>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row>
    <row r="77" spans="1:47" outlineLevel="1">
      <c r="A77" s="395"/>
      <c r="B77" s="269"/>
      <c r="C77" s="360" t="s">
        <v>154</v>
      </c>
      <c r="D77" s="361"/>
      <c r="E77" s="362"/>
      <c r="F77" s="334"/>
      <c r="G77" s="334"/>
      <c r="H77" s="271">
        <v>0</v>
      </c>
      <c r="I77" s="137"/>
      <c r="J77" s="137"/>
      <c r="K77" s="137"/>
      <c r="L77" s="137"/>
      <c r="M77" s="137"/>
      <c r="N77" s="137"/>
      <c r="O77" s="137"/>
      <c r="P77" s="137"/>
      <c r="Q77" s="137"/>
      <c r="R77" s="137" t="s">
        <v>133</v>
      </c>
      <c r="S77" s="137">
        <v>0</v>
      </c>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row>
    <row r="78" spans="1:47" outlineLevel="1">
      <c r="A78" s="395"/>
      <c r="B78" s="269"/>
      <c r="C78" s="360" t="s">
        <v>184</v>
      </c>
      <c r="D78" s="361"/>
      <c r="E78" s="362">
        <v>39</v>
      </c>
      <c r="F78" s="334"/>
      <c r="G78" s="334"/>
      <c r="H78" s="271">
        <v>0</v>
      </c>
      <c r="I78" s="137"/>
      <c r="J78" s="137"/>
      <c r="K78" s="137"/>
      <c r="L78" s="137"/>
      <c r="M78" s="137"/>
      <c r="N78" s="137"/>
      <c r="O78" s="137"/>
      <c r="P78" s="137"/>
      <c r="Q78" s="137"/>
      <c r="R78" s="137" t="s">
        <v>133</v>
      </c>
      <c r="S78" s="137">
        <v>0</v>
      </c>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row>
    <row r="79" spans="1:47" outlineLevel="1">
      <c r="A79" s="395"/>
      <c r="B79" s="269"/>
      <c r="C79" s="360" t="s">
        <v>185</v>
      </c>
      <c r="D79" s="361"/>
      <c r="E79" s="362">
        <v>311</v>
      </c>
      <c r="F79" s="334"/>
      <c r="G79" s="334"/>
      <c r="H79" s="271">
        <v>0</v>
      </c>
      <c r="I79" s="137"/>
      <c r="J79" s="137"/>
      <c r="K79" s="137"/>
      <c r="L79" s="137"/>
      <c r="M79" s="137"/>
      <c r="N79" s="137"/>
      <c r="O79" s="137"/>
      <c r="P79" s="137"/>
      <c r="Q79" s="137"/>
      <c r="R79" s="137" t="s">
        <v>133</v>
      </c>
      <c r="S79" s="137">
        <v>0</v>
      </c>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row>
    <row r="80" spans="1:47" ht="22.5" outlineLevel="1">
      <c r="A80" s="395">
        <v>20</v>
      </c>
      <c r="B80" s="269" t="s">
        <v>432</v>
      </c>
      <c r="C80" s="270" t="s">
        <v>433</v>
      </c>
      <c r="D80" s="333" t="s">
        <v>130</v>
      </c>
      <c r="E80" s="334">
        <v>350</v>
      </c>
      <c r="F80" s="334"/>
      <c r="G80" s="334">
        <f>ROUND(E80*F80,2)</f>
        <v>0</v>
      </c>
      <c r="H80" s="271" t="s">
        <v>1269</v>
      </c>
      <c r="I80" s="137"/>
      <c r="J80" s="137"/>
      <c r="K80" s="137"/>
      <c r="L80" s="137"/>
      <c r="M80" s="137"/>
      <c r="N80" s="137"/>
      <c r="O80" s="137"/>
      <c r="P80" s="137"/>
      <c r="Q80" s="137"/>
      <c r="R80" s="137" t="s">
        <v>131</v>
      </c>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row>
    <row r="81" spans="1:47" outlineLevel="1">
      <c r="A81" s="395"/>
      <c r="B81" s="269"/>
      <c r="C81" s="360" t="s">
        <v>153</v>
      </c>
      <c r="D81" s="361"/>
      <c r="E81" s="362"/>
      <c r="F81" s="334"/>
      <c r="G81" s="334"/>
      <c r="H81" s="271">
        <v>0</v>
      </c>
      <c r="I81" s="137"/>
      <c r="J81" s="137"/>
      <c r="K81" s="137"/>
      <c r="L81" s="137"/>
      <c r="M81" s="137"/>
      <c r="N81" s="137"/>
      <c r="O81" s="137"/>
      <c r="P81" s="137"/>
      <c r="Q81" s="137"/>
      <c r="R81" s="137" t="s">
        <v>133</v>
      </c>
      <c r="S81" s="137">
        <v>0</v>
      </c>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row>
    <row r="82" spans="1:47" outlineLevel="1">
      <c r="A82" s="395"/>
      <c r="B82" s="269"/>
      <c r="C82" s="360" t="s">
        <v>154</v>
      </c>
      <c r="D82" s="361"/>
      <c r="E82" s="362"/>
      <c r="F82" s="334"/>
      <c r="G82" s="334"/>
      <c r="H82" s="271">
        <v>0</v>
      </c>
      <c r="I82" s="137"/>
      <c r="J82" s="137"/>
      <c r="K82" s="137"/>
      <c r="L82" s="137"/>
      <c r="M82" s="137"/>
      <c r="N82" s="137"/>
      <c r="O82" s="137"/>
      <c r="P82" s="137"/>
      <c r="Q82" s="137"/>
      <c r="R82" s="137" t="s">
        <v>133</v>
      </c>
      <c r="S82" s="137">
        <v>0</v>
      </c>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row>
    <row r="83" spans="1:47" outlineLevel="1">
      <c r="A83" s="395"/>
      <c r="B83" s="269"/>
      <c r="C83" s="360" t="s">
        <v>184</v>
      </c>
      <c r="D83" s="361"/>
      <c r="E83" s="362">
        <v>39</v>
      </c>
      <c r="F83" s="334"/>
      <c r="G83" s="334"/>
      <c r="H83" s="271">
        <v>0</v>
      </c>
      <c r="I83" s="137"/>
      <c r="J83" s="137"/>
      <c r="K83" s="137"/>
      <c r="L83" s="137"/>
      <c r="M83" s="137"/>
      <c r="N83" s="137"/>
      <c r="O83" s="137"/>
      <c r="P83" s="137"/>
      <c r="Q83" s="137"/>
      <c r="R83" s="137" t="s">
        <v>133</v>
      </c>
      <c r="S83" s="137">
        <v>0</v>
      </c>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row>
    <row r="84" spans="1:47" outlineLevel="1">
      <c r="A84" s="395"/>
      <c r="B84" s="269"/>
      <c r="C84" s="360" t="s">
        <v>185</v>
      </c>
      <c r="D84" s="361"/>
      <c r="E84" s="362">
        <v>311</v>
      </c>
      <c r="F84" s="334"/>
      <c r="G84" s="334"/>
      <c r="H84" s="271">
        <v>0</v>
      </c>
      <c r="I84" s="137"/>
      <c r="J84" s="137"/>
      <c r="K84" s="137"/>
      <c r="L84" s="137"/>
      <c r="M84" s="137"/>
      <c r="N84" s="137"/>
      <c r="O84" s="137"/>
      <c r="P84" s="137"/>
      <c r="Q84" s="137"/>
      <c r="R84" s="137" t="s">
        <v>133</v>
      </c>
      <c r="S84" s="137">
        <v>0</v>
      </c>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row>
    <row r="85" spans="1:47" outlineLevel="1">
      <c r="A85" s="395">
        <v>21</v>
      </c>
      <c r="B85" s="269" t="s">
        <v>434</v>
      </c>
      <c r="C85" s="270" t="s">
        <v>435</v>
      </c>
      <c r="D85" s="333" t="s">
        <v>130</v>
      </c>
      <c r="E85" s="334">
        <v>350</v>
      </c>
      <c r="F85" s="334"/>
      <c r="G85" s="334">
        <f>ROUND(E85*F85,2)</f>
        <v>0</v>
      </c>
      <c r="H85" s="271" t="s">
        <v>1269</v>
      </c>
      <c r="I85" s="137"/>
      <c r="J85" s="137"/>
      <c r="K85" s="137"/>
      <c r="L85" s="137"/>
      <c r="M85" s="137"/>
      <c r="N85" s="137"/>
      <c r="O85" s="137"/>
      <c r="P85" s="137"/>
      <c r="Q85" s="137"/>
      <c r="R85" s="137" t="s">
        <v>131</v>
      </c>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row>
    <row r="86" spans="1:47" outlineLevel="1">
      <c r="A86" s="395"/>
      <c r="B86" s="269"/>
      <c r="C86" s="360" t="s">
        <v>153</v>
      </c>
      <c r="D86" s="361"/>
      <c r="E86" s="362"/>
      <c r="F86" s="334"/>
      <c r="G86" s="334"/>
      <c r="H86" s="271">
        <v>0</v>
      </c>
      <c r="I86" s="137"/>
      <c r="J86" s="137"/>
      <c r="K86" s="137"/>
      <c r="L86" s="137"/>
      <c r="M86" s="137"/>
      <c r="N86" s="137"/>
      <c r="O86" s="137"/>
      <c r="P86" s="137"/>
      <c r="Q86" s="137"/>
      <c r="R86" s="137" t="s">
        <v>133</v>
      </c>
      <c r="S86" s="137">
        <v>0</v>
      </c>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row>
    <row r="87" spans="1:47" outlineLevel="1">
      <c r="A87" s="395"/>
      <c r="B87" s="269"/>
      <c r="C87" s="360" t="s">
        <v>154</v>
      </c>
      <c r="D87" s="361"/>
      <c r="E87" s="362"/>
      <c r="F87" s="334"/>
      <c r="G87" s="334"/>
      <c r="H87" s="271">
        <v>0</v>
      </c>
      <c r="I87" s="137"/>
      <c r="J87" s="137"/>
      <c r="K87" s="137"/>
      <c r="L87" s="137"/>
      <c r="M87" s="137"/>
      <c r="N87" s="137"/>
      <c r="O87" s="137"/>
      <c r="P87" s="137"/>
      <c r="Q87" s="137"/>
      <c r="R87" s="137" t="s">
        <v>133</v>
      </c>
      <c r="S87" s="137">
        <v>0</v>
      </c>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row>
    <row r="88" spans="1:47" outlineLevel="1">
      <c r="A88" s="395"/>
      <c r="B88" s="269"/>
      <c r="C88" s="360" t="s">
        <v>184</v>
      </c>
      <c r="D88" s="361"/>
      <c r="E88" s="362">
        <v>39</v>
      </c>
      <c r="F88" s="334"/>
      <c r="G88" s="334"/>
      <c r="H88" s="271">
        <v>0</v>
      </c>
      <c r="I88" s="137"/>
      <c r="J88" s="137"/>
      <c r="K88" s="137"/>
      <c r="L88" s="137"/>
      <c r="M88" s="137"/>
      <c r="N88" s="137"/>
      <c r="O88" s="137"/>
      <c r="P88" s="137"/>
      <c r="Q88" s="137"/>
      <c r="R88" s="137" t="s">
        <v>133</v>
      </c>
      <c r="S88" s="137">
        <v>0</v>
      </c>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row>
    <row r="89" spans="1:47" outlineLevel="1">
      <c r="A89" s="395"/>
      <c r="B89" s="269"/>
      <c r="C89" s="360" t="s">
        <v>185</v>
      </c>
      <c r="D89" s="361"/>
      <c r="E89" s="362">
        <v>311</v>
      </c>
      <c r="F89" s="334"/>
      <c r="G89" s="334"/>
      <c r="H89" s="271">
        <v>0</v>
      </c>
      <c r="I89" s="137"/>
      <c r="J89" s="137"/>
      <c r="K89" s="137"/>
      <c r="L89" s="137"/>
      <c r="M89" s="137"/>
      <c r="N89" s="137"/>
      <c r="O89" s="137"/>
      <c r="P89" s="137"/>
      <c r="Q89" s="137"/>
      <c r="R89" s="137" t="s">
        <v>133</v>
      </c>
      <c r="S89" s="137">
        <v>0</v>
      </c>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row>
    <row r="90" spans="1:47" outlineLevel="1">
      <c r="A90" s="395">
        <v>22</v>
      </c>
      <c r="B90" s="269" t="s">
        <v>436</v>
      </c>
      <c r="C90" s="270" t="s">
        <v>437</v>
      </c>
      <c r="D90" s="333" t="s">
        <v>130</v>
      </c>
      <c r="E90" s="334">
        <v>350</v>
      </c>
      <c r="F90" s="334"/>
      <c r="G90" s="334">
        <f>ROUND(E90*F90,2)</f>
        <v>0</v>
      </c>
      <c r="H90" s="271" t="s">
        <v>1269</v>
      </c>
      <c r="I90" s="137"/>
      <c r="J90" s="137"/>
      <c r="K90" s="137"/>
      <c r="L90" s="137"/>
      <c r="M90" s="137"/>
      <c r="N90" s="137"/>
      <c r="O90" s="137"/>
      <c r="P90" s="137"/>
      <c r="Q90" s="137"/>
      <c r="R90" s="137" t="s">
        <v>131</v>
      </c>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row>
    <row r="91" spans="1:47" outlineLevel="1">
      <c r="A91" s="395"/>
      <c r="B91" s="269"/>
      <c r="C91" s="360" t="s">
        <v>153</v>
      </c>
      <c r="D91" s="361"/>
      <c r="E91" s="362"/>
      <c r="F91" s="334"/>
      <c r="G91" s="334"/>
      <c r="H91" s="271">
        <v>0</v>
      </c>
      <c r="I91" s="137"/>
      <c r="J91" s="137"/>
      <c r="K91" s="137"/>
      <c r="L91" s="137"/>
      <c r="M91" s="137"/>
      <c r="N91" s="137"/>
      <c r="O91" s="137"/>
      <c r="P91" s="137"/>
      <c r="Q91" s="137"/>
      <c r="R91" s="137" t="s">
        <v>133</v>
      </c>
      <c r="S91" s="137">
        <v>0</v>
      </c>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row>
    <row r="92" spans="1:47" outlineLevel="1">
      <c r="A92" s="395"/>
      <c r="B92" s="269"/>
      <c r="C92" s="360" t="s">
        <v>154</v>
      </c>
      <c r="D92" s="361"/>
      <c r="E92" s="362"/>
      <c r="F92" s="334"/>
      <c r="G92" s="334"/>
      <c r="H92" s="271">
        <v>0</v>
      </c>
      <c r="I92" s="137"/>
      <c r="J92" s="137"/>
      <c r="K92" s="137"/>
      <c r="L92" s="137"/>
      <c r="M92" s="137"/>
      <c r="N92" s="137"/>
      <c r="O92" s="137"/>
      <c r="P92" s="137"/>
      <c r="Q92" s="137"/>
      <c r="R92" s="137" t="s">
        <v>133</v>
      </c>
      <c r="S92" s="137">
        <v>0</v>
      </c>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row>
    <row r="93" spans="1:47" outlineLevel="1">
      <c r="A93" s="395"/>
      <c r="B93" s="269"/>
      <c r="C93" s="360" t="s">
        <v>184</v>
      </c>
      <c r="D93" s="361"/>
      <c r="E93" s="362">
        <v>39</v>
      </c>
      <c r="F93" s="334"/>
      <c r="G93" s="334"/>
      <c r="H93" s="271">
        <v>0</v>
      </c>
      <c r="I93" s="137"/>
      <c r="J93" s="137"/>
      <c r="K93" s="137"/>
      <c r="L93" s="137"/>
      <c r="M93" s="137"/>
      <c r="N93" s="137"/>
      <c r="O93" s="137"/>
      <c r="P93" s="137"/>
      <c r="Q93" s="137"/>
      <c r="R93" s="137" t="s">
        <v>133</v>
      </c>
      <c r="S93" s="137">
        <v>0</v>
      </c>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row>
    <row r="94" spans="1:47" outlineLevel="1">
      <c r="A94" s="395"/>
      <c r="B94" s="269"/>
      <c r="C94" s="360" t="s">
        <v>185</v>
      </c>
      <c r="D94" s="361"/>
      <c r="E94" s="362">
        <v>311</v>
      </c>
      <c r="F94" s="334"/>
      <c r="G94" s="334"/>
      <c r="H94" s="271">
        <v>0</v>
      </c>
      <c r="I94" s="137"/>
      <c r="J94" s="137"/>
      <c r="K94" s="137"/>
      <c r="L94" s="137"/>
      <c r="M94" s="137"/>
      <c r="N94" s="137"/>
      <c r="O94" s="137"/>
      <c r="P94" s="137"/>
      <c r="Q94" s="137"/>
      <c r="R94" s="137" t="s">
        <v>133</v>
      </c>
      <c r="S94" s="137">
        <v>0</v>
      </c>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row>
    <row r="95" spans="1:47" outlineLevel="1">
      <c r="A95" s="395">
        <v>23</v>
      </c>
      <c r="B95" s="269" t="s">
        <v>438</v>
      </c>
      <c r="C95" s="270" t="s">
        <v>439</v>
      </c>
      <c r="D95" s="333" t="s">
        <v>130</v>
      </c>
      <c r="E95" s="334">
        <v>45</v>
      </c>
      <c r="F95" s="334"/>
      <c r="G95" s="334">
        <f>ROUND(E95*F95,2)</f>
        <v>0</v>
      </c>
      <c r="H95" s="271" t="s">
        <v>1269</v>
      </c>
      <c r="I95" s="137"/>
      <c r="J95" s="137"/>
      <c r="K95" s="137"/>
      <c r="L95" s="137"/>
      <c r="M95" s="137"/>
      <c r="N95" s="137"/>
      <c r="O95" s="137"/>
      <c r="P95" s="137"/>
      <c r="Q95" s="137"/>
      <c r="R95" s="137" t="s">
        <v>131</v>
      </c>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row>
    <row r="96" spans="1:47" outlineLevel="1">
      <c r="A96" s="395"/>
      <c r="B96" s="269"/>
      <c r="C96" s="360" t="s">
        <v>153</v>
      </c>
      <c r="D96" s="361"/>
      <c r="E96" s="362"/>
      <c r="F96" s="334"/>
      <c r="G96" s="334"/>
      <c r="H96" s="271">
        <v>0</v>
      </c>
      <c r="I96" s="137"/>
      <c r="J96" s="137"/>
      <c r="K96" s="137"/>
      <c r="L96" s="137"/>
      <c r="M96" s="137"/>
      <c r="N96" s="137"/>
      <c r="O96" s="137"/>
      <c r="P96" s="137"/>
      <c r="Q96" s="137"/>
      <c r="R96" s="137" t="s">
        <v>133</v>
      </c>
      <c r="S96" s="137">
        <v>0</v>
      </c>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row>
    <row r="97" spans="1:47" outlineLevel="1">
      <c r="A97" s="395"/>
      <c r="B97" s="269"/>
      <c r="C97" s="360" t="s">
        <v>154</v>
      </c>
      <c r="D97" s="361"/>
      <c r="E97" s="362"/>
      <c r="F97" s="334"/>
      <c r="G97" s="334"/>
      <c r="H97" s="271">
        <v>0</v>
      </c>
      <c r="I97" s="137"/>
      <c r="J97" s="137"/>
      <c r="K97" s="137"/>
      <c r="L97" s="137"/>
      <c r="M97" s="137"/>
      <c r="N97" s="137"/>
      <c r="O97" s="137"/>
      <c r="P97" s="137"/>
      <c r="Q97" s="137"/>
      <c r="R97" s="137" t="s">
        <v>133</v>
      </c>
      <c r="S97" s="137">
        <v>0</v>
      </c>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row>
    <row r="98" spans="1:47" outlineLevel="1">
      <c r="A98" s="395"/>
      <c r="B98" s="269"/>
      <c r="C98" s="360" t="s">
        <v>186</v>
      </c>
      <c r="D98" s="361"/>
      <c r="E98" s="362">
        <v>45</v>
      </c>
      <c r="F98" s="334"/>
      <c r="G98" s="334"/>
      <c r="H98" s="271">
        <v>0</v>
      </c>
      <c r="I98" s="137"/>
      <c r="J98" s="137"/>
      <c r="K98" s="137"/>
      <c r="L98" s="137"/>
      <c r="M98" s="137"/>
      <c r="N98" s="137"/>
      <c r="O98" s="137"/>
      <c r="P98" s="137"/>
      <c r="Q98" s="137"/>
      <c r="R98" s="137" t="s">
        <v>133</v>
      </c>
      <c r="S98" s="137">
        <v>0</v>
      </c>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row>
    <row r="99" spans="1:47" outlineLevel="1">
      <c r="A99" s="395"/>
      <c r="B99" s="269"/>
      <c r="C99" s="360" t="s">
        <v>152</v>
      </c>
      <c r="D99" s="361"/>
      <c r="E99" s="362"/>
      <c r="F99" s="334"/>
      <c r="G99" s="334"/>
      <c r="H99" s="271">
        <v>0</v>
      </c>
      <c r="I99" s="137"/>
      <c r="J99" s="137"/>
      <c r="K99" s="137"/>
      <c r="L99" s="137"/>
      <c r="M99" s="137"/>
      <c r="N99" s="137"/>
      <c r="O99" s="137"/>
      <c r="P99" s="137"/>
      <c r="Q99" s="137"/>
      <c r="R99" s="137" t="s">
        <v>133</v>
      </c>
      <c r="S99" s="137">
        <v>0</v>
      </c>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row>
    <row r="100" spans="1:47" outlineLevel="1">
      <c r="A100" s="395">
        <v>24</v>
      </c>
      <c r="B100" s="269" t="s">
        <v>442</v>
      </c>
      <c r="C100" s="270" t="s">
        <v>443</v>
      </c>
      <c r="D100" s="333" t="s">
        <v>130</v>
      </c>
      <c r="E100" s="334">
        <v>49.500000000000007</v>
      </c>
      <c r="F100" s="334"/>
      <c r="G100" s="334">
        <f>ROUND(E100*F100,2)</f>
        <v>0</v>
      </c>
      <c r="H100" s="271" t="s">
        <v>1269</v>
      </c>
      <c r="I100" s="137"/>
      <c r="J100" s="137"/>
      <c r="K100" s="137"/>
      <c r="L100" s="137"/>
      <c r="M100" s="137"/>
      <c r="N100" s="137"/>
      <c r="O100" s="137"/>
      <c r="P100" s="137"/>
      <c r="Q100" s="137"/>
      <c r="R100" s="137" t="s">
        <v>444</v>
      </c>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row>
    <row r="101" spans="1:47" outlineLevel="1">
      <c r="A101" s="395"/>
      <c r="B101" s="269"/>
      <c r="C101" s="360" t="s">
        <v>153</v>
      </c>
      <c r="D101" s="361"/>
      <c r="E101" s="362"/>
      <c r="F101" s="334"/>
      <c r="G101" s="334"/>
      <c r="H101" s="271">
        <v>0</v>
      </c>
      <c r="I101" s="137"/>
      <c r="J101" s="137"/>
      <c r="K101" s="137"/>
      <c r="L101" s="137"/>
      <c r="M101" s="137"/>
      <c r="N101" s="137"/>
      <c r="O101" s="137"/>
      <c r="P101" s="137"/>
      <c r="Q101" s="137"/>
      <c r="R101" s="137" t="s">
        <v>133</v>
      </c>
      <c r="S101" s="137">
        <v>0</v>
      </c>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row>
    <row r="102" spans="1:47" outlineLevel="1">
      <c r="A102" s="395"/>
      <c r="B102" s="269"/>
      <c r="C102" s="360" t="s">
        <v>154</v>
      </c>
      <c r="D102" s="361"/>
      <c r="E102" s="362"/>
      <c r="F102" s="334"/>
      <c r="G102" s="334"/>
      <c r="H102" s="271">
        <v>0</v>
      </c>
      <c r="I102" s="137"/>
      <c r="J102" s="137"/>
      <c r="K102" s="137"/>
      <c r="L102" s="137"/>
      <c r="M102" s="137"/>
      <c r="N102" s="137"/>
      <c r="O102" s="137"/>
      <c r="P102" s="137"/>
      <c r="Q102" s="137"/>
      <c r="R102" s="137" t="s">
        <v>133</v>
      </c>
      <c r="S102" s="137">
        <v>0</v>
      </c>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row>
    <row r="103" spans="1:47" outlineLevel="1">
      <c r="A103" s="395"/>
      <c r="B103" s="269"/>
      <c r="C103" s="360" t="s">
        <v>445</v>
      </c>
      <c r="D103" s="361"/>
      <c r="E103" s="362">
        <v>49.5</v>
      </c>
      <c r="F103" s="334"/>
      <c r="G103" s="334"/>
      <c r="H103" s="271">
        <v>0</v>
      </c>
      <c r="I103" s="137"/>
      <c r="J103" s="137"/>
      <c r="K103" s="137"/>
      <c r="L103" s="137"/>
      <c r="M103" s="137"/>
      <c r="N103" s="137"/>
      <c r="O103" s="137"/>
      <c r="P103" s="137"/>
      <c r="Q103" s="137"/>
      <c r="R103" s="137" t="s">
        <v>133</v>
      </c>
      <c r="S103" s="137">
        <v>0</v>
      </c>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row>
    <row r="104" spans="1:47" ht="22.5" outlineLevel="1">
      <c r="A104" s="395">
        <v>25</v>
      </c>
      <c r="B104" s="269" t="s">
        <v>448</v>
      </c>
      <c r="C104" s="270" t="s">
        <v>449</v>
      </c>
      <c r="D104" s="333" t="s">
        <v>247</v>
      </c>
      <c r="E104" s="334">
        <v>277.2</v>
      </c>
      <c r="F104" s="334"/>
      <c r="G104" s="334">
        <f>ROUND(E104*F104,2)</f>
        <v>0</v>
      </c>
      <c r="H104" s="271" t="s">
        <v>1269</v>
      </c>
      <c r="I104" s="137"/>
      <c r="J104" s="137"/>
      <c r="K104" s="137"/>
      <c r="L104" s="137"/>
      <c r="M104" s="137"/>
      <c r="N104" s="137"/>
      <c r="O104" s="137"/>
      <c r="P104" s="137"/>
      <c r="Q104" s="137"/>
      <c r="R104" s="137" t="s">
        <v>131</v>
      </c>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row>
    <row r="105" spans="1:47" outlineLevel="1">
      <c r="A105" s="395"/>
      <c r="B105" s="269"/>
      <c r="C105" s="360" t="s">
        <v>153</v>
      </c>
      <c r="D105" s="361"/>
      <c r="E105" s="362"/>
      <c r="F105" s="334"/>
      <c r="G105" s="334"/>
      <c r="H105" s="271">
        <v>0</v>
      </c>
      <c r="I105" s="137"/>
      <c r="J105" s="137"/>
      <c r="K105" s="137"/>
      <c r="L105" s="137"/>
      <c r="M105" s="137"/>
      <c r="N105" s="137"/>
      <c r="O105" s="137"/>
      <c r="P105" s="137"/>
      <c r="Q105" s="137"/>
      <c r="R105" s="137" t="s">
        <v>133</v>
      </c>
      <c r="S105" s="137">
        <v>0</v>
      </c>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row>
    <row r="106" spans="1:47" outlineLevel="1">
      <c r="A106" s="395"/>
      <c r="B106" s="269"/>
      <c r="C106" s="360" t="s">
        <v>154</v>
      </c>
      <c r="D106" s="361"/>
      <c r="E106" s="362"/>
      <c r="F106" s="334"/>
      <c r="G106" s="334"/>
      <c r="H106" s="271">
        <v>0</v>
      </c>
      <c r="I106" s="137"/>
      <c r="J106" s="137"/>
      <c r="K106" s="137"/>
      <c r="L106" s="137"/>
      <c r="M106" s="137"/>
      <c r="N106" s="137"/>
      <c r="O106" s="137"/>
      <c r="P106" s="137"/>
      <c r="Q106" s="137"/>
      <c r="R106" s="137" t="s">
        <v>133</v>
      </c>
      <c r="S106" s="137">
        <v>0</v>
      </c>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row>
    <row r="107" spans="1:47" outlineLevel="1">
      <c r="A107" s="395"/>
      <c r="B107" s="269"/>
      <c r="C107" s="360" t="s">
        <v>450</v>
      </c>
      <c r="D107" s="361"/>
      <c r="E107" s="362">
        <v>277.2</v>
      </c>
      <c r="F107" s="334"/>
      <c r="G107" s="334"/>
      <c r="H107" s="271">
        <v>0</v>
      </c>
      <c r="I107" s="137"/>
      <c r="J107" s="137"/>
      <c r="K107" s="137"/>
      <c r="L107" s="137"/>
      <c r="M107" s="137"/>
      <c r="N107" s="137"/>
      <c r="O107" s="137"/>
      <c r="P107" s="137"/>
      <c r="Q107" s="137"/>
      <c r="R107" s="137" t="s">
        <v>133</v>
      </c>
      <c r="S107" s="137">
        <v>0</v>
      </c>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row>
    <row r="108" spans="1:47">
      <c r="A108" s="396" t="s">
        <v>126</v>
      </c>
      <c r="B108" s="363" t="s">
        <v>60</v>
      </c>
      <c r="C108" s="364" t="s">
        <v>61</v>
      </c>
      <c r="D108" s="365"/>
      <c r="E108" s="366"/>
      <c r="F108" s="366"/>
      <c r="G108" s="366">
        <f>SUMIF(R109:R124,"&lt;&gt;NOR",G109:G124)</f>
        <v>0</v>
      </c>
      <c r="H108" s="339"/>
      <c r="I108" s="137"/>
      <c r="R108" s="136" t="s">
        <v>127</v>
      </c>
    </row>
    <row r="109" spans="1:47" outlineLevel="1">
      <c r="A109" s="395">
        <v>26</v>
      </c>
      <c r="B109" s="269" t="s">
        <v>451</v>
      </c>
      <c r="C109" s="270" t="s">
        <v>452</v>
      </c>
      <c r="D109" s="333" t="s">
        <v>130</v>
      </c>
      <c r="E109" s="334">
        <v>19.760000000000002</v>
      </c>
      <c r="F109" s="334"/>
      <c r="G109" s="334">
        <f>ROUND(E109*F109,2)</f>
        <v>0</v>
      </c>
      <c r="H109" s="271" t="s">
        <v>1269</v>
      </c>
      <c r="I109" s="137"/>
      <c r="J109" s="137"/>
      <c r="K109" s="137"/>
      <c r="L109" s="137"/>
      <c r="M109" s="137"/>
      <c r="N109" s="137"/>
      <c r="O109" s="137"/>
      <c r="P109" s="137"/>
      <c r="Q109" s="137"/>
      <c r="R109" s="137" t="s">
        <v>131</v>
      </c>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row>
    <row r="110" spans="1:47" outlineLevel="1">
      <c r="A110" s="395"/>
      <c r="B110" s="269"/>
      <c r="C110" s="360" t="s">
        <v>456</v>
      </c>
      <c r="D110" s="361"/>
      <c r="E110" s="362"/>
      <c r="F110" s="334"/>
      <c r="G110" s="334"/>
      <c r="H110" s="271">
        <v>0</v>
      </c>
      <c r="I110" s="137"/>
      <c r="J110" s="137"/>
      <c r="K110" s="137"/>
      <c r="L110" s="137"/>
      <c r="M110" s="137"/>
      <c r="N110" s="137"/>
      <c r="O110" s="137"/>
      <c r="P110" s="137"/>
      <c r="Q110" s="137"/>
      <c r="R110" s="137" t="s">
        <v>133</v>
      </c>
      <c r="S110" s="137">
        <v>0</v>
      </c>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row>
    <row r="111" spans="1:47" outlineLevel="1">
      <c r="A111" s="395"/>
      <c r="B111" s="269"/>
      <c r="C111" s="360" t="s">
        <v>1402</v>
      </c>
      <c r="D111" s="361"/>
      <c r="E111" s="362">
        <v>19.760000000000002</v>
      </c>
      <c r="F111" s="334"/>
      <c r="G111" s="334"/>
      <c r="H111" s="271">
        <v>0</v>
      </c>
      <c r="I111" s="137"/>
      <c r="J111" s="137"/>
      <c r="K111" s="137"/>
      <c r="L111" s="137"/>
      <c r="M111" s="137"/>
      <c r="N111" s="137"/>
      <c r="O111" s="137"/>
      <c r="P111" s="137"/>
      <c r="Q111" s="137"/>
      <c r="R111" s="137" t="s">
        <v>133</v>
      </c>
      <c r="S111" s="137">
        <v>0</v>
      </c>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row>
    <row r="112" spans="1:47" outlineLevel="1">
      <c r="A112" s="395">
        <v>27</v>
      </c>
      <c r="B112" s="269" t="s">
        <v>464</v>
      </c>
      <c r="C112" s="270" t="s">
        <v>465</v>
      </c>
      <c r="D112" s="333" t="s">
        <v>130</v>
      </c>
      <c r="E112" s="334">
        <v>40.28</v>
      </c>
      <c r="F112" s="334"/>
      <c r="G112" s="334">
        <f>ROUND(E112*F112,2)</f>
        <v>0</v>
      </c>
      <c r="H112" s="271" t="s">
        <v>1269</v>
      </c>
      <c r="I112" s="137"/>
      <c r="J112" s="137"/>
      <c r="K112" s="137"/>
      <c r="L112" s="137"/>
      <c r="M112" s="137"/>
      <c r="N112" s="137"/>
      <c r="O112" s="137"/>
      <c r="P112" s="137"/>
      <c r="Q112" s="137"/>
      <c r="R112" s="137" t="s">
        <v>131</v>
      </c>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row>
    <row r="113" spans="1:47" outlineLevel="1">
      <c r="A113" s="395"/>
      <c r="B113" s="269"/>
      <c r="C113" s="360" t="s">
        <v>1403</v>
      </c>
      <c r="D113" s="361"/>
      <c r="E113" s="362">
        <v>40.28</v>
      </c>
      <c r="F113" s="334"/>
      <c r="G113" s="334"/>
      <c r="H113" s="271">
        <v>0</v>
      </c>
      <c r="I113" s="137"/>
      <c r="J113" s="137"/>
      <c r="K113" s="137"/>
      <c r="L113" s="137"/>
      <c r="M113" s="137"/>
      <c r="N113" s="137"/>
      <c r="O113" s="137"/>
      <c r="P113" s="137"/>
      <c r="Q113" s="137"/>
      <c r="R113" s="137" t="s">
        <v>133</v>
      </c>
      <c r="S113" s="137">
        <v>0</v>
      </c>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row>
    <row r="114" spans="1:47" outlineLevel="1">
      <c r="A114" s="395">
        <v>28</v>
      </c>
      <c r="B114" s="269" t="s">
        <v>468</v>
      </c>
      <c r="C114" s="270" t="s">
        <v>469</v>
      </c>
      <c r="D114" s="333" t="s">
        <v>247</v>
      </c>
      <c r="E114" s="334">
        <v>32.200000000000003</v>
      </c>
      <c r="F114" s="334"/>
      <c r="G114" s="334">
        <f>ROUND(E114*F114,2)</f>
        <v>0</v>
      </c>
      <c r="H114" s="271" t="s">
        <v>1269</v>
      </c>
      <c r="I114" s="137"/>
      <c r="J114" s="137"/>
      <c r="K114" s="137"/>
      <c r="L114" s="137"/>
      <c r="M114" s="137"/>
      <c r="N114" s="137"/>
      <c r="O114" s="137"/>
      <c r="P114" s="137"/>
      <c r="Q114" s="137"/>
      <c r="R114" s="137" t="s">
        <v>131</v>
      </c>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row>
    <row r="115" spans="1:47" outlineLevel="1">
      <c r="A115" s="395"/>
      <c r="B115" s="269"/>
      <c r="C115" s="360" t="s">
        <v>456</v>
      </c>
      <c r="D115" s="361"/>
      <c r="E115" s="362"/>
      <c r="F115" s="334"/>
      <c r="G115" s="334"/>
      <c r="H115" s="271">
        <v>0</v>
      </c>
      <c r="I115" s="137"/>
      <c r="J115" s="137"/>
      <c r="K115" s="137"/>
      <c r="L115" s="137"/>
      <c r="M115" s="137"/>
      <c r="N115" s="137"/>
      <c r="O115" s="137"/>
      <c r="P115" s="137"/>
      <c r="Q115" s="137"/>
      <c r="R115" s="137" t="s">
        <v>133</v>
      </c>
      <c r="S115" s="137">
        <v>0</v>
      </c>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row>
    <row r="116" spans="1:47" outlineLevel="1">
      <c r="A116" s="395"/>
      <c r="B116" s="269"/>
      <c r="C116" s="360" t="s">
        <v>1404</v>
      </c>
      <c r="D116" s="361"/>
      <c r="E116" s="362">
        <v>32.200000000000003</v>
      </c>
      <c r="F116" s="334"/>
      <c r="G116" s="334"/>
      <c r="H116" s="271">
        <v>0</v>
      </c>
      <c r="I116" s="137"/>
      <c r="J116" s="137"/>
      <c r="K116" s="137"/>
      <c r="L116" s="137"/>
      <c r="M116" s="137"/>
      <c r="N116" s="137"/>
      <c r="O116" s="137"/>
      <c r="P116" s="137"/>
      <c r="Q116" s="137"/>
      <c r="R116" s="137" t="s">
        <v>133</v>
      </c>
      <c r="S116" s="137">
        <v>0</v>
      </c>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row>
    <row r="117" spans="1:47" ht="22.5" outlineLevel="1">
      <c r="A117" s="395">
        <v>29</v>
      </c>
      <c r="B117" s="269" t="s">
        <v>476</v>
      </c>
      <c r="C117" s="270" t="s">
        <v>477</v>
      </c>
      <c r="D117" s="333" t="s">
        <v>130</v>
      </c>
      <c r="E117" s="334">
        <v>40.28</v>
      </c>
      <c r="F117" s="334"/>
      <c r="G117" s="334">
        <f>ROUND(E117*F117,2)</f>
        <v>0</v>
      </c>
      <c r="H117" s="271" t="s">
        <v>1269</v>
      </c>
      <c r="I117" s="137"/>
      <c r="J117" s="137"/>
      <c r="K117" s="137"/>
      <c r="L117" s="137"/>
      <c r="M117" s="137"/>
      <c r="N117" s="137"/>
      <c r="O117" s="137"/>
      <c r="P117" s="137"/>
      <c r="Q117" s="137"/>
      <c r="R117" s="137" t="s">
        <v>131</v>
      </c>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row>
    <row r="118" spans="1:47" outlineLevel="1">
      <c r="A118" s="395"/>
      <c r="B118" s="269"/>
      <c r="C118" s="360" t="s">
        <v>1403</v>
      </c>
      <c r="D118" s="361"/>
      <c r="E118" s="362">
        <v>40.28</v>
      </c>
      <c r="F118" s="334"/>
      <c r="G118" s="334"/>
      <c r="H118" s="271">
        <v>0</v>
      </c>
      <c r="I118" s="137"/>
      <c r="J118" s="137"/>
      <c r="K118" s="137"/>
      <c r="L118" s="137"/>
      <c r="M118" s="137"/>
      <c r="N118" s="137"/>
      <c r="O118" s="137"/>
      <c r="P118" s="137"/>
      <c r="Q118" s="137"/>
      <c r="R118" s="137" t="s">
        <v>133</v>
      </c>
      <c r="S118" s="137">
        <v>0</v>
      </c>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row>
    <row r="119" spans="1:47" outlineLevel="1">
      <c r="A119" s="395">
        <v>30</v>
      </c>
      <c r="B119" s="269" t="s">
        <v>481</v>
      </c>
      <c r="C119" s="270" t="s">
        <v>482</v>
      </c>
      <c r="D119" s="333" t="s">
        <v>130</v>
      </c>
      <c r="E119" s="334">
        <v>40.28</v>
      </c>
      <c r="F119" s="334"/>
      <c r="G119" s="334">
        <f>ROUND(E119*F119,2)</f>
        <v>0</v>
      </c>
      <c r="H119" s="271" t="s">
        <v>1269</v>
      </c>
      <c r="I119" s="137"/>
      <c r="J119" s="137"/>
      <c r="K119" s="137"/>
      <c r="L119" s="137"/>
      <c r="M119" s="137"/>
      <c r="N119" s="137"/>
      <c r="O119" s="137"/>
      <c r="P119" s="137"/>
      <c r="Q119" s="137"/>
      <c r="R119" s="137" t="s">
        <v>131</v>
      </c>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row>
    <row r="120" spans="1:47" outlineLevel="1">
      <c r="A120" s="395"/>
      <c r="B120" s="269"/>
      <c r="C120" s="360" t="s">
        <v>1403</v>
      </c>
      <c r="D120" s="361"/>
      <c r="E120" s="362">
        <v>40.28</v>
      </c>
      <c r="F120" s="334"/>
      <c r="G120" s="334"/>
      <c r="H120" s="271">
        <v>0</v>
      </c>
      <c r="I120" s="137"/>
      <c r="J120" s="137"/>
      <c r="K120" s="137"/>
      <c r="L120" s="137"/>
      <c r="M120" s="137"/>
      <c r="N120" s="137"/>
      <c r="O120" s="137"/>
      <c r="P120" s="137"/>
      <c r="Q120" s="137"/>
      <c r="R120" s="137" t="s">
        <v>133</v>
      </c>
      <c r="S120" s="137">
        <v>0</v>
      </c>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row>
    <row r="121" spans="1:47" outlineLevel="1">
      <c r="A121" s="395">
        <v>31</v>
      </c>
      <c r="B121" s="269" t="s">
        <v>488</v>
      </c>
      <c r="C121" s="270" t="s">
        <v>489</v>
      </c>
      <c r="D121" s="333" t="s">
        <v>130</v>
      </c>
      <c r="E121" s="334">
        <v>40.28</v>
      </c>
      <c r="F121" s="334"/>
      <c r="G121" s="334">
        <f>ROUND(E121*F121,2)</f>
        <v>0</v>
      </c>
      <c r="H121" s="271" t="s">
        <v>1269</v>
      </c>
      <c r="I121" s="137"/>
      <c r="J121" s="137"/>
      <c r="K121" s="137"/>
      <c r="L121" s="137"/>
      <c r="M121" s="137"/>
      <c r="N121" s="137"/>
      <c r="O121" s="137"/>
      <c r="P121" s="137"/>
      <c r="Q121" s="137"/>
      <c r="R121" s="137" t="s">
        <v>131</v>
      </c>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row>
    <row r="122" spans="1:47" outlineLevel="1">
      <c r="A122" s="395"/>
      <c r="B122" s="269"/>
      <c r="C122" s="360" t="s">
        <v>1403</v>
      </c>
      <c r="D122" s="361"/>
      <c r="E122" s="362">
        <v>40.28</v>
      </c>
      <c r="F122" s="334"/>
      <c r="G122" s="334"/>
      <c r="H122" s="271">
        <v>0</v>
      </c>
      <c r="I122" s="137"/>
      <c r="J122" s="137"/>
      <c r="K122" s="137"/>
      <c r="L122" s="137"/>
      <c r="M122" s="137"/>
      <c r="N122" s="137"/>
      <c r="O122" s="137"/>
      <c r="P122" s="137"/>
      <c r="Q122" s="137"/>
      <c r="R122" s="137" t="s">
        <v>133</v>
      </c>
      <c r="S122" s="137">
        <v>0</v>
      </c>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row>
    <row r="123" spans="1:47" outlineLevel="1">
      <c r="A123" s="395">
        <v>32</v>
      </c>
      <c r="B123" s="269" t="s">
        <v>490</v>
      </c>
      <c r="C123" s="270" t="s">
        <v>491</v>
      </c>
      <c r="D123" s="333" t="s">
        <v>247</v>
      </c>
      <c r="E123" s="334">
        <v>11.1</v>
      </c>
      <c r="F123" s="334"/>
      <c r="G123" s="334">
        <f>ROUND(E123*F123,2)</f>
        <v>0</v>
      </c>
      <c r="H123" s="271" t="s">
        <v>1269</v>
      </c>
      <c r="I123" s="137"/>
      <c r="J123" s="137"/>
      <c r="K123" s="137"/>
      <c r="L123" s="137"/>
      <c r="M123" s="137"/>
      <c r="N123" s="137"/>
      <c r="O123" s="137"/>
      <c r="P123" s="137"/>
      <c r="Q123" s="137"/>
      <c r="R123" s="137" t="s">
        <v>131</v>
      </c>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row>
    <row r="124" spans="1:47" outlineLevel="1">
      <c r="A124" s="395"/>
      <c r="B124" s="269"/>
      <c r="C124" s="360" t="s">
        <v>1405</v>
      </c>
      <c r="D124" s="361"/>
      <c r="E124" s="362">
        <v>11.1</v>
      </c>
      <c r="F124" s="334"/>
      <c r="G124" s="334"/>
      <c r="H124" s="271">
        <v>0</v>
      </c>
      <c r="I124" s="137"/>
      <c r="J124" s="137"/>
      <c r="K124" s="137"/>
      <c r="L124" s="137"/>
      <c r="M124" s="137"/>
      <c r="N124" s="137"/>
      <c r="O124" s="137"/>
      <c r="P124" s="137"/>
      <c r="Q124" s="137"/>
      <c r="R124" s="137" t="s">
        <v>133</v>
      </c>
      <c r="S124" s="137">
        <v>0</v>
      </c>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row>
    <row r="125" spans="1:47">
      <c r="A125" s="396" t="s">
        <v>126</v>
      </c>
      <c r="B125" s="363" t="s">
        <v>64</v>
      </c>
      <c r="C125" s="364" t="s">
        <v>65</v>
      </c>
      <c r="D125" s="365"/>
      <c r="E125" s="366"/>
      <c r="F125" s="366"/>
      <c r="G125" s="366">
        <f>SUMIF(R126:R149,"&lt;&gt;NOR",G126:G149)</f>
        <v>0</v>
      </c>
      <c r="H125" s="339"/>
      <c r="I125" s="137"/>
      <c r="R125" s="136" t="s">
        <v>127</v>
      </c>
    </row>
    <row r="126" spans="1:47" outlineLevel="1">
      <c r="A126" s="395">
        <v>33</v>
      </c>
      <c r="B126" s="269" t="s">
        <v>612</v>
      </c>
      <c r="C126" s="270" t="s">
        <v>613</v>
      </c>
      <c r="D126" s="333" t="s">
        <v>130</v>
      </c>
      <c r="E126" s="334">
        <v>57.98</v>
      </c>
      <c r="F126" s="334"/>
      <c r="G126" s="334">
        <f>ROUND(E126*F126,2)</f>
        <v>0</v>
      </c>
      <c r="H126" s="271" t="s">
        <v>1269</v>
      </c>
      <c r="I126" s="137"/>
      <c r="J126" s="137"/>
      <c r="K126" s="137"/>
      <c r="L126" s="137"/>
      <c r="M126" s="137"/>
      <c r="N126" s="137"/>
      <c r="O126" s="137"/>
      <c r="P126" s="137"/>
      <c r="Q126" s="137"/>
      <c r="R126" s="137" t="s">
        <v>131</v>
      </c>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row>
    <row r="127" spans="1:47" outlineLevel="1">
      <c r="A127" s="395"/>
      <c r="B127" s="269"/>
      <c r="C127" s="360" t="s">
        <v>598</v>
      </c>
      <c r="D127" s="361"/>
      <c r="E127" s="362"/>
      <c r="F127" s="334"/>
      <c r="G127" s="334"/>
      <c r="H127" s="271">
        <v>0</v>
      </c>
      <c r="I127" s="137"/>
      <c r="J127" s="137"/>
      <c r="K127" s="137"/>
      <c r="L127" s="137"/>
      <c r="M127" s="137"/>
      <c r="N127" s="137"/>
      <c r="O127" s="137"/>
      <c r="P127" s="137"/>
      <c r="Q127" s="137"/>
      <c r="R127" s="137" t="s">
        <v>133</v>
      </c>
      <c r="S127" s="137">
        <v>0</v>
      </c>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row>
    <row r="128" spans="1:47" outlineLevel="1">
      <c r="A128" s="395"/>
      <c r="B128" s="269"/>
      <c r="C128" s="360" t="s">
        <v>154</v>
      </c>
      <c r="D128" s="361"/>
      <c r="E128" s="362"/>
      <c r="F128" s="334"/>
      <c r="G128" s="334"/>
      <c r="H128" s="271">
        <v>0</v>
      </c>
      <c r="I128" s="137"/>
      <c r="J128" s="137"/>
      <c r="K128" s="137"/>
      <c r="L128" s="137"/>
      <c r="M128" s="137"/>
      <c r="N128" s="137"/>
      <c r="O128" s="137"/>
      <c r="P128" s="137"/>
      <c r="Q128" s="137"/>
      <c r="R128" s="137" t="s">
        <v>133</v>
      </c>
      <c r="S128" s="137">
        <v>0</v>
      </c>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row>
    <row r="129" spans="1:47" outlineLevel="1">
      <c r="A129" s="395"/>
      <c r="B129" s="269"/>
      <c r="C129" s="360" t="s">
        <v>1406</v>
      </c>
      <c r="D129" s="361"/>
      <c r="E129" s="362">
        <v>57.98</v>
      </c>
      <c r="F129" s="334"/>
      <c r="G129" s="334"/>
      <c r="H129" s="271">
        <v>0</v>
      </c>
      <c r="I129" s="137"/>
      <c r="J129" s="137"/>
      <c r="K129" s="137"/>
      <c r="L129" s="137"/>
      <c r="M129" s="137"/>
      <c r="N129" s="137"/>
      <c r="O129" s="137"/>
      <c r="P129" s="137"/>
      <c r="Q129" s="137"/>
      <c r="R129" s="137" t="s">
        <v>133</v>
      </c>
      <c r="S129" s="137">
        <v>0</v>
      </c>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row>
    <row r="130" spans="1:47" outlineLevel="1">
      <c r="A130" s="395">
        <v>34</v>
      </c>
      <c r="B130" s="269" t="s">
        <v>614</v>
      </c>
      <c r="C130" s="270" t="s">
        <v>615</v>
      </c>
      <c r="D130" s="333" t="s">
        <v>130</v>
      </c>
      <c r="E130" s="334">
        <v>57.98</v>
      </c>
      <c r="F130" s="334"/>
      <c r="G130" s="334">
        <f>ROUND(E130*F130,2)</f>
        <v>0</v>
      </c>
      <c r="H130" s="271" t="s">
        <v>1269</v>
      </c>
      <c r="I130" s="137"/>
      <c r="J130" s="137"/>
      <c r="K130" s="137"/>
      <c r="L130" s="137"/>
      <c r="M130" s="137"/>
      <c r="N130" s="137"/>
      <c r="O130" s="137"/>
      <c r="P130" s="137"/>
      <c r="Q130" s="137"/>
      <c r="R130" s="137" t="s">
        <v>131</v>
      </c>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row>
    <row r="131" spans="1:47" outlineLevel="1">
      <c r="A131" s="395"/>
      <c r="B131" s="269"/>
      <c r="C131" s="360" t="s">
        <v>598</v>
      </c>
      <c r="D131" s="361"/>
      <c r="E131" s="362"/>
      <c r="F131" s="334"/>
      <c r="G131" s="334"/>
      <c r="H131" s="271">
        <v>0</v>
      </c>
      <c r="I131" s="137"/>
      <c r="J131" s="137"/>
      <c r="K131" s="137"/>
      <c r="L131" s="137"/>
      <c r="M131" s="137"/>
      <c r="N131" s="137"/>
      <c r="O131" s="137"/>
      <c r="P131" s="137"/>
      <c r="Q131" s="137"/>
      <c r="R131" s="137" t="s">
        <v>133</v>
      </c>
      <c r="S131" s="137">
        <v>0</v>
      </c>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row>
    <row r="132" spans="1:47" outlineLevel="1">
      <c r="A132" s="395"/>
      <c r="B132" s="269"/>
      <c r="C132" s="360" t="s">
        <v>154</v>
      </c>
      <c r="D132" s="361"/>
      <c r="E132" s="362"/>
      <c r="F132" s="334"/>
      <c r="G132" s="334"/>
      <c r="H132" s="271">
        <v>0</v>
      </c>
      <c r="I132" s="137"/>
      <c r="J132" s="137"/>
      <c r="K132" s="137"/>
      <c r="L132" s="137"/>
      <c r="M132" s="137"/>
      <c r="N132" s="137"/>
      <c r="O132" s="137"/>
      <c r="P132" s="137"/>
      <c r="Q132" s="137"/>
      <c r="R132" s="137" t="s">
        <v>133</v>
      </c>
      <c r="S132" s="137">
        <v>0</v>
      </c>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row>
    <row r="133" spans="1:47" outlineLevel="1">
      <c r="A133" s="395"/>
      <c r="B133" s="269"/>
      <c r="C133" s="360" t="s">
        <v>1406</v>
      </c>
      <c r="D133" s="361"/>
      <c r="E133" s="362">
        <v>57.98</v>
      </c>
      <c r="F133" s="334"/>
      <c r="G133" s="334"/>
      <c r="H133" s="271">
        <v>0</v>
      </c>
      <c r="I133" s="137"/>
      <c r="J133" s="137"/>
      <c r="K133" s="137"/>
      <c r="L133" s="137"/>
      <c r="M133" s="137"/>
      <c r="N133" s="137"/>
      <c r="O133" s="137"/>
      <c r="P133" s="137"/>
      <c r="Q133" s="137"/>
      <c r="R133" s="137" t="s">
        <v>133</v>
      </c>
      <c r="S133" s="137">
        <v>0</v>
      </c>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row>
    <row r="134" spans="1:47" outlineLevel="1">
      <c r="A134" s="395">
        <v>35</v>
      </c>
      <c r="B134" s="269" t="s">
        <v>618</v>
      </c>
      <c r="C134" s="270" t="s">
        <v>619</v>
      </c>
      <c r="D134" s="333" t="s">
        <v>130</v>
      </c>
      <c r="E134" s="334">
        <v>57.98</v>
      </c>
      <c r="F134" s="334"/>
      <c r="G134" s="334">
        <f>ROUND(E134*F134,2)</f>
        <v>0</v>
      </c>
      <c r="H134" s="271" t="s">
        <v>1269</v>
      </c>
      <c r="I134" s="137"/>
      <c r="J134" s="137"/>
      <c r="K134" s="137"/>
      <c r="L134" s="137"/>
      <c r="M134" s="137"/>
      <c r="N134" s="137"/>
      <c r="O134" s="137"/>
      <c r="P134" s="137"/>
      <c r="Q134" s="137"/>
      <c r="R134" s="137" t="s">
        <v>131</v>
      </c>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row>
    <row r="135" spans="1:47" outlineLevel="1">
      <c r="A135" s="395"/>
      <c r="B135" s="269"/>
      <c r="C135" s="360" t="s">
        <v>598</v>
      </c>
      <c r="D135" s="361"/>
      <c r="E135" s="362"/>
      <c r="F135" s="334"/>
      <c r="G135" s="334"/>
      <c r="H135" s="271">
        <v>0</v>
      </c>
      <c r="I135" s="137"/>
      <c r="J135" s="137"/>
      <c r="K135" s="137"/>
      <c r="L135" s="137"/>
      <c r="M135" s="137"/>
      <c r="N135" s="137"/>
      <c r="O135" s="137"/>
      <c r="P135" s="137"/>
      <c r="Q135" s="137"/>
      <c r="R135" s="137" t="s">
        <v>133</v>
      </c>
      <c r="S135" s="137">
        <v>0</v>
      </c>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row>
    <row r="136" spans="1:47" outlineLevel="1">
      <c r="A136" s="395"/>
      <c r="B136" s="269"/>
      <c r="C136" s="360" t="s">
        <v>154</v>
      </c>
      <c r="D136" s="361"/>
      <c r="E136" s="362"/>
      <c r="F136" s="334"/>
      <c r="G136" s="334"/>
      <c r="H136" s="271">
        <v>0</v>
      </c>
      <c r="I136" s="137"/>
      <c r="J136" s="137"/>
      <c r="K136" s="137"/>
      <c r="L136" s="137"/>
      <c r="M136" s="137"/>
      <c r="N136" s="137"/>
      <c r="O136" s="137"/>
      <c r="P136" s="137"/>
      <c r="Q136" s="137"/>
      <c r="R136" s="137" t="s">
        <v>133</v>
      </c>
      <c r="S136" s="137">
        <v>0</v>
      </c>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row>
    <row r="137" spans="1:47" outlineLevel="1">
      <c r="A137" s="395"/>
      <c r="B137" s="269"/>
      <c r="C137" s="360" t="s">
        <v>1406</v>
      </c>
      <c r="D137" s="361"/>
      <c r="E137" s="362">
        <v>57.98</v>
      </c>
      <c r="F137" s="334"/>
      <c r="G137" s="334"/>
      <c r="H137" s="271">
        <v>0</v>
      </c>
      <c r="I137" s="137"/>
      <c r="J137" s="137"/>
      <c r="K137" s="137"/>
      <c r="L137" s="137"/>
      <c r="M137" s="137"/>
      <c r="N137" s="137"/>
      <c r="O137" s="137"/>
      <c r="P137" s="137"/>
      <c r="Q137" s="137"/>
      <c r="R137" s="137" t="s">
        <v>133</v>
      </c>
      <c r="S137" s="137">
        <v>0</v>
      </c>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row>
    <row r="138" spans="1:47" outlineLevel="1">
      <c r="A138" s="395">
        <v>36</v>
      </c>
      <c r="B138" s="269" t="s">
        <v>621</v>
      </c>
      <c r="C138" s="270" t="s">
        <v>622</v>
      </c>
      <c r="D138" s="333" t="s">
        <v>130</v>
      </c>
      <c r="E138" s="334">
        <v>57.98</v>
      </c>
      <c r="F138" s="334"/>
      <c r="G138" s="334">
        <f>ROUND(E138*F138,2)</f>
        <v>0</v>
      </c>
      <c r="H138" s="271" t="s">
        <v>1269</v>
      </c>
      <c r="I138" s="137"/>
      <c r="J138" s="137"/>
      <c r="K138" s="137"/>
      <c r="L138" s="137"/>
      <c r="M138" s="137"/>
      <c r="N138" s="137"/>
      <c r="O138" s="137"/>
      <c r="P138" s="137"/>
      <c r="Q138" s="137"/>
      <c r="R138" s="137" t="s">
        <v>131</v>
      </c>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row>
    <row r="139" spans="1:47" outlineLevel="1">
      <c r="A139" s="395"/>
      <c r="B139" s="269"/>
      <c r="C139" s="360" t="s">
        <v>598</v>
      </c>
      <c r="D139" s="361"/>
      <c r="E139" s="362"/>
      <c r="F139" s="334"/>
      <c r="G139" s="334"/>
      <c r="H139" s="271">
        <v>0</v>
      </c>
      <c r="I139" s="137"/>
      <c r="J139" s="137"/>
      <c r="K139" s="137"/>
      <c r="L139" s="137"/>
      <c r="M139" s="137"/>
      <c r="N139" s="137"/>
      <c r="O139" s="137"/>
      <c r="P139" s="137"/>
      <c r="Q139" s="137"/>
      <c r="R139" s="137" t="s">
        <v>133</v>
      </c>
      <c r="S139" s="137">
        <v>0</v>
      </c>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row>
    <row r="140" spans="1:47" outlineLevel="1">
      <c r="A140" s="395"/>
      <c r="B140" s="269"/>
      <c r="C140" s="360" t="s">
        <v>154</v>
      </c>
      <c r="D140" s="361"/>
      <c r="E140" s="362"/>
      <c r="F140" s="334"/>
      <c r="G140" s="334"/>
      <c r="H140" s="271">
        <v>0</v>
      </c>
      <c r="I140" s="137"/>
      <c r="J140" s="137"/>
      <c r="K140" s="137"/>
      <c r="L140" s="137"/>
      <c r="M140" s="137"/>
      <c r="N140" s="137"/>
      <c r="O140" s="137"/>
      <c r="P140" s="137"/>
      <c r="Q140" s="137"/>
      <c r="R140" s="137" t="s">
        <v>133</v>
      </c>
      <c r="S140" s="137">
        <v>0</v>
      </c>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row>
    <row r="141" spans="1:47" outlineLevel="1">
      <c r="A141" s="395"/>
      <c r="B141" s="269"/>
      <c r="C141" s="360" t="s">
        <v>1406</v>
      </c>
      <c r="D141" s="361"/>
      <c r="E141" s="362">
        <v>57.98</v>
      </c>
      <c r="F141" s="334"/>
      <c r="G141" s="334"/>
      <c r="H141" s="271">
        <v>0</v>
      </c>
      <c r="I141" s="137"/>
      <c r="J141" s="137"/>
      <c r="K141" s="137"/>
      <c r="L141" s="137"/>
      <c r="M141" s="137"/>
      <c r="N141" s="137"/>
      <c r="O141" s="137"/>
      <c r="P141" s="137"/>
      <c r="Q141" s="137"/>
      <c r="R141" s="137" t="s">
        <v>133</v>
      </c>
      <c r="S141" s="137">
        <v>0</v>
      </c>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row>
    <row r="142" spans="1:47" outlineLevel="1">
      <c r="A142" s="395">
        <v>37</v>
      </c>
      <c r="B142" s="269" t="s">
        <v>623</v>
      </c>
      <c r="C142" s="270" t="s">
        <v>624</v>
      </c>
      <c r="D142" s="333" t="s">
        <v>130</v>
      </c>
      <c r="E142" s="334">
        <v>57.98</v>
      </c>
      <c r="F142" s="334"/>
      <c r="G142" s="334">
        <f>ROUND(E142*F142,2)</f>
        <v>0</v>
      </c>
      <c r="H142" s="271" t="s">
        <v>1269</v>
      </c>
      <c r="I142" s="137"/>
      <c r="J142" s="137"/>
      <c r="K142" s="137"/>
      <c r="L142" s="137"/>
      <c r="M142" s="137"/>
      <c r="N142" s="137"/>
      <c r="O142" s="137"/>
      <c r="P142" s="137"/>
      <c r="Q142" s="137"/>
      <c r="R142" s="137" t="s">
        <v>131</v>
      </c>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row>
    <row r="143" spans="1:47" outlineLevel="1">
      <c r="A143" s="395"/>
      <c r="B143" s="269"/>
      <c r="C143" s="360" t="s">
        <v>598</v>
      </c>
      <c r="D143" s="361"/>
      <c r="E143" s="362"/>
      <c r="F143" s="334"/>
      <c r="G143" s="334"/>
      <c r="H143" s="271">
        <v>0</v>
      </c>
      <c r="I143" s="137"/>
      <c r="J143" s="137"/>
      <c r="K143" s="137"/>
      <c r="L143" s="137"/>
      <c r="M143" s="137"/>
      <c r="N143" s="137"/>
      <c r="O143" s="137"/>
      <c r="P143" s="137"/>
      <c r="Q143" s="137"/>
      <c r="R143" s="137" t="s">
        <v>133</v>
      </c>
      <c r="S143" s="137">
        <v>0</v>
      </c>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row>
    <row r="144" spans="1:47" outlineLevel="1">
      <c r="A144" s="395"/>
      <c r="B144" s="269"/>
      <c r="C144" s="360" t="s">
        <v>154</v>
      </c>
      <c r="D144" s="361"/>
      <c r="E144" s="362"/>
      <c r="F144" s="334"/>
      <c r="G144" s="334"/>
      <c r="H144" s="271">
        <v>0</v>
      </c>
      <c r="I144" s="137"/>
      <c r="J144" s="137"/>
      <c r="K144" s="137"/>
      <c r="L144" s="137"/>
      <c r="M144" s="137"/>
      <c r="N144" s="137"/>
      <c r="O144" s="137"/>
      <c r="P144" s="137"/>
      <c r="Q144" s="137"/>
      <c r="R144" s="137" t="s">
        <v>133</v>
      </c>
      <c r="S144" s="137">
        <v>0</v>
      </c>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row>
    <row r="145" spans="1:47" outlineLevel="1">
      <c r="A145" s="395"/>
      <c r="B145" s="269"/>
      <c r="C145" s="360" t="s">
        <v>1406</v>
      </c>
      <c r="D145" s="361"/>
      <c r="E145" s="362">
        <v>57.98</v>
      </c>
      <c r="F145" s="334"/>
      <c r="G145" s="334"/>
      <c r="H145" s="271">
        <v>0</v>
      </c>
      <c r="I145" s="137"/>
      <c r="J145" s="137"/>
      <c r="K145" s="137"/>
      <c r="L145" s="137"/>
      <c r="M145" s="137"/>
      <c r="N145" s="137"/>
      <c r="O145" s="137"/>
      <c r="P145" s="137"/>
      <c r="Q145" s="137"/>
      <c r="R145" s="137" t="s">
        <v>133</v>
      </c>
      <c r="S145" s="137">
        <v>0</v>
      </c>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row>
    <row r="146" spans="1:47" outlineLevel="1">
      <c r="A146" s="395">
        <v>38</v>
      </c>
      <c r="B146" s="269" t="s">
        <v>627</v>
      </c>
      <c r="C146" s="270" t="s">
        <v>628</v>
      </c>
      <c r="D146" s="333" t="s">
        <v>130</v>
      </c>
      <c r="E146" s="334">
        <v>115.96</v>
      </c>
      <c r="F146" s="334"/>
      <c r="G146" s="334">
        <f>ROUND(E146*F146,2)</f>
        <v>0</v>
      </c>
      <c r="H146" s="271" t="s">
        <v>1269</v>
      </c>
      <c r="I146" s="137"/>
      <c r="J146" s="137"/>
      <c r="K146" s="137"/>
      <c r="L146" s="137"/>
      <c r="M146" s="137"/>
      <c r="N146" s="137"/>
      <c r="O146" s="137"/>
      <c r="P146" s="137"/>
      <c r="Q146" s="137"/>
      <c r="R146" s="137" t="s">
        <v>131</v>
      </c>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row>
    <row r="147" spans="1:47" outlineLevel="1">
      <c r="A147" s="395"/>
      <c r="B147" s="269"/>
      <c r="C147" s="360" t="s">
        <v>598</v>
      </c>
      <c r="D147" s="361"/>
      <c r="E147" s="362"/>
      <c r="F147" s="334"/>
      <c r="G147" s="334"/>
      <c r="H147" s="271">
        <v>0</v>
      </c>
      <c r="I147" s="137"/>
      <c r="J147" s="137"/>
      <c r="K147" s="137"/>
      <c r="L147" s="137"/>
      <c r="M147" s="137"/>
      <c r="N147" s="137"/>
      <c r="O147" s="137"/>
      <c r="P147" s="137"/>
      <c r="Q147" s="137"/>
      <c r="R147" s="137" t="s">
        <v>133</v>
      </c>
      <c r="S147" s="137">
        <v>0</v>
      </c>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row>
    <row r="148" spans="1:47" outlineLevel="1">
      <c r="A148" s="395"/>
      <c r="B148" s="269"/>
      <c r="C148" s="360" t="s">
        <v>154</v>
      </c>
      <c r="D148" s="361"/>
      <c r="E148" s="362"/>
      <c r="F148" s="334"/>
      <c r="G148" s="334"/>
      <c r="H148" s="271">
        <v>0</v>
      </c>
      <c r="I148" s="137"/>
      <c r="J148" s="137"/>
      <c r="K148" s="137"/>
      <c r="L148" s="137"/>
      <c r="M148" s="137"/>
      <c r="N148" s="137"/>
      <c r="O148" s="137"/>
      <c r="P148" s="137"/>
      <c r="Q148" s="137"/>
      <c r="R148" s="137" t="s">
        <v>133</v>
      </c>
      <c r="S148" s="137">
        <v>0</v>
      </c>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row>
    <row r="149" spans="1:47" outlineLevel="1">
      <c r="A149" s="395"/>
      <c r="B149" s="269"/>
      <c r="C149" s="360" t="s">
        <v>1407</v>
      </c>
      <c r="D149" s="361"/>
      <c r="E149" s="362">
        <v>115.96</v>
      </c>
      <c r="F149" s="334"/>
      <c r="G149" s="334"/>
      <c r="H149" s="271">
        <v>0</v>
      </c>
      <c r="I149" s="137"/>
      <c r="J149" s="137"/>
      <c r="K149" s="137"/>
      <c r="L149" s="137"/>
      <c r="M149" s="137"/>
      <c r="N149" s="137"/>
      <c r="O149" s="137"/>
      <c r="P149" s="137"/>
      <c r="Q149" s="137"/>
      <c r="R149" s="137" t="s">
        <v>133</v>
      </c>
      <c r="S149" s="137">
        <v>0</v>
      </c>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row>
    <row r="150" spans="1:47">
      <c r="A150" s="396" t="s">
        <v>126</v>
      </c>
      <c r="B150" s="363" t="s">
        <v>68</v>
      </c>
      <c r="C150" s="364" t="s">
        <v>69</v>
      </c>
      <c r="D150" s="365"/>
      <c r="E150" s="366"/>
      <c r="F150" s="366"/>
      <c r="G150" s="366">
        <f>SUMIF(R151:R153,"&lt;&gt;NOR",G151:G153)</f>
        <v>0</v>
      </c>
      <c r="H150" s="339"/>
      <c r="I150" s="137"/>
      <c r="R150" s="136" t="s">
        <v>127</v>
      </c>
    </row>
    <row r="151" spans="1:47" outlineLevel="1">
      <c r="A151" s="395">
        <v>39</v>
      </c>
      <c r="B151" s="269" t="s">
        <v>636</v>
      </c>
      <c r="C151" s="270" t="s">
        <v>637</v>
      </c>
      <c r="D151" s="333" t="s">
        <v>130</v>
      </c>
      <c r="E151" s="334">
        <v>57.98</v>
      </c>
      <c r="F151" s="334"/>
      <c r="G151" s="334">
        <f>ROUND(E151*F151,2)</f>
        <v>0</v>
      </c>
      <c r="H151" s="271" t="s">
        <v>1269</v>
      </c>
      <c r="I151" s="137"/>
      <c r="J151" s="137"/>
      <c r="K151" s="137"/>
      <c r="L151" s="137"/>
      <c r="M151" s="137"/>
      <c r="N151" s="137"/>
      <c r="O151" s="137"/>
      <c r="P151" s="137"/>
      <c r="Q151" s="137"/>
      <c r="R151" s="137" t="s">
        <v>131</v>
      </c>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row>
    <row r="152" spans="1:47" outlineLevel="1">
      <c r="A152" s="395"/>
      <c r="B152" s="269"/>
      <c r="C152" s="360" t="s">
        <v>598</v>
      </c>
      <c r="D152" s="361"/>
      <c r="E152" s="362"/>
      <c r="F152" s="334"/>
      <c r="G152" s="334"/>
      <c r="H152" s="271">
        <v>0</v>
      </c>
      <c r="I152" s="137"/>
      <c r="J152" s="137"/>
      <c r="K152" s="137"/>
      <c r="L152" s="137"/>
      <c r="M152" s="137"/>
      <c r="N152" s="137"/>
      <c r="O152" s="137"/>
      <c r="P152" s="137"/>
      <c r="Q152" s="137"/>
      <c r="R152" s="137" t="s">
        <v>133</v>
      </c>
      <c r="S152" s="137">
        <v>0</v>
      </c>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row>
    <row r="153" spans="1:47" outlineLevel="1">
      <c r="A153" s="395"/>
      <c r="B153" s="269"/>
      <c r="C153" s="360" t="s">
        <v>1406</v>
      </c>
      <c r="D153" s="361"/>
      <c r="E153" s="362">
        <v>57.98</v>
      </c>
      <c r="F153" s="334"/>
      <c r="G153" s="334"/>
      <c r="H153" s="271">
        <v>0</v>
      </c>
      <c r="I153" s="137"/>
      <c r="J153" s="137"/>
      <c r="K153" s="137"/>
      <c r="L153" s="137"/>
      <c r="M153" s="137"/>
      <c r="N153" s="137"/>
      <c r="O153" s="137"/>
      <c r="P153" s="137"/>
      <c r="Q153" s="137"/>
      <c r="R153" s="137" t="s">
        <v>133</v>
      </c>
      <c r="S153" s="137">
        <v>0</v>
      </c>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row>
    <row r="154" spans="1:47">
      <c r="A154" s="396" t="s">
        <v>126</v>
      </c>
      <c r="B154" s="363" t="s">
        <v>70</v>
      </c>
      <c r="C154" s="364" t="s">
        <v>71</v>
      </c>
      <c r="D154" s="365"/>
      <c r="E154" s="366"/>
      <c r="F154" s="366"/>
      <c r="G154" s="366">
        <f>SUMIF(R155:R162,"&lt;&gt;NOR",G155:G162)</f>
        <v>0</v>
      </c>
      <c r="H154" s="339"/>
      <c r="I154" s="137"/>
      <c r="R154" s="136" t="s">
        <v>127</v>
      </c>
    </row>
    <row r="155" spans="1:47" outlineLevel="1">
      <c r="A155" s="395">
        <v>40</v>
      </c>
      <c r="B155" s="269" t="s">
        <v>663</v>
      </c>
      <c r="C155" s="270" t="s">
        <v>664</v>
      </c>
      <c r="D155" s="333" t="s">
        <v>130</v>
      </c>
      <c r="E155" s="334">
        <v>57.98</v>
      </c>
      <c r="F155" s="334"/>
      <c r="G155" s="334">
        <f>ROUND(E155*F155,2)</f>
        <v>0</v>
      </c>
      <c r="H155" s="271" t="s">
        <v>1269</v>
      </c>
      <c r="I155" s="137"/>
      <c r="J155" s="137"/>
      <c r="K155" s="137"/>
      <c r="L155" s="137"/>
      <c r="M155" s="137"/>
      <c r="N155" s="137"/>
      <c r="O155" s="137"/>
      <c r="P155" s="137"/>
      <c r="Q155" s="137"/>
      <c r="R155" s="137" t="s">
        <v>131</v>
      </c>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row>
    <row r="156" spans="1:47" outlineLevel="1">
      <c r="A156" s="395"/>
      <c r="B156" s="269"/>
      <c r="C156" s="360" t="s">
        <v>598</v>
      </c>
      <c r="D156" s="361"/>
      <c r="E156" s="362"/>
      <c r="F156" s="334"/>
      <c r="G156" s="334"/>
      <c r="H156" s="271">
        <v>0</v>
      </c>
      <c r="I156" s="137"/>
      <c r="J156" s="137"/>
      <c r="K156" s="137"/>
      <c r="L156" s="137"/>
      <c r="M156" s="137"/>
      <c r="N156" s="137"/>
      <c r="O156" s="137"/>
      <c r="P156" s="137"/>
      <c r="Q156" s="137"/>
      <c r="R156" s="137" t="s">
        <v>133</v>
      </c>
      <c r="S156" s="137">
        <v>0</v>
      </c>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row>
    <row r="157" spans="1:47" outlineLevel="1">
      <c r="A157" s="395"/>
      <c r="B157" s="269"/>
      <c r="C157" s="360" t="s">
        <v>154</v>
      </c>
      <c r="D157" s="361"/>
      <c r="E157" s="362"/>
      <c r="F157" s="334"/>
      <c r="G157" s="334"/>
      <c r="H157" s="271">
        <v>0</v>
      </c>
      <c r="I157" s="137"/>
      <c r="J157" s="137"/>
      <c r="K157" s="137"/>
      <c r="L157" s="137"/>
      <c r="M157" s="137"/>
      <c r="N157" s="137"/>
      <c r="O157" s="137"/>
      <c r="P157" s="137"/>
      <c r="Q157" s="137"/>
      <c r="R157" s="137" t="s">
        <v>133</v>
      </c>
      <c r="S157" s="137">
        <v>0</v>
      </c>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row>
    <row r="158" spans="1:47" outlineLevel="1">
      <c r="A158" s="395"/>
      <c r="B158" s="269"/>
      <c r="C158" s="360" t="s">
        <v>1406</v>
      </c>
      <c r="D158" s="361"/>
      <c r="E158" s="362">
        <v>57.98</v>
      </c>
      <c r="F158" s="334"/>
      <c r="G158" s="334"/>
      <c r="H158" s="271">
        <v>0</v>
      </c>
      <c r="I158" s="137"/>
      <c r="J158" s="137"/>
      <c r="K158" s="137"/>
      <c r="L158" s="137"/>
      <c r="M158" s="137"/>
      <c r="N158" s="137"/>
      <c r="O158" s="137"/>
      <c r="P158" s="137"/>
      <c r="Q158" s="137"/>
      <c r="R158" s="137" t="s">
        <v>133</v>
      </c>
      <c r="S158" s="137">
        <v>0</v>
      </c>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row>
    <row r="159" spans="1:47" outlineLevel="1">
      <c r="A159" s="395">
        <v>41</v>
      </c>
      <c r="B159" s="269" t="s">
        <v>666</v>
      </c>
      <c r="C159" s="270" t="s">
        <v>667</v>
      </c>
      <c r="D159" s="333" t="s">
        <v>668</v>
      </c>
      <c r="E159" s="334">
        <v>15</v>
      </c>
      <c r="F159" s="334"/>
      <c r="G159" s="334">
        <f>ROUND(E159*F159,2)</f>
        <v>0</v>
      </c>
      <c r="H159" s="271" t="s">
        <v>1233</v>
      </c>
      <c r="I159" s="137"/>
      <c r="J159" s="137"/>
      <c r="K159" s="137"/>
      <c r="L159" s="137"/>
      <c r="M159" s="137"/>
      <c r="N159" s="137"/>
      <c r="O159" s="137"/>
      <c r="P159" s="137"/>
      <c r="Q159" s="137"/>
      <c r="R159" s="137" t="s">
        <v>131</v>
      </c>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row>
    <row r="160" spans="1:47" outlineLevel="1">
      <c r="A160" s="395"/>
      <c r="B160" s="269"/>
      <c r="C160" s="360" t="s">
        <v>1408</v>
      </c>
      <c r="D160" s="361"/>
      <c r="E160" s="362">
        <v>15</v>
      </c>
      <c r="F160" s="334"/>
      <c r="G160" s="334"/>
      <c r="H160" s="271">
        <v>0</v>
      </c>
      <c r="I160" s="137"/>
      <c r="J160" s="137"/>
      <c r="K160" s="137"/>
      <c r="L160" s="137"/>
      <c r="M160" s="137"/>
      <c r="N160" s="137"/>
      <c r="O160" s="137"/>
      <c r="P160" s="137"/>
      <c r="Q160" s="137"/>
      <c r="R160" s="137" t="s">
        <v>133</v>
      </c>
      <c r="S160" s="137">
        <v>0</v>
      </c>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row>
    <row r="161" spans="1:47" outlineLevel="1">
      <c r="A161" s="395">
        <v>42</v>
      </c>
      <c r="B161" s="269" t="s">
        <v>669</v>
      </c>
      <c r="C161" s="270" t="s">
        <v>670</v>
      </c>
      <c r="D161" s="333" t="s">
        <v>668</v>
      </c>
      <c r="E161" s="334">
        <v>11</v>
      </c>
      <c r="F161" s="334"/>
      <c r="G161" s="334">
        <f>ROUND(E161*F161,2)</f>
        <v>0</v>
      </c>
      <c r="H161" s="271" t="s">
        <v>1269</v>
      </c>
      <c r="I161" s="137"/>
      <c r="J161" s="137"/>
      <c r="K161" s="137"/>
      <c r="L161" s="137"/>
      <c r="M161" s="137"/>
      <c r="N161" s="137"/>
      <c r="O161" s="137"/>
      <c r="P161" s="137"/>
      <c r="Q161" s="137"/>
      <c r="R161" s="137" t="s">
        <v>131</v>
      </c>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row>
    <row r="162" spans="1:47" outlineLevel="1">
      <c r="A162" s="395"/>
      <c r="B162" s="269"/>
      <c r="C162" s="360" t="s">
        <v>1409</v>
      </c>
      <c r="D162" s="361"/>
      <c r="E162" s="362">
        <v>11</v>
      </c>
      <c r="F162" s="334"/>
      <c r="G162" s="334"/>
      <c r="H162" s="271">
        <v>0</v>
      </c>
      <c r="I162" s="137"/>
      <c r="J162" s="137"/>
      <c r="K162" s="137"/>
      <c r="L162" s="137"/>
      <c r="M162" s="137"/>
      <c r="N162" s="137"/>
      <c r="O162" s="137"/>
      <c r="P162" s="137"/>
      <c r="Q162" s="137"/>
      <c r="R162" s="137" t="s">
        <v>133</v>
      </c>
      <c r="S162" s="137">
        <v>0</v>
      </c>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row>
    <row r="163" spans="1:47">
      <c r="A163" s="396" t="s">
        <v>126</v>
      </c>
      <c r="B163" s="363" t="s">
        <v>72</v>
      </c>
      <c r="C163" s="364" t="s">
        <v>73</v>
      </c>
      <c r="D163" s="365"/>
      <c r="E163" s="366"/>
      <c r="F163" s="366"/>
      <c r="G163" s="366">
        <f>SUMIF(R164:R187,"&lt;&gt;NOR",G164:G187)</f>
        <v>0</v>
      </c>
      <c r="H163" s="339"/>
      <c r="I163" s="137"/>
      <c r="R163" s="136" t="s">
        <v>127</v>
      </c>
    </row>
    <row r="164" spans="1:47" outlineLevel="1">
      <c r="A164" s="395">
        <v>43</v>
      </c>
      <c r="B164" s="269" t="s">
        <v>692</v>
      </c>
      <c r="C164" s="270" t="s">
        <v>693</v>
      </c>
      <c r="D164" s="333" t="s">
        <v>146</v>
      </c>
      <c r="E164" s="334">
        <v>4.32</v>
      </c>
      <c r="F164" s="334"/>
      <c r="G164" s="334">
        <f>ROUND(E164*F164,2)</f>
        <v>0</v>
      </c>
      <c r="H164" s="271" t="s">
        <v>1269</v>
      </c>
      <c r="I164" s="137"/>
      <c r="J164" s="137"/>
      <c r="K164" s="137"/>
      <c r="L164" s="137"/>
      <c r="M164" s="137"/>
      <c r="N164" s="137"/>
      <c r="O164" s="137"/>
      <c r="P164" s="137"/>
      <c r="Q164" s="137"/>
      <c r="R164" s="137" t="s">
        <v>131</v>
      </c>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row>
    <row r="165" spans="1:47" outlineLevel="1">
      <c r="A165" s="395"/>
      <c r="B165" s="269"/>
      <c r="C165" s="360" t="s">
        <v>694</v>
      </c>
      <c r="D165" s="361"/>
      <c r="E165" s="362">
        <v>4.32</v>
      </c>
      <c r="F165" s="334"/>
      <c r="G165" s="334"/>
      <c r="H165" s="271">
        <v>0</v>
      </c>
      <c r="I165" s="137"/>
      <c r="J165" s="137"/>
      <c r="K165" s="137"/>
      <c r="L165" s="137"/>
      <c r="M165" s="137"/>
      <c r="N165" s="137"/>
      <c r="O165" s="137"/>
      <c r="P165" s="137"/>
      <c r="Q165" s="137"/>
      <c r="R165" s="137" t="s">
        <v>133</v>
      </c>
      <c r="S165" s="137">
        <v>0</v>
      </c>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row>
    <row r="166" spans="1:47" outlineLevel="1">
      <c r="A166" s="395">
        <v>44</v>
      </c>
      <c r="B166" s="269" t="s">
        <v>796</v>
      </c>
      <c r="C166" s="270" t="s">
        <v>797</v>
      </c>
      <c r="D166" s="333" t="s">
        <v>130</v>
      </c>
      <c r="E166" s="334">
        <v>311</v>
      </c>
      <c r="F166" s="334"/>
      <c r="G166" s="334">
        <f>ROUND(E166*F166,2)</f>
        <v>0</v>
      </c>
      <c r="H166" s="271" t="s">
        <v>1269</v>
      </c>
      <c r="I166" s="137"/>
      <c r="J166" s="137"/>
      <c r="K166" s="137"/>
      <c r="L166" s="137"/>
      <c r="M166" s="137"/>
      <c r="N166" s="137"/>
      <c r="O166" s="137"/>
      <c r="P166" s="137"/>
      <c r="Q166" s="137"/>
      <c r="R166" s="137" t="s">
        <v>131</v>
      </c>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row>
    <row r="167" spans="1:47" outlineLevel="1">
      <c r="A167" s="395"/>
      <c r="B167" s="269"/>
      <c r="C167" s="360" t="s">
        <v>798</v>
      </c>
      <c r="D167" s="361"/>
      <c r="E167" s="362">
        <v>311</v>
      </c>
      <c r="F167" s="334"/>
      <c r="G167" s="334"/>
      <c r="H167" s="271">
        <v>0</v>
      </c>
      <c r="I167" s="137"/>
      <c r="J167" s="137"/>
      <c r="K167" s="137"/>
      <c r="L167" s="137"/>
      <c r="M167" s="137"/>
      <c r="N167" s="137"/>
      <c r="O167" s="137"/>
      <c r="P167" s="137"/>
      <c r="Q167" s="137"/>
      <c r="R167" s="137" t="s">
        <v>133</v>
      </c>
      <c r="S167" s="137">
        <v>0</v>
      </c>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row>
    <row r="168" spans="1:47" outlineLevel="1">
      <c r="A168" s="395">
        <v>45</v>
      </c>
      <c r="B168" s="269" t="s">
        <v>799</v>
      </c>
      <c r="C168" s="270" t="s">
        <v>800</v>
      </c>
      <c r="D168" s="333" t="s">
        <v>130</v>
      </c>
      <c r="E168" s="334">
        <v>77</v>
      </c>
      <c r="F168" s="334"/>
      <c r="G168" s="334">
        <f>ROUND(E168*F168,2)</f>
        <v>0</v>
      </c>
      <c r="H168" s="271" t="s">
        <v>1269</v>
      </c>
      <c r="I168" s="137"/>
      <c r="J168" s="137"/>
      <c r="K168" s="137"/>
      <c r="L168" s="137"/>
      <c r="M168" s="137"/>
      <c r="N168" s="137"/>
      <c r="O168" s="137"/>
      <c r="P168" s="137"/>
      <c r="Q168" s="137"/>
      <c r="R168" s="137" t="s">
        <v>131</v>
      </c>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row>
    <row r="169" spans="1:47" outlineLevel="1">
      <c r="A169" s="395"/>
      <c r="B169" s="269"/>
      <c r="C169" s="360" t="s">
        <v>801</v>
      </c>
      <c r="D169" s="361"/>
      <c r="E169" s="362">
        <v>77</v>
      </c>
      <c r="F169" s="334"/>
      <c r="G169" s="334"/>
      <c r="H169" s="271">
        <v>0</v>
      </c>
      <c r="I169" s="137"/>
      <c r="J169" s="137"/>
      <c r="K169" s="137"/>
      <c r="L169" s="137"/>
      <c r="M169" s="137"/>
      <c r="N169" s="137"/>
      <c r="O169" s="137"/>
      <c r="P169" s="137"/>
      <c r="Q169" s="137"/>
      <c r="R169" s="137" t="s">
        <v>133</v>
      </c>
      <c r="S169" s="137">
        <v>0</v>
      </c>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row>
    <row r="170" spans="1:47" outlineLevel="1">
      <c r="A170" s="395">
        <v>46</v>
      </c>
      <c r="B170" s="269" t="s">
        <v>808</v>
      </c>
      <c r="C170" s="270" t="s">
        <v>809</v>
      </c>
      <c r="D170" s="333" t="s">
        <v>247</v>
      </c>
      <c r="E170" s="334">
        <v>23.4</v>
      </c>
      <c r="F170" s="334"/>
      <c r="G170" s="334">
        <f>ROUND(E170*F170,2)</f>
        <v>0</v>
      </c>
      <c r="H170" s="271" t="s">
        <v>1269</v>
      </c>
      <c r="I170" s="137"/>
      <c r="J170" s="137"/>
      <c r="K170" s="137"/>
      <c r="L170" s="137"/>
      <c r="M170" s="137"/>
      <c r="N170" s="137"/>
      <c r="O170" s="137"/>
      <c r="P170" s="137"/>
      <c r="Q170" s="137"/>
      <c r="R170" s="137" t="s">
        <v>131</v>
      </c>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row>
    <row r="171" spans="1:47" outlineLevel="1">
      <c r="A171" s="395"/>
      <c r="B171" s="269"/>
      <c r="C171" s="360" t="s">
        <v>810</v>
      </c>
      <c r="D171" s="361"/>
      <c r="E171" s="362">
        <v>23.4</v>
      </c>
      <c r="F171" s="334"/>
      <c r="G171" s="334"/>
      <c r="H171" s="271">
        <v>0</v>
      </c>
      <c r="I171" s="137"/>
      <c r="J171" s="137"/>
      <c r="K171" s="137"/>
      <c r="L171" s="137"/>
      <c r="M171" s="137"/>
      <c r="N171" s="137"/>
      <c r="O171" s="137"/>
      <c r="P171" s="137"/>
      <c r="Q171" s="137"/>
      <c r="R171" s="137" t="s">
        <v>133</v>
      </c>
      <c r="S171" s="137">
        <v>0</v>
      </c>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row>
    <row r="172" spans="1:47" outlineLevel="1">
      <c r="A172" s="395">
        <v>47</v>
      </c>
      <c r="B172" s="269" t="s">
        <v>830</v>
      </c>
      <c r="C172" s="270" t="s">
        <v>831</v>
      </c>
      <c r="D172" s="333" t="s">
        <v>197</v>
      </c>
      <c r="E172" s="334">
        <v>122.3</v>
      </c>
      <c r="F172" s="334"/>
      <c r="G172" s="334">
        <f>ROUND(E172*F172,2)</f>
        <v>0</v>
      </c>
      <c r="H172" s="271" t="s">
        <v>1269</v>
      </c>
      <c r="I172" s="137"/>
      <c r="J172" s="137"/>
      <c r="K172" s="137"/>
      <c r="L172" s="137"/>
      <c r="M172" s="137"/>
      <c r="N172" s="137"/>
      <c r="O172" s="137"/>
      <c r="P172" s="137"/>
      <c r="Q172" s="137"/>
      <c r="R172" s="137" t="s">
        <v>131</v>
      </c>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row>
    <row r="173" spans="1:47" outlineLevel="1">
      <c r="A173" s="395"/>
      <c r="B173" s="269"/>
      <c r="C173" s="360" t="s">
        <v>1410</v>
      </c>
      <c r="D173" s="361"/>
      <c r="E173" s="362">
        <v>122.3</v>
      </c>
      <c r="F173" s="334"/>
      <c r="G173" s="334"/>
      <c r="H173" s="271">
        <v>0</v>
      </c>
      <c r="I173" s="137"/>
      <c r="J173" s="137"/>
      <c r="K173" s="137"/>
      <c r="L173" s="137"/>
      <c r="M173" s="137"/>
      <c r="N173" s="137"/>
      <c r="O173" s="137"/>
      <c r="P173" s="137"/>
      <c r="Q173" s="137"/>
      <c r="R173" s="137" t="s">
        <v>133</v>
      </c>
      <c r="S173" s="137">
        <v>0</v>
      </c>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row>
    <row r="174" spans="1:47" outlineLevel="1">
      <c r="A174" s="395">
        <v>48</v>
      </c>
      <c r="B174" s="269" t="s">
        <v>832</v>
      </c>
      <c r="C174" s="270" t="s">
        <v>833</v>
      </c>
      <c r="D174" s="333" t="s">
        <v>197</v>
      </c>
      <c r="E174" s="334">
        <v>1467.6</v>
      </c>
      <c r="F174" s="334"/>
      <c r="G174" s="334">
        <f>ROUND(E174*F174,2)</f>
        <v>0</v>
      </c>
      <c r="H174" s="271" t="s">
        <v>1269</v>
      </c>
      <c r="I174" s="137"/>
      <c r="J174" s="137"/>
      <c r="K174" s="137"/>
      <c r="L174" s="137"/>
      <c r="M174" s="137"/>
      <c r="N174" s="137"/>
      <c r="O174" s="137"/>
      <c r="P174" s="137"/>
      <c r="Q174" s="137"/>
      <c r="R174" s="137" t="s">
        <v>131</v>
      </c>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37"/>
      <c r="AU174" s="137"/>
    </row>
    <row r="175" spans="1:47" outlineLevel="1">
      <c r="A175" s="395"/>
      <c r="B175" s="269"/>
      <c r="C175" s="360" t="s">
        <v>1411</v>
      </c>
      <c r="D175" s="361"/>
      <c r="E175" s="362">
        <v>1467.6</v>
      </c>
      <c r="F175" s="334"/>
      <c r="G175" s="334"/>
      <c r="H175" s="271">
        <v>0</v>
      </c>
      <c r="I175" s="137"/>
      <c r="J175" s="137"/>
      <c r="K175" s="137"/>
      <c r="L175" s="137"/>
      <c r="M175" s="137"/>
      <c r="N175" s="137"/>
      <c r="O175" s="137"/>
      <c r="P175" s="137"/>
      <c r="Q175" s="137"/>
      <c r="R175" s="137" t="s">
        <v>133</v>
      </c>
      <c r="S175" s="137">
        <v>0</v>
      </c>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row>
    <row r="176" spans="1:47" outlineLevel="1">
      <c r="A176" s="395">
        <v>49</v>
      </c>
      <c r="B176" s="269" t="s">
        <v>834</v>
      </c>
      <c r="C176" s="270" t="s">
        <v>835</v>
      </c>
      <c r="D176" s="333" t="s">
        <v>197</v>
      </c>
      <c r="E176" s="334">
        <v>122.3</v>
      </c>
      <c r="F176" s="334"/>
      <c r="G176" s="334">
        <f>ROUND(E176*F176,2)</f>
        <v>0</v>
      </c>
      <c r="H176" s="271" t="s">
        <v>1269</v>
      </c>
      <c r="I176" s="137"/>
      <c r="J176" s="137"/>
      <c r="K176" s="137"/>
      <c r="L176" s="137"/>
      <c r="M176" s="137"/>
      <c r="N176" s="137"/>
      <c r="O176" s="137"/>
      <c r="P176" s="137"/>
      <c r="Q176" s="137"/>
      <c r="R176" s="137" t="s">
        <v>131</v>
      </c>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row>
    <row r="177" spans="1:47" outlineLevel="1">
      <c r="A177" s="395"/>
      <c r="B177" s="269"/>
      <c r="C177" s="360" t="s">
        <v>1410</v>
      </c>
      <c r="D177" s="361"/>
      <c r="E177" s="362">
        <v>122.3</v>
      </c>
      <c r="F177" s="334"/>
      <c r="G177" s="334"/>
      <c r="H177" s="271">
        <v>0</v>
      </c>
      <c r="I177" s="137"/>
      <c r="J177" s="137"/>
      <c r="K177" s="137"/>
      <c r="L177" s="137"/>
      <c r="M177" s="137"/>
      <c r="N177" s="137"/>
      <c r="O177" s="137"/>
      <c r="P177" s="137"/>
      <c r="Q177" s="137"/>
      <c r="R177" s="137" t="s">
        <v>133</v>
      </c>
      <c r="S177" s="137">
        <v>0</v>
      </c>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row>
    <row r="178" spans="1:47" outlineLevel="1">
      <c r="A178" s="395">
        <v>50</v>
      </c>
      <c r="B178" s="269" t="s">
        <v>836</v>
      </c>
      <c r="C178" s="270" t="s">
        <v>837</v>
      </c>
      <c r="D178" s="333" t="s">
        <v>197</v>
      </c>
      <c r="E178" s="334">
        <v>122.3</v>
      </c>
      <c r="F178" s="334"/>
      <c r="G178" s="334">
        <f>ROUND(E178*F178,2)</f>
        <v>0</v>
      </c>
      <c r="H178" s="271" t="s">
        <v>1269</v>
      </c>
      <c r="I178" s="137"/>
      <c r="J178" s="137"/>
      <c r="K178" s="137"/>
      <c r="L178" s="137"/>
      <c r="M178" s="137"/>
      <c r="N178" s="137"/>
      <c r="O178" s="137"/>
      <c r="P178" s="137"/>
      <c r="Q178" s="137"/>
      <c r="R178" s="137" t="s">
        <v>131</v>
      </c>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row>
    <row r="179" spans="1:47" outlineLevel="1">
      <c r="A179" s="395"/>
      <c r="B179" s="269"/>
      <c r="C179" s="360" t="s">
        <v>1410</v>
      </c>
      <c r="D179" s="361"/>
      <c r="E179" s="362">
        <v>122.3</v>
      </c>
      <c r="F179" s="334"/>
      <c r="G179" s="334"/>
      <c r="H179" s="271">
        <v>0</v>
      </c>
      <c r="I179" s="137"/>
      <c r="J179" s="137"/>
      <c r="K179" s="137"/>
      <c r="L179" s="137"/>
      <c r="M179" s="137"/>
      <c r="N179" s="137"/>
      <c r="O179" s="137"/>
      <c r="P179" s="137"/>
      <c r="Q179" s="137"/>
      <c r="R179" s="137" t="s">
        <v>133</v>
      </c>
      <c r="S179" s="137">
        <v>0</v>
      </c>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row>
    <row r="180" spans="1:47" outlineLevel="1">
      <c r="A180" s="395">
        <v>51</v>
      </c>
      <c r="B180" s="269" t="s">
        <v>838</v>
      </c>
      <c r="C180" s="270" t="s">
        <v>839</v>
      </c>
      <c r="D180" s="333" t="s">
        <v>197</v>
      </c>
      <c r="E180" s="334">
        <v>122.3</v>
      </c>
      <c r="F180" s="334"/>
      <c r="G180" s="334">
        <f>ROUND(E180*F180,2)</f>
        <v>0</v>
      </c>
      <c r="H180" s="271" t="s">
        <v>1269</v>
      </c>
      <c r="I180" s="137"/>
      <c r="J180" s="137"/>
      <c r="K180" s="137"/>
      <c r="L180" s="137"/>
      <c r="M180" s="137"/>
      <c r="N180" s="137"/>
      <c r="O180" s="137"/>
      <c r="P180" s="137"/>
      <c r="Q180" s="137"/>
      <c r="R180" s="137" t="s">
        <v>131</v>
      </c>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row>
    <row r="181" spans="1:47" outlineLevel="1">
      <c r="A181" s="395"/>
      <c r="B181" s="269"/>
      <c r="C181" s="360" t="s">
        <v>1410</v>
      </c>
      <c r="D181" s="361"/>
      <c r="E181" s="362">
        <v>122.3</v>
      </c>
      <c r="F181" s="334"/>
      <c r="G181" s="334"/>
      <c r="H181" s="271">
        <v>0</v>
      </c>
      <c r="I181" s="137"/>
      <c r="J181" s="137"/>
      <c r="K181" s="137"/>
      <c r="L181" s="137"/>
      <c r="M181" s="137"/>
      <c r="N181" s="137"/>
      <c r="O181" s="137"/>
      <c r="P181" s="137"/>
      <c r="Q181" s="137"/>
      <c r="R181" s="137" t="s">
        <v>133</v>
      </c>
      <c r="S181" s="137">
        <v>0</v>
      </c>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row>
    <row r="182" spans="1:47" outlineLevel="1">
      <c r="A182" s="395">
        <v>52</v>
      </c>
      <c r="B182" s="269" t="s">
        <v>840</v>
      </c>
      <c r="C182" s="270" t="s">
        <v>841</v>
      </c>
      <c r="D182" s="333" t="s">
        <v>197</v>
      </c>
      <c r="E182" s="334">
        <v>4402.8</v>
      </c>
      <c r="F182" s="334"/>
      <c r="G182" s="334">
        <f>ROUND(E182*F182,2)</f>
        <v>0</v>
      </c>
      <c r="H182" s="271" t="s">
        <v>1269</v>
      </c>
      <c r="I182" s="137"/>
      <c r="J182" s="137"/>
      <c r="K182" s="137"/>
      <c r="L182" s="137"/>
      <c r="M182" s="137"/>
      <c r="N182" s="137"/>
      <c r="O182" s="137"/>
      <c r="P182" s="137"/>
      <c r="Q182" s="137"/>
      <c r="R182" s="137" t="s">
        <v>131</v>
      </c>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row>
    <row r="183" spans="1:47" outlineLevel="1">
      <c r="A183" s="395"/>
      <c r="B183" s="269"/>
      <c r="C183" s="360" t="s">
        <v>1412</v>
      </c>
      <c r="D183" s="361"/>
      <c r="E183" s="362">
        <v>4402.8</v>
      </c>
      <c r="F183" s="334"/>
      <c r="G183" s="334"/>
      <c r="H183" s="271">
        <v>0</v>
      </c>
      <c r="I183" s="137"/>
      <c r="J183" s="137"/>
      <c r="K183" s="137"/>
      <c r="L183" s="137"/>
      <c r="M183" s="137"/>
      <c r="N183" s="137"/>
      <c r="O183" s="137"/>
      <c r="P183" s="137"/>
      <c r="Q183" s="137"/>
      <c r="R183" s="137" t="s">
        <v>133</v>
      </c>
      <c r="S183" s="137">
        <v>0</v>
      </c>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row>
    <row r="184" spans="1:47" outlineLevel="1">
      <c r="A184" s="395">
        <v>53</v>
      </c>
      <c r="B184" s="269" t="s">
        <v>842</v>
      </c>
      <c r="C184" s="270" t="s">
        <v>843</v>
      </c>
      <c r="D184" s="333" t="s">
        <v>197</v>
      </c>
      <c r="E184" s="334">
        <v>68.42</v>
      </c>
      <c r="F184" s="334"/>
      <c r="G184" s="334">
        <f>ROUND(E184*F184,2)</f>
        <v>0</v>
      </c>
      <c r="H184" s="271" t="s">
        <v>1269</v>
      </c>
      <c r="I184" s="137"/>
      <c r="J184" s="137"/>
      <c r="K184" s="137"/>
      <c r="L184" s="137"/>
      <c r="M184" s="137"/>
      <c r="N184" s="137"/>
      <c r="O184" s="137"/>
      <c r="P184" s="137"/>
      <c r="Q184" s="137"/>
      <c r="R184" s="137" t="s">
        <v>131</v>
      </c>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row>
    <row r="185" spans="1:47" outlineLevel="1">
      <c r="A185" s="395"/>
      <c r="B185" s="269"/>
      <c r="C185" s="360" t="s">
        <v>844</v>
      </c>
      <c r="D185" s="361"/>
      <c r="E185" s="362">
        <v>68.42</v>
      </c>
      <c r="F185" s="334"/>
      <c r="G185" s="334"/>
      <c r="H185" s="271">
        <v>0</v>
      </c>
      <c r="I185" s="137"/>
      <c r="J185" s="137"/>
      <c r="K185" s="137"/>
      <c r="L185" s="137"/>
      <c r="M185" s="137"/>
      <c r="N185" s="137"/>
      <c r="O185" s="137"/>
      <c r="P185" s="137"/>
      <c r="Q185" s="137"/>
      <c r="R185" s="137" t="s">
        <v>133</v>
      </c>
      <c r="S185" s="137">
        <v>0</v>
      </c>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row>
    <row r="186" spans="1:47" outlineLevel="1">
      <c r="A186" s="395">
        <v>54</v>
      </c>
      <c r="B186" s="269" t="s">
        <v>848</v>
      </c>
      <c r="C186" s="270" t="s">
        <v>849</v>
      </c>
      <c r="D186" s="333" t="s">
        <v>197</v>
      </c>
      <c r="E186" s="334">
        <v>53.88</v>
      </c>
      <c r="F186" s="334"/>
      <c r="G186" s="334">
        <f>ROUND(E186*F186,2)</f>
        <v>0</v>
      </c>
      <c r="H186" s="271" t="s">
        <v>1269</v>
      </c>
      <c r="I186" s="137"/>
      <c r="J186" s="137"/>
      <c r="K186" s="137"/>
      <c r="L186" s="137"/>
      <c r="M186" s="137"/>
      <c r="N186" s="137"/>
      <c r="O186" s="137"/>
      <c r="P186" s="137"/>
      <c r="Q186" s="137"/>
      <c r="R186" s="137" t="s">
        <v>131</v>
      </c>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row>
    <row r="187" spans="1:47" outlineLevel="1">
      <c r="A187" s="395"/>
      <c r="B187" s="269"/>
      <c r="C187" s="360" t="s">
        <v>1413</v>
      </c>
      <c r="D187" s="361"/>
      <c r="E187" s="362">
        <v>53.88</v>
      </c>
      <c r="F187" s="334"/>
      <c r="G187" s="334"/>
      <c r="H187" s="271">
        <v>0</v>
      </c>
      <c r="I187" s="137"/>
      <c r="J187" s="137"/>
      <c r="K187" s="137"/>
      <c r="L187" s="137"/>
      <c r="M187" s="137"/>
      <c r="N187" s="137"/>
      <c r="O187" s="137"/>
      <c r="P187" s="137"/>
      <c r="Q187" s="137"/>
      <c r="R187" s="137" t="s">
        <v>133</v>
      </c>
      <c r="S187" s="137">
        <v>0</v>
      </c>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row>
    <row r="188" spans="1:47">
      <c r="A188" s="396" t="s">
        <v>126</v>
      </c>
      <c r="B188" s="363" t="s">
        <v>74</v>
      </c>
      <c r="C188" s="364" t="s">
        <v>75</v>
      </c>
      <c r="D188" s="365"/>
      <c r="E188" s="366"/>
      <c r="F188" s="366"/>
      <c r="G188" s="366">
        <f>SUMIF(R189:R190,"&lt;&gt;NOR",G189:G190)</f>
        <v>0</v>
      </c>
      <c r="H188" s="339"/>
      <c r="I188" s="137"/>
      <c r="R188" s="136" t="s">
        <v>127</v>
      </c>
    </row>
    <row r="189" spans="1:47" outlineLevel="1">
      <c r="A189" s="395">
        <v>55</v>
      </c>
      <c r="B189" s="269" t="s">
        <v>850</v>
      </c>
      <c r="C189" s="270" t="s">
        <v>851</v>
      </c>
      <c r="D189" s="333" t="s">
        <v>197</v>
      </c>
      <c r="E189" s="334">
        <v>295.10000000000002</v>
      </c>
      <c r="F189" s="334"/>
      <c r="G189" s="334">
        <f>ROUND(E189*F189,2)</f>
        <v>0</v>
      </c>
      <c r="H189" s="271" t="s">
        <v>1269</v>
      </c>
      <c r="I189" s="137"/>
      <c r="J189" s="137"/>
      <c r="K189" s="137"/>
      <c r="L189" s="137"/>
      <c r="M189" s="137"/>
      <c r="N189" s="137"/>
      <c r="O189" s="137"/>
      <c r="P189" s="137"/>
      <c r="Q189" s="137"/>
      <c r="R189" s="137" t="s">
        <v>131</v>
      </c>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row>
    <row r="190" spans="1:47" outlineLevel="1">
      <c r="A190" s="395"/>
      <c r="B190" s="269"/>
      <c r="C190" s="360" t="s">
        <v>1414</v>
      </c>
      <c r="D190" s="361"/>
      <c r="E190" s="362">
        <v>295.10000000000002</v>
      </c>
      <c r="F190" s="334"/>
      <c r="G190" s="334"/>
      <c r="H190" s="271">
        <v>0</v>
      </c>
      <c r="I190" s="137"/>
      <c r="J190" s="137"/>
      <c r="K190" s="137"/>
      <c r="L190" s="137"/>
      <c r="M190" s="137"/>
      <c r="N190" s="137"/>
      <c r="O190" s="137"/>
      <c r="P190" s="137"/>
      <c r="Q190" s="137"/>
      <c r="R190" s="137" t="s">
        <v>133</v>
      </c>
      <c r="S190" s="137">
        <v>0</v>
      </c>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row>
    <row r="191" spans="1:47">
      <c r="A191" s="396" t="s">
        <v>126</v>
      </c>
      <c r="B191" s="363" t="s">
        <v>80</v>
      </c>
      <c r="C191" s="364" t="s">
        <v>81</v>
      </c>
      <c r="D191" s="365"/>
      <c r="E191" s="366"/>
      <c r="F191" s="366"/>
      <c r="G191" s="366">
        <f>SUMIF(R192:R230,"&lt;&gt;NOR",G192:G230)</f>
        <v>0</v>
      </c>
      <c r="H191" s="339"/>
      <c r="I191" s="137"/>
      <c r="R191" s="136" t="s">
        <v>127</v>
      </c>
    </row>
    <row r="192" spans="1:47" ht="22.5" outlineLevel="1">
      <c r="A192" s="395">
        <v>56</v>
      </c>
      <c r="B192" s="269" t="s">
        <v>901</v>
      </c>
      <c r="C192" s="270" t="s">
        <v>902</v>
      </c>
      <c r="D192" s="333" t="s">
        <v>130</v>
      </c>
      <c r="E192" s="334">
        <v>58</v>
      </c>
      <c r="F192" s="334"/>
      <c r="G192" s="334">
        <f>ROUND(E192*F192,2)</f>
        <v>0</v>
      </c>
      <c r="H192" s="271" t="s">
        <v>1269</v>
      </c>
      <c r="I192" s="137"/>
      <c r="J192" s="137"/>
      <c r="K192" s="137"/>
      <c r="L192" s="137"/>
      <c r="M192" s="137"/>
      <c r="N192" s="137"/>
      <c r="O192" s="137"/>
      <c r="P192" s="137"/>
      <c r="Q192" s="137"/>
      <c r="R192" s="137" t="s">
        <v>131</v>
      </c>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37"/>
    </row>
    <row r="193" spans="1:47" outlineLevel="1">
      <c r="A193" s="395"/>
      <c r="B193" s="269"/>
      <c r="C193" s="360" t="s">
        <v>154</v>
      </c>
      <c r="D193" s="361"/>
      <c r="E193" s="362"/>
      <c r="F193" s="334"/>
      <c r="G193" s="334"/>
      <c r="H193" s="271">
        <v>0</v>
      </c>
      <c r="I193" s="137"/>
      <c r="J193" s="137"/>
      <c r="K193" s="137"/>
      <c r="L193" s="137"/>
      <c r="M193" s="137"/>
      <c r="N193" s="137"/>
      <c r="O193" s="137"/>
      <c r="P193" s="137"/>
      <c r="Q193" s="137"/>
      <c r="R193" s="137" t="s">
        <v>133</v>
      </c>
      <c r="S193" s="137">
        <v>0</v>
      </c>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row>
    <row r="194" spans="1:47" outlineLevel="1">
      <c r="A194" s="395"/>
      <c r="B194" s="269"/>
      <c r="C194" s="360" t="s">
        <v>1415</v>
      </c>
      <c r="D194" s="361"/>
      <c r="E194" s="362">
        <v>19.100000000000001</v>
      </c>
      <c r="F194" s="334"/>
      <c r="G194" s="334"/>
      <c r="H194" s="271">
        <v>0</v>
      </c>
      <c r="I194" s="137"/>
      <c r="J194" s="137"/>
      <c r="K194" s="137"/>
      <c r="L194" s="137"/>
      <c r="M194" s="137"/>
      <c r="N194" s="137"/>
      <c r="O194" s="137"/>
      <c r="P194" s="137"/>
      <c r="Q194" s="137"/>
      <c r="R194" s="137" t="s">
        <v>133</v>
      </c>
      <c r="S194" s="137">
        <v>0</v>
      </c>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37"/>
    </row>
    <row r="195" spans="1:47" outlineLevel="1">
      <c r="A195" s="395"/>
      <c r="B195" s="269"/>
      <c r="C195" s="360" t="s">
        <v>1416</v>
      </c>
      <c r="D195" s="361"/>
      <c r="E195" s="362">
        <v>38.9</v>
      </c>
      <c r="F195" s="334"/>
      <c r="G195" s="334"/>
      <c r="H195" s="271">
        <v>0</v>
      </c>
      <c r="I195" s="137"/>
      <c r="J195" s="137"/>
      <c r="K195" s="137"/>
      <c r="L195" s="137"/>
      <c r="M195" s="137"/>
      <c r="N195" s="137"/>
      <c r="O195" s="137"/>
      <c r="P195" s="137"/>
      <c r="Q195" s="137"/>
      <c r="R195" s="137" t="s">
        <v>133</v>
      </c>
      <c r="S195" s="137">
        <v>0</v>
      </c>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row>
    <row r="196" spans="1:47" outlineLevel="1">
      <c r="A196" s="395">
        <v>57</v>
      </c>
      <c r="B196" s="269" t="s">
        <v>903</v>
      </c>
      <c r="C196" s="270" t="s">
        <v>904</v>
      </c>
      <c r="D196" s="333" t="s">
        <v>130</v>
      </c>
      <c r="E196" s="334">
        <v>21.01</v>
      </c>
      <c r="F196" s="334"/>
      <c r="G196" s="334">
        <f>ROUND(E196*F196,2)</f>
        <v>0</v>
      </c>
      <c r="H196" s="271" t="s">
        <v>1269</v>
      </c>
      <c r="I196" s="137"/>
      <c r="J196" s="137"/>
      <c r="K196" s="137"/>
      <c r="L196" s="137"/>
      <c r="M196" s="137"/>
      <c r="N196" s="137"/>
      <c r="O196" s="137"/>
      <c r="P196" s="137"/>
      <c r="Q196" s="137"/>
      <c r="R196" s="137" t="s">
        <v>444</v>
      </c>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row>
    <row r="197" spans="1:47" outlineLevel="1">
      <c r="A197" s="395"/>
      <c r="B197" s="269"/>
      <c r="C197" s="360" t="s">
        <v>154</v>
      </c>
      <c r="D197" s="361"/>
      <c r="E197" s="362"/>
      <c r="F197" s="334"/>
      <c r="G197" s="334"/>
      <c r="H197" s="271">
        <v>0</v>
      </c>
      <c r="I197" s="137"/>
      <c r="J197" s="137"/>
      <c r="K197" s="137"/>
      <c r="L197" s="137"/>
      <c r="M197" s="137"/>
      <c r="N197" s="137"/>
      <c r="O197" s="137"/>
      <c r="P197" s="137"/>
      <c r="Q197" s="137"/>
      <c r="R197" s="137" t="s">
        <v>133</v>
      </c>
      <c r="S197" s="137">
        <v>0</v>
      </c>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row>
    <row r="198" spans="1:47" outlineLevel="1">
      <c r="A198" s="395"/>
      <c r="B198" s="269"/>
      <c r="C198" s="360" t="s">
        <v>1417</v>
      </c>
      <c r="D198" s="361"/>
      <c r="E198" s="362">
        <v>21.01</v>
      </c>
      <c r="F198" s="334"/>
      <c r="G198" s="334"/>
      <c r="H198" s="271">
        <v>0</v>
      </c>
      <c r="I198" s="137"/>
      <c r="J198" s="137"/>
      <c r="K198" s="137"/>
      <c r="L198" s="137"/>
      <c r="M198" s="137"/>
      <c r="N198" s="137"/>
      <c r="O198" s="137"/>
      <c r="P198" s="137"/>
      <c r="Q198" s="137"/>
      <c r="R198" s="137" t="s">
        <v>133</v>
      </c>
      <c r="S198" s="137">
        <v>0</v>
      </c>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row>
    <row r="199" spans="1:47" outlineLevel="1">
      <c r="A199" s="395">
        <v>58</v>
      </c>
      <c r="B199" s="269" t="s">
        <v>905</v>
      </c>
      <c r="C199" s="270" t="s">
        <v>906</v>
      </c>
      <c r="D199" s="333" t="s">
        <v>130</v>
      </c>
      <c r="E199" s="334">
        <v>42.79</v>
      </c>
      <c r="F199" s="334"/>
      <c r="G199" s="334">
        <f>ROUND(E199*F199,2)</f>
        <v>0</v>
      </c>
      <c r="H199" s="271" t="s">
        <v>1233</v>
      </c>
      <c r="I199" s="137"/>
      <c r="J199" s="137"/>
      <c r="K199" s="137"/>
      <c r="L199" s="137"/>
      <c r="M199" s="137"/>
      <c r="N199" s="137"/>
      <c r="O199" s="137"/>
      <c r="P199" s="137"/>
      <c r="Q199" s="137"/>
      <c r="R199" s="137" t="s">
        <v>444</v>
      </c>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row>
    <row r="200" spans="1:47" outlineLevel="1">
      <c r="A200" s="395"/>
      <c r="B200" s="269"/>
      <c r="C200" s="360" t="s">
        <v>1418</v>
      </c>
      <c r="D200" s="361"/>
      <c r="E200" s="362">
        <v>42.79</v>
      </c>
      <c r="F200" s="334"/>
      <c r="G200" s="334"/>
      <c r="H200" s="271">
        <v>0</v>
      </c>
      <c r="I200" s="137"/>
      <c r="J200" s="137"/>
      <c r="K200" s="137"/>
      <c r="L200" s="137"/>
      <c r="M200" s="137"/>
      <c r="N200" s="137"/>
      <c r="O200" s="137"/>
      <c r="P200" s="137"/>
      <c r="Q200" s="137"/>
      <c r="R200" s="137" t="s">
        <v>133</v>
      </c>
      <c r="S200" s="137">
        <v>0</v>
      </c>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row>
    <row r="201" spans="1:47" outlineLevel="1">
      <c r="A201" s="395">
        <v>59</v>
      </c>
      <c r="B201" s="269" t="s">
        <v>907</v>
      </c>
      <c r="C201" s="270" t="s">
        <v>908</v>
      </c>
      <c r="D201" s="333" t="s">
        <v>130</v>
      </c>
      <c r="E201" s="334">
        <v>115.96</v>
      </c>
      <c r="F201" s="334"/>
      <c r="G201" s="334">
        <f>ROUND(E201*F201,2)</f>
        <v>0</v>
      </c>
      <c r="H201" s="271" t="s">
        <v>1269</v>
      </c>
      <c r="I201" s="137"/>
      <c r="J201" s="137"/>
      <c r="K201" s="137"/>
      <c r="L201" s="137"/>
      <c r="M201" s="137"/>
      <c r="N201" s="137"/>
      <c r="O201" s="137"/>
      <c r="P201" s="137"/>
      <c r="Q201" s="137"/>
      <c r="R201" s="137" t="s">
        <v>131</v>
      </c>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row>
    <row r="202" spans="1:47" outlineLevel="1">
      <c r="A202" s="395"/>
      <c r="B202" s="269"/>
      <c r="C202" s="360" t="s">
        <v>598</v>
      </c>
      <c r="D202" s="361"/>
      <c r="E202" s="362"/>
      <c r="F202" s="334"/>
      <c r="G202" s="334"/>
      <c r="H202" s="271">
        <v>0</v>
      </c>
      <c r="I202" s="137"/>
      <c r="J202" s="137"/>
      <c r="K202" s="137"/>
      <c r="L202" s="137"/>
      <c r="M202" s="137"/>
      <c r="N202" s="137"/>
      <c r="O202" s="137"/>
      <c r="P202" s="137"/>
      <c r="Q202" s="137"/>
      <c r="R202" s="137" t="s">
        <v>133</v>
      </c>
      <c r="S202" s="137">
        <v>0</v>
      </c>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row>
    <row r="203" spans="1:47" outlineLevel="1">
      <c r="A203" s="395"/>
      <c r="B203" s="269"/>
      <c r="C203" s="360" t="s">
        <v>154</v>
      </c>
      <c r="D203" s="361"/>
      <c r="E203" s="362"/>
      <c r="F203" s="334"/>
      <c r="G203" s="334"/>
      <c r="H203" s="271">
        <v>0</v>
      </c>
      <c r="I203" s="137"/>
      <c r="J203" s="137"/>
      <c r="K203" s="137"/>
      <c r="L203" s="137"/>
      <c r="M203" s="137"/>
      <c r="N203" s="137"/>
      <c r="O203" s="137"/>
      <c r="P203" s="137"/>
      <c r="Q203" s="137"/>
      <c r="R203" s="137" t="s">
        <v>133</v>
      </c>
      <c r="S203" s="137">
        <v>0</v>
      </c>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37"/>
      <c r="AT203" s="137"/>
      <c r="AU203" s="137"/>
    </row>
    <row r="204" spans="1:47" outlineLevel="1">
      <c r="A204" s="395"/>
      <c r="B204" s="269"/>
      <c r="C204" s="360" t="s">
        <v>1407</v>
      </c>
      <c r="D204" s="361"/>
      <c r="E204" s="362">
        <v>115.96</v>
      </c>
      <c r="F204" s="334"/>
      <c r="G204" s="334"/>
      <c r="H204" s="271">
        <v>0</v>
      </c>
      <c r="I204" s="137"/>
      <c r="J204" s="137"/>
      <c r="K204" s="137"/>
      <c r="L204" s="137"/>
      <c r="M204" s="137"/>
      <c r="N204" s="137"/>
      <c r="O204" s="137"/>
      <c r="P204" s="137"/>
      <c r="Q204" s="137"/>
      <c r="R204" s="137" t="s">
        <v>133</v>
      </c>
      <c r="S204" s="137">
        <v>0</v>
      </c>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37"/>
      <c r="AR204" s="137"/>
      <c r="AS204" s="137"/>
      <c r="AT204" s="137"/>
      <c r="AU204" s="137"/>
    </row>
    <row r="205" spans="1:47" outlineLevel="1">
      <c r="A205" s="395">
        <v>60</v>
      </c>
      <c r="B205" s="269" t="s">
        <v>911</v>
      </c>
      <c r="C205" s="270" t="s">
        <v>912</v>
      </c>
      <c r="D205" s="333" t="s">
        <v>146</v>
      </c>
      <c r="E205" s="334">
        <v>3.1888999999999998</v>
      </c>
      <c r="F205" s="334"/>
      <c r="G205" s="334">
        <f>ROUND(E205*F205,2)</f>
        <v>0</v>
      </c>
      <c r="H205" s="271" t="s">
        <v>1269</v>
      </c>
      <c r="I205" s="137"/>
      <c r="J205" s="137"/>
      <c r="K205" s="137"/>
      <c r="L205" s="137"/>
      <c r="M205" s="137"/>
      <c r="N205" s="137"/>
      <c r="O205" s="137"/>
      <c r="P205" s="137"/>
      <c r="Q205" s="137"/>
      <c r="R205" s="137" t="s">
        <v>444</v>
      </c>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row>
    <row r="206" spans="1:47" outlineLevel="1">
      <c r="A206" s="395"/>
      <c r="B206" s="269"/>
      <c r="C206" s="360" t="s">
        <v>598</v>
      </c>
      <c r="D206" s="361"/>
      <c r="E206" s="362"/>
      <c r="F206" s="334"/>
      <c r="G206" s="334"/>
      <c r="H206" s="271">
        <v>0</v>
      </c>
      <c r="I206" s="137"/>
      <c r="J206" s="137"/>
      <c r="K206" s="137"/>
      <c r="L206" s="137"/>
      <c r="M206" s="137"/>
      <c r="N206" s="137"/>
      <c r="O206" s="137"/>
      <c r="P206" s="137"/>
      <c r="Q206" s="137"/>
      <c r="R206" s="137" t="s">
        <v>133</v>
      </c>
      <c r="S206" s="137">
        <v>0</v>
      </c>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row>
    <row r="207" spans="1:47" outlineLevel="1">
      <c r="A207" s="395"/>
      <c r="B207" s="269"/>
      <c r="C207" s="360" t="s">
        <v>154</v>
      </c>
      <c r="D207" s="361"/>
      <c r="E207" s="362"/>
      <c r="F207" s="334"/>
      <c r="G207" s="334"/>
      <c r="H207" s="271">
        <v>0</v>
      </c>
      <c r="I207" s="137"/>
      <c r="J207" s="137"/>
      <c r="K207" s="137"/>
      <c r="L207" s="137"/>
      <c r="M207" s="137"/>
      <c r="N207" s="137"/>
      <c r="O207" s="137"/>
      <c r="P207" s="137"/>
      <c r="Q207" s="137"/>
      <c r="R207" s="137" t="s">
        <v>133</v>
      </c>
      <c r="S207" s="137">
        <v>0</v>
      </c>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row>
    <row r="208" spans="1:47" outlineLevel="1">
      <c r="A208" s="395"/>
      <c r="B208" s="269"/>
      <c r="C208" s="367" t="s">
        <v>369</v>
      </c>
      <c r="D208" s="368"/>
      <c r="E208" s="369"/>
      <c r="F208" s="334"/>
      <c r="G208" s="334"/>
      <c r="H208" s="271">
        <v>0</v>
      </c>
      <c r="I208" s="137"/>
      <c r="J208" s="137"/>
      <c r="K208" s="137"/>
      <c r="L208" s="137"/>
      <c r="M208" s="137"/>
      <c r="N208" s="137"/>
      <c r="O208" s="137"/>
      <c r="P208" s="137"/>
      <c r="Q208" s="137"/>
      <c r="R208" s="137" t="s">
        <v>133</v>
      </c>
      <c r="S208" s="137">
        <v>2</v>
      </c>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row>
    <row r="209" spans="1:47" outlineLevel="1">
      <c r="A209" s="395"/>
      <c r="B209" s="269"/>
      <c r="C209" s="370" t="s">
        <v>1419</v>
      </c>
      <c r="D209" s="368"/>
      <c r="E209" s="369">
        <v>2.899</v>
      </c>
      <c r="F209" s="334"/>
      <c r="G209" s="334"/>
      <c r="H209" s="271">
        <v>0</v>
      </c>
      <c r="I209" s="137"/>
      <c r="J209" s="137"/>
      <c r="K209" s="137"/>
      <c r="L209" s="137"/>
      <c r="M209" s="137"/>
      <c r="N209" s="137"/>
      <c r="O209" s="137"/>
      <c r="P209" s="137"/>
      <c r="Q209" s="137"/>
      <c r="R209" s="137" t="s">
        <v>133</v>
      </c>
      <c r="S209" s="137">
        <v>2</v>
      </c>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row>
    <row r="210" spans="1:47" outlineLevel="1">
      <c r="A210" s="395"/>
      <c r="B210" s="269"/>
      <c r="C210" s="367" t="s">
        <v>373</v>
      </c>
      <c r="D210" s="368"/>
      <c r="E210" s="369"/>
      <c r="F210" s="334"/>
      <c r="G210" s="334"/>
      <c r="H210" s="271">
        <v>0</v>
      </c>
      <c r="I210" s="137"/>
      <c r="J210" s="137"/>
      <c r="K210" s="137"/>
      <c r="L210" s="137"/>
      <c r="M210" s="137"/>
      <c r="N210" s="137"/>
      <c r="O210" s="137"/>
      <c r="P210" s="137"/>
      <c r="Q210" s="137"/>
      <c r="R210" s="137" t="s">
        <v>133</v>
      </c>
      <c r="S210" s="137">
        <v>0</v>
      </c>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row>
    <row r="211" spans="1:47" outlineLevel="1">
      <c r="A211" s="395"/>
      <c r="B211" s="269"/>
      <c r="C211" s="360" t="s">
        <v>1420</v>
      </c>
      <c r="D211" s="361"/>
      <c r="E211" s="362">
        <v>3.1888999999999998</v>
      </c>
      <c r="F211" s="334"/>
      <c r="G211" s="334"/>
      <c r="H211" s="271">
        <v>0</v>
      </c>
      <c r="I211" s="137"/>
      <c r="J211" s="137"/>
      <c r="K211" s="137"/>
      <c r="L211" s="137"/>
      <c r="M211" s="137"/>
      <c r="N211" s="137"/>
      <c r="O211" s="137"/>
      <c r="P211" s="137"/>
      <c r="Q211" s="137"/>
      <c r="R211" s="137" t="s">
        <v>133</v>
      </c>
      <c r="S211" s="137">
        <v>0</v>
      </c>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row>
    <row r="212" spans="1:47" outlineLevel="1">
      <c r="A212" s="395">
        <v>61</v>
      </c>
      <c r="B212" s="269" t="s">
        <v>915</v>
      </c>
      <c r="C212" s="270" t="s">
        <v>916</v>
      </c>
      <c r="D212" s="333" t="s">
        <v>130</v>
      </c>
      <c r="E212" s="334">
        <v>63.777999999999999</v>
      </c>
      <c r="F212" s="334"/>
      <c r="G212" s="334">
        <f>ROUND(E212*F212,2)</f>
        <v>0</v>
      </c>
      <c r="H212" s="271" t="s">
        <v>1269</v>
      </c>
      <c r="I212" s="137"/>
      <c r="J212" s="137"/>
      <c r="K212" s="137"/>
      <c r="L212" s="137"/>
      <c r="M212" s="137"/>
      <c r="N212" s="137"/>
      <c r="O212" s="137"/>
      <c r="P212" s="137"/>
      <c r="Q212" s="137"/>
      <c r="R212" s="137" t="s">
        <v>444</v>
      </c>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c r="AU212" s="137"/>
    </row>
    <row r="213" spans="1:47" outlineLevel="1">
      <c r="A213" s="395"/>
      <c r="B213" s="269"/>
      <c r="C213" s="360" t="s">
        <v>598</v>
      </c>
      <c r="D213" s="361"/>
      <c r="E213" s="362"/>
      <c r="F213" s="334"/>
      <c r="G213" s="334"/>
      <c r="H213" s="271">
        <v>0</v>
      </c>
      <c r="I213" s="137"/>
      <c r="J213" s="137"/>
      <c r="K213" s="137"/>
      <c r="L213" s="137"/>
      <c r="M213" s="137"/>
      <c r="N213" s="137"/>
      <c r="O213" s="137"/>
      <c r="P213" s="137"/>
      <c r="Q213" s="137"/>
      <c r="R213" s="137" t="s">
        <v>133</v>
      </c>
      <c r="S213" s="137">
        <v>0</v>
      </c>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37"/>
    </row>
    <row r="214" spans="1:47" outlineLevel="1">
      <c r="A214" s="395"/>
      <c r="B214" s="269"/>
      <c r="C214" s="360" t="s">
        <v>154</v>
      </c>
      <c r="D214" s="361"/>
      <c r="E214" s="362"/>
      <c r="F214" s="334"/>
      <c r="G214" s="334"/>
      <c r="H214" s="271">
        <v>0</v>
      </c>
      <c r="I214" s="137"/>
      <c r="J214" s="137"/>
      <c r="K214" s="137"/>
      <c r="L214" s="137"/>
      <c r="M214" s="137"/>
      <c r="N214" s="137"/>
      <c r="O214" s="137"/>
      <c r="P214" s="137"/>
      <c r="Q214" s="137"/>
      <c r="R214" s="137" t="s">
        <v>133</v>
      </c>
      <c r="S214" s="137">
        <v>0</v>
      </c>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row>
    <row r="215" spans="1:47" outlineLevel="1">
      <c r="A215" s="395"/>
      <c r="B215" s="269"/>
      <c r="C215" s="367" t="s">
        <v>369</v>
      </c>
      <c r="D215" s="368"/>
      <c r="E215" s="369"/>
      <c r="F215" s="334"/>
      <c r="G215" s="334"/>
      <c r="H215" s="271">
        <v>0</v>
      </c>
      <c r="I215" s="137"/>
      <c r="J215" s="137"/>
      <c r="K215" s="137"/>
      <c r="L215" s="137"/>
      <c r="M215" s="137"/>
      <c r="N215" s="137"/>
      <c r="O215" s="137"/>
      <c r="P215" s="137"/>
      <c r="Q215" s="137"/>
      <c r="R215" s="137" t="s">
        <v>133</v>
      </c>
      <c r="S215" s="137">
        <v>2</v>
      </c>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c r="AU215" s="137"/>
    </row>
    <row r="216" spans="1:47" outlineLevel="1">
      <c r="A216" s="395"/>
      <c r="B216" s="269"/>
      <c r="C216" s="370" t="s">
        <v>1421</v>
      </c>
      <c r="D216" s="368"/>
      <c r="E216" s="369">
        <v>57.98</v>
      </c>
      <c r="F216" s="334"/>
      <c r="G216" s="334"/>
      <c r="H216" s="271">
        <v>0</v>
      </c>
      <c r="I216" s="137"/>
      <c r="J216" s="137"/>
      <c r="K216" s="137"/>
      <c r="L216" s="137"/>
      <c r="M216" s="137"/>
      <c r="N216" s="137"/>
      <c r="O216" s="137"/>
      <c r="P216" s="137"/>
      <c r="Q216" s="137"/>
      <c r="R216" s="137" t="s">
        <v>133</v>
      </c>
      <c r="S216" s="137">
        <v>2</v>
      </c>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row>
    <row r="217" spans="1:47" outlineLevel="1">
      <c r="A217" s="395"/>
      <c r="B217" s="269"/>
      <c r="C217" s="367" t="s">
        <v>373</v>
      </c>
      <c r="D217" s="368"/>
      <c r="E217" s="369"/>
      <c r="F217" s="334"/>
      <c r="G217" s="334"/>
      <c r="H217" s="271">
        <v>0</v>
      </c>
      <c r="I217" s="137"/>
      <c r="J217" s="137"/>
      <c r="K217" s="137"/>
      <c r="L217" s="137"/>
      <c r="M217" s="137"/>
      <c r="N217" s="137"/>
      <c r="O217" s="137"/>
      <c r="P217" s="137"/>
      <c r="Q217" s="137"/>
      <c r="R217" s="137" t="s">
        <v>133</v>
      </c>
      <c r="S217" s="137">
        <v>0</v>
      </c>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row>
    <row r="218" spans="1:47" outlineLevel="1">
      <c r="A218" s="395"/>
      <c r="B218" s="269"/>
      <c r="C218" s="360" t="s">
        <v>1422</v>
      </c>
      <c r="D218" s="361"/>
      <c r="E218" s="362">
        <v>63.777999999999999</v>
      </c>
      <c r="F218" s="334"/>
      <c r="G218" s="334"/>
      <c r="H218" s="271">
        <v>0</v>
      </c>
      <c r="I218" s="137"/>
      <c r="J218" s="137"/>
      <c r="K218" s="137"/>
      <c r="L218" s="137"/>
      <c r="M218" s="137"/>
      <c r="N218" s="137"/>
      <c r="O218" s="137"/>
      <c r="P218" s="137"/>
      <c r="Q218" s="137"/>
      <c r="R218" s="137" t="s">
        <v>133</v>
      </c>
      <c r="S218" s="137">
        <v>0</v>
      </c>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37"/>
    </row>
    <row r="219" spans="1:47" outlineLevel="1">
      <c r="A219" s="395">
        <v>62</v>
      </c>
      <c r="B219" s="269" t="s">
        <v>917</v>
      </c>
      <c r="C219" s="270" t="s">
        <v>918</v>
      </c>
      <c r="D219" s="333" t="s">
        <v>130</v>
      </c>
      <c r="E219" s="334">
        <v>66.677000000000007</v>
      </c>
      <c r="F219" s="334"/>
      <c r="G219" s="334">
        <f>ROUND(E219*F219,2)</f>
        <v>0</v>
      </c>
      <c r="H219" s="271" t="s">
        <v>1269</v>
      </c>
      <c r="I219" s="137"/>
      <c r="J219" s="137"/>
      <c r="K219" s="137"/>
      <c r="L219" s="137"/>
      <c r="M219" s="137"/>
      <c r="N219" s="137"/>
      <c r="O219" s="137"/>
      <c r="P219" s="137"/>
      <c r="Q219" s="137"/>
      <c r="R219" s="137" t="s">
        <v>854</v>
      </c>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c r="AU219" s="137"/>
    </row>
    <row r="220" spans="1:47" outlineLevel="1">
      <c r="A220" s="395"/>
      <c r="B220" s="269"/>
      <c r="C220" s="360" t="s">
        <v>598</v>
      </c>
      <c r="D220" s="361"/>
      <c r="E220" s="362"/>
      <c r="F220" s="334"/>
      <c r="G220" s="334"/>
      <c r="H220" s="271">
        <v>0</v>
      </c>
      <c r="I220" s="137"/>
      <c r="J220" s="137"/>
      <c r="K220" s="137"/>
      <c r="L220" s="137"/>
      <c r="M220" s="137"/>
      <c r="N220" s="137"/>
      <c r="O220" s="137"/>
      <c r="P220" s="137"/>
      <c r="Q220" s="137"/>
      <c r="R220" s="137" t="s">
        <v>133</v>
      </c>
      <c r="S220" s="137">
        <v>0</v>
      </c>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c r="AU220" s="137"/>
    </row>
    <row r="221" spans="1:47" outlineLevel="1">
      <c r="A221" s="395"/>
      <c r="B221" s="269"/>
      <c r="C221" s="360" t="s">
        <v>154</v>
      </c>
      <c r="D221" s="361"/>
      <c r="E221" s="362"/>
      <c r="F221" s="334"/>
      <c r="G221" s="334"/>
      <c r="H221" s="271">
        <v>0</v>
      </c>
      <c r="I221" s="137"/>
      <c r="J221" s="137"/>
      <c r="K221" s="137"/>
      <c r="L221" s="137"/>
      <c r="M221" s="137"/>
      <c r="N221" s="137"/>
      <c r="O221" s="137"/>
      <c r="P221" s="137"/>
      <c r="Q221" s="137"/>
      <c r="R221" s="137" t="s">
        <v>133</v>
      </c>
      <c r="S221" s="137">
        <v>0</v>
      </c>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37"/>
      <c r="AT221" s="137"/>
      <c r="AU221" s="137"/>
    </row>
    <row r="222" spans="1:47" outlineLevel="1">
      <c r="A222" s="395"/>
      <c r="B222" s="269"/>
      <c r="C222" s="367" t="s">
        <v>369</v>
      </c>
      <c r="D222" s="368"/>
      <c r="E222" s="369"/>
      <c r="F222" s="334"/>
      <c r="G222" s="334"/>
      <c r="H222" s="271">
        <v>0</v>
      </c>
      <c r="I222" s="137"/>
      <c r="J222" s="137"/>
      <c r="K222" s="137"/>
      <c r="L222" s="137"/>
      <c r="M222" s="137"/>
      <c r="N222" s="137"/>
      <c r="O222" s="137"/>
      <c r="P222" s="137"/>
      <c r="Q222" s="137"/>
      <c r="R222" s="137" t="s">
        <v>133</v>
      </c>
      <c r="S222" s="137">
        <v>2</v>
      </c>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37"/>
      <c r="AS222" s="137"/>
      <c r="AT222" s="137"/>
      <c r="AU222" s="137"/>
    </row>
    <row r="223" spans="1:47" outlineLevel="1">
      <c r="A223" s="395"/>
      <c r="B223" s="269"/>
      <c r="C223" s="370" t="s">
        <v>1421</v>
      </c>
      <c r="D223" s="368"/>
      <c r="E223" s="369">
        <v>57.98</v>
      </c>
      <c r="F223" s="334"/>
      <c r="G223" s="334"/>
      <c r="H223" s="271">
        <v>0</v>
      </c>
      <c r="I223" s="137"/>
      <c r="J223" s="137"/>
      <c r="K223" s="137"/>
      <c r="L223" s="137"/>
      <c r="M223" s="137"/>
      <c r="N223" s="137"/>
      <c r="O223" s="137"/>
      <c r="P223" s="137"/>
      <c r="Q223" s="137"/>
      <c r="R223" s="137" t="s">
        <v>133</v>
      </c>
      <c r="S223" s="137">
        <v>2</v>
      </c>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37"/>
      <c r="AT223" s="137"/>
      <c r="AU223" s="137"/>
    </row>
    <row r="224" spans="1:47" outlineLevel="1">
      <c r="A224" s="395"/>
      <c r="B224" s="269"/>
      <c r="C224" s="367" t="s">
        <v>373</v>
      </c>
      <c r="D224" s="368"/>
      <c r="E224" s="369"/>
      <c r="F224" s="334"/>
      <c r="G224" s="334"/>
      <c r="H224" s="271">
        <v>0</v>
      </c>
      <c r="I224" s="137"/>
      <c r="J224" s="137"/>
      <c r="K224" s="137"/>
      <c r="L224" s="137"/>
      <c r="M224" s="137"/>
      <c r="N224" s="137"/>
      <c r="O224" s="137"/>
      <c r="P224" s="137"/>
      <c r="Q224" s="137"/>
      <c r="R224" s="137" t="s">
        <v>133</v>
      </c>
      <c r="S224" s="137">
        <v>0</v>
      </c>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37"/>
      <c r="AS224" s="137"/>
      <c r="AT224" s="137"/>
      <c r="AU224" s="137"/>
    </row>
    <row r="225" spans="1:47" outlineLevel="1">
      <c r="A225" s="395"/>
      <c r="B225" s="269"/>
      <c r="C225" s="360" t="s">
        <v>1423</v>
      </c>
      <c r="D225" s="361"/>
      <c r="E225" s="362">
        <v>66.677000000000007</v>
      </c>
      <c r="F225" s="334"/>
      <c r="G225" s="334"/>
      <c r="H225" s="271">
        <v>0</v>
      </c>
      <c r="I225" s="137"/>
      <c r="J225" s="137"/>
      <c r="K225" s="137"/>
      <c r="L225" s="137"/>
      <c r="M225" s="137"/>
      <c r="N225" s="137"/>
      <c r="O225" s="137"/>
      <c r="P225" s="137"/>
      <c r="Q225" s="137"/>
      <c r="R225" s="137" t="s">
        <v>133</v>
      </c>
      <c r="S225" s="137">
        <v>0</v>
      </c>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37"/>
      <c r="AU225" s="137"/>
    </row>
    <row r="226" spans="1:47" ht="22.5" outlineLevel="1">
      <c r="A226" s="395">
        <v>63</v>
      </c>
      <c r="B226" s="269" t="s">
        <v>921</v>
      </c>
      <c r="C226" s="270" t="s">
        <v>922</v>
      </c>
      <c r="D226" s="333" t="s">
        <v>247</v>
      </c>
      <c r="E226" s="334">
        <v>43.5</v>
      </c>
      <c r="F226" s="334"/>
      <c r="G226" s="334">
        <f>ROUND(E226*F226,2)</f>
        <v>0</v>
      </c>
      <c r="H226" s="271" t="s">
        <v>1269</v>
      </c>
      <c r="I226" s="137"/>
      <c r="J226" s="137"/>
      <c r="K226" s="137"/>
      <c r="L226" s="137"/>
      <c r="M226" s="137"/>
      <c r="N226" s="137"/>
      <c r="O226" s="137"/>
      <c r="P226" s="137"/>
      <c r="Q226" s="137"/>
      <c r="R226" s="137" t="s">
        <v>131</v>
      </c>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c r="AU226" s="137"/>
    </row>
    <row r="227" spans="1:47" outlineLevel="1">
      <c r="A227" s="395"/>
      <c r="B227" s="269"/>
      <c r="C227" s="360" t="s">
        <v>598</v>
      </c>
      <c r="D227" s="361"/>
      <c r="E227" s="362"/>
      <c r="F227" s="334"/>
      <c r="G227" s="334"/>
      <c r="H227" s="271">
        <v>0</v>
      </c>
      <c r="I227" s="137"/>
      <c r="J227" s="137"/>
      <c r="K227" s="137"/>
      <c r="L227" s="137"/>
      <c r="M227" s="137"/>
      <c r="N227" s="137"/>
      <c r="O227" s="137"/>
      <c r="P227" s="137"/>
      <c r="Q227" s="137"/>
      <c r="R227" s="137" t="s">
        <v>133</v>
      </c>
      <c r="S227" s="137">
        <v>0</v>
      </c>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c r="AU227" s="137"/>
    </row>
    <row r="228" spans="1:47" outlineLevel="1">
      <c r="A228" s="395"/>
      <c r="B228" s="269"/>
      <c r="C228" s="360" t="s">
        <v>154</v>
      </c>
      <c r="D228" s="361"/>
      <c r="E228" s="362"/>
      <c r="F228" s="334"/>
      <c r="G228" s="334"/>
      <c r="H228" s="271">
        <v>0</v>
      </c>
      <c r="I228" s="137"/>
      <c r="J228" s="137"/>
      <c r="K228" s="137"/>
      <c r="L228" s="137"/>
      <c r="M228" s="137"/>
      <c r="N228" s="137"/>
      <c r="O228" s="137"/>
      <c r="P228" s="137"/>
      <c r="Q228" s="137"/>
      <c r="R228" s="137" t="s">
        <v>133</v>
      </c>
      <c r="S228" s="137">
        <v>0</v>
      </c>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row>
    <row r="229" spans="1:47" outlineLevel="1">
      <c r="A229" s="395"/>
      <c r="B229" s="269"/>
      <c r="C229" s="360" t="s">
        <v>1424</v>
      </c>
      <c r="D229" s="361"/>
      <c r="E229" s="362">
        <v>43.5</v>
      </c>
      <c r="F229" s="334"/>
      <c r="G229" s="334"/>
      <c r="H229" s="271">
        <v>0</v>
      </c>
      <c r="I229" s="137"/>
      <c r="J229" s="137"/>
      <c r="K229" s="137"/>
      <c r="L229" s="137"/>
      <c r="M229" s="137"/>
      <c r="N229" s="137"/>
      <c r="O229" s="137"/>
      <c r="P229" s="137"/>
      <c r="Q229" s="137"/>
      <c r="R229" s="137" t="s">
        <v>133</v>
      </c>
      <c r="S229" s="137">
        <v>0</v>
      </c>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row>
    <row r="230" spans="1:47" outlineLevel="1">
      <c r="A230" s="395">
        <v>64</v>
      </c>
      <c r="B230" s="269" t="s">
        <v>936</v>
      </c>
      <c r="C230" s="270" t="s">
        <v>937</v>
      </c>
      <c r="D230" s="333" t="s">
        <v>0</v>
      </c>
      <c r="E230" s="334">
        <v>2.2000000000000002</v>
      </c>
      <c r="F230" s="334"/>
      <c r="G230" s="334">
        <f>ROUND(E230*F230,2)</f>
        <v>0</v>
      </c>
      <c r="H230" s="271" t="s">
        <v>1269</v>
      </c>
      <c r="I230" s="137"/>
      <c r="J230" s="137"/>
      <c r="K230" s="137"/>
      <c r="L230" s="137"/>
      <c r="M230" s="137"/>
      <c r="N230" s="137"/>
      <c r="O230" s="137"/>
      <c r="P230" s="137"/>
      <c r="Q230" s="137"/>
      <c r="R230" s="137" t="s">
        <v>131</v>
      </c>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37"/>
    </row>
    <row r="231" spans="1:47" s="232" customFormat="1" outlineLevel="1">
      <c r="A231" s="396" t="s">
        <v>126</v>
      </c>
      <c r="B231" s="371">
        <v>720</v>
      </c>
      <c r="C231" s="364" t="s">
        <v>1495</v>
      </c>
      <c r="D231" s="365"/>
      <c r="E231" s="366"/>
      <c r="F231" s="366"/>
      <c r="G231" s="366">
        <f>SUM(G232:G329)</f>
        <v>0</v>
      </c>
      <c r="H231" s="339"/>
      <c r="I231" s="235"/>
      <c r="J231" s="235"/>
      <c r="K231" s="235"/>
      <c r="L231" s="235"/>
      <c r="M231" s="235"/>
      <c r="N231" s="235"/>
      <c r="O231" s="235"/>
      <c r="P231" s="235"/>
      <c r="Q231" s="235"/>
      <c r="R231" s="235"/>
      <c r="S231" s="235"/>
      <c r="T231" s="235"/>
      <c r="U231" s="235"/>
      <c r="V231" s="235"/>
      <c r="W231" s="235"/>
      <c r="X231" s="235"/>
      <c r="Y231" s="235"/>
      <c r="Z231" s="235"/>
      <c r="AA231" s="235"/>
      <c r="AB231" s="235"/>
      <c r="AC231" s="235"/>
      <c r="AD231" s="235"/>
      <c r="AE231" s="235"/>
      <c r="AF231" s="235"/>
      <c r="AG231" s="235"/>
      <c r="AH231" s="235"/>
      <c r="AI231" s="235"/>
      <c r="AJ231" s="235"/>
      <c r="AK231" s="235"/>
      <c r="AL231" s="235"/>
      <c r="AM231" s="235"/>
      <c r="AN231" s="235"/>
      <c r="AO231" s="235"/>
      <c r="AP231" s="235"/>
      <c r="AQ231" s="235"/>
      <c r="AR231" s="235"/>
      <c r="AS231" s="235"/>
      <c r="AT231" s="235"/>
      <c r="AU231" s="235"/>
    </row>
    <row r="232" spans="1:47" s="232" customFormat="1" outlineLevel="1">
      <c r="A232" s="395" t="s">
        <v>152</v>
      </c>
      <c r="B232" s="331" t="s">
        <v>1505</v>
      </c>
      <c r="C232" s="332" t="s">
        <v>1506</v>
      </c>
      <c r="D232" s="372" t="s">
        <v>1496</v>
      </c>
      <c r="E232" s="334" t="s">
        <v>1496</v>
      </c>
      <c r="F232" s="334"/>
      <c r="G232" s="271"/>
      <c r="H232" s="390"/>
      <c r="I232" s="235"/>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c r="AK232" s="235"/>
      <c r="AL232" s="235"/>
      <c r="AM232" s="235"/>
      <c r="AN232" s="235"/>
      <c r="AO232" s="235"/>
      <c r="AP232" s="235"/>
      <c r="AQ232" s="235"/>
      <c r="AR232" s="235"/>
      <c r="AS232" s="235"/>
      <c r="AT232" s="235"/>
    </row>
    <row r="233" spans="1:47" s="232" customFormat="1" outlineLevel="1">
      <c r="A233" s="399">
        <v>65</v>
      </c>
      <c r="B233" s="269" t="s">
        <v>1740</v>
      </c>
      <c r="C233" s="270" t="s">
        <v>1741</v>
      </c>
      <c r="D233" s="372" t="s">
        <v>247</v>
      </c>
      <c r="E233" s="334">
        <v>10</v>
      </c>
      <c r="F233" s="334"/>
      <c r="G233" s="334">
        <f>ROUND(E233*F233,2)</f>
        <v>0</v>
      </c>
      <c r="H233" s="390" t="s">
        <v>1715</v>
      </c>
      <c r="I233" s="235"/>
      <c r="J233" s="235"/>
      <c r="K233" s="235"/>
      <c r="L233" s="235"/>
      <c r="M233" s="235"/>
      <c r="N233" s="235"/>
      <c r="O233" s="235"/>
      <c r="P233" s="235"/>
      <c r="Q233" s="235"/>
      <c r="R233" s="235"/>
      <c r="S233" s="235"/>
      <c r="T233" s="235"/>
      <c r="U233" s="235"/>
      <c r="V233" s="235"/>
      <c r="W233" s="235"/>
      <c r="X233" s="235"/>
      <c r="Y233" s="235"/>
      <c r="Z233" s="235"/>
      <c r="AA233" s="235"/>
      <c r="AB233" s="235"/>
      <c r="AC233" s="235"/>
      <c r="AD233" s="235"/>
      <c r="AE233" s="235"/>
      <c r="AF233" s="235"/>
      <c r="AG233" s="235"/>
      <c r="AH233" s="235"/>
      <c r="AI233" s="235"/>
      <c r="AJ233" s="235"/>
      <c r="AK233" s="235"/>
      <c r="AL233" s="235"/>
      <c r="AM233" s="235"/>
      <c r="AN233" s="235"/>
      <c r="AO233" s="235"/>
      <c r="AP233" s="235"/>
      <c r="AQ233" s="235"/>
      <c r="AR233" s="235"/>
      <c r="AS233" s="235"/>
      <c r="AT233" s="235"/>
    </row>
    <row r="234" spans="1:47" s="232" customFormat="1" outlineLevel="1">
      <c r="A234" s="395"/>
      <c r="B234" s="269"/>
      <c r="C234" s="360" t="s">
        <v>1504</v>
      </c>
      <c r="D234" s="361"/>
      <c r="E234" s="362">
        <v>10</v>
      </c>
      <c r="F234" s="334"/>
      <c r="G234" s="334"/>
      <c r="H234" s="271"/>
      <c r="I234" s="235"/>
      <c r="J234" s="235"/>
      <c r="K234" s="235"/>
      <c r="L234" s="235"/>
      <c r="M234" s="235"/>
      <c r="N234" s="235"/>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c r="AJ234" s="235"/>
      <c r="AK234" s="235"/>
      <c r="AL234" s="235"/>
      <c r="AM234" s="235"/>
      <c r="AN234" s="235"/>
      <c r="AO234" s="235"/>
      <c r="AP234" s="235"/>
      <c r="AQ234" s="235"/>
      <c r="AR234" s="235"/>
      <c r="AS234" s="235"/>
      <c r="AT234" s="235"/>
    </row>
    <row r="235" spans="1:47" s="232" customFormat="1" outlineLevel="1">
      <c r="A235" s="395">
        <v>66</v>
      </c>
      <c r="B235" s="269" t="s">
        <v>1742</v>
      </c>
      <c r="C235" s="270" t="s">
        <v>1743</v>
      </c>
      <c r="D235" s="372" t="s">
        <v>247</v>
      </c>
      <c r="E235" s="334">
        <v>24</v>
      </c>
      <c r="F235" s="334"/>
      <c r="G235" s="334">
        <f>ROUND(E235*F235,2)</f>
        <v>0</v>
      </c>
      <c r="H235" s="390" t="s">
        <v>1715</v>
      </c>
      <c r="I235" s="235"/>
      <c r="J235" s="235"/>
      <c r="K235" s="235"/>
      <c r="L235" s="235"/>
      <c r="M235" s="235"/>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235"/>
      <c r="AL235" s="235"/>
      <c r="AM235" s="235"/>
      <c r="AN235" s="235"/>
      <c r="AO235" s="235"/>
      <c r="AP235" s="235"/>
      <c r="AQ235" s="235"/>
      <c r="AR235" s="235"/>
      <c r="AS235" s="235"/>
      <c r="AT235" s="235"/>
    </row>
    <row r="236" spans="1:47" s="232" customFormat="1" outlineLevel="1">
      <c r="A236" s="395"/>
      <c r="B236" s="269"/>
      <c r="C236" s="360" t="s">
        <v>1744</v>
      </c>
      <c r="D236" s="361"/>
      <c r="E236" s="362">
        <v>24.000000000000004</v>
      </c>
      <c r="F236" s="334"/>
      <c r="G236" s="334"/>
      <c r="H236" s="271"/>
      <c r="I236" s="235"/>
      <c r="J236" s="235"/>
      <c r="K236" s="235"/>
      <c r="L236" s="235"/>
      <c r="M236" s="235"/>
      <c r="N236" s="235"/>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c r="AJ236" s="235"/>
      <c r="AK236" s="235"/>
      <c r="AL236" s="235"/>
      <c r="AM236" s="235"/>
      <c r="AN236" s="235"/>
      <c r="AO236" s="235"/>
      <c r="AP236" s="235"/>
      <c r="AQ236" s="235"/>
      <c r="AR236" s="235"/>
      <c r="AS236" s="235"/>
      <c r="AT236" s="235"/>
    </row>
    <row r="237" spans="1:47" s="232" customFormat="1" outlineLevel="1">
      <c r="A237" s="395">
        <v>67</v>
      </c>
      <c r="B237" s="269" t="s">
        <v>1745</v>
      </c>
      <c r="C237" s="270" t="s">
        <v>1746</v>
      </c>
      <c r="D237" s="372" t="s">
        <v>247</v>
      </c>
      <c r="E237" s="334">
        <v>20</v>
      </c>
      <c r="F237" s="334"/>
      <c r="G237" s="334">
        <f>ROUND(E237*F237,2)</f>
        <v>0</v>
      </c>
      <c r="H237" s="390" t="s">
        <v>1715</v>
      </c>
      <c r="I237" s="235"/>
      <c r="J237" s="235"/>
      <c r="K237" s="235"/>
      <c r="L237" s="235"/>
      <c r="M237" s="235"/>
      <c r="N237" s="235"/>
      <c r="O237" s="235"/>
      <c r="P237" s="235"/>
      <c r="Q237" s="235"/>
      <c r="R237" s="235"/>
      <c r="S237" s="235"/>
      <c r="T237" s="235"/>
      <c r="U237" s="235"/>
      <c r="V237" s="235"/>
      <c r="W237" s="235"/>
      <c r="X237" s="235"/>
      <c r="Y237" s="235"/>
      <c r="Z237" s="235"/>
      <c r="AA237" s="235"/>
      <c r="AB237" s="235"/>
      <c r="AC237" s="235"/>
      <c r="AD237" s="235"/>
      <c r="AE237" s="235"/>
      <c r="AF237" s="235"/>
      <c r="AG237" s="235"/>
      <c r="AH237" s="235"/>
      <c r="AI237" s="235"/>
      <c r="AJ237" s="235"/>
      <c r="AK237" s="235"/>
      <c r="AL237" s="235"/>
      <c r="AM237" s="235"/>
      <c r="AN237" s="235"/>
      <c r="AO237" s="235"/>
      <c r="AP237" s="235"/>
      <c r="AQ237" s="235"/>
      <c r="AR237" s="235"/>
      <c r="AS237" s="235"/>
      <c r="AT237" s="235"/>
    </row>
    <row r="238" spans="1:47" s="232" customFormat="1" outlineLevel="1">
      <c r="A238" s="395"/>
      <c r="B238" s="269"/>
      <c r="C238" s="360" t="s">
        <v>1747</v>
      </c>
      <c r="D238" s="361"/>
      <c r="E238" s="362">
        <v>20</v>
      </c>
      <c r="F238" s="334"/>
      <c r="G238" s="334"/>
      <c r="H238" s="271"/>
      <c r="I238" s="235"/>
      <c r="J238" s="235"/>
      <c r="K238" s="235"/>
      <c r="L238" s="235"/>
      <c r="M238" s="235"/>
      <c r="N238" s="235"/>
      <c r="O238" s="235"/>
      <c r="P238" s="235"/>
      <c r="Q238" s="235"/>
      <c r="R238" s="235"/>
      <c r="S238" s="235"/>
      <c r="T238" s="235"/>
      <c r="U238" s="235"/>
      <c r="V238" s="235"/>
      <c r="W238" s="235"/>
      <c r="X238" s="235"/>
      <c r="Y238" s="235"/>
      <c r="Z238" s="235"/>
      <c r="AA238" s="235"/>
      <c r="AB238" s="235"/>
      <c r="AC238" s="235"/>
      <c r="AD238" s="235"/>
      <c r="AE238" s="235"/>
      <c r="AF238" s="235"/>
      <c r="AG238" s="235"/>
      <c r="AH238" s="235"/>
      <c r="AI238" s="235"/>
      <c r="AJ238" s="235"/>
      <c r="AK238" s="235"/>
      <c r="AL238" s="235"/>
      <c r="AM238" s="235"/>
      <c r="AN238" s="235"/>
      <c r="AO238" s="235"/>
      <c r="AP238" s="235"/>
      <c r="AQ238" s="235"/>
      <c r="AR238" s="235"/>
      <c r="AS238" s="235"/>
      <c r="AT238" s="235"/>
    </row>
    <row r="239" spans="1:47" s="232" customFormat="1" outlineLevel="1">
      <c r="A239" s="395">
        <v>68</v>
      </c>
      <c r="B239" s="269" t="s">
        <v>1528</v>
      </c>
      <c r="C239" s="270" t="s">
        <v>1748</v>
      </c>
      <c r="D239" s="372" t="s">
        <v>247</v>
      </c>
      <c r="E239" s="334">
        <v>13</v>
      </c>
      <c r="F239" s="334"/>
      <c r="G239" s="334">
        <f>ROUND(E239*F239,2)</f>
        <v>0</v>
      </c>
      <c r="H239" s="390" t="s">
        <v>1715</v>
      </c>
      <c r="I239" s="235"/>
      <c r="J239" s="235"/>
      <c r="K239" s="235"/>
      <c r="L239" s="235"/>
      <c r="M239" s="235"/>
      <c r="N239" s="235"/>
      <c r="O239" s="235"/>
      <c r="P239" s="235"/>
      <c r="Q239" s="235"/>
      <c r="R239" s="235"/>
      <c r="S239" s="235"/>
      <c r="T239" s="235"/>
      <c r="U239" s="235"/>
      <c r="V239" s="235"/>
      <c r="W239" s="235"/>
      <c r="X239" s="235"/>
      <c r="Y239" s="235"/>
      <c r="Z239" s="235"/>
      <c r="AA239" s="235"/>
      <c r="AB239" s="235"/>
      <c r="AC239" s="235"/>
      <c r="AD239" s="235"/>
      <c r="AE239" s="235"/>
      <c r="AF239" s="235"/>
      <c r="AG239" s="235"/>
      <c r="AH239" s="235"/>
      <c r="AI239" s="235"/>
      <c r="AJ239" s="235"/>
      <c r="AK239" s="235"/>
      <c r="AL239" s="235"/>
      <c r="AM239" s="235"/>
      <c r="AN239" s="235"/>
      <c r="AO239" s="235"/>
      <c r="AP239" s="235"/>
      <c r="AQ239" s="235"/>
      <c r="AR239" s="235"/>
      <c r="AS239" s="235"/>
      <c r="AT239" s="235"/>
    </row>
    <row r="240" spans="1:47" s="232" customFormat="1" outlineLevel="1">
      <c r="A240" s="395"/>
      <c r="B240" s="269"/>
      <c r="C240" s="360" t="s">
        <v>1749</v>
      </c>
      <c r="D240" s="361"/>
      <c r="E240" s="362">
        <v>13.000000000000002</v>
      </c>
      <c r="F240" s="334"/>
      <c r="G240" s="334"/>
      <c r="H240" s="271"/>
      <c r="I240" s="235"/>
      <c r="J240" s="235"/>
      <c r="K240" s="235"/>
      <c r="L240" s="235"/>
      <c r="M240" s="235"/>
      <c r="N240" s="235"/>
      <c r="O240" s="235"/>
      <c r="P240" s="235"/>
      <c r="Q240" s="235"/>
      <c r="R240" s="235"/>
      <c r="S240" s="235"/>
      <c r="T240" s="235"/>
      <c r="U240" s="235"/>
      <c r="V240" s="235"/>
      <c r="W240" s="235"/>
      <c r="X240" s="235"/>
      <c r="Y240" s="235"/>
      <c r="Z240" s="235"/>
      <c r="AA240" s="235"/>
      <c r="AB240" s="235"/>
      <c r="AC240" s="235"/>
      <c r="AD240" s="235"/>
      <c r="AE240" s="235"/>
      <c r="AF240" s="235"/>
      <c r="AG240" s="235"/>
      <c r="AH240" s="235"/>
      <c r="AI240" s="235"/>
      <c r="AJ240" s="235"/>
      <c r="AK240" s="235"/>
      <c r="AL240" s="235"/>
      <c r="AM240" s="235"/>
      <c r="AN240" s="235"/>
      <c r="AO240" s="235"/>
      <c r="AP240" s="235"/>
      <c r="AQ240" s="235"/>
      <c r="AR240" s="235"/>
      <c r="AS240" s="235"/>
      <c r="AT240" s="235"/>
    </row>
    <row r="241" spans="1:46" s="232" customFormat="1" outlineLevel="1">
      <c r="A241" s="395">
        <v>69</v>
      </c>
      <c r="B241" s="269" t="s">
        <v>1531</v>
      </c>
      <c r="C241" s="270" t="s">
        <v>1750</v>
      </c>
      <c r="D241" s="372" t="s">
        <v>247</v>
      </c>
      <c r="E241" s="334">
        <v>3</v>
      </c>
      <c r="F241" s="334"/>
      <c r="G241" s="334">
        <f>ROUND(E241*F241,2)</f>
        <v>0</v>
      </c>
      <c r="H241" s="390" t="s">
        <v>1715</v>
      </c>
      <c r="I241" s="235"/>
      <c r="J241" s="235"/>
      <c r="K241" s="235"/>
      <c r="L241" s="235"/>
      <c r="M241" s="235"/>
      <c r="N241" s="235"/>
      <c r="O241" s="235"/>
      <c r="P241" s="235"/>
      <c r="Q241" s="235"/>
      <c r="R241" s="235"/>
      <c r="S241" s="235"/>
      <c r="T241" s="235"/>
      <c r="U241" s="235"/>
      <c r="V241" s="235"/>
      <c r="W241" s="235"/>
      <c r="X241" s="235"/>
      <c r="Y241" s="235"/>
      <c r="Z241" s="235"/>
      <c r="AA241" s="235"/>
      <c r="AB241" s="235"/>
      <c r="AC241" s="235"/>
      <c r="AD241" s="235"/>
      <c r="AE241" s="235"/>
      <c r="AF241" s="235"/>
      <c r="AG241" s="235"/>
      <c r="AH241" s="235"/>
      <c r="AI241" s="235"/>
      <c r="AJ241" s="235"/>
      <c r="AK241" s="235"/>
      <c r="AL241" s="235"/>
      <c r="AM241" s="235"/>
      <c r="AN241" s="235"/>
      <c r="AO241" s="235"/>
      <c r="AP241" s="235"/>
      <c r="AQ241" s="235"/>
      <c r="AR241" s="235"/>
      <c r="AS241" s="235"/>
      <c r="AT241" s="235"/>
    </row>
    <row r="242" spans="1:46" s="232" customFormat="1" outlineLevel="1">
      <c r="A242" s="395"/>
      <c r="B242" s="269"/>
      <c r="C242" s="360" t="s">
        <v>50</v>
      </c>
      <c r="D242" s="361"/>
      <c r="E242" s="362">
        <v>3.0000000000000004</v>
      </c>
      <c r="F242" s="334"/>
      <c r="G242" s="334"/>
      <c r="H242" s="271"/>
      <c r="I242" s="235"/>
      <c r="J242" s="235"/>
      <c r="K242" s="235"/>
      <c r="L242" s="235"/>
      <c r="M242" s="235"/>
      <c r="N242" s="235"/>
      <c r="O242" s="235"/>
      <c r="P242" s="235"/>
      <c r="Q242" s="235"/>
      <c r="R242" s="235"/>
      <c r="S242" s="235"/>
      <c r="T242" s="235"/>
      <c r="U242" s="235"/>
      <c r="V242" s="235"/>
      <c r="W242" s="235"/>
      <c r="X242" s="235"/>
      <c r="Y242" s="235"/>
      <c r="Z242" s="235"/>
      <c r="AA242" s="235"/>
      <c r="AB242" s="235"/>
      <c r="AC242" s="235"/>
      <c r="AD242" s="235"/>
      <c r="AE242" s="235"/>
      <c r="AF242" s="235"/>
      <c r="AG242" s="235"/>
      <c r="AH242" s="235"/>
      <c r="AI242" s="235"/>
      <c r="AJ242" s="235"/>
      <c r="AK242" s="235"/>
      <c r="AL242" s="235"/>
      <c r="AM242" s="235"/>
      <c r="AN242" s="235"/>
      <c r="AO242" s="235"/>
      <c r="AP242" s="235"/>
      <c r="AQ242" s="235"/>
      <c r="AR242" s="235"/>
      <c r="AS242" s="235"/>
      <c r="AT242" s="235"/>
    </row>
    <row r="243" spans="1:46" s="232" customFormat="1" outlineLevel="1">
      <c r="A243" s="395">
        <v>70</v>
      </c>
      <c r="B243" s="269" t="s">
        <v>1751</v>
      </c>
      <c r="C243" s="270" t="s">
        <v>1752</v>
      </c>
      <c r="D243" s="372" t="s">
        <v>142</v>
      </c>
      <c r="E243" s="334">
        <v>2</v>
      </c>
      <c r="F243" s="334"/>
      <c r="G243" s="334">
        <f>ROUND(E243*F243,2)</f>
        <v>0</v>
      </c>
      <c r="H243" s="390" t="s">
        <v>1715</v>
      </c>
      <c r="I243" s="235"/>
      <c r="J243" s="235"/>
      <c r="K243" s="235"/>
      <c r="L243" s="235"/>
      <c r="M243" s="235"/>
      <c r="N243" s="235"/>
      <c r="O243" s="235"/>
      <c r="P243" s="235"/>
      <c r="Q243" s="235"/>
      <c r="R243" s="235"/>
      <c r="S243" s="235"/>
      <c r="T243" s="235"/>
      <c r="U243" s="235"/>
      <c r="V243" s="235"/>
      <c r="W243" s="235"/>
      <c r="X243" s="235"/>
      <c r="Y243" s="235"/>
      <c r="Z243" s="235"/>
      <c r="AA243" s="235"/>
      <c r="AB243" s="235"/>
      <c r="AC243" s="235"/>
      <c r="AD243" s="235"/>
      <c r="AE243" s="235"/>
      <c r="AF243" s="235"/>
      <c r="AG243" s="235"/>
      <c r="AH243" s="235"/>
      <c r="AI243" s="235"/>
      <c r="AJ243" s="235"/>
      <c r="AK243" s="235"/>
      <c r="AL243" s="235"/>
      <c r="AM243" s="235"/>
      <c r="AN243" s="235"/>
      <c r="AO243" s="235"/>
      <c r="AP243" s="235"/>
      <c r="AQ243" s="235"/>
      <c r="AR243" s="235"/>
      <c r="AS243" s="235"/>
      <c r="AT243" s="235"/>
    </row>
    <row r="244" spans="1:46" s="232" customFormat="1" outlineLevel="1">
      <c r="A244" s="395"/>
      <c r="B244" s="269"/>
      <c r="C244" s="360" t="s">
        <v>48</v>
      </c>
      <c r="D244" s="361"/>
      <c r="E244" s="362">
        <v>2</v>
      </c>
      <c r="F244" s="334"/>
      <c r="G244" s="334"/>
      <c r="H244" s="271"/>
      <c r="I244" s="235"/>
      <c r="J244" s="235"/>
      <c r="K244" s="235"/>
      <c r="L244" s="235"/>
      <c r="M244" s="235"/>
      <c r="N244" s="235"/>
      <c r="O244" s="235"/>
      <c r="P244" s="235"/>
      <c r="Q244" s="235"/>
      <c r="R244" s="235"/>
      <c r="S244" s="235"/>
      <c r="T244" s="235"/>
      <c r="U244" s="235"/>
      <c r="V244" s="235"/>
      <c r="W244" s="235"/>
      <c r="X244" s="235"/>
      <c r="Y244" s="235"/>
      <c r="Z244" s="235"/>
      <c r="AA244" s="235"/>
      <c r="AB244" s="235"/>
      <c r="AC244" s="235"/>
      <c r="AD244" s="235"/>
      <c r="AE244" s="235"/>
      <c r="AF244" s="235"/>
      <c r="AG244" s="235"/>
      <c r="AH244" s="235"/>
      <c r="AI244" s="235"/>
      <c r="AJ244" s="235"/>
      <c r="AK244" s="235"/>
      <c r="AL244" s="235"/>
      <c r="AM244" s="235"/>
      <c r="AN244" s="235"/>
      <c r="AO244" s="235"/>
      <c r="AP244" s="235"/>
      <c r="AQ244" s="235"/>
      <c r="AR244" s="235"/>
      <c r="AS244" s="235"/>
      <c r="AT244" s="235"/>
    </row>
    <row r="245" spans="1:46" s="232" customFormat="1" outlineLevel="1">
      <c r="A245" s="395">
        <v>71</v>
      </c>
      <c r="B245" s="269" t="s">
        <v>1563</v>
      </c>
      <c r="C245" s="270" t="s">
        <v>1720</v>
      </c>
      <c r="D245" s="372" t="s">
        <v>247</v>
      </c>
      <c r="E245" s="334">
        <v>16</v>
      </c>
      <c r="F245" s="334"/>
      <c r="G245" s="334">
        <f>ROUND(E245*F245,2)</f>
        <v>0</v>
      </c>
      <c r="H245" s="390" t="s">
        <v>1715</v>
      </c>
      <c r="I245" s="235"/>
      <c r="J245" s="235"/>
      <c r="K245" s="235"/>
      <c r="L245" s="235"/>
      <c r="M245" s="235"/>
      <c r="N245" s="235"/>
      <c r="O245" s="235"/>
      <c r="P245" s="235"/>
      <c r="Q245" s="235"/>
      <c r="R245" s="235"/>
      <c r="S245" s="235"/>
      <c r="T245" s="235"/>
      <c r="U245" s="235"/>
      <c r="V245" s="235"/>
      <c r="W245" s="235"/>
      <c r="X245" s="235"/>
      <c r="Y245" s="235"/>
      <c r="Z245" s="235"/>
      <c r="AA245" s="235"/>
      <c r="AB245" s="235"/>
      <c r="AC245" s="235"/>
      <c r="AD245" s="235"/>
      <c r="AE245" s="235"/>
      <c r="AF245" s="235"/>
      <c r="AG245" s="235"/>
      <c r="AH245" s="235"/>
      <c r="AI245" s="235"/>
      <c r="AJ245" s="235"/>
      <c r="AK245" s="235"/>
      <c r="AL245" s="235"/>
      <c r="AM245" s="235"/>
      <c r="AN245" s="235"/>
      <c r="AO245" s="235"/>
      <c r="AP245" s="235"/>
      <c r="AQ245" s="235"/>
      <c r="AR245" s="235"/>
      <c r="AS245" s="235"/>
      <c r="AT245" s="235"/>
    </row>
    <row r="246" spans="1:46" s="232" customFormat="1" outlineLevel="1">
      <c r="A246" s="395"/>
      <c r="B246" s="269"/>
      <c r="C246" s="360" t="s">
        <v>1753</v>
      </c>
      <c r="D246" s="361"/>
      <c r="E246" s="362">
        <v>16</v>
      </c>
      <c r="F246" s="334"/>
      <c r="G246" s="334"/>
      <c r="H246" s="271"/>
      <c r="I246" s="235"/>
      <c r="J246" s="235"/>
      <c r="K246" s="235"/>
      <c r="L246" s="235"/>
      <c r="M246" s="235"/>
      <c r="N246" s="235"/>
      <c r="O246" s="235"/>
      <c r="P246" s="235"/>
      <c r="Q246" s="235"/>
      <c r="R246" s="235"/>
      <c r="S246" s="235"/>
      <c r="T246" s="235"/>
      <c r="U246" s="235"/>
      <c r="V246" s="235"/>
      <c r="W246" s="235"/>
      <c r="X246" s="235"/>
      <c r="Y246" s="235"/>
      <c r="Z246" s="235"/>
      <c r="AA246" s="235"/>
      <c r="AB246" s="235"/>
      <c r="AC246" s="235"/>
      <c r="AD246" s="235"/>
      <c r="AE246" s="235"/>
      <c r="AF246" s="235"/>
      <c r="AG246" s="235"/>
      <c r="AH246" s="235"/>
      <c r="AI246" s="235"/>
      <c r="AJ246" s="235"/>
      <c r="AK246" s="235"/>
      <c r="AL246" s="235"/>
      <c r="AM246" s="235"/>
      <c r="AN246" s="235"/>
      <c r="AO246" s="235"/>
      <c r="AP246" s="235"/>
      <c r="AQ246" s="235"/>
      <c r="AR246" s="235"/>
      <c r="AS246" s="235"/>
      <c r="AT246" s="235"/>
    </row>
    <row r="247" spans="1:46" s="232" customFormat="1" outlineLevel="1">
      <c r="A247" s="395">
        <v>72</v>
      </c>
      <c r="B247" s="269" t="s">
        <v>1754</v>
      </c>
      <c r="C247" s="270" t="s">
        <v>1755</v>
      </c>
      <c r="D247" s="372" t="s">
        <v>197</v>
      </c>
      <c r="E247" s="334">
        <v>0.2384</v>
      </c>
      <c r="F247" s="334"/>
      <c r="G247" s="334">
        <f>ROUND(E247*F247,2)</f>
        <v>0</v>
      </c>
      <c r="H247" s="390" t="s">
        <v>1715</v>
      </c>
      <c r="I247" s="235"/>
      <c r="J247" s="235"/>
      <c r="K247" s="235"/>
      <c r="L247" s="235"/>
      <c r="M247" s="235"/>
      <c r="N247" s="235"/>
      <c r="O247" s="235"/>
      <c r="P247" s="235"/>
      <c r="Q247" s="235"/>
      <c r="R247" s="235"/>
      <c r="S247" s="235"/>
      <c r="T247" s="235"/>
      <c r="U247" s="235"/>
      <c r="V247" s="235"/>
      <c r="W247" s="235"/>
      <c r="X247" s="235"/>
      <c r="Y247" s="235"/>
      <c r="Z247" s="235"/>
      <c r="AA247" s="235"/>
      <c r="AB247" s="235"/>
      <c r="AC247" s="235"/>
      <c r="AD247" s="235"/>
      <c r="AE247" s="235"/>
      <c r="AF247" s="235"/>
      <c r="AG247" s="235"/>
      <c r="AH247" s="235"/>
      <c r="AI247" s="235"/>
      <c r="AJ247" s="235"/>
      <c r="AK247" s="235"/>
      <c r="AL247" s="235"/>
      <c r="AM247" s="235"/>
      <c r="AN247" s="235"/>
      <c r="AO247" s="235"/>
      <c r="AP247" s="235"/>
      <c r="AQ247" s="235"/>
      <c r="AR247" s="235"/>
      <c r="AS247" s="235"/>
      <c r="AT247" s="235"/>
    </row>
    <row r="248" spans="1:46" s="232" customFormat="1" outlineLevel="1">
      <c r="A248" s="395"/>
      <c r="B248" s="269"/>
      <c r="C248" s="360" t="s">
        <v>1756</v>
      </c>
      <c r="D248" s="361"/>
      <c r="E248" s="362">
        <v>0.23920000000000002</v>
      </c>
      <c r="F248" s="334"/>
      <c r="G248" s="334"/>
      <c r="H248" s="271"/>
      <c r="I248" s="235"/>
      <c r="J248" s="235"/>
      <c r="K248" s="235"/>
      <c r="L248" s="235"/>
      <c r="M248" s="235"/>
      <c r="N248" s="235"/>
      <c r="O248" s="235"/>
      <c r="P248" s="235"/>
      <c r="Q248" s="235"/>
      <c r="R248" s="235"/>
      <c r="S248" s="235"/>
      <c r="T248" s="235"/>
      <c r="U248" s="235"/>
      <c r="V248" s="235"/>
      <c r="W248" s="235"/>
      <c r="X248" s="235"/>
      <c r="Y248" s="235"/>
      <c r="Z248" s="235"/>
      <c r="AA248" s="235"/>
      <c r="AB248" s="235"/>
      <c r="AC248" s="235"/>
      <c r="AD248" s="235"/>
      <c r="AE248" s="235"/>
      <c r="AF248" s="235"/>
      <c r="AG248" s="235"/>
      <c r="AH248" s="235"/>
      <c r="AI248" s="235"/>
      <c r="AJ248" s="235"/>
      <c r="AK248" s="235"/>
      <c r="AL248" s="235"/>
      <c r="AM248" s="235"/>
      <c r="AN248" s="235"/>
      <c r="AO248" s="235"/>
      <c r="AP248" s="235"/>
      <c r="AQ248" s="235"/>
      <c r="AR248" s="235"/>
      <c r="AS248" s="235"/>
      <c r="AT248" s="235"/>
    </row>
    <row r="249" spans="1:46" s="232" customFormat="1" outlineLevel="1">
      <c r="A249" s="395"/>
      <c r="B249" s="360" t="s">
        <v>1500</v>
      </c>
      <c r="C249" s="360" t="s">
        <v>1757</v>
      </c>
      <c r="D249" s="361"/>
      <c r="E249" s="362"/>
      <c r="F249" s="334"/>
      <c r="G249" s="334"/>
      <c r="H249" s="271"/>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row>
    <row r="250" spans="1:46" s="232" customFormat="1" outlineLevel="1">
      <c r="A250" s="395" t="s">
        <v>152</v>
      </c>
      <c r="B250" s="331" t="s">
        <v>1569</v>
      </c>
      <c r="C250" s="332" t="s">
        <v>1570</v>
      </c>
      <c r="D250" s="372" t="s">
        <v>1496</v>
      </c>
      <c r="E250" s="334" t="s">
        <v>1496</v>
      </c>
      <c r="F250" s="334"/>
      <c r="G250" s="271"/>
      <c r="H250" s="390" t="s">
        <v>152</v>
      </c>
      <c r="I250" s="235"/>
      <c r="J250" s="235"/>
      <c r="K250" s="235"/>
      <c r="L250" s="235"/>
      <c r="M250" s="235"/>
      <c r="N250" s="235"/>
      <c r="O250" s="235"/>
      <c r="P250" s="235"/>
      <c r="Q250" s="235"/>
      <c r="R250" s="235"/>
      <c r="S250" s="235"/>
      <c r="T250" s="235"/>
      <c r="U250" s="235"/>
      <c r="V250" s="235"/>
      <c r="W250" s="235"/>
      <c r="X250" s="235"/>
      <c r="Y250" s="235"/>
      <c r="Z250" s="235"/>
      <c r="AA250" s="235"/>
      <c r="AB250" s="235"/>
      <c r="AC250" s="235"/>
      <c r="AD250" s="235"/>
      <c r="AE250" s="235"/>
      <c r="AF250" s="235"/>
      <c r="AG250" s="235"/>
      <c r="AH250" s="235"/>
      <c r="AI250" s="235"/>
      <c r="AJ250" s="235"/>
      <c r="AK250" s="235"/>
      <c r="AL250" s="235"/>
      <c r="AM250" s="235"/>
      <c r="AN250" s="235"/>
      <c r="AO250" s="235"/>
      <c r="AP250" s="235"/>
      <c r="AQ250" s="235"/>
      <c r="AR250" s="235"/>
      <c r="AS250" s="235"/>
      <c r="AT250" s="235"/>
    </row>
    <row r="251" spans="1:46" s="232" customFormat="1" outlineLevel="1">
      <c r="A251" s="395">
        <v>73</v>
      </c>
      <c r="B251" s="269" t="s">
        <v>1758</v>
      </c>
      <c r="C251" s="270" t="s">
        <v>1759</v>
      </c>
      <c r="D251" s="372" t="s">
        <v>247</v>
      </c>
      <c r="E251" s="334">
        <v>21</v>
      </c>
      <c r="F251" s="334"/>
      <c r="G251" s="334">
        <f>ROUND(E251*F251,2)</f>
        <v>0</v>
      </c>
      <c r="H251" s="390" t="s">
        <v>1715</v>
      </c>
      <c r="I251" s="235"/>
      <c r="J251" s="235"/>
      <c r="K251" s="235"/>
      <c r="L251" s="235"/>
      <c r="M251" s="235"/>
      <c r="N251" s="235"/>
      <c r="O251" s="235"/>
      <c r="P251" s="235"/>
      <c r="Q251" s="235"/>
      <c r="R251" s="235"/>
      <c r="S251" s="235"/>
      <c r="T251" s="235"/>
      <c r="U251" s="235"/>
      <c r="V251" s="235"/>
      <c r="W251" s="235"/>
      <c r="X251" s="235"/>
      <c r="Y251" s="235"/>
      <c r="Z251" s="235"/>
      <c r="AA251" s="235"/>
      <c r="AB251" s="235"/>
      <c r="AC251" s="235"/>
      <c r="AD251" s="235"/>
      <c r="AE251" s="235"/>
      <c r="AF251" s="235"/>
      <c r="AG251" s="235"/>
      <c r="AH251" s="235"/>
      <c r="AI251" s="235"/>
      <c r="AJ251" s="235"/>
      <c r="AK251" s="235"/>
      <c r="AL251" s="235"/>
      <c r="AM251" s="235"/>
      <c r="AN251" s="235"/>
      <c r="AO251" s="235"/>
      <c r="AP251" s="235"/>
      <c r="AQ251" s="235"/>
      <c r="AR251" s="235"/>
      <c r="AS251" s="235"/>
      <c r="AT251" s="235"/>
    </row>
    <row r="252" spans="1:46" s="232" customFormat="1" outlineLevel="1">
      <c r="A252" s="395"/>
      <c r="B252" s="360"/>
      <c r="C252" s="360" t="s">
        <v>1573</v>
      </c>
      <c r="D252" s="361"/>
      <c r="E252" s="362">
        <v>21</v>
      </c>
      <c r="F252" s="334"/>
      <c r="G252" s="334"/>
      <c r="H252" s="271"/>
      <c r="I252" s="235"/>
      <c r="J252" s="235"/>
      <c r="K252" s="235"/>
      <c r="L252" s="235"/>
      <c r="M252" s="235"/>
      <c r="N252" s="235"/>
      <c r="O252" s="235"/>
      <c r="P252" s="235"/>
      <c r="Q252" s="235"/>
      <c r="R252" s="235"/>
      <c r="S252" s="235"/>
      <c r="T252" s="235"/>
      <c r="U252" s="235"/>
      <c r="V252" s="235"/>
      <c r="W252" s="235"/>
      <c r="X252" s="235"/>
      <c r="Y252" s="235"/>
      <c r="Z252" s="235"/>
      <c r="AA252" s="235"/>
      <c r="AB252" s="235"/>
      <c r="AC252" s="235"/>
      <c r="AD252" s="235"/>
      <c r="AE252" s="235"/>
      <c r="AF252" s="235"/>
      <c r="AG252" s="235"/>
      <c r="AH252" s="235"/>
      <c r="AI252" s="235"/>
      <c r="AJ252" s="235"/>
      <c r="AK252" s="235"/>
      <c r="AL252" s="235"/>
      <c r="AM252" s="235"/>
      <c r="AN252" s="235"/>
      <c r="AO252" s="235"/>
      <c r="AP252" s="235"/>
      <c r="AQ252" s="235"/>
      <c r="AR252" s="235"/>
      <c r="AS252" s="235"/>
      <c r="AT252" s="235"/>
    </row>
    <row r="253" spans="1:46" s="232" customFormat="1" ht="22.5" outlineLevel="1">
      <c r="A253" s="395">
        <v>74</v>
      </c>
      <c r="B253" s="269" t="s">
        <v>1583</v>
      </c>
      <c r="C253" s="270" t="s">
        <v>1760</v>
      </c>
      <c r="D253" s="372" t="s">
        <v>247</v>
      </c>
      <c r="E253" s="334">
        <v>2</v>
      </c>
      <c r="F253" s="334"/>
      <c r="G253" s="334">
        <f>ROUND(E253*F253,2)</f>
        <v>0</v>
      </c>
      <c r="H253" s="390" t="s">
        <v>1715</v>
      </c>
      <c r="I253" s="235"/>
      <c r="J253" s="235"/>
      <c r="K253" s="235"/>
      <c r="L253" s="235"/>
      <c r="M253" s="235"/>
      <c r="N253" s="235"/>
      <c r="O253" s="235"/>
      <c r="P253" s="235"/>
      <c r="Q253" s="235"/>
      <c r="R253" s="235"/>
      <c r="S253" s="235"/>
      <c r="T253" s="235"/>
      <c r="U253" s="235"/>
      <c r="V253" s="235"/>
      <c r="W253" s="235"/>
      <c r="X253" s="235"/>
      <c r="Y253" s="235"/>
      <c r="Z253" s="235"/>
      <c r="AA253" s="235"/>
      <c r="AB253" s="235"/>
      <c r="AC253" s="235"/>
      <c r="AD253" s="235"/>
      <c r="AE253" s="235"/>
      <c r="AF253" s="235"/>
      <c r="AG253" s="235"/>
      <c r="AH253" s="235"/>
      <c r="AI253" s="235"/>
      <c r="AJ253" s="235"/>
      <c r="AK253" s="235"/>
      <c r="AL253" s="235"/>
      <c r="AM253" s="235"/>
      <c r="AN253" s="235"/>
      <c r="AO253" s="235"/>
      <c r="AP253" s="235"/>
      <c r="AQ253" s="235"/>
      <c r="AR253" s="235"/>
      <c r="AS253" s="235"/>
      <c r="AT253" s="235"/>
    </row>
    <row r="254" spans="1:46" s="232" customFormat="1" outlineLevel="1">
      <c r="A254" s="395"/>
      <c r="B254" s="360"/>
      <c r="C254" s="360" t="s">
        <v>1722</v>
      </c>
      <c r="D254" s="361"/>
      <c r="E254" s="362"/>
      <c r="F254" s="334"/>
      <c r="G254" s="334"/>
      <c r="H254" s="271"/>
      <c r="I254" s="235"/>
      <c r="J254" s="235"/>
      <c r="K254" s="235"/>
      <c r="L254" s="235"/>
      <c r="M254" s="235"/>
      <c r="N254" s="235"/>
      <c r="O254" s="235"/>
      <c r="P254" s="235"/>
      <c r="Q254" s="235"/>
      <c r="R254" s="235"/>
      <c r="S254" s="235"/>
      <c r="T254" s="235"/>
      <c r="U254" s="235"/>
      <c r="V254" s="235"/>
      <c r="W254" s="235"/>
      <c r="X254" s="235"/>
      <c r="Y254" s="235"/>
      <c r="Z254" s="235"/>
      <c r="AA254" s="235"/>
      <c r="AB254" s="235"/>
      <c r="AC254" s="235"/>
      <c r="AD254" s="235"/>
      <c r="AE254" s="235"/>
      <c r="AF254" s="235"/>
      <c r="AG254" s="235"/>
      <c r="AH254" s="235"/>
      <c r="AI254" s="235"/>
      <c r="AJ254" s="235"/>
      <c r="AK254" s="235"/>
      <c r="AL254" s="235"/>
      <c r="AM254" s="235"/>
      <c r="AN254" s="235"/>
      <c r="AO254" s="235"/>
      <c r="AP254" s="235"/>
      <c r="AQ254" s="235"/>
      <c r="AR254" s="235"/>
      <c r="AS254" s="235"/>
      <c r="AT254" s="235"/>
    </row>
    <row r="255" spans="1:46" s="232" customFormat="1" outlineLevel="1">
      <c r="A255" s="395"/>
      <c r="B255" s="360"/>
      <c r="C255" s="360" t="s">
        <v>1631</v>
      </c>
      <c r="D255" s="361"/>
      <c r="E255" s="362">
        <v>2</v>
      </c>
      <c r="F255" s="334"/>
      <c r="G255" s="334"/>
      <c r="H255" s="271"/>
      <c r="I255" s="235"/>
      <c r="J255" s="235"/>
      <c r="K255" s="235"/>
      <c r="L255" s="235"/>
      <c r="M255" s="235"/>
      <c r="N255" s="235"/>
      <c r="O255" s="235"/>
      <c r="P255" s="235"/>
      <c r="Q255" s="235"/>
      <c r="R255" s="235"/>
      <c r="S255" s="235"/>
      <c r="T255" s="235"/>
      <c r="U255" s="235"/>
      <c r="V255" s="235"/>
      <c r="W255" s="235"/>
      <c r="X255" s="235"/>
      <c r="Y255" s="235"/>
      <c r="Z255" s="235"/>
      <c r="AA255" s="235"/>
      <c r="AB255" s="235"/>
      <c r="AC255" s="235"/>
      <c r="AD255" s="235"/>
      <c r="AE255" s="235"/>
      <c r="AF255" s="235"/>
      <c r="AG255" s="235"/>
      <c r="AH255" s="235"/>
      <c r="AI255" s="235"/>
      <c r="AJ255" s="235"/>
      <c r="AK255" s="235"/>
      <c r="AL255" s="235"/>
      <c r="AM255" s="235"/>
      <c r="AN255" s="235"/>
      <c r="AO255" s="235"/>
      <c r="AP255" s="235"/>
      <c r="AQ255" s="235"/>
      <c r="AR255" s="235"/>
      <c r="AS255" s="235"/>
      <c r="AT255" s="235"/>
    </row>
    <row r="256" spans="1:46" s="232" customFormat="1" ht="22.5" outlineLevel="1">
      <c r="A256" s="395"/>
      <c r="B256" s="360" t="s">
        <v>1500</v>
      </c>
      <c r="C256" s="360" t="s">
        <v>1723</v>
      </c>
      <c r="D256" s="361"/>
      <c r="E256" s="362"/>
      <c r="F256" s="334"/>
      <c r="G256" s="334"/>
      <c r="H256" s="271"/>
      <c r="I256" s="235"/>
      <c r="J256" s="235"/>
      <c r="K256" s="235"/>
      <c r="L256" s="235"/>
      <c r="M256" s="235"/>
      <c r="N256" s="235"/>
      <c r="O256" s="235"/>
      <c r="P256" s="235"/>
      <c r="Q256" s="235"/>
      <c r="R256" s="235"/>
      <c r="S256" s="235"/>
      <c r="T256" s="235"/>
      <c r="U256" s="235"/>
      <c r="V256" s="235"/>
      <c r="W256" s="235"/>
      <c r="X256" s="235"/>
      <c r="Y256" s="235"/>
      <c r="Z256" s="235"/>
      <c r="AA256" s="235"/>
      <c r="AB256" s="235"/>
      <c r="AC256" s="235"/>
      <c r="AD256" s="235"/>
      <c r="AE256" s="235"/>
      <c r="AF256" s="235"/>
      <c r="AG256" s="235"/>
      <c r="AH256" s="235"/>
      <c r="AI256" s="235"/>
      <c r="AJ256" s="235"/>
      <c r="AK256" s="235"/>
      <c r="AL256" s="235"/>
      <c r="AM256" s="235"/>
      <c r="AN256" s="235"/>
      <c r="AO256" s="235"/>
      <c r="AP256" s="235"/>
      <c r="AQ256" s="235"/>
      <c r="AR256" s="235"/>
      <c r="AS256" s="235"/>
      <c r="AT256" s="235"/>
    </row>
    <row r="257" spans="1:46" s="232" customFormat="1" ht="22.5" outlineLevel="1">
      <c r="A257" s="395">
        <v>75</v>
      </c>
      <c r="B257" s="269" t="s">
        <v>1587</v>
      </c>
      <c r="C257" s="270" t="s">
        <v>1761</v>
      </c>
      <c r="D257" s="372" t="s">
        <v>247</v>
      </c>
      <c r="E257" s="334">
        <v>4</v>
      </c>
      <c r="F257" s="334"/>
      <c r="G257" s="334">
        <f>ROUND(E257*F257,2)</f>
        <v>0</v>
      </c>
      <c r="H257" s="390" t="s">
        <v>1715</v>
      </c>
      <c r="I257" s="235"/>
      <c r="J257" s="235"/>
      <c r="K257" s="235"/>
      <c r="L257" s="235"/>
      <c r="M257" s="235"/>
      <c r="N257" s="235"/>
      <c r="O257" s="235"/>
      <c r="P257" s="235"/>
      <c r="Q257" s="235"/>
      <c r="R257" s="235"/>
      <c r="S257" s="235"/>
      <c r="T257" s="235"/>
      <c r="U257" s="235"/>
      <c r="V257" s="235"/>
      <c r="W257" s="235"/>
      <c r="X257" s="235"/>
      <c r="Y257" s="235"/>
      <c r="Z257" s="235"/>
      <c r="AA257" s="235"/>
      <c r="AB257" s="235"/>
      <c r="AC257" s="235"/>
      <c r="AD257" s="235"/>
      <c r="AE257" s="235"/>
      <c r="AF257" s="235"/>
      <c r="AG257" s="235"/>
      <c r="AH257" s="235"/>
      <c r="AI257" s="235"/>
      <c r="AJ257" s="235"/>
      <c r="AK257" s="235"/>
      <c r="AL257" s="235"/>
      <c r="AM257" s="235"/>
      <c r="AN257" s="235"/>
      <c r="AO257" s="235"/>
      <c r="AP257" s="235"/>
      <c r="AQ257" s="235"/>
      <c r="AR257" s="235"/>
      <c r="AS257" s="235"/>
      <c r="AT257" s="235"/>
    </row>
    <row r="258" spans="1:46" s="232" customFormat="1" outlineLevel="1">
      <c r="A258" s="395"/>
      <c r="B258" s="360"/>
      <c r="C258" s="360" t="s">
        <v>1722</v>
      </c>
      <c r="D258" s="361"/>
      <c r="E258" s="362"/>
      <c r="F258" s="334"/>
      <c r="G258" s="334"/>
      <c r="H258" s="271"/>
      <c r="I258" s="235"/>
      <c r="J258" s="235"/>
      <c r="K258" s="235"/>
      <c r="L258" s="235"/>
      <c r="M258" s="235"/>
      <c r="N258" s="235"/>
      <c r="O258" s="235"/>
      <c r="P258" s="235"/>
      <c r="Q258" s="235"/>
      <c r="R258" s="235"/>
      <c r="S258" s="235"/>
      <c r="T258" s="235"/>
      <c r="U258" s="235"/>
      <c r="V258" s="235"/>
      <c r="W258" s="235"/>
      <c r="X258" s="235"/>
      <c r="Y258" s="235"/>
      <c r="Z258" s="235"/>
      <c r="AA258" s="235"/>
      <c r="AB258" s="235"/>
      <c r="AC258" s="235"/>
      <c r="AD258" s="235"/>
      <c r="AE258" s="235"/>
      <c r="AF258" s="235"/>
      <c r="AG258" s="235"/>
      <c r="AH258" s="235"/>
      <c r="AI258" s="235"/>
      <c r="AJ258" s="235"/>
      <c r="AK258" s="235"/>
      <c r="AL258" s="235"/>
      <c r="AM258" s="235"/>
      <c r="AN258" s="235"/>
      <c r="AO258" s="235"/>
      <c r="AP258" s="235"/>
      <c r="AQ258" s="235"/>
      <c r="AR258" s="235"/>
      <c r="AS258" s="235"/>
      <c r="AT258" s="235"/>
    </row>
    <row r="259" spans="1:46" s="232" customFormat="1" outlineLevel="1">
      <c r="A259" s="395"/>
      <c r="B259" s="360"/>
      <c r="C259" s="360" t="s">
        <v>244</v>
      </c>
      <c r="D259" s="361"/>
      <c r="E259" s="362">
        <v>4</v>
      </c>
      <c r="F259" s="334"/>
      <c r="G259" s="334"/>
      <c r="H259" s="271"/>
      <c r="I259" s="235"/>
      <c r="J259" s="235"/>
      <c r="K259" s="235"/>
      <c r="L259" s="235"/>
      <c r="M259" s="235"/>
      <c r="N259" s="235"/>
      <c r="O259" s="235"/>
      <c r="P259" s="235"/>
      <c r="Q259" s="235"/>
      <c r="R259" s="235"/>
      <c r="S259" s="235"/>
      <c r="T259" s="235"/>
      <c r="U259" s="235"/>
      <c r="V259" s="235"/>
      <c r="W259" s="235"/>
      <c r="X259" s="235"/>
      <c r="Y259" s="235"/>
      <c r="Z259" s="235"/>
      <c r="AA259" s="235"/>
      <c r="AB259" s="235"/>
      <c r="AC259" s="235"/>
      <c r="AD259" s="235"/>
      <c r="AE259" s="235"/>
      <c r="AF259" s="235"/>
      <c r="AG259" s="235"/>
      <c r="AH259" s="235"/>
      <c r="AI259" s="235"/>
      <c r="AJ259" s="235"/>
      <c r="AK259" s="235"/>
      <c r="AL259" s="235"/>
      <c r="AM259" s="235"/>
      <c r="AN259" s="235"/>
      <c r="AO259" s="235"/>
      <c r="AP259" s="235"/>
      <c r="AQ259" s="235"/>
      <c r="AR259" s="235"/>
      <c r="AS259" s="235"/>
      <c r="AT259" s="235"/>
    </row>
    <row r="260" spans="1:46" s="232" customFormat="1" ht="22.5" outlineLevel="1">
      <c r="A260" s="395"/>
      <c r="B260" s="360" t="s">
        <v>1500</v>
      </c>
      <c r="C260" s="360" t="s">
        <v>1723</v>
      </c>
      <c r="D260" s="361"/>
      <c r="E260" s="362"/>
      <c r="F260" s="334"/>
      <c r="G260" s="334"/>
      <c r="H260" s="271"/>
      <c r="I260" s="235"/>
      <c r="J260" s="235"/>
      <c r="K260" s="235"/>
      <c r="L260" s="235"/>
      <c r="M260" s="235"/>
      <c r="N260" s="235"/>
      <c r="O260" s="235"/>
      <c r="P260" s="235"/>
      <c r="Q260" s="235"/>
      <c r="R260" s="235"/>
      <c r="S260" s="235"/>
      <c r="T260" s="235"/>
      <c r="U260" s="235"/>
      <c r="V260" s="235"/>
      <c r="W260" s="235"/>
      <c r="X260" s="235"/>
      <c r="Y260" s="235"/>
      <c r="Z260" s="235"/>
      <c r="AA260" s="235"/>
      <c r="AB260" s="235"/>
      <c r="AC260" s="235"/>
      <c r="AD260" s="235"/>
      <c r="AE260" s="235"/>
      <c r="AF260" s="235"/>
      <c r="AG260" s="235"/>
      <c r="AH260" s="235"/>
      <c r="AI260" s="235"/>
      <c r="AJ260" s="235"/>
      <c r="AK260" s="235"/>
      <c r="AL260" s="235"/>
      <c r="AM260" s="235"/>
      <c r="AN260" s="235"/>
      <c r="AO260" s="235"/>
      <c r="AP260" s="235"/>
      <c r="AQ260" s="235"/>
      <c r="AR260" s="235"/>
      <c r="AS260" s="235"/>
      <c r="AT260" s="235"/>
    </row>
    <row r="261" spans="1:46" s="232" customFormat="1" outlineLevel="1">
      <c r="A261" s="395">
        <v>76</v>
      </c>
      <c r="B261" s="269" t="s">
        <v>1594</v>
      </c>
      <c r="C261" s="270" t="s">
        <v>1595</v>
      </c>
      <c r="D261" s="372" t="s">
        <v>247</v>
      </c>
      <c r="E261" s="334">
        <v>2</v>
      </c>
      <c r="F261" s="334"/>
      <c r="G261" s="334">
        <f>ROUND(E261*F261,2)</f>
        <v>0</v>
      </c>
      <c r="H261" s="390" t="s">
        <v>1715</v>
      </c>
      <c r="I261" s="235"/>
      <c r="J261" s="235"/>
      <c r="K261" s="235"/>
      <c r="L261" s="235"/>
      <c r="M261" s="235"/>
      <c r="N261" s="235"/>
      <c r="O261" s="235"/>
      <c r="P261" s="235"/>
      <c r="Q261" s="235"/>
      <c r="R261" s="235"/>
      <c r="S261" s="235"/>
      <c r="T261" s="235"/>
      <c r="U261" s="235"/>
      <c r="V261" s="235"/>
      <c r="W261" s="235"/>
      <c r="X261" s="235"/>
      <c r="Y261" s="235"/>
      <c r="Z261" s="235"/>
      <c r="AA261" s="235"/>
      <c r="AB261" s="235"/>
      <c r="AC261" s="235"/>
      <c r="AD261" s="235"/>
      <c r="AE261" s="235"/>
      <c r="AF261" s="235"/>
      <c r="AG261" s="235"/>
      <c r="AH261" s="235"/>
      <c r="AI261" s="235"/>
      <c r="AJ261" s="235"/>
      <c r="AK261" s="235"/>
      <c r="AL261" s="235"/>
      <c r="AM261" s="235"/>
      <c r="AN261" s="235"/>
      <c r="AO261" s="235"/>
      <c r="AP261" s="235"/>
      <c r="AQ261" s="235"/>
      <c r="AR261" s="235"/>
      <c r="AS261" s="235"/>
      <c r="AT261" s="235"/>
    </row>
    <row r="262" spans="1:46" s="232" customFormat="1" outlineLevel="1">
      <c r="A262" s="395"/>
      <c r="B262" s="360"/>
      <c r="C262" s="360" t="s">
        <v>1596</v>
      </c>
      <c r="D262" s="361"/>
      <c r="E262" s="362"/>
      <c r="F262" s="334"/>
      <c r="G262" s="334"/>
      <c r="H262" s="271"/>
      <c r="I262" s="235"/>
      <c r="J262" s="235"/>
      <c r="K262" s="235"/>
      <c r="L262" s="235"/>
      <c r="M262" s="235"/>
      <c r="N262" s="235"/>
      <c r="O262" s="235"/>
      <c r="P262" s="235"/>
      <c r="Q262" s="235"/>
      <c r="R262" s="235"/>
      <c r="S262" s="235"/>
      <c r="T262" s="235"/>
      <c r="U262" s="235"/>
      <c r="V262" s="235"/>
      <c r="W262" s="235"/>
      <c r="X262" s="235"/>
      <c r="Y262" s="235"/>
      <c r="Z262" s="235"/>
      <c r="AA262" s="235"/>
      <c r="AB262" s="235"/>
      <c r="AC262" s="235"/>
      <c r="AD262" s="235"/>
      <c r="AE262" s="235"/>
      <c r="AF262" s="235"/>
      <c r="AG262" s="235"/>
      <c r="AH262" s="235"/>
      <c r="AI262" s="235"/>
      <c r="AJ262" s="235"/>
      <c r="AK262" s="235"/>
      <c r="AL262" s="235"/>
      <c r="AM262" s="235"/>
      <c r="AN262" s="235"/>
      <c r="AO262" s="235"/>
      <c r="AP262" s="235"/>
      <c r="AQ262" s="235"/>
      <c r="AR262" s="235"/>
      <c r="AS262" s="235"/>
      <c r="AT262" s="235"/>
    </row>
    <row r="263" spans="1:46" s="232" customFormat="1" outlineLevel="1">
      <c r="A263" s="395"/>
      <c r="B263" s="360"/>
      <c r="C263" s="360" t="s">
        <v>48</v>
      </c>
      <c r="D263" s="361"/>
      <c r="E263" s="362">
        <v>2</v>
      </c>
      <c r="F263" s="334"/>
      <c r="G263" s="334"/>
      <c r="H263" s="271"/>
      <c r="I263" s="235"/>
      <c r="J263" s="235"/>
      <c r="K263" s="235"/>
      <c r="L263" s="235"/>
      <c r="M263" s="235"/>
      <c r="N263" s="235"/>
      <c r="O263" s="235"/>
      <c r="P263" s="235"/>
      <c r="Q263" s="235"/>
      <c r="R263" s="235"/>
      <c r="S263" s="235"/>
      <c r="T263" s="235"/>
      <c r="U263" s="235"/>
      <c r="V263" s="235"/>
      <c r="W263" s="235"/>
      <c r="X263" s="235"/>
      <c r="Y263" s="235"/>
      <c r="Z263" s="235"/>
      <c r="AA263" s="235"/>
      <c r="AB263" s="235"/>
      <c r="AC263" s="235"/>
      <c r="AD263" s="235"/>
      <c r="AE263" s="235"/>
      <c r="AF263" s="235"/>
      <c r="AG263" s="235"/>
      <c r="AH263" s="235"/>
      <c r="AI263" s="235"/>
      <c r="AJ263" s="235"/>
      <c r="AK263" s="235"/>
      <c r="AL263" s="235"/>
      <c r="AM263" s="235"/>
      <c r="AN263" s="235"/>
      <c r="AO263" s="235"/>
      <c r="AP263" s="235"/>
      <c r="AQ263" s="235"/>
      <c r="AR263" s="235"/>
      <c r="AS263" s="235"/>
      <c r="AT263" s="235"/>
    </row>
    <row r="264" spans="1:46" s="232" customFormat="1" outlineLevel="1">
      <c r="A264" s="395"/>
      <c r="B264" s="360" t="s">
        <v>1500</v>
      </c>
      <c r="C264" s="360" t="s">
        <v>1724</v>
      </c>
      <c r="D264" s="361"/>
      <c r="E264" s="362"/>
      <c r="F264" s="334"/>
      <c r="G264" s="334"/>
      <c r="H264" s="271"/>
      <c r="I264" s="235"/>
      <c r="J264" s="235"/>
      <c r="K264" s="235"/>
      <c r="L264" s="235"/>
      <c r="M264" s="235"/>
      <c r="N264" s="235"/>
      <c r="O264" s="235"/>
      <c r="P264" s="235"/>
      <c r="Q264" s="235"/>
      <c r="R264" s="235"/>
      <c r="S264" s="235"/>
      <c r="T264" s="235"/>
      <c r="U264" s="235"/>
      <c r="V264" s="235"/>
      <c r="W264" s="235"/>
      <c r="X264" s="235"/>
      <c r="Y264" s="235"/>
      <c r="Z264" s="235"/>
      <c r="AA264" s="235"/>
      <c r="AB264" s="235"/>
      <c r="AC264" s="235"/>
      <c r="AD264" s="235"/>
      <c r="AE264" s="235"/>
      <c r="AF264" s="235"/>
      <c r="AG264" s="235"/>
      <c r="AH264" s="235"/>
      <c r="AI264" s="235"/>
      <c r="AJ264" s="235"/>
      <c r="AK264" s="235"/>
      <c r="AL264" s="235"/>
      <c r="AM264" s="235"/>
      <c r="AN264" s="235"/>
      <c r="AO264" s="235"/>
      <c r="AP264" s="235"/>
      <c r="AQ264" s="235"/>
      <c r="AR264" s="235"/>
      <c r="AS264" s="235"/>
      <c r="AT264" s="235"/>
    </row>
    <row r="265" spans="1:46" s="232" customFormat="1" outlineLevel="1">
      <c r="A265" s="395">
        <v>77</v>
      </c>
      <c r="B265" s="269" t="s">
        <v>1601</v>
      </c>
      <c r="C265" s="270" t="s">
        <v>1595</v>
      </c>
      <c r="D265" s="372" t="s">
        <v>247</v>
      </c>
      <c r="E265" s="334">
        <v>1</v>
      </c>
      <c r="F265" s="334"/>
      <c r="G265" s="334">
        <f>ROUND(E265*F265,2)</f>
        <v>0</v>
      </c>
      <c r="H265" s="390" t="s">
        <v>1715</v>
      </c>
      <c r="I265" s="235"/>
      <c r="J265" s="235"/>
      <c r="K265" s="235"/>
      <c r="L265" s="235"/>
      <c r="M265" s="235"/>
      <c r="N265" s="235"/>
      <c r="O265" s="235"/>
      <c r="P265" s="235"/>
      <c r="Q265" s="235"/>
      <c r="R265" s="235"/>
      <c r="S265" s="235"/>
      <c r="T265" s="235"/>
      <c r="U265" s="235"/>
      <c r="V265" s="235"/>
      <c r="W265" s="235"/>
      <c r="X265" s="235"/>
      <c r="Y265" s="235"/>
      <c r="Z265" s="235"/>
      <c r="AA265" s="235"/>
      <c r="AB265" s="235"/>
      <c r="AC265" s="235"/>
      <c r="AD265" s="235"/>
      <c r="AE265" s="235"/>
      <c r="AF265" s="235"/>
      <c r="AG265" s="235"/>
      <c r="AH265" s="235"/>
      <c r="AI265" s="235"/>
      <c r="AJ265" s="235"/>
      <c r="AK265" s="235"/>
      <c r="AL265" s="235"/>
      <c r="AM265" s="235"/>
      <c r="AN265" s="235"/>
      <c r="AO265" s="235"/>
      <c r="AP265" s="235"/>
      <c r="AQ265" s="235"/>
      <c r="AR265" s="235"/>
      <c r="AS265" s="235"/>
      <c r="AT265" s="235"/>
    </row>
    <row r="266" spans="1:46" s="232" customFormat="1" outlineLevel="1">
      <c r="A266" s="395"/>
      <c r="B266" s="360"/>
      <c r="C266" s="360" t="s">
        <v>1602</v>
      </c>
      <c r="D266" s="361"/>
      <c r="E266" s="362"/>
      <c r="F266" s="334"/>
      <c r="G266" s="334"/>
      <c r="H266" s="271"/>
      <c r="I266" s="235"/>
      <c r="J266" s="235"/>
      <c r="K266" s="235"/>
      <c r="L266" s="235"/>
      <c r="M266" s="235"/>
      <c r="N266" s="235"/>
      <c r="O266" s="235"/>
      <c r="P266" s="235"/>
      <c r="Q266" s="235"/>
      <c r="R266" s="235"/>
      <c r="S266" s="235"/>
      <c r="T266" s="235"/>
      <c r="U266" s="235"/>
      <c r="V266" s="235"/>
      <c r="W266" s="235"/>
      <c r="X266" s="235"/>
      <c r="Y266" s="235"/>
      <c r="Z266" s="235"/>
      <c r="AA266" s="235"/>
      <c r="AB266" s="235"/>
      <c r="AC266" s="235"/>
      <c r="AD266" s="235"/>
      <c r="AE266" s="235"/>
      <c r="AF266" s="235"/>
      <c r="AG266" s="235"/>
      <c r="AH266" s="235"/>
      <c r="AI266" s="235"/>
      <c r="AJ266" s="235"/>
      <c r="AK266" s="235"/>
      <c r="AL266" s="235"/>
      <c r="AM266" s="235"/>
      <c r="AN266" s="235"/>
      <c r="AO266" s="235"/>
      <c r="AP266" s="235"/>
      <c r="AQ266" s="235"/>
      <c r="AR266" s="235"/>
      <c r="AS266" s="235"/>
      <c r="AT266" s="235"/>
    </row>
    <row r="267" spans="1:46" s="232" customFormat="1" outlineLevel="1">
      <c r="A267" s="395"/>
      <c r="B267" s="360"/>
      <c r="C267" s="360" t="s">
        <v>46</v>
      </c>
      <c r="D267" s="361"/>
      <c r="E267" s="362">
        <v>1</v>
      </c>
      <c r="F267" s="334"/>
      <c r="G267" s="334"/>
      <c r="H267" s="271"/>
      <c r="I267" s="235"/>
      <c r="J267" s="235"/>
      <c r="K267" s="235"/>
      <c r="L267" s="235"/>
      <c r="M267" s="235"/>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c r="AJ267" s="235"/>
      <c r="AK267" s="235"/>
      <c r="AL267" s="235"/>
      <c r="AM267" s="235"/>
      <c r="AN267" s="235"/>
      <c r="AO267" s="235"/>
      <c r="AP267" s="235"/>
      <c r="AQ267" s="235"/>
      <c r="AR267" s="235"/>
      <c r="AS267" s="235"/>
      <c r="AT267" s="235"/>
    </row>
    <row r="268" spans="1:46" s="232" customFormat="1" outlineLevel="1">
      <c r="A268" s="395"/>
      <c r="B268" s="360" t="s">
        <v>1500</v>
      </c>
      <c r="C268" s="360" t="s">
        <v>1724</v>
      </c>
      <c r="D268" s="361"/>
      <c r="E268" s="362"/>
      <c r="F268" s="334"/>
      <c r="G268" s="334"/>
      <c r="H268" s="271"/>
      <c r="I268" s="235"/>
      <c r="J268" s="235"/>
      <c r="K268" s="235"/>
      <c r="L268" s="235"/>
      <c r="M268" s="235"/>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235"/>
      <c r="AL268" s="235"/>
      <c r="AM268" s="235"/>
      <c r="AN268" s="235"/>
      <c r="AO268" s="235"/>
      <c r="AP268" s="235"/>
      <c r="AQ268" s="235"/>
      <c r="AR268" s="235"/>
      <c r="AS268" s="235"/>
      <c r="AT268" s="235"/>
    </row>
    <row r="269" spans="1:46" s="232" customFormat="1" outlineLevel="1">
      <c r="A269" s="395">
        <v>78</v>
      </c>
      <c r="B269" s="269" t="s">
        <v>1762</v>
      </c>
      <c r="C269" s="270" t="s">
        <v>1605</v>
      </c>
      <c r="D269" s="372" t="s">
        <v>247</v>
      </c>
      <c r="E269" s="334">
        <v>1</v>
      </c>
      <c r="F269" s="334"/>
      <c r="G269" s="334">
        <f>ROUND(E269*F269,2)</f>
        <v>0</v>
      </c>
      <c r="H269" s="390" t="s">
        <v>1715</v>
      </c>
      <c r="I269" s="235"/>
      <c r="J269" s="235"/>
      <c r="K269" s="235"/>
      <c r="L269" s="235"/>
      <c r="M269" s="235"/>
      <c r="N269" s="235"/>
      <c r="O269" s="235"/>
      <c r="P269" s="235"/>
      <c r="Q269" s="235"/>
      <c r="R269" s="235"/>
      <c r="S269" s="235"/>
      <c r="T269" s="235"/>
      <c r="U269" s="235"/>
      <c r="V269" s="235"/>
      <c r="W269" s="235"/>
      <c r="X269" s="235"/>
      <c r="Y269" s="235"/>
      <c r="Z269" s="235"/>
      <c r="AA269" s="235"/>
      <c r="AB269" s="235"/>
      <c r="AC269" s="235"/>
      <c r="AD269" s="235"/>
      <c r="AE269" s="235"/>
      <c r="AF269" s="235"/>
      <c r="AG269" s="235"/>
      <c r="AH269" s="235"/>
      <c r="AI269" s="235"/>
      <c r="AJ269" s="235"/>
      <c r="AK269" s="235"/>
      <c r="AL269" s="235"/>
      <c r="AM269" s="235"/>
      <c r="AN269" s="235"/>
      <c r="AO269" s="235"/>
      <c r="AP269" s="235"/>
      <c r="AQ269" s="235"/>
      <c r="AR269" s="235"/>
      <c r="AS269" s="235"/>
      <c r="AT269" s="235"/>
    </row>
    <row r="270" spans="1:46" s="232" customFormat="1" outlineLevel="1">
      <c r="A270" s="395"/>
      <c r="B270" s="360"/>
      <c r="C270" s="360" t="s">
        <v>1763</v>
      </c>
      <c r="D270" s="361"/>
      <c r="E270" s="362"/>
      <c r="F270" s="334"/>
      <c r="G270" s="334"/>
      <c r="H270" s="271"/>
      <c r="I270" s="235"/>
      <c r="J270" s="235"/>
      <c r="K270" s="235"/>
      <c r="L270" s="235"/>
      <c r="M270" s="235"/>
      <c r="N270" s="235"/>
      <c r="O270" s="235"/>
      <c r="P270" s="235"/>
      <c r="Q270" s="235"/>
      <c r="R270" s="235"/>
      <c r="S270" s="235"/>
      <c r="T270" s="235"/>
      <c r="U270" s="235"/>
      <c r="V270" s="235"/>
      <c r="W270" s="235"/>
      <c r="X270" s="235"/>
      <c r="Y270" s="235"/>
      <c r="Z270" s="235"/>
      <c r="AA270" s="235"/>
      <c r="AB270" s="235"/>
      <c r="AC270" s="235"/>
      <c r="AD270" s="235"/>
      <c r="AE270" s="235"/>
      <c r="AF270" s="235"/>
      <c r="AG270" s="235"/>
      <c r="AH270" s="235"/>
      <c r="AI270" s="235"/>
      <c r="AJ270" s="235"/>
      <c r="AK270" s="235"/>
      <c r="AL270" s="235"/>
      <c r="AM270" s="235"/>
      <c r="AN270" s="235"/>
      <c r="AO270" s="235"/>
      <c r="AP270" s="235"/>
      <c r="AQ270" s="235"/>
      <c r="AR270" s="235"/>
      <c r="AS270" s="235"/>
      <c r="AT270" s="235"/>
    </row>
    <row r="271" spans="1:46" s="232" customFormat="1" outlineLevel="1">
      <c r="A271" s="395"/>
      <c r="B271" s="360"/>
      <c r="C271" s="360" t="s">
        <v>46</v>
      </c>
      <c r="D271" s="361"/>
      <c r="E271" s="362">
        <v>1</v>
      </c>
      <c r="F271" s="334"/>
      <c r="G271" s="334"/>
      <c r="H271" s="271"/>
      <c r="I271" s="235"/>
      <c r="J271" s="235"/>
      <c r="K271" s="235"/>
      <c r="L271" s="235"/>
      <c r="M271" s="235"/>
      <c r="N271" s="235"/>
      <c r="O271" s="235"/>
      <c r="P271" s="235"/>
      <c r="Q271" s="235"/>
      <c r="R271" s="235"/>
      <c r="S271" s="235"/>
      <c r="T271" s="235"/>
      <c r="U271" s="235"/>
      <c r="V271" s="235"/>
      <c r="W271" s="235"/>
      <c r="X271" s="235"/>
      <c r="Y271" s="235"/>
      <c r="Z271" s="235"/>
      <c r="AA271" s="235"/>
      <c r="AB271" s="235"/>
      <c r="AC271" s="235"/>
      <c r="AD271" s="235"/>
      <c r="AE271" s="235"/>
      <c r="AF271" s="235"/>
      <c r="AG271" s="235"/>
      <c r="AH271" s="235"/>
      <c r="AI271" s="235"/>
      <c r="AJ271" s="235"/>
      <c r="AK271" s="235"/>
      <c r="AL271" s="235"/>
      <c r="AM271" s="235"/>
      <c r="AN271" s="235"/>
      <c r="AO271" s="235"/>
      <c r="AP271" s="235"/>
      <c r="AQ271" s="235"/>
      <c r="AR271" s="235"/>
      <c r="AS271" s="235"/>
      <c r="AT271" s="235"/>
    </row>
    <row r="272" spans="1:46" s="232" customFormat="1" outlineLevel="1">
      <c r="A272" s="395"/>
      <c r="B272" s="360" t="s">
        <v>1500</v>
      </c>
      <c r="C272" s="360" t="s">
        <v>1724</v>
      </c>
      <c r="D272" s="361"/>
      <c r="E272" s="362"/>
      <c r="F272" s="334"/>
      <c r="G272" s="334"/>
      <c r="H272" s="271"/>
      <c r="I272" s="235"/>
      <c r="J272" s="235"/>
      <c r="K272" s="235"/>
      <c r="L272" s="235"/>
      <c r="M272" s="235"/>
      <c r="N272" s="235"/>
      <c r="O272" s="235"/>
      <c r="P272" s="235"/>
      <c r="Q272" s="235"/>
      <c r="R272" s="235"/>
      <c r="S272" s="235"/>
      <c r="T272" s="235"/>
      <c r="U272" s="235"/>
      <c r="V272" s="235"/>
      <c r="W272" s="235"/>
      <c r="X272" s="235"/>
      <c r="Y272" s="235"/>
      <c r="Z272" s="235"/>
      <c r="AA272" s="235"/>
      <c r="AB272" s="235"/>
      <c r="AC272" s="235"/>
      <c r="AD272" s="235"/>
      <c r="AE272" s="235"/>
      <c r="AF272" s="235"/>
      <c r="AG272" s="235"/>
      <c r="AH272" s="235"/>
      <c r="AI272" s="235"/>
      <c r="AJ272" s="235"/>
      <c r="AK272" s="235"/>
      <c r="AL272" s="235"/>
      <c r="AM272" s="235"/>
      <c r="AN272" s="235"/>
      <c r="AO272" s="235"/>
      <c r="AP272" s="235"/>
      <c r="AQ272" s="235"/>
      <c r="AR272" s="235"/>
      <c r="AS272" s="235"/>
      <c r="AT272" s="235"/>
    </row>
    <row r="273" spans="1:46" s="232" customFormat="1" outlineLevel="1">
      <c r="A273" s="395">
        <v>79</v>
      </c>
      <c r="B273" s="269" t="s">
        <v>1604</v>
      </c>
      <c r="C273" s="270" t="s">
        <v>1605</v>
      </c>
      <c r="D273" s="372" t="s">
        <v>247</v>
      </c>
      <c r="E273" s="334">
        <v>2</v>
      </c>
      <c r="F273" s="334"/>
      <c r="G273" s="334">
        <f>ROUND(E273*F273,2)</f>
        <v>0</v>
      </c>
      <c r="H273" s="390" t="s">
        <v>1715</v>
      </c>
      <c r="I273" s="235"/>
      <c r="J273" s="235"/>
      <c r="K273" s="235"/>
      <c r="L273" s="235"/>
      <c r="M273" s="235"/>
      <c r="N273" s="235"/>
      <c r="O273" s="235"/>
      <c r="P273" s="235"/>
      <c r="Q273" s="235"/>
      <c r="R273" s="235"/>
      <c r="S273" s="235"/>
      <c r="T273" s="235"/>
      <c r="U273" s="235"/>
      <c r="V273" s="235"/>
      <c r="W273" s="235"/>
      <c r="X273" s="235"/>
      <c r="Y273" s="235"/>
      <c r="Z273" s="235"/>
      <c r="AA273" s="235"/>
      <c r="AB273" s="235"/>
      <c r="AC273" s="235"/>
      <c r="AD273" s="235"/>
      <c r="AE273" s="235"/>
      <c r="AF273" s="235"/>
      <c r="AG273" s="235"/>
      <c r="AH273" s="235"/>
      <c r="AI273" s="235"/>
      <c r="AJ273" s="235"/>
      <c r="AK273" s="235"/>
      <c r="AL273" s="235"/>
      <c r="AM273" s="235"/>
      <c r="AN273" s="235"/>
      <c r="AO273" s="235"/>
      <c r="AP273" s="235"/>
      <c r="AQ273" s="235"/>
      <c r="AR273" s="235"/>
      <c r="AS273" s="235"/>
      <c r="AT273" s="235"/>
    </row>
    <row r="274" spans="1:46" s="232" customFormat="1" outlineLevel="1">
      <c r="A274" s="395"/>
      <c r="B274" s="360"/>
      <c r="C274" s="360" t="s">
        <v>1596</v>
      </c>
      <c r="D274" s="361"/>
      <c r="E274" s="362"/>
      <c r="F274" s="334"/>
      <c r="G274" s="334"/>
      <c r="H274" s="271"/>
      <c r="I274" s="235"/>
      <c r="J274" s="235"/>
      <c r="K274" s="235"/>
      <c r="L274" s="235"/>
      <c r="M274" s="235"/>
      <c r="N274" s="235"/>
      <c r="O274" s="235"/>
      <c r="P274" s="235"/>
      <c r="Q274" s="235"/>
      <c r="R274" s="235"/>
      <c r="S274" s="235"/>
      <c r="T274" s="235"/>
      <c r="U274" s="235"/>
      <c r="V274" s="235"/>
      <c r="W274" s="235"/>
      <c r="X274" s="235"/>
      <c r="Y274" s="235"/>
      <c r="Z274" s="235"/>
      <c r="AA274" s="235"/>
      <c r="AB274" s="235"/>
      <c r="AC274" s="235"/>
      <c r="AD274" s="235"/>
      <c r="AE274" s="235"/>
      <c r="AF274" s="235"/>
      <c r="AG274" s="235"/>
      <c r="AH274" s="235"/>
      <c r="AI274" s="235"/>
      <c r="AJ274" s="235"/>
      <c r="AK274" s="235"/>
      <c r="AL274" s="235"/>
      <c r="AM274" s="235"/>
      <c r="AN274" s="235"/>
      <c r="AO274" s="235"/>
      <c r="AP274" s="235"/>
      <c r="AQ274" s="235"/>
      <c r="AR274" s="235"/>
      <c r="AS274" s="235"/>
      <c r="AT274" s="235"/>
    </row>
    <row r="275" spans="1:46" s="232" customFormat="1" outlineLevel="1">
      <c r="A275" s="395"/>
      <c r="B275" s="360"/>
      <c r="C275" s="360" t="s">
        <v>48</v>
      </c>
      <c r="D275" s="361"/>
      <c r="E275" s="362">
        <v>2</v>
      </c>
      <c r="F275" s="334"/>
      <c r="G275" s="334"/>
      <c r="H275" s="271"/>
      <c r="I275" s="235"/>
      <c r="J275" s="235"/>
      <c r="K275" s="235"/>
      <c r="L275" s="235"/>
      <c r="M275" s="235"/>
      <c r="N275" s="235"/>
      <c r="O275" s="235"/>
      <c r="P275" s="235"/>
      <c r="Q275" s="235"/>
      <c r="R275" s="235"/>
      <c r="S275" s="235"/>
      <c r="T275" s="235"/>
      <c r="U275" s="235"/>
      <c r="V275" s="235"/>
      <c r="W275" s="235"/>
      <c r="X275" s="235"/>
      <c r="Y275" s="235"/>
      <c r="Z275" s="235"/>
      <c r="AA275" s="235"/>
      <c r="AB275" s="235"/>
      <c r="AC275" s="235"/>
      <c r="AD275" s="235"/>
      <c r="AE275" s="235"/>
      <c r="AF275" s="235"/>
      <c r="AG275" s="235"/>
      <c r="AH275" s="235"/>
      <c r="AI275" s="235"/>
      <c r="AJ275" s="235"/>
      <c r="AK275" s="235"/>
      <c r="AL275" s="235"/>
      <c r="AM275" s="235"/>
      <c r="AN275" s="235"/>
      <c r="AO275" s="235"/>
      <c r="AP275" s="235"/>
      <c r="AQ275" s="235"/>
      <c r="AR275" s="235"/>
      <c r="AS275" s="235"/>
      <c r="AT275" s="235"/>
    </row>
    <row r="276" spans="1:46" s="232" customFormat="1" outlineLevel="1">
      <c r="A276" s="395"/>
      <c r="B276" s="360" t="s">
        <v>1500</v>
      </c>
      <c r="C276" s="360" t="s">
        <v>1724</v>
      </c>
      <c r="D276" s="361"/>
      <c r="E276" s="362"/>
      <c r="F276" s="334"/>
      <c r="G276" s="334"/>
      <c r="H276" s="271"/>
      <c r="I276" s="235"/>
      <c r="J276" s="235"/>
      <c r="K276" s="235"/>
      <c r="L276" s="235"/>
      <c r="M276" s="235"/>
      <c r="N276" s="235"/>
      <c r="O276" s="235"/>
      <c r="P276" s="235"/>
      <c r="Q276" s="235"/>
      <c r="R276" s="235"/>
      <c r="S276" s="235"/>
      <c r="T276" s="235"/>
      <c r="U276" s="235"/>
      <c r="V276" s="235"/>
      <c r="W276" s="235"/>
      <c r="X276" s="235"/>
      <c r="Y276" s="235"/>
      <c r="Z276" s="235"/>
      <c r="AA276" s="235"/>
      <c r="AB276" s="235"/>
      <c r="AC276" s="235"/>
      <c r="AD276" s="235"/>
      <c r="AE276" s="235"/>
      <c r="AF276" s="235"/>
      <c r="AG276" s="235"/>
      <c r="AH276" s="235"/>
      <c r="AI276" s="235"/>
      <c r="AJ276" s="235"/>
      <c r="AK276" s="235"/>
      <c r="AL276" s="235"/>
      <c r="AM276" s="235"/>
      <c r="AN276" s="235"/>
      <c r="AO276" s="235"/>
      <c r="AP276" s="235"/>
      <c r="AQ276" s="235"/>
      <c r="AR276" s="235"/>
      <c r="AS276" s="235"/>
      <c r="AT276" s="235"/>
    </row>
    <row r="277" spans="1:46" s="232" customFormat="1" outlineLevel="1">
      <c r="A277" s="395">
        <v>80</v>
      </c>
      <c r="B277" s="269" t="s">
        <v>1610</v>
      </c>
      <c r="C277" s="270" t="s">
        <v>1725</v>
      </c>
      <c r="D277" s="372" t="s">
        <v>142</v>
      </c>
      <c r="E277" s="334">
        <v>4</v>
      </c>
      <c r="F277" s="334"/>
      <c r="G277" s="334">
        <f>ROUND(E277*F277,2)</f>
        <v>0</v>
      </c>
      <c r="H277" s="390" t="s">
        <v>1715</v>
      </c>
      <c r="I277" s="235"/>
      <c r="J277" s="235"/>
      <c r="K277" s="235"/>
      <c r="L277" s="235"/>
      <c r="M277" s="235"/>
      <c r="N277" s="235"/>
      <c r="O277" s="235"/>
      <c r="P277" s="235"/>
      <c r="Q277" s="235"/>
      <c r="R277" s="235"/>
      <c r="S277" s="235"/>
      <c r="T277" s="235"/>
      <c r="U277" s="235"/>
      <c r="V277" s="235"/>
      <c r="W277" s="235"/>
      <c r="X277" s="235"/>
      <c r="Y277" s="235"/>
      <c r="Z277" s="235"/>
      <c r="AA277" s="235"/>
      <c r="AB277" s="235"/>
      <c r="AC277" s="235"/>
      <c r="AD277" s="235"/>
      <c r="AE277" s="235"/>
      <c r="AF277" s="235"/>
      <c r="AG277" s="235"/>
      <c r="AH277" s="235"/>
      <c r="AI277" s="235"/>
      <c r="AJ277" s="235"/>
      <c r="AK277" s="235"/>
      <c r="AL277" s="235"/>
      <c r="AM277" s="235"/>
      <c r="AN277" s="235"/>
      <c r="AO277" s="235"/>
      <c r="AP277" s="235"/>
      <c r="AQ277" s="235"/>
      <c r="AR277" s="235"/>
      <c r="AS277" s="235"/>
      <c r="AT277" s="235"/>
    </row>
    <row r="278" spans="1:46" s="232" customFormat="1" outlineLevel="1">
      <c r="A278" s="395"/>
      <c r="B278" s="360"/>
      <c r="C278" s="360" t="s">
        <v>54</v>
      </c>
      <c r="D278" s="361"/>
      <c r="E278" s="362">
        <v>4</v>
      </c>
      <c r="F278" s="334"/>
      <c r="G278" s="334"/>
      <c r="H278" s="271"/>
      <c r="I278" s="235"/>
      <c r="J278" s="235"/>
      <c r="K278" s="235"/>
      <c r="L278" s="235"/>
      <c r="M278" s="235"/>
      <c r="N278" s="235"/>
      <c r="O278" s="235"/>
      <c r="P278" s="235"/>
      <c r="Q278" s="235"/>
      <c r="R278" s="235"/>
      <c r="S278" s="235"/>
      <c r="T278" s="235"/>
      <c r="U278" s="235"/>
      <c r="V278" s="235"/>
      <c r="W278" s="235"/>
      <c r="X278" s="235"/>
      <c r="Y278" s="235"/>
      <c r="Z278" s="235"/>
      <c r="AA278" s="235"/>
      <c r="AB278" s="235"/>
      <c r="AC278" s="235"/>
      <c r="AD278" s="235"/>
      <c r="AE278" s="235"/>
      <c r="AF278" s="235"/>
      <c r="AG278" s="235"/>
      <c r="AH278" s="235"/>
      <c r="AI278" s="235"/>
      <c r="AJ278" s="235"/>
      <c r="AK278" s="235"/>
      <c r="AL278" s="235"/>
      <c r="AM278" s="235"/>
      <c r="AN278" s="235"/>
      <c r="AO278" s="235"/>
      <c r="AP278" s="235"/>
      <c r="AQ278" s="235"/>
      <c r="AR278" s="235"/>
      <c r="AS278" s="235"/>
      <c r="AT278" s="235"/>
    </row>
    <row r="279" spans="1:46" s="232" customFormat="1" outlineLevel="1">
      <c r="A279" s="395">
        <v>81</v>
      </c>
      <c r="B279" s="269" t="s">
        <v>1619</v>
      </c>
      <c r="C279" s="270" t="s">
        <v>1764</v>
      </c>
      <c r="D279" s="372" t="s">
        <v>142</v>
      </c>
      <c r="E279" s="334">
        <v>4</v>
      </c>
      <c r="F279" s="334"/>
      <c r="G279" s="334">
        <f>ROUND(E279*F279,2)</f>
        <v>0</v>
      </c>
      <c r="H279" s="390" t="s">
        <v>1715</v>
      </c>
      <c r="I279" s="235"/>
      <c r="J279" s="235"/>
      <c r="K279" s="235"/>
      <c r="L279" s="235"/>
      <c r="M279" s="235"/>
      <c r="N279" s="235"/>
      <c r="O279" s="235"/>
      <c r="P279" s="235"/>
      <c r="Q279" s="235"/>
      <c r="R279" s="235"/>
      <c r="S279" s="235"/>
      <c r="T279" s="235"/>
      <c r="U279" s="235"/>
      <c r="V279" s="235"/>
      <c r="W279" s="235"/>
      <c r="X279" s="235"/>
      <c r="Y279" s="235"/>
      <c r="Z279" s="235"/>
      <c r="AA279" s="235"/>
      <c r="AB279" s="235"/>
      <c r="AC279" s="235"/>
      <c r="AD279" s="235"/>
      <c r="AE279" s="235"/>
      <c r="AF279" s="235"/>
      <c r="AG279" s="235"/>
      <c r="AH279" s="235"/>
      <c r="AI279" s="235"/>
      <c r="AJ279" s="235"/>
      <c r="AK279" s="235"/>
      <c r="AL279" s="235"/>
      <c r="AM279" s="235"/>
      <c r="AN279" s="235"/>
      <c r="AO279" s="235"/>
      <c r="AP279" s="235"/>
      <c r="AQ279" s="235"/>
      <c r="AR279" s="235"/>
      <c r="AS279" s="235"/>
      <c r="AT279" s="235"/>
    </row>
    <row r="280" spans="1:46" s="232" customFormat="1" outlineLevel="1">
      <c r="A280" s="395"/>
      <c r="B280" s="360"/>
      <c r="C280" s="360" t="s">
        <v>54</v>
      </c>
      <c r="D280" s="361"/>
      <c r="E280" s="362">
        <v>4</v>
      </c>
      <c r="F280" s="334"/>
      <c r="G280" s="334"/>
      <c r="H280" s="271"/>
      <c r="I280" s="235"/>
      <c r="J280" s="235"/>
      <c r="K280" s="235"/>
      <c r="L280" s="235"/>
      <c r="M280" s="235"/>
      <c r="N280" s="235"/>
      <c r="O280" s="235"/>
      <c r="P280" s="235"/>
      <c r="Q280" s="235"/>
      <c r="R280" s="235"/>
      <c r="S280" s="235"/>
      <c r="T280" s="235"/>
      <c r="U280" s="235"/>
      <c r="V280" s="235"/>
      <c r="W280" s="235"/>
      <c r="X280" s="235"/>
      <c r="Y280" s="235"/>
      <c r="Z280" s="235"/>
      <c r="AA280" s="235"/>
      <c r="AB280" s="235"/>
      <c r="AC280" s="235"/>
      <c r="AD280" s="235"/>
      <c r="AE280" s="235"/>
      <c r="AF280" s="235"/>
      <c r="AG280" s="235"/>
      <c r="AH280" s="235"/>
      <c r="AI280" s="235"/>
      <c r="AJ280" s="235"/>
      <c r="AK280" s="235"/>
      <c r="AL280" s="235"/>
      <c r="AM280" s="235"/>
      <c r="AN280" s="235"/>
      <c r="AO280" s="235"/>
      <c r="AP280" s="235"/>
      <c r="AQ280" s="235"/>
      <c r="AR280" s="235"/>
      <c r="AS280" s="235"/>
      <c r="AT280" s="235"/>
    </row>
    <row r="281" spans="1:46" s="232" customFormat="1" outlineLevel="1">
      <c r="A281" s="395">
        <v>82</v>
      </c>
      <c r="B281" s="269" t="s">
        <v>1625</v>
      </c>
      <c r="C281" s="270" t="s">
        <v>1727</v>
      </c>
      <c r="D281" s="372" t="s">
        <v>142</v>
      </c>
      <c r="E281" s="334">
        <v>4</v>
      </c>
      <c r="F281" s="334"/>
      <c r="G281" s="334">
        <f>ROUND(E281*F281,2)</f>
        <v>0</v>
      </c>
      <c r="H281" s="390" t="s">
        <v>1715</v>
      </c>
      <c r="I281" s="235"/>
      <c r="J281" s="235"/>
      <c r="K281" s="235"/>
      <c r="L281" s="235"/>
      <c r="M281" s="235"/>
      <c r="N281" s="235"/>
      <c r="O281" s="235"/>
      <c r="P281" s="235"/>
      <c r="Q281" s="235"/>
      <c r="R281" s="235"/>
      <c r="S281" s="235"/>
      <c r="T281" s="235"/>
      <c r="U281" s="235"/>
      <c r="V281" s="235"/>
      <c r="W281" s="235"/>
      <c r="X281" s="235"/>
      <c r="Y281" s="235"/>
      <c r="Z281" s="235"/>
      <c r="AA281" s="235"/>
      <c r="AB281" s="235"/>
      <c r="AC281" s="235"/>
      <c r="AD281" s="235"/>
      <c r="AE281" s="235"/>
      <c r="AF281" s="235"/>
      <c r="AG281" s="235"/>
      <c r="AH281" s="235"/>
      <c r="AI281" s="235"/>
      <c r="AJ281" s="235"/>
      <c r="AK281" s="235"/>
      <c r="AL281" s="235"/>
      <c r="AM281" s="235"/>
      <c r="AN281" s="235"/>
      <c r="AO281" s="235"/>
      <c r="AP281" s="235"/>
      <c r="AQ281" s="235"/>
      <c r="AR281" s="235"/>
      <c r="AS281" s="235"/>
      <c r="AT281" s="235"/>
    </row>
    <row r="282" spans="1:46" s="232" customFormat="1" outlineLevel="1">
      <c r="A282" s="395"/>
      <c r="B282" s="360"/>
      <c r="C282" s="360" t="s">
        <v>54</v>
      </c>
      <c r="D282" s="361"/>
      <c r="E282" s="362">
        <v>4</v>
      </c>
      <c r="F282" s="334"/>
      <c r="G282" s="334"/>
      <c r="H282" s="271"/>
      <c r="I282" s="235"/>
      <c r="J282" s="235"/>
      <c r="K282" s="235"/>
      <c r="L282" s="235"/>
      <c r="M282" s="235"/>
      <c r="N282" s="235"/>
      <c r="O282" s="235"/>
      <c r="P282" s="235"/>
      <c r="Q282" s="235"/>
      <c r="R282" s="235"/>
      <c r="S282" s="235"/>
      <c r="T282" s="235"/>
      <c r="U282" s="235"/>
      <c r="V282" s="235"/>
      <c r="W282" s="235"/>
      <c r="X282" s="235"/>
      <c r="Y282" s="235"/>
      <c r="Z282" s="235"/>
      <c r="AA282" s="235"/>
      <c r="AB282" s="235"/>
      <c r="AC282" s="235"/>
      <c r="AD282" s="235"/>
      <c r="AE282" s="235"/>
      <c r="AF282" s="235"/>
      <c r="AG282" s="235"/>
      <c r="AH282" s="235"/>
      <c r="AI282" s="235"/>
      <c r="AJ282" s="235"/>
      <c r="AK282" s="235"/>
      <c r="AL282" s="235"/>
      <c r="AM282" s="235"/>
      <c r="AN282" s="235"/>
      <c r="AO282" s="235"/>
      <c r="AP282" s="235"/>
      <c r="AQ282" s="235"/>
      <c r="AR282" s="235"/>
      <c r="AS282" s="235"/>
      <c r="AT282" s="235"/>
    </row>
    <row r="283" spans="1:46" s="232" customFormat="1" outlineLevel="1">
      <c r="A283" s="395">
        <v>83</v>
      </c>
      <c r="B283" s="269" t="s">
        <v>1728</v>
      </c>
      <c r="C283" s="270" t="s">
        <v>1729</v>
      </c>
      <c r="D283" s="372" t="s">
        <v>247</v>
      </c>
      <c r="E283" s="334">
        <v>6</v>
      </c>
      <c r="F283" s="334"/>
      <c r="G283" s="334">
        <f>ROUND(E283*F283,2)</f>
        <v>0</v>
      </c>
      <c r="H283" s="390" t="s">
        <v>1715</v>
      </c>
      <c r="I283" s="235"/>
      <c r="J283" s="235"/>
      <c r="K283" s="235"/>
      <c r="L283" s="235"/>
      <c r="M283" s="235"/>
      <c r="N283" s="235"/>
      <c r="O283" s="235"/>
      <c r="P283" s="235"/>
      <c r="Q283" s="235"/>
      <c r="R283" s="235"/>
      <c r="S283" s="235"/>
      <c r="T283" s="235"/>
      <c r="U283" s="235"/>
      <c r="V283" s="235"/>
      <c r="W283" s="235"/>
      <c r="X283" s="235"/>
      <c r="Y283" s="235"/>
      <c r="Z283" s="235"/>
      <c r="AA283" s="235"/>
      <c r="AB283" s="235"/>
      <c r="AC283" s="235"/>
      <c r="AD283" s="235"/>
      <c r="AE283" s="235"/>
      <c r="AF283" s="235"/>
      <c r="AG283" s="235"/>
      <c r="AH283" s="235"/>
      <c r="AI283" s="235"/>
      <c r="AJ283" s="235"/>
      <c r="AK283" s="235"/>
      <c r="AL283" s="235"/>
      <c r="AM283" s="235"/>
      <c r="AN283" s="235"/>
      <c r="AO283" s="235"/>
      <c r="AP283" s="235"/>
      <c r="AQ283" s="235"/>
      <c r="AR283" s="235"/>
      <c r="AS283" s="235"/>
      <c r="AT283" s="235"/>
    </row>
    <row r="284" spans="1:46" s="232" customFormat="1" outlineLevel="1">
      <c r="A284" s="395"/>
      <c r="B284" s="360"/>
      <c r="C284" s="360" t="s">
        <v>1765</v>
      </c>
      <c r="D284" s="361"/>
      <c r="E284" s="362">
        <v>6.0000000000000009</v>
      </c>
      <c r="F284" s="334"/>
      <c r="G284" s="334"/>
      <c r="H284" s="271"/>
      <c r="I284" s="235"/>
      <c r="J284" s="235"/>
      <c r="K284" s="235"/>
      <c r="L284" s="235"/>
      <c r="M284" s="235"/>
      <c r="N284" s="235"/>
      <c r="O284" s="235"/>
      <c r="P284" s="235"/>
      <c r="Q284" s="235"/>
      <c r="R284" s="235"/>
      <c r="S284" s="235"/>
      <c r="T284" s="235"/>
      <c r="U284" s="235"/>
      <c r="V284" s="235"/>
      <c r="W284" s="235"/>
      <c r="X284" s="235"/>
      <c r="Y284" s="235"/>
      <c r="Z284" s="235"/>
      <c r="AA284" s="235"/>
      <c r="AB284" s="235"/>
      <c r="AC284" s="235"/>
      <c r="AD284" s="235"/>
      <c r="AE284" s="235"/>
      <c r="AF284" s="235"/>
      <c r="AG284" s="235"/>
      <c r="AH284" s="235"/>
      <c r="AI284" s="235"/>
      <c r="AJ284" s="235"/>
      <c r="AK284" s="235"/>
      <c r="AL284" s="235"/>
      <c r="AM284" s="235"/>
      <c r="AN284" s="235"/>
      <c r="AO284" s="235"/>
      <c r="AP284" s="235"/>
      <c r="AQ284" s="235"/>
      <c r="AR284" s="235"/>
      <c r="AS284" s="235"/>
      <c r="AT284" s="235"/>
    </row>
    <row r="285" spans="1:46" s="232" customFormat="1" outlineLevel="1">
      <c r="A285" s="395">
        <v>84</v>
      </c>
      <c r="B285" s="269" t="s">
        <v>1653</v>
      </c>
      <c r="C285" s="270" t="s">
        <v>1730</v>
      </c>
      <c r="D285" s="372" t="s">
        <v>247</v>
      </c>
      <c r="E285" s="334">
        <v>6</v>
      </c>
      <c r="F285" s="334"/>
      <c r="G285" s="334">
        <f>ROUND(E285*F285,2)</f>
        <v>0</v>
      </c>
      <c r="H285" s="390" t="s">
        <v>1715</v>
      </c>
      <c r="I285" s="235"/>
      <c r="J285" s="235"/>
      <c r="K285" s="235"/>
      <c r="L285" s="235"/>
      <c r="M285" s="235"/>
      <c r="N285" s="235"/>
      <c r="O285" s="235"/>
      <c r="P285" s="235"/>
      <c r="Q285" s="235"/>
      <c r="R285" s="235"/>
      <c r="S285" s="235"/>
      <c r="T285" s="235"/>
      <c r="U285" s="235"/>
      <c r="V285" s="235"/>
      <c r="W285" s="235"/>
      <c r="X285" s="235"/>
      <c r="Y285" s="235"/>
      <c r="Z285" s="235"/>
      <c r="AA285" s="235"/>
      <c r="AB285" s="235"/>
      <c r="AC285" s="235"/>
      <c r="AD285" s="235"/>
      <c r="AE285" s="235"/>
      <c r="AF285" s="235"/>
      <c r="AG285" s="235"/>
      <c r="AH285" s="235"/>
      <c r="AI285" s="235"/>
      <c r="AJ285" s="235"/>
      <c r="AK285" s="235"/>
      <c r="AL285" s="235"/>
      <c r="AM285" s="235"/>
      <c r="AN285" s="235"/>
      <c r="AO285" s="235"/>
      <c r="AP285" s="235"/>
      <c r="AQ285" s="235"/>
      <c r="AR285" s="235"/>
      <c r="AS285" s="235"/>
      <c r="AT285" s="235"/>
    </row>
    <row r="286" spans="1:46" s="232" customFormat="1" outlineLevel="1">
      <c r="A286" s="395"/>
      <c r="B286" s="360"/>
      <c r="C286" s="360" t="s">
        <v>1499</v>
      </c>
      <c r="D286" s="361"/>
      <c r="E286" s="362">
        <v>6.0000000000000009</v>
      </c>
      <c r="F286" s="334"/>
      <c r="G286" s="334"/>
      <c r="H286" s="271"/>
      <c r="I286" s="235"/>
      <c r="J286" s="235"/>
      <c r="K286" s="235"/>
      <c r="L286" s="235"/>
      <c r="M286" s="235"/>
      <c r="N286" s="235"/>
      <c r="O286" s="235"/>
      <c r="P286" s="235"/>
      <c r="Q286" s="235"/>
      <c r="R286" s="235"/>
      <c r="S286" s="235"/>
      <c r="T286" s="235"/>
      <c r="U286" s="235"/>
      <c r="V286" s="235"/>
      <c r="W286" s="235"/>
      <c r="X286" s="235"/>
      <c r="Y286" s="235"/>
      <c r="Z286" s="235"/>
      <c r="AA286" s="235"/>
      <c r="AB286" s="235"/>
      <c r="AC286" s="235"/>
      <c r="AD286" s="235"/>
      <c r="AE286" s="235"/>
      <c r="AF286" s="235"/>
      <c r="AG286" s="235"/>
      <c r="AH286" s="235"/>
      <c r="AI286" s="235"/>
      <c r="AJ286" s="235"/>
      <c r="AK286" s="235"/>
      <c r="AL286" s="235"/>
      <c r="AM286" s="235"/>
      <c r="AN286" s="235"/>
      <c r="AO286" s="235"/>
      <c r="AP286" s="235"/>
      <c r="AQ286" s="235"/>
      <c r="AR286" s="235"/>
      <c r="AS286" s="235"/>
      <c r="AT286" s="235"/>
    </row>
    <row r="287" spans="1:46" s="232" customFormat="1" outlineLevel="1">
      <c r="A287" s="395">
        <v>85</v>
      </c>
      <c r="B287" s="269" t="s">
        <v>1766</v>
      </c>
      <c r="C287" s="270" t="s">
        <v>1767</v>
      </c>
      <c r="D287" s="372" t="s">
        <v>197</v>
      </c>
      <c r="E287" s="334">
        <v>0.05</v>
      </c>
      <c r="F287" s="334"/>
      <c r="G287" s="334">
        <f>ROUND(E287*F287,2)</f>
        <v>0</v>
      </c>
      <c r="H287" s="390" t="s">
        <v>1715</v>
      </c>
      <c r="I287" s="235"/>
      <c r="J287" s="235"/>
      <c r="K287" s="235"/>
      <c r="L287" s="235"/>
      <c r="M287" s="235"/>
      <c r="N287" s="235"/>
      <c r="O287" s="235"/>
      <c r="P287" s="235"/>
      <c r="Q287" s="235"/>
      <c r="R287" s="235"/>
      <c r="S287" s="235"/>
      <c r="T287" s="235"/>
      <c r="U287" s="235"/>
      <c r="V287" s="235"/>
      <c r="W287" s="235"/>
      <c r="X287" s="235"/>
      <c r="Y287" s="235"/>
      <c r="Z287" s="235"/>
      <c r="AA287" s="235"/>
      <c r="AB287" s="235"/>
      <c r="AC287" s="235"/>
      <c r="AD287" s="235"/>
      <c r="AE287" s="235"/>
      <c r="AF287" s="235"/>
      <c r="AG287" s="235"/>
      <c r="AH287" s="235"/>
      <c r="AI287" s="235"/>
      <c r="AJ287" s="235"/>
      <c r="AK287" s="235"/>
      <c r="AL287" s="235"/>
      <c r="AM287" s="235"/>
      <c r="AN287" s="235"/>
      <c r="AO287" s="235"/>
      <c r="AP287" s="235"/>
      <c r="AQ287" s="235"/>
      <c r="AR287" s="235"/>
      <c r="AS287" s="235"/>
      <c r="AT287" s="235"/>
    </row>
    <row r="288" spans="1:46" s="232" customFormat="1" outlineLevel="1">
      <c r="A288" s="395"/>
      <c r="B288" s="360"/>
      <c r="C288" s="360" t="s">
        <v>1768</v>
      </c>
      <c r="D288" s="361"/>
      <c r="E288" s="362">
        <v>4.4700000000000004E-2</v>
      </c>
      <c r="F288" s="334"/>
      <c r="G288" s="334"/>
      <c r="H288" s="271"/>
      <c r="I288" s="235"/>
      <c r="J288" s="235"/>
      <c r="K288" s="235"/>
      <c r="L288" s="235"/>
      <c r="M288" s="235"/>
      <c r="N288" s="235"/>
      <c r="O288" s="235"/>
      <c r="P288" s="235"/>
      <c r="Q288" s="235"/>
      <c r="R288" s="235"/>
      <c r="S288" s="235"/>
      <c r="T288" s="235"/>
      <c r="U288" s="235"/>
      <c r="V288" s="235"/>
      <c r="W288" s="235"/>
      <c r="X288" s="235"/>
      <c r="Y288" s="235"/>
      <c r="Z288" s="235"/>
      <c r="AA288" s="235"/>
      <c r="AB288" s="235"/>
      <c r="AC288" s="235"/>
      <c r="AD288" s="235"/>
      <c r="AE288" s="235"/>
      <c r="AF288" s="235"/>
      <c r="AG288" s="235"/>
      <c r="AH288" s="235"/>
      <c r="AI288" s="235"/>
      <c r="AJ288" s="235"/>
      <c r="AK288" s="235"/>
      <c r="AL288" s="235"/>
      <c r="AM288" s="235"/>
      <c r="AN288" s="235"/>
      <c r="AO288" s="235"/>
      <c r="AP288" s="235"/>
      <c r="AQ288" s="235"/>
      <c r="AR288" s="235"/>
      <c r="AS288" s="235"/>
      <c r="AT288" s="235"/>
    </row>
    <row r="289" spans="1:46" s="232" customFormat="1" outlineLevel="1">
      <c r="A289" s="395"/>
      <c r="B289" s="360" t="s">
        <v>1500</v>
      </c>
      <c r="C289" s="360" t="s">
        <v>1757</v>
      </c>
      <c r="D289" s="361"/>
      <c r="E289" s="362"/>
      <c r="F289" s="334"/>
      <c r="G289" s="334"/>
      <c r="H289" s="271"/>
      <c r="I289" s="235"/>
      <c r="J289" s="235"/>
      <c r="K289" s="235"/>
      <c r="L289" s="235"/>
      <c r="M289" s="235"/>
      <c r="N289" s="235"/>
      <c r="O289" s="235"/>
      <c r="P289" s="235"/>
      <c r="Q289" s="235"/>
      <c r="R289" s="235"/>
      <c r="S289" s="235"/>
      <c r="T289" s="235"/>
      <c r="U289" s="235"/>
      <c r="V289" s="235"/>
      <c r="W289" s="235"/>
      <c r="X289" s="235"/>
      <c r="Y289" s="235"/>
      <c r="Z289" s="235"/>
      <c r="AA289" s="235"/>
      <c r="AB289" s="235"/>
      <c r="AC289" s="235"/>
      <c r="AD289" s="235"/>
      <c r="AE289" s="235"/>
      <c r="AF289" s="235"/>
      <c r="AG289" s="235"/>
      <c r="AH289" s="235"/>
      <c r="AI289" s="235"/>
      <c r="AJ289" s="235"/>
      <c r="AK289" s="235"/>
      <c r="AL289" s="235"/>
      <c r="AM289" s="235"/>
      <c r="AN289" s="235"/>
      <c r="AO289" s="235"/>
      <c r="AP289" s="235"/>
      <c r="AQ289" s="235"/>
      <c r="AR289" s="235"/>
      <c r="AS289" s="235"/>
      <c r="AT289" s="235"/>
    </row>
    <row r="290" spans="1:46" s="232" customFormat="1" outlineLevel="1">
      <c r="A290" s="395" t="s">
        <v>152</v>
      </c>
      <c r="B290" s="331" t="s">
        <v>1655</v>
      </c>
      <c r="C290" s="332" t="s">
        <v>1656</v>
      </c>
      <c r="D290" s="372" t="s">
        <v>1496</v>
      </c>
      <c r="E290" s="334" t="s">
        <v>1496</v>
      </c>
      <c r="F290" s="334"/>
      <c r="G290" s="271"/>
      <c r="H290" s="390" t="s">
        <v>152</v>
      </c>
      <c r="I290" s="235"/>
      <c r="J290" s="235"/>
      <c r="K290" s="235"/>
      <c r="L290" s="235"/>
      <c r="M290" s="235"/>
      <c r="N290" s="235"/>
      <c r="O290" s="235"/>
      <c r="P290" s="235"/>
      <c r="Q290" s="235"/>
      <c r="R290" s="235"/>
      <c r="S290" s="235"/>
      <c r="T290" s="235"/>
      <c r="U290" s="235"/>
      <c r="V290" s="235"/>
      <c r="W290" s="235"/>
      <c r="X290" s="235"/>
      <c r="Y290" s="235"/>
      <c r="Z290" s="235"/>
      <c r="AA290" s="235"/>
      <c r="AB290" s="235"/>
      <c r="AC290" s="235"/>
      <c r="AD290" s="235"/>
      <c r="AE290" s="235"/>
      <c r="AF290" s="235"/>
      <c r="AG290" s="235"/>
      <c r="AH290" s="235"/>
      <c r="AI290" s="235"/>
      <c r="AJ290" s="235"/>
      <c r="AK290" s="235"/>
      <c r="AL290" s="235"/>
      <c r="AM290" s="235"/>
      <c r="AN290" s="235"/>
      <c r="AO290" s="235"/>
      <c r="AP290" s="235"/>
      <c r="AQ290" s="235"/>
      <c r="AR290" s="235"/>
      <c r="AS290" s="235"/>
      <c r="AT290" s="235"/>
    </row>
    <row r="291" spans="1:46" s="232" customFormat="1" outlineLevel="1">
      <c r="A291" s="395">
        <v>86</v>
      </c>
      <c r="B291" s="269" t="s">
        <v>1769</v>
      </c>
      <c r="C291" s="270" t="s">
        <v>1770</v>
      </c>
      <c r="D291" s="372" t="s">
        <v>142</v>
      </c>
      <c r="E291" s="334">
        <v>2</v>
      </c>
      <c r="F291" s="334"/>
      <c r="G291" s="334">
        <f>ROUND(E291*F291,2)</f>
        <v>0</v>
      </c>
      <c r="H291" s="390" t="s">
        <v>1715</v>
      </c>
      <c r="I291" s="235"/>
      <c r="J291" s="235"/>
      <c r="K291" s="235"/>
      <c r="L291" s="235"/>
      <c r="M291" s="235"/>
      <c r="N291" s="235"/>
      <c r="O291" s="235"/>
      <c r="P291" s="235"/>
      <c r="Q291" s="235"/>
      <c r="R291" s="235"/>
      <c r="S291" s="235"/>
      <c r="T291" s="235"/>
      <c r="U291" s="235"/>
      <c r="V291" s="235"/>
      <c r="W291" s="235"/>
      <c r="X291" s="235"/>
      <c r="Y291" s="235"/>
      <c r="Z291" s="235"/>
      <c r="AA291" s="235"/>
      <c r="AB291" s="235"/>
      <c r="AC291" s="235"/>
      <c r="AD291" s="235"/>
      <c r="AE291" s="235"/>
      <c r="AF291" s="235"/>
      <c r="AG291" s="235"/>
      <c r="AH291" s="235"/>
      <c r="AI291" s="235"/>
      <c r="AJ291" s="235"/>
      <c r="AK291" s="235"/>
      <c r="AL291" s="235"/>
      <c r="AM291" s="235"/>
      <c r="AN291" s="235"/>
      <c r="AO291" s="235"/>
      <c r="AP291" s="235"/>
      <c r="AQ291" s="235"/>
      <c r="AR291" s="235"/>
      <c r="AS291" s="235"/>
      <c r="AT291" s="235"/>
    </row>
    <row r="292" spans="1:46" s="232" customFormat="1" outlineLevel="1">
      <c r="A292" s="395"/>
      <c r="B292" s="360"/>
      <c r="C292" s="360" t="s">
        <v>48</v>
      </c>
      <c r="D292" s="361"/>
      <c r="E292" s="362">
        <v>2</v>
      </c>
      <c r="F292" s="334"/>
      <c r="G292" s="334"/>
      <c r="H292" s="271"/>
      <c r="I292" s="235"/>
      <c r="J292" s="235"/>
      <c r="K292" s="235"/>
      <c r="L292" s="235"/>
      <c r="M292" s="235"/>
      <c r="N292" s="235"/>
      <c r="O292" s="235"/>
      <c r="P292" s="235"/>
      <c r="Q292" s="235"/>
      <c r="R292" s="235"/>
      <c r="S292" s="235"/>
      <c r="T292" s="235"/>
      <c r="U292" s="235"/>
      <c r="V292" s="235"/>
      <c r="W292" s="235"/>
      <c r="X292" s="235"/>
      <c r="Y292" s="235"/>
      <c r="Z292" s="235"/>
      <c r="AA292" s="235"/>
      <c r="AB292" s="235"/>
      <c r="AC292" s="235"/>
      <c r="AD292" s="235"/>
      <c r="AE292" s="235"/>
      <c r="AF292" s="235"/>
      <c r="AG292" s="235"/>
      <c r="AH292" s="235"/>
      <c r="AI292" s="235"/>
      <c r="AJ292" s="235"/>
      <c r="AK292" s="235"/>
      <c r="AL292" s="235"/>
      <c r="AM292" s="235"/>
      <c r="AN292" s="235"/>
      <c r="AO292" s="235"/>
      <c r="AP292" s="235"/>
      <c r="AQ292" s="235"/>
      <c r="AR292" s="235"/>
      <c r="AS292" s="235"/>
      <c r="AT292" s="235"/>
    </row>
    <row r="293" spans="1:46" s="232" customFormat="1" outlineLevel="1">
      <c r="A293" s="395">
        <v>87</v>
      </c>
      <c r="B293" s="269" t="s">
        <v>1678</v>
      </c>
      <c r="C293" s="270" t="s">
        <v>1731</v>
      </c>
      <c r="D293" s="372" t="s">
        <v>142</v>
      </c>
      <c r="E293" s="334">
        <v>4</v>
      </c>
      <c r="F293" s="334"/>
      <c r="G293" s="334">
        <f>ROUND(E293*F293,2)</f>
        <v>0</v>
      </c>
      <c r="H293" s="390" t="s">
        <v>1715</v>
      </c>
      <c r="I293" s="235"/>
      <c r="J293" s="235"/>
      <c r="K293" s="235"/>
      <c r="L293" s="235"/>
      <c r="M293" s="235"/>
      <c r="N293" s="235"/>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235"/>
      <c r="AN293" s="235"/>
      <c r="AO293" s="235"/>
      <c r="AP293" s="235"/>
      <c r="AQ293" s="235"/>
      <c r="AR293" s="235"/>
      <c r="AS293" s="235"/>
      <c r="AT293" s="235"/>
    </row>
    <row r="294" spans="1:46" s="232" customFormat="1" outlineLevel="1">
      <c r="A294" s="395"/>
      <c r="B294" s="360"/>
      <c r="C294" s="360" t="s">
        <v>54</v>
      </c>
      <c r="D294" s="361"/>
      <c r="E294" s="362">
        <v>4</v>
      </c>
      <c r="F294" s="334"/>
      <c r="G294" s="334"/>
      <c r="H294" s="271"/>
      <c r="I294" s="235"/>
      <c r="J294" s="235"/>
      <c r="K294" s="235"/>
      <c r="L294" s="235"/>
      <c r="M294" s="235"/>
      <c r="N294" s="235"/>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235"/>
      <c r="AN294" s="235"/>
      <c r="AO294" s="235"/>
      <c r="AP294" s="235"/>
      <c r="AQ294" s="235"/>
      <c r="AR294" s="235"/>
      <c r="AS294" s="235"/>
      <c r="AT294" s="235"/>
    </row>
    <row r="295" spans="1:46" s="232" customFormat="1" outlineLevel="1">
      <c r="A295" s="395" t="s">
        <v>152</v>
      </c>
      <c r="B295" s="269" t="s">
        <v>1593</v>
      </c>
      <c r="C295" s="270" t="s">
        <v>1771</v>
      </c>
      <c r="D295" s="372" t="s">
        <v>1496</v>
      </c>
      <c r="E295" s="334" t="s">
        <v>1496</v>
      </c>
      <c r="F295" s="334"/>
      <c r="G295" s="271"/>
      <c r="H295" s="390" t="s">
        <v>152</v>
      </c>
      <c r="I295" s="235"/>
      <c r="J295" s="235"/>
      <c r="K295" s="235"/>
      <c r="L295" s="235"/>
      <c r="M295" s="235"/>
      <c r="N295" s="235"/>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235"/>
      <c r="AN295" s="235"/>
      <c r="AO295" s="235"/>
      <c r="AP295" s="235"/>
      <c r="AQ295" s="235"/>
      <c r="AR295" s="235"/>
      <c r="AS295" s="235"/>
      <c r="AT295" s="235"/>
    </row>
    <row r="296" spans="1:46" s="232" customFormat="1" outlineLevel="1">
      <c r="A296" s="395">
        <v>88</v>
      </c>
      <c r="B296" s="269" t="s">
        <v>1772</v>
      </c>
      <c r="C296" s="270" t="s">
        <v>1773</v>
      </c>
      <c r="D296" s="372" t="s">
        <v>668</v>
      </c>
      <c r="E296" s="334">
        <v>20</v>
      </c>
      <c r="F296" s="334"/>
      <c r="G296" s="334">
        <f>ROUND(E296*F296,2)</f>
        <v>0</v>
      </c>
      <c r="H296" s="390" t="s">
        <v>1715</v>
      </c>
      <c r="I296" s="235"/>
      <c r="J296" s="235"/>
      <c r="K296" s="235"/>
      <c r="L296" s="235"/>
      <c r="M296" s="235"/>
      <c r="N296" s="235"/>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c r="AJ296" s="235"/>
      <c r="AK296" s="235"/>
      <c r="AL296" s="235"/>
      <c r="AM296" s="235"/>
      <c r="AN296" s="235"/>
      <c r="AO296" s="235"/>
      <c r="AP296" s="235"/>
      <c r="AQ296" s="235"/>
      <c r="AR296" s="235"/>
      <c r="AS296" s="235"/>
      <c r="AT296" s="235"/>
    </row>
    <row r="297" spans="1:46" s="232" customFormat="1" outlineLevel="1">
      <c r="A297" s="395"/>
      <c r="B297" s="360"/>
      <c r="C297" s="360" t="s">
        <v>1747</v>
      </c>
      <c r="D297" s="361"/>
      <c r="E297" s="362">
        <v>20</v>
      </c>
      <c r="F297" s="334"/>
      <c r="G297" s="334"/>
      <c r="H297" s="271"/>
      <c r="I297" s="235"/>
      <c r="J297" s="235"/>
      <c r="K297" s="235"/>
      <c r="L297" s="235"/>
      <c r="M297" s="235"/>
      <c r="N297" s="235"/>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235"/>
      <c r="AN297" s="235"/>
      <c r="AO297" s="235"/>
      <c r="AP297" s="235"/>
      <c r="AQ297" s="235"/>
      <c r="AR297" s="235"/>
      <c r="AS297" s="235"/>
      <c r="AT297" s="235"/>
    </row>
    <row r="298" spans="1:46" s="232" customFormat="1" ht="157.5" outlineLevel="1">
      <c r="A298" s="395"/>
      <c r="B298" s="360" t="s">
        <v>1500</v>
      </c>
      <c r="C298" s="360" t="s">
        <v>1774</v>
      </c>
      <c r="D298" s="361"/>
      <c r="E298" s="362"/>
      <c r="F298" s="334"/>
      <c r="G298" s="334"/>
      <c r="H298" s="271"/>
      <c r="I298" s="235"/>
      <c r="J298" s="235"/>
      <c r="K298" s="235"/>
      <c r="L298" s="235"/>
      <c r="M298" s="235"/>
      <c r="N298" s="235"/>
      <c r="O298" s="235"/>
      <c r="P298" s="235"/>
      <c r="Q298" s="235"/>
      <c r="R298" s="235"/>
      <c r="S298" s="235"/>
      <c r="T298" s="235"/>
      <c r="U298" s="235"/>
      <c r="V298" s="235"/>
      <c r="W298" s="235"/>
      <c r="X298" s="235"/>
      <c r="Y298" s="235"/>
      <c r="Z298" s="235"/>
      <c r="AA298" s="235"/>
      <c r="AB298" s="235"/>
      <c r="AC298" s="235"/>
      <c r="AD298" s="235"/>
      <c r="AE298" s="235"/>
      <c r="AF298" s="235"/>
      <c r="AG298" s="235"/>
      <c r="AH298" s="235"/>
      <c r="AI298" s="235"/>
      <c r="AJ298" s="235"/>
      <c r="AK298" s="235"/>
      <c r="AL298" s="235"/>
      <c r="AM298" s="235"/>
      <c r="AN298" s="235"/>
      <c r="AO298" s="235"/>
      <c r="AP298" s="235"/>
      <c r="AQ298" s="235"/>
      <c r="AR298" s="235"/>
      <c r="AS298" s="235"/>
      <c r="AT298" s="235"/>
    </row>
    <row r="299" spans="1:46" s="232" customFormat="1" ht="123.75" outlineLevel="1">
      <c r="A299" s="395"/>
      <c r="B299" s="360"/>
      <c r="C299" s="360" t="s">
        <v>1775</v>
      </c>
      <c r="D299" s="361"/>
      <c r="E299" s="362"/>
      <c r="F299" s="334"/>
      <c r="G299" s="334"/>
      <c r="H299" s="271"/>
      <c r="I299" s="235"/>
      <c r="J299" s="235"/>
      <c r="K299" s="235"/>
      <c r="L299" s="235"/>
      <c r="M299" s="235"/>
      <c r="N299" s="235"/>
      <c r="O299" s="235"/>
      <c r="P299" s="235"/>
      <c r="Q299" s="235"/>
      <c r="R299" s="235"/>
      <c r="S299" s="235"/>
      <c r="T299" s="235"/>
      <c r="U299" s="235"/>
      <c r="V299" s="235"/>
      <c r="W299" s="235"/>
      <c r="X299" s="235"/>
      <c r="Y299" s="235"/>
      <c r="Z299" s="235"/>
      <c r="AA299" s="235"/>
      <c r="AB299" s="235"/>
      <c r="AC299" s="235"/>
      <c r="AD299" s="235"/>
      <c r="AE299" s="235"/>
      <c r="AF299" s="235"/>
      <c r="AG299" s="235"/>
      <c r="AH299" s="235"/>
      <c r="AI299" s="235"/>
      <c r="AJ299" s="235"/>
      <c r="AK299" s="235"/>
      <c r="AL299" s="235"/>
      <c r="AM299" s="235"/>
      <c r="AN299" s="235"/>
      <c r="AO299" s="235"/>
      <c r="AP299" s="235"/>
      <c r="AQ299" s="235"/>
      <c r="AR299" s="235"/>
      <c r="AS299" s="235"/>
      <c r="AT299" s="235"/>
    </row>
    <row r="300" spans="1:46" s="232" customFormat="1" outlineLevel="1">
      <c r="A300" s="395" t="s">
        <v>152</v>
      </c>
      <c r="B300" s="269" t="s">
        <v>1613</v>
      </c>
      <c r="C300" s="270" t="s">
        <v>1776</v>
      </c>
      <c r="D300" s="372" t="s">
        <v>1496</v>
      </c>
      <c r="E300" s="334" t="s">
        <v>1496</v>
      </c>
      <c r="F300" s="334"/>
      <c r="G300" s="271"/>
      <c r="H300" s="390" t="s">
        <v>152</v>
      </c>
      <c r="I300" s="235"/>
      <c r="J300" s="235"/>
      <c r="K300" s="235"/>
      <c r="L300" s="235"/>
      <c r="M300" s="235"/>
      <c r="N300" s="235"/>
      <c r="O300" s="235"/>
      <c r="P300" s="235"/>
      <c r="Q300" s="235"/>
      <c r="R300" s="235"/>
      <c r="S300" s="235"/>
      <c r="T300" s="235"/>
      <c r="U300" s="235"/>
      <c r="V300" s="235"/>
      <c r="W300" s="235"/>
      <c r="X300" s="235"/>
      <c r="Y300" s="235"/>
      <c r="Z300" s="235"/>
      <c r="AA300" s="235"/>
      <c r="AB300" s="235"/>
      <c r="AC300" s="235"/>
      <c r="AD300" s="235"/>
      <c r="AE300" s="235"/>
      <c r="AF300" s="235"/>
      <c r="AG300" s="235"/>
      <c r="AH300" s="235"/>
      <c r="AI300" s="235"/>
      <c r="AJ300" s="235"/>
      <c r="AK300" s="235"/>
      <c r="AL300" s="235"/>
      <c r="AM300" s="235"/>
      <c r="AN300" s="235"/>
      <c r="AO300" s="235"/>
      <c r="AP300" s="235"/>
      <c r="AQ300" s="235"/>
      <c r="AR300" s="235"/>
      <c r="AS300" s="235"/>
      <c r="AT300" s="235"/>
    </row>
    <row r="301" spans="1:46" s="232" customFormat="1" outlineLevel="1">
      <c r="A301" s="395">
        <v>89</v>
      </c>
      <c r="B301" s="269" t="s">
        <v>1777</v>
      </c>
      <c r="C301" s="270" t="s">
        <v>1778</v>
      </c>
      <c r="D301" s="372" t="s">
        <v>197</v>
      </c>
      <c r="E301" s="334">
        <v>0.28949999999999998</v>
      </c>
      <c r="F301" s="334"/>
      <c r="G301" s="334">
        <f>ROUND(E301*F301,2)</f>
        <v>0</v>
      </c>
      <c r="H301" s="390" t="s">
        <v>1715</v>
      </c>
      <c r="I301" s="235"/>
      <c r="J301" s="235"/>
      <c r="K301" s="235"/>
      <c r="L301" s="235"/>
      <c r="M301" s="235"/>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235"/>
      <c r="AL301" s="235"/>
      <c r="AM301" s="235"/>
      <c r="AN301" s="235"/>
      <c r="AO301" s="235"/>
      <c r="AP301" s="235"/>
      <c r="AQ301" s="235"/>
      <c r="AR301" s="235"/>
      <c r="AS301" s="235"/>
      <c r="AT301" s="235"/>
    </row>
    <row r="302" spans="1:46" s="232" customFormat="1" outlineLevel="1">
      <c r="A302" s="395"/>
      <c r="B302" s="360"/>
      <c r="C302" s="360" t="s">
        <v>1779</v>
      </c>
      <c r="D302" s="361"/>
      <c r="E302" s="362"/>
      <c r="F302" s="334"/>
      <c r="G302" s="334"/>
      <c r="H302" s="271"/>
      <c r="I302" s="235"/>
      <c r="J302" s="235"/>
      <c r="K302" s="235"/>
      <c r="L302" s="235"/>
      <c r="M302" s="235"/>
      <c r="N302" s="235"/>
      <c r="O302" s="235"/>
      <c r="P302" s="235"/>
      <c r="Q302" s="235"/>
      <c r="R302" s="235"/>
      <c r="S302" s="235"/>
      <c r="T302" s="235"/>
      <c r="U302" s="235"/>
      <c r="V302" s="235"/>
      <c r="W302" s="235"/>
      <c r="X302" s="235"/>
      <c r="Y302" s="235"/>
      <c r="Z302" s="235"/>
      <c r="AA302" s="235"/>
      <c r="AB302" s="235"/>
      <c r="AC302" s="235"/>
      <c r="AD302" s="235"/>
      <c r="AE302" s="235"/>
      <c r="AF302" s="235"/>
      <c r="AG302" s="235"/>
      <c r="AH302" s="235"/>
      <c r="AI302" s="235"/>
      <c r="AJ302" s="235"/>
      <c r="AK302" s="235"/>
      <c r="AL302" s="235"/>
      <c r="AM302" s="235"/>
      <c r="AN302" s="235"/>
      <c r="AO302" s="235"/>
      <c r="AP302" s="235"/>
      <c r="AQ302" s="235"/>
      <c r="AR302" s="235"/>
      <c r="AS302" s="235"/>
      <c r="AT302" s="235"/>
    </row>
    <row r="303" spans="1:46" s="232" customFormat="1" outlineLevel="1">
      <c r="A303" s="395"/>
      <c r="B303" s="360"/>
      <c r="C303" s="360" t="s">
        <v>1780</v>
      </c>
      <c r="D303" s="361"/>
      <c r="E303" s="362">
        <v>0.28470000000000001</v>
      </c>
      <c r="F303" s="334"/>
      <c r="G303" s="334"/>
      <c r="H303" s="271"/>
      <c r="I303" s="235"/>
      <c r="J303" s="235"/>
      <c r="K303" s="235"/>
      <c r="L303" s="235"/>
      <c r="M303" s="235"/>
      <c r="N303" s="235"/>
      <c r="O303" s="235"/>
      <c r="P303" s="235"/>
      <c r="Q303" s="235"/>
      <c r="R303" s="235"/>
      <c r="S303" s="235"/>
      <c r="T303" s="235"/>
      <c r="U303" s="235"/>
      <c r="V303" s="235"/>
      <c r="W303" s="235"/>
      <c r="X303" s="235"/>
      <c r="Y303" s="235"/>
      <c r="Z303" s="235"/>
      <c r="AA303" s="235"/>
      <c r="AB303" s="235"/>
      <c r="AC303" s="235"/>
      <c r="AD303" s="235"/>
      <c r="AE303" s="235"/>
      <c r="AF303" s="235"/>
      <c r="AG303" s="235"/>
      <c r="AH303" s="235"/>
      <c r="AI303" s="235"/>
      <c r="AJ303" s="235"/>
      <c r="AK303" s="235"/>
      <c r="AL303" s="235"/>
      <c r="AM303" s="235"/>
      <c r="AN303" s="235"/>
      <c r="AO303" s="235"/>
      <c r="AP303" s="235"/>
      <c r="AQ303" s="235"/>
      <c r="AR303" s="235"/>
      <c r="AS303" s="235"/>
      <c r="AT303" s="235"/>
    </row>
    <row r="304" spans="1:46" s="232" customFormat="1" outlineLevel="1">
      <c r="A304" s="395" t="s">
        <v>152</v>
      </c>
      <c r="B304" s="331" t="s">
        <v>1680</v>
      </c>
      <c r="C304" s="332" t="s">
        <v>1506</v>
      </c>
      <c r="D304" s="372" t="s">
        <v>1496</v>
      </c>
      <c r="E304" s="334" t="s">
        <v>1496</v>
      </c>
      <c r="F304" s="334"/>
      <c r="G304" s="271"/>
      <c r="H304" s="390" t="s">
        <v>152</v>
      </c>
      <c r="I304" s="235"/>
      <c r="J304" s="235"/>
      <c r="K304" s="235"/>
      <c r="L304" s="235"/>
      <c r="M304" s="235"/>
      <c r="N304" s="235"/>
      <c r="O304" s="235"/>
      <c r="P304" s="235"/>
      <c r="Q304" s="235"/>
      <c r="R304" s="235"/>
      <c r="S304" s="235"/>
      <c r="T304" s="235"/>
      <c r="U304" s="235"/>
      <c r="V304" s="235"/>
      <c r="W304" s="235"/>
      <c r="X304" s="235"/>
      <c r="Y304" s="235"/>
      <c r="Z304" s="235"/>
      <c r="AA304" s="235"/>
      <c r="AB304" s="235"/>
      <c r="AC304" s="235"/>
      <c r="AD304" s="235"/>
      <c r="AE304" s="235"/>
      <c r="AF304" s="235"/>
      <c r="AG304" s="235"/>
      <c r="AH304" s="235"/>
      <c r="AI304" s="235"/>
      <c r="AJ304" s="235"/>
      <c r="AK304" s="235"/>
      <c r="AL304" s="235"/>
      <c r="AM304" s="235"/>
      <c r="AN304" s="235"/>
      <c r="AO304" s="235"/>
      <c r="AP304" s="235"/>
      <c r="AQ304" s="235"/>
      <c r="AR304" s="235"/>
      <c r="AS304" s="235"/>
      <c r="AT304" s="235"/>
    </row>
    <row r="305" spans="1:46" s="232" customFormat="1" outlineLevel="1">
      <c r="A305" s="395">
        <v>90</v>
      </c>
      <c r="B305" s="269" t="s">
        <v>1681</v>
      </c>
      <c r="C305" s="270" t="s">
        <v>1682</v>
      </c>
      <c r="D305" s="372" t="s">
        <v>197</v>
      </c>
      <c r="E305" s="334">
        <v>0.2472</v>
      </c>
      <c r="F305" s="334"/>
      <c r="G305" s="334">
        <f>ROUND(E305*F305,2)</f>
        <v>0</v>
      </c>
      <c r="H305" s="390" t="s">
        <v>1715</v>
      </c>
      <c r="I305" s="235"/>
      <c r="J305" s="235"/>
      <c r="K305" s="235"/>
      <c r="L305" s="235"/>
      <c r="M305" s="235"/>
      <c r="N305" s="235"/>
      <c r="O305" s="235"/>
      <c r="P305" s="235"/>
      <c r="Q305" s="235"/>
      <c r="R305" s="235"/>
      <c r="S305" s="235"/>
      <c r="T305" s="235"/>
      <c r="U305" s="235"/>
      <c r="V305" s="235"/>
      <c r="W305" s="235"/>
      <c r="X305" s="235"/>
      <c r="Y305" s="235"/>
      <c r="Z305" s="235"/>
      <c r="AA305" s="235"/>
      <c r="AB305" s="235"/>
      <c r="AC305" s="235"/>
      <c r="AD305" s="235"/>
      <c r="AE305" s="235"/>
      <c r="AF305" s="235"/>
      <c r="AG305" s="235"/>
      <c r="AH305" s="235"/>
      <c r="AI305" s="235"/>
      <c r="AJ305" s="235"/>
      <c r="AK305" s="235"/>
      <c r="AL305" s="235"/>
      <c r="AM305" s="235"/>
      <c r="AN305" s="235"/>
      <c r="AO305" s="235"/>
      <c r="AP305" s="235"/>
      <c r="AQ305" s="235"/>
      <c r="AR305" s="235"/>
      <c r="AS305" s="235"/>
      <c r="AT305" s="235"/>
    </row>
    <row r="306" spans="1:46" s="232" customFormat="1" outlineLevel="1">
      <c r="A306" s="395"/>
      <c r="B306" s="360"/>
      <c r="C306" s="360" t="s">
        <v>1781</v>
      </c>
      <c r="D306" s="361"/>
      <c r="E306" s="362">
        <v>0.24720000000000003</v>
      </c>
      <c r="F306" s="334"/>
      <c r="G306" s="334"/>
      <c r="H306" s="271"/>
      <c r="I306" s="235"/>
      <c r="J306" s="235"/>
      <c r="K306" s="235"/>
      <c r="L306" s="235"/>
      <c r="M306" s="235"/>
      <c r="N306" s="235"/>
      <c r="O306" s="235"/>
      <c r="P306" s="235"/>
      <c r="Q306" s="235"/>
      <c r="R306" s="235"/>
      <c r="S306" s="235"/>
      <c r="T306" s="235"/>
      <c r="U306" s="235"/>
      <c r="V306" s="235"/>
      <c r="W306" s="235"/>
      <c r="X306" s="235"/>
      <c r="Y306" s="235"/>
      <c r="Z306" s="235"/>
      <c r="AA306" s="235"/>
      <c r="AB306" s="235"/>
      <c r="AC306" s="235"/>
      <c r="AD306" s="235"/>
      <c r="AE306" s="235"/>
      <c r="AF306" s="235"/>
      <c r="AG306" s="235"/>
      <c r="AH306" s="235"/>
      <c r="AI306" s="235"/>
      <c r="AJ306" s="235"/>
      <c r="AK306" s="235"/>
      <c r="AL306" s="235"/>
      <c r="AM306" s="235"/>
      <c r="AN306" s="235"/>
      <c r="AO306" s="235"/>
      <c r="AP306" s="235"/>
      <c r="AQ306" s="235"/>
      <c r="AR306" s="235"/>
      <c r="AS306" s="235"/>
      <c r="AT306" s="235"/>
    </row>
    <row r="307" spans="1:46" s="232" customFormat="1" outlineLevel="1">
      <c r="A307" s="395" t="s">
        <v>152</v>
      </c>
      <c r="B307" s="331" t="s">
        <v>1684</v>
      </c>
      <c r="C307" s="332" t="s">
        <v>1570</v>
      </c>
      <c r="D307" s="372" t="s">
        <v>1496</v>
      </c>
      <c r="E307" s="334" t="s">
        <v>1496</v>
      </c>
      <c r="F307" s="334"/>
      <c r="G307" s="271"/>
      <c r="H307" s="390" t="s">
        <v>152</v>
      </c>
      <c r="I307" s="235"/>
      <c r="J307" s="235"/>
      <c r="K307" s="235"/>
      <c r="L307" s="235"/>
      <c r="M307" s="235"/>
      <c r="N307" s="235"/>
      <c r="O307" s="235"/>
      <c r="P307" s="235"/>
      <c r="Q307" s="235"/>
      <c r="R307" s="235"/>
      <c r="S307" s="235"/>
      <c r="T307" s="235"/>
      <c r="U307" s="235"/>
      <c r="V307" s="235"/>
      <c r="W307" s="235"/>
      <c r="X307" s="235"/>
      <c r="Y307" s="235"/>
      <c r="Z307" s="235"/>
      <c r="AA307" s="235"/>
      <c r="AB307" s="235"/>
      <c r="AC307" s="235"/>
      <c r="AD307" s="235"/>
      <c r="AE307" s="235"/>
      <c r="AF307" s="235"/>
      <c r="AG307" s="235"/>
      <c r="AH307" s="235"/>
      <c r="AI307" s="235"/>
      <c r="AJ307" s="235"/>
      <c r="AK307" s="235"/>
      <c r="AL307" s="235"/>
      <c r="AM307" s="235"/>
      <c r="AN307" s="235"/>
      <c r="AO307" s="235"/>
      <c r="AP307" s="235"/>
      <c r="AQ307" s="235"/>
      <c r="AR307" s="235"/>
      <c r="AS307" s="235"/>
      <c r="AT307" s="235"/>
    </row>
    <row r="308" spans="1:46" s="232" customFormat="1" outlineLevel="1">
      <c r="A308" s="395">
        <v>91</v>
      </c>
      <c r="B308" s="269" t="s">
        <v>1685</v>
      </c>
      <c r="C308" s="270" t="s">
        <v>1686</v>
      </c>
      <c r="D308" s="372" t="s">
        <v>197</v>
      </c>
      <c r="E308" s="334">
        <v>5.6599999999999998E-2</v>
      </c>
      <c r="F308" s="334"/>
      <c r="G308" s="334">
        <f>ROUND(E308*F308,2)</f>
        <v>0</v>
      </c>
      <c r="H308" s="390" t="s">
        <v>1715</v>
      </c>
      <c r="I308" s="235"/>
      <c r="J308" s="235"/>
      <c r="K308" s="235"/>
      <c r="L308" s="235"/>
      <c r="M308" s="235"/>
      <c r="N308" s="235"/>
      <c r="O308" s="235"/>
      <c r="P308" s="235"/>
      <c r="Q308" s="235"/>
      <c r="R308" s="235"/>
      <c r="S308" s="235"/>
      <c r="T308" s="235"/>
      <c r="U308" s="235"/>
      <c r="V308" s="235"/>
      <c r="W308" s="235"/>
      <c r="X308" s="235"/>
      <c r="Y308" s="235"/>
      <c r="Z308" s="235"/>
      <c r="AA308" s="235"/>
      <c r="AB308" s="235"/>
      <c r="AC308" s="235"/>
      <c r="AD308" s="235"/>
      <c r="AE308" s="235"/>
      <c r="AF308" s="235"/>
      <c r="AG308" s="235"/>
      <c r="AH308" s="235"/>
      <c r="AI308" s="235"/>
      <c r="AJ308" s="235"/>
      <c r="AK308" s="235"/>
      <c r="AL308" s="235"/>
      <c r="AM308" s="235"/>
      <c r="AN308" s="235"/>
      <c r="AO308" s="235"/>
      <c r="AP308" s="235"/>
      <c r="AQ308" s="235"/>
      <c r="AR308" s="235"/>
      <c r="AS308" s="235"/>
      <c r="AT308" s="235"/>
    </row>
    <row r="309" spans="1:46" s="232" customFormat="1" outlineLevel="1">
      <c r="A309" s="395"/>
      <c r="B309" s="360"/>
      <c r="C309" s="360" t="s">
        <v>1782</v>
      </c>
      <c r="D309" s="361"/>
      <c r="E309" s="362">
        <v>5.6600000000000004E-2</v>
      </c>
      <c r="F309" s="334"/>
      <c r="G309" s="334"/>
      <c r="H309" s="271"/>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row>
    <row r="310" spans="1:46" s="232" customFormat="1" outlineLevel="1">
      <c r="A310" s="395" t="s">
        <v>152</v>
      </c>
      <c r="B310" s="331" t="s">
        <v>1688</v>
      </c>
      <c r="C310" s="332" t="s">
        <v>1656</v>
      </c>
      <c r="D310" s="372" t="s">
        <v>1496</v>
      </c>
      <c r="E310" s="334" t="s">
        <v>1496</v>
      </c>
      <c r="F310" s="334"/>
      <c r="G310" s="271"/>
      <c r="H310" s="390" t="s">
        <v>152</v>
      </c>
      <c r="I310" s="235"/>
      <c r="J310" s="235"/>
      <c r="K310" s="235"/>
      <c r="L310" s="235"/>
      <c r="M310" s="235"/>
      <c r="N310" s="235"/>
      <c r="O310" s="235"/>
      <c r="P310" s="235"/>
      <c r="Q310" s="235"/>
      <c r="R310" s="235"/>
      <c r="S310" s="235"/>
      <c r="T310" s="235"/>
      <c r="U310" s="235"/>
      <c r="V310" s="235"/>
      <c r="W310" s="235"/>
      <c r="X310" s="235"/>
      <c r="Y310" s="235"/>
      <c r="Z310" s="235"/>
      <c r="AA310" s="235"/>
      <c r="AB310" s="235"/>
      <c r="AC310" s="235"/>
      <c r="AD310" s="235"/>
      <c r="AE310" s="235"/>
      <c r="AF310" s="235"/>
      <c r="AG310" s="235"/>
      <c r="AH310" s="235"/>
      <c r="AI310" s="235"/>
      <c r="AJ310" s="235"/>
      <c r="AK310" s="235"/>
      <c r="AL310" s="235"/>
      <c r="AM310" s="235"/>
      <c r="AN310" s="235"/>
      <c r="AO310" s="235"/>
      <c r="AP310" s="235"/>
      <c r="AQ310" s="235"/>
      <c r="AR310" s="235"/>
      <c r="AS310" s="235"/>
      <c r="AT310" s="235"/>
    </row>
    <row r="311" spans="1:46" s="232" customFormat="1" outlineLevel="1">
      <c r="A311" s="395">
        <v>92</v>
      </c>
      <c r="B311" s="269" t="s">
        <v>1689</v>
      </c>
      <c r="C311" s="270" t="s">
        <v>1690</v>
      </c>
      <c r="D311" s="372" t="s">
        <v>197</v>
      </c>
      <c r="E311" s="334">
        <v>1.9E-2</v>
      </c>
      <c r="F311" s="334"/>
      <c r="G311" s="334">
        <f>ROUND(E311*F311,2)</f>
        <v>0</v>
      </c>
      <c r="H311" s="390" t="s">
        <v>1715</v>
      </c>
      <c r="I311" s="235"/>
      <c r="J311" s="235"/>
      <c r="K311" s="235"/>
      <c r="L311" s="235"/>
      <c r="M311" s="235"/>
      <c r="N311" s="235"/>
      <c r="O311" s="235"/>
      <c r="P311" s="235"/>
      <c r="Q311" s="235"/>
      <c r="R311" s="235"/>
      <c r="S311" s="235"/>
      <c r="T311" s="235"/>
      <c r="U311" s="235"/>
      <c r="V311" s="235"/>
      <c r="W311" s="235"/>
      <c r="X311" s="235"/>
      <c r="Y311" s="235"/>
      <c r="Z311" s="235"/>
      <c r="AA311" s="235"/>
      <c r="AB311" s="235"/>
      <c r="AC311" s="235"/>
      <c r="AD311" s="235"/>
      <c r="AE311" s="235"/>
      <c r="AF311" s="235"/>
      <c r="AG311" s="235"/>
      <c r="AH311" s="235"/>
      <c r="AI311" s="235"/>
      <c r="AJ311" s="235"/>
      <c r="AK311" s="235"/>
      <c r="AL311" s="235"/>
      <c r="AM311" s="235"/>
      <c r="AN311" s="235"/>
      <c r="AO311" s="235"/>
      <c r="AP311" s="235"/>
      <c r="AQ311" s="235"/>
      <c r="AR311" s="235"/>
      <c r="AS311" s="235"/>
      <c r="AT311" s="235"/>
    </row>
    <row r="312" spans="1:46" s="232" customFormat="1" outlineLevel="1">
      <c r="A312" s="395"/>
      <c r="B312" s="360"/>
      <c r="C312" s="360" t="s">
        <v>1783</v>
      </c>
      <c r="D312" s="361"/>
      <c r="E312" s="362">
        <v>1.3800000000000002E-2</v>
      </c>
      <c r="F312" s="334"/>
      <c r="G312" s="334"/>
      <c r="H312" s="271"/>
      <c r="I312" s="235"/>
      <c r="J312" s="235"/>
      <c r="K312" s="235"/>
      <c r="L312" s="235"/>
      <c r="M312" s="235"/>
      <c r="N312" s="235"/>
      <c r="O312" s="235"/>
      <c r="P312" s="235"/>
      <c r="Q312" s="235"/>
      <c r="R312" s="235"/>
      <c r="S312" s="235"/>
      <c r="T312" s="235"/>
      <c r="U312" s="235"/>
      <c r="V312" s="235"/>
      <c r="W312" s="235"/>
      <c r="X312" s="235"/>
      <c r="Y312" s="235"/>
      <c r="Z312" s="235"/>
      <c r="AA312" s="235"/>
      <c r="AB312" s="235"/>
      <c r="AC312" s="235"/>
      <c r="AD312" s="235"/>
      <c r="AE312" s="235"/>
      <c r="AF312" s="235"/>
      <c r="AG312" s="235"/>
      <c r="AH312" s="235"/>
      <c r="AI312" s="235"/>
      <c r="AJ312" s="235"/>
      <c r="AK312" s="235"/>
      <c r="AL312" s="235"/>
      <c r="AM312" s="235"/>
      <c r="AN312" s="235"/>
      <c r="AO312" s="235"/>
      <c r="AP312" s="235"/>
      <c r="AQ312" s="235"/>
      <c r="AR312" s="235"/>
      <c r="AS312" s="235"/>
      <c r="AT312" s="235"/>
    </row>
    <row r="313" spans="1:46" s="232" customFormat="1" outlineLevel="1">
      <c r="A313" s="395" t="s">
        <v>152</v>
      </c>
      <c r="B313" s="331" t="s">
        <v>1784</v>
      </c>
      <c r="C313" s="332" t="s">
        <v>1785</v>
      </c>
      <c r="D313" s="372" t="s">
        <v>1496</v>
      </c>
      <c r="E313" s="334" t="s">
        <v>1496</v>
      </c>
      <c r="F313" s="334"/>
      <c r="G313" s="271"/>
      <c r="H313" s="390" t="s">
        <v>152</v>
      </c>
      <c r="I313" s="235"/>
      <c r="J313" s="235"/>
      <c r="K313" s="235"/>
      <c r="L313" s="235"/>
      <c r="M313" s="235"/>
      <c r="N313" s="235"/>
      <c r="O313" s="235"/>
      <c r="P313" s="235"/>
      <c r="Q313" s="235"/>
      <c r="R313" s="235"/>
      <c r="S313" s="235"/>
      <c r="T313" s="235"/>
      <c r="U313" s="235"/>
      <c r="V313" s="235"/>
      <c r="W313" s="235"/>
      <c r="X313" s="235"/>
      <c r="Y313" s="235"/>
      <c r="Z313" s="235"/>
      <c r="AA313" s="235"/>
      <c r="AB313" s="235"/>
      <c r="AC313" s="235"/>
      <c r="AD313" s="235"/>
      <c r="AE313" s="235"/>
      <c r="AF313" s="235"/>
      <c r="AG313" s="235"/>
      <c r="AH313" s="235"/>
      <c r="AI313" s="235"/>
      <c r="AJ313" s="235"/>
      <c r="AK313" s="235"/>
      <c r="AL313" s="235"/>
      <c r="AM313" s="235"/>
      <c r="AN313" s="235"/>
      <c r="AO313" s="235"/>
      <c r="AP313" s="235"/>
      <c r="AQ313" s="235"/>
      <c r="AR313" s="235"/>
      <c r="AS313" s="235"/>
      <c r="AT313" s="235"/>
    </row>
    <row r="314" spans="1:46" s="232" customFormat="1" outlineLevel="1">
      <c r="A314" s="395">
        <v>93</v>
      </c>
      <c r="B314" s="269" t="s">
        <v>1786</v>
      </c>
      <c r="C314" s="270" t="s">
        <v>1787</v>
      </c>
      <c r="D314" s="372" t="s">
        <v>197</v>
      </c>
      <c r="E314" s="334">
        <v>0.05</v>
      </c>
      <c r="F314" s="334"/>
      <c r="G314" s="334">
        <f>ROUND(E314*F314,2)</f>
        <v>0</v>
      </c>
      <c r="H314" s="390" t="s">
        <v>1715</v>
      </c>
      <c r="I314" s="235"/>
      <c r="J314" s="235"/>
      <c r="K314" s="235"/>
      <c r="L314" s="235"/>
      <c r="M314" s="235"/>
      <c r="N314" s="235"/>
      <c r="O314" s="235"/>
      <c r="P314" s="235"/>
      <c r="Q314" s="235"/>
      <c r="R314" s="235"/>
      <c r="S314" s="235"/>
      <c r="T314" s="235"/>
      <c r="U314" s="235"/>
      <c r="V314" s="235"/>
      <c r="W314" s="235"/>
      <c r="X314" s="235"/>
      <c r="Y314" s="235"/>
      <c r="Z314" s="235"/>
      <c r="AA314" s="235"/>
      <c r="AB314" s="235"/>
      <c r="AC314" s="235"/>
      <c r="AD314" s="235"/>
      <c r="AE314" s="235"/>
      <c r="AF314" s="235"/>
      <c r="AG314" s="235"/>
      <c r="AH314" s="235"/>
      <c r="AI314" s="235"/>
      <c r="AJ314" s="235"/>
      <c r="AK314" s="235"/>
      <c r="AL314" s="235"/>
      <c r="AM314" s="235"/>
      <c r="AN314" s="235"/>
      <c r="AO314" s="235"/>
      <c r="AP314" s="235"/>
      <c r="AQ314" s="235"/>
      <c r="AR314" s="235"/>
      <c r="AS314" s="235"/>
      <c r="AT314" s="235"/>
    </row>
    <row r="315" spans="1:46" s="232" customFormat="1" outlineLevel="1">
      <c r="A315" s="395"/>
      <c r="B315" s="360"/>
      <c r="C315" s="360" t="s">
        <v>1768</v>
      </c>
      <c r="D315" s="361"/>
      <c r="E315" s="362">
        <v>4.4700000000000004E-2</v>
      </c>
      <c r="F315" s="334"/>
      <c r="G315" s="334"/>
      <c r="H315" s="271"/>
      <c r="I315" s="235"/>
      <c r="J315" s="235"/>
      <c r="K315" s="235"/>
      <c r="L315" s="235"/>
      <c r="M315" s="235"/>
      <c r="N315" s="235"/>
      <c r="O315" s="235"/>
      <c r="P315" s="235"/>
      <c r="Q315" s="235"/>
      <c r="R315" s="235"/>
      <c r="S315" s="235"/>
      <c r="T315" s="235"/>
      <c r="U315" s="235"/>
      <c r="V315" s="235"/>
      <c r="W315" s="235"/>
      <c r="X315" s="235"/>
      <c r="Y315" s="235"/>
      <c r="Z315" s="235"/>
      <c r="AA315" s="235"/>
      <c r="AB315" s="235"/>
      <c r="AC315" s="235"/>
      <c r="AD315" s="235"/>
      <c r="AE315" s="235"/>
      <c r="AF315" s="235"/>
      <c r="AG315" s="235"/>
      <c r="AH315" s="235"/>
      <c r="AI315" s="235"/>
      <c r="AJ315" s="235"/>
      <c r="AK315" s="235"/>
      <c r="AL315" s="235"/>
      <c r="AM315" s="235"/>
      <c r="AN315" s="235"/>
      <c r="AO315" s="235"/>
      <c r="AP315" s="235"/>
      <c r="AQ315" s="235"/>
      <c r="AR315" s="235"/>
      <c r="AS315" s="235"/>
      <c r="AT315" s="235"/>
    </row>
    <row r="316" spans="1:46" s="232" customFormat="1" outlineLevel="1">
      <c r="A316" s="395">
        <v>94</v>
      </c>
      <c r="B316" s="269" t="s">
        <v>1788</v>
      </c>
      <c r="C316" s="270" t="s">
        <v>1789</v>
      </c>
      <c r="D316" s="372" t="s">
        <v>197</v>
      </c>
      <c r="E316" s="334">
        <v>0.1484</v>
      </c>
      <c r="F316" s="334"/>
      <c r="G316" s="334">
        <f>ROUND(E316*F316,2)</f>
        <v>0</v>
      </c>
      <c r="H316" s="390" t="s">
        <v>1715</v>
      </c>
      <c r="I316" s="235"/>
      <c r="J316" s="235"/>
      <c r="K316" s="235"/>
      <c r="L316" s="235"/>
      <c r="M316" s="235"/>
      <c r="N316" s="235"/>
      <c r="O316" s="235"/>
      <c r="P316" s="235"/>
      <c r="Q316" s="235"/>
      <c r="R316" s="235"/>
      <c r="S316" s="235"/>
      <c r="T316" s="235"/>
      <c r="U316" s="235"/>
      <c r="V316" s="235"/>
      <c r="W316" s="235"/>
      <c r="X316" s="235"/>
      <c r="Y316" s="235"/>
      <c r="Z316" s="235"/>
      <c r="AA316" s="235"/>
      <c r="AB316" s="235"/>
      <c r="AC316" s="235"/>
      <c r="AD316" s="235"/>
      <c r="AE316" s="235"/>
      <c r="AF316" s="235"/>
      <c r="AG316" s="235"/>
      <c r="AH316" s="235"/>
      <c r="AI316" s="235"/>
      <c r="AJ316" s="235"/>
      <c r="AK316" s="235"/>
      <c r="AL316" s="235"/>
      <c r="AM316" s="235"/>
      <c r="AN316" s="235"/>
      <c r="AO316" s="235"/>
      <c r="AP316" s="235"/>
      <c r="AQ316" s="235"/>
      <c r="AR316" s="235"/>
      <c r="AS316" s="235"/>
      <c r="AT316" s="235"/>
    </row>
    <row r="317" spans="1:46" s="232" customFormat="1" outlineLevel="1">
      <c r="A317" s="395"/>
      <c r="B317" s="360"/>
      <c r="C317" s="360" t="s">
        <v>1790</v>
      </c>
      <c r="D317" s="361"/>
      <c r="E317" s="362">
        <v>0.1492</v>
      </c>
      <c r="F317" s="334"/>
      <c r="G317" s="334"/>
      <c r="H317" s="271"/>
      <c r="I317" s="235"/>
      <c r="J317" s="235"/>
      <c r="K317" s="235"/>
      <c r="L317" s="235"/>
      <c r="M317" s="235"/>
      <c r="N317" s="235"/>
      <c r="O317" s="235"/>
      <c r="P317" s="235"/>
      <c r="Q317" s="235"/>
      <c r="R317" s="235"/>
      <c r="S317" s="235"/>
      <c r="T317" s="235"/>
      <c r="U317" s="235"/>
      <c r="V317" s="235"/>
      <c r="W317" s="235"/>
      <c r="X317" s="235"/>
      <c r="Y317" s="235"/>
      <c r="Z317" s="235"/>
      <c r="AA317" s="235"/>
      <c r="AB317" s="235"/>
      <c r="AC317" s="235"/>
      <c r="AD317" s="235"/>
      <c r="AE317" s="235"/>
      <c r="AF317" s="235"/>
      <c r="AG317" s="235"/>
      <c r="AH317" s="235"/>
      <c r="AI317" s="235"/>
      <c r="AJ317" s="235"/>
      <c r="AK317" s="235"/>
      <c r="AL317" s="235"/>
      <c r="AM317" s="235"/>
      <c r="AN317" s="235"/>
      <c r="AO317" s="235"/>
      <c r="AP317" s="235"/>
      <c r="AQ317" s="235"/>
      <c r="AR317" s="235"/>
      <c r="AS317" s="235"/>
      <c r="AT317" s="235"/>
    </row>
    <row r="318" spans="1:46" s="232" customFormat="1" outlineLevel="1">
      <c r="A318" s="395">
        <v>95</v>
      </c>
      <c r="B318" s="269" t="s">
        <v>1791</v>
      </c>
      <c r="C318" s="270" t="s">
        <v>1792</v>
      </c>
      <c r="D318" s="372" t="s">
        <v>197</v>
      </c>
      <c r="E318" s="334">
        <v>0.09</v>
      </c>
      <c r="F318" s="334"/>
      <c r="G318" s="334">
        <f>ROUND(E318*F318,2)</f>
        <v>0</v>
      </c>
      <c r="H318" s="390" t="s">
        <v>1715</v>
      </c>
      <c r="I318" s="235"/>
      <c r="J318" s="235"/>
      <c r="K318" s="235"/>
      <c r="L318" s="235"/>
      <c r="M318" s="235"/>
      <c r="N318" s="235"/>
      <c r="O318" s="235"/>
      <c r="P318" s="235"/>
      <c r="Q318" s="235"/>
      <c r="R318" s="235"/>
      <c r="S318" s="235"/>
      <c r="T318" s="235"/>
      <c r="U318" s="235"/>
      <c r="V318" s="235"/>
      <c r="W318" s="235"/>
      <c r="X318" s="235"/>
      <c r="Y318" s="235"/>
      <c r="Z318" s="235"/>
      <c r="AA318" s="235"/>
      <c r="AB318" s="235"/>
      <c r="AC318" s="235"/>
      <c r="AD318" s="235"/>
      <c r="AE318" s="235"/>
      <c r="AF318" s="235"/>
      <c r="AG318" s="235"/>
      <c r="AH318" s="235"/>
      <c r="AI318" s="235"/>
      <c r="AJ318" s="235"/>
      <c r="AK318" s="235"/>
      <c r="AL318" s="235"/>
      <c r="AM318" s="235"/>
      <c r="AN318" s="235"/>
      <c r="AO318" s="235"/>
      <c r="AP318" s="235"/>
      <c r="AQ318" s="235"/>
      <c r="AR318" s="235"/>
      <c r="AS318" s="235"/>
      <c r="AT318" s="235"/>
    </row>
    <row r="319" spans="1:46" s="232" customFormat="1" outlineLevel="1">
      <c r="A319" s="395"/>
      <c r="B319" s="360"/>
      <c r="C319" s="360" t="s">
        <v>1793</v>
      </c>
      <c r="D319" s="361"/>
      <c r="E319" s="362">
        <v>9.0000000000000011E-2</v>
      </c>
      <c r="F319" s="334"/>
      <c r="G319" s="334"/>
      <c r="H319" s="271"/>
      <c r="I319" s="235"/>
      <c r="J319" s="235"/>
      <c r="K319" s="235"/>
      <c r="L319" s="235"/>
      <c r="M319" s="235"/>
      <c r="N319" s="235"/>
      <c r="O319" s="235"/>
      <c r="P319" s="235"/>
      <c r="Q319" s="235"/>
      <c r="R319" s="235"/>
      <c r="S319" s="235"/>
      <c r="T319" s="235"/>
      <c r="U319" s="235"/>
      <c r="V319" s="235"/>
      <c r="W319" s="235"/>
      <c r="X319" s="235"/>
      <c r="Y319" s="235"/>
      <c r="Z319" s="235"/>
      <c r="AA319" s="235"/>
      <c r="AB319" s="235"/>
      <c r="AC319" s="235"/>
      <c r="AD319" s="235"/>
      <c r="AE319" s="235"/>
      <c r="AF319" s="235"/>
      <c r="AG319" s="235"/>
      <c r="AH319" s="235"/>
      <c r="AI319" s="235"/>
      <c r="AJ319" s="235"/>
      <c r="AK319" s="235"/>
      <c r="AL319" s="235"/>
      <c r="AM319" s="235"/>
      <c r="AN319" s="235"/>
      <c r="AO319" s="235"/>
      <c r="AP319" s="235"/>
      <c r="AQ319" s="235"/>
      <c r="AR319" s="235"/>
      <c r="AS319" s="235"/>
      <c r="AT319" s="235"/>
    </row>
    <row r="320" spans="1:46" s="232" customFormat="1" outlineLevel="1">
      <c r="A320" s="395" t="s">
        <v>152</v>
      </c>
      <c r="B320" s="360" t="s">
        <v>152</v>
      </c>
      <c r="C320" s="360" t="s">
        <v>1692</v>
      </c>
      <c r="D320" s="361" t="s">
        <v>1496</v>
      </c>
      <c r="E320" s="362" t="s">
        <v>1496</v>
      </c>
      <c r="F320" s="334"/>
      <c r="G320" s="334"/>
      <c r="H320" s="271" t="s">
        <v>152</v>
      </c>
      <c r="I320" s="235"/>
      <c r="J320" s="235"/>
      <c r="K320" s="235"/>
      <c r="L320" s="235"/>
      <c r="M320" s="235"/>
      <c r="N320" s="235"/>
      <c r="O320" s="235"/>
      <c r="P320" s="235"/>
      <c r="Q320" s="235"/>
      <c r="R320" s="235"/>
      <c r="S320" s="235"/>
      <c r="T320" s="235"/>
      <c r="U320" s="235"/>
      <c r="V320" s="235"/>
      <c r="W320" s="235"/>
      <c r="X320" s="235"/>
      <c r="Y320" s="235"/>
      <c r="Z320" s="235"/>
      <c r="AA320" s="235"/>
      <c r="AB320" s="235"/>
      <c r="AC320" s="235"/>
      <c r="AD320" s="235"/>
      <c r="AE320" s="235"/>
      <c r="AF320" s="235"/>
      <c r="AG320" s="235"/>
      <c r="AH320" s="235"/>
      <c r="AI320" s="235"/>
      <c r="AJ320" s="235"/>
      <c r="AK320" s="235"/>
      <c r="AL320" s="235"/>
      <c r="AM320" s="235"/>
      <c r="AN320" s="235"/>
      <c r="AO320" s="235"/>
      <c r="AP320" s="235"/>
      <c r="AQ320" s="235"/>
      <c r="AR320" s="235"/>
      <c r="AS320" s="235"/>
      <c r="AT320" s="235"/>
    </row>
    <row r="321" spans="1:47" s="232" customFormat="1" outlineLevel="1">
      <c r="A321" s="395">
        <v>96</v>
      </c>
      <c r="B321" s="269" t="s">
        <v>1704</v>
      </c>
      <c r="C321" s="270" t="s">
        <v>1705</v>
      </c>
      <c r="D321" s="372" t="s">
        <v>142</v>
      </c>
      <c r="E321" s="334">
        <v>2</v>
      </c>
      <c r="F321" s="334"/>
      <c r="G321" s="334">
        <f>ROUND(E321*F321,2)</f>
        <v>0</v>
      </c>
      <c r="H321" s="390" t="s">
        <v>1715</v>
      </c>
      <c r="I321" s="235"/>
      <c r="J321" s="235"/>
      <c r="K321" s="235"/>
      <c r="L321" s="235"/>
      <c r="M321" s="235"/>
      <c r="N321" s="235"/>
      <c r="O321" s="235"/>
      <c r="P321" s="235"/>
      <c r="Q321" s="235"/>
      <c r="R321" s="235"/>
      <c r="S321" s="235"/>
      <c r="T321" s="235"/>
      <c r="U321" s="235"/>
      <c r="V321" s="235"/>
      <c r="W321" s="235"/>
      <c r="X321" s="235"/>
      <c r="Y321" s="235"/>
      <c r="Z321" s="235"/>
      <c r="AA321" s="235"/>
      <c r="AB321" s="235"/>
      <c r="AC321" s="235"/>
      <c r="AD321" s="235"/>
      <c r="AE321" s="235"/>
      <c r="AF321" s="235"/>
      <c r="AG321" s="235"/>
      <c r="AH321" s="235"/>
      <c r="AI321" s="235"/>
      <c r="AJ321" s="235"/>
      <c r="AK321" s="235"/>
      <c r="AL321" s="235"/>
      <c r="AM321" s="235"/>
      <c r="AN321" s="235"/>
      <c r="AO321" s="235"/>
      <c r="AP321" s="235"/>
      <c r="AQ321" s="235"/>
      <c r="AR321" s="235"/>
      <c r="AS321" s="235"/>
      <c r="AT321" s="235"/>
    </row>
    <row r="322" spans="1:47" s="232" customFormat="1" outlineLevel="1">
      <c r="A322" s="395"/>
      <c r="B322" s="360"/>
      <c r="C322" s="360" t="s">
        <v>48</v>
      </c>
      <c r="D322" s="361"/>
      <c r="E322" s="362">
        <v>2</v>
      </c>
      <c r="F322" s="334"/>
      <c r="G322" s="334"/>
      <c r="H322" s="271"/>
      <c r="I322" s="235"/>
      <c r="J322" s="235"/>
      <c r="K322" s="235"/>
      <c r="L322" s="235"/>
      <c r="M322" s="235"/>
      <c r="N322" s="235"/>
      <c r="O322" s="235"/>
      <c r="P322" s="235"/>
      <c r="Q322" s="235"/>
      <c r="R322" s="235"/>
      <c r="S322" s="235"/>
      <c r="T322" s="235"/>
      <c r="U322" s="235"/>
      <c r="V322" s="235"/>
      <c r="W322" s="235"/>
      <c r="X322" s="235"/>
      <c r="Y322" s="235"/>
      <c r="Z322" s="235"/>
      <c r="AA322" s="235"/>
      <c r="AB322" s="235"/>
      <c r="AC322" s="235"/>
      <c r="AD322" s="235"/>
      <c r="AE322" s="235"/>
      <c r="AF322" s="235"/>
      <c r="AG322" s="235"/>
      <c r="AH322" s="235"/>
      <c r="AI322" s="235"/>
      <c r="AJ322" s="235"/>
      <c r="AK322" s="235"/>
      <c r="AL322" s="235"/>
      <c r="AM322" s="235"/>
      <c r="AN322" s="235"/>
      <c r="AO322" s="235"/>
      <c r="AP322" s="235"/>
      <c r="AQ322" s="235"/>
      <c r="AR322" s="235"/>
      <c r="AS322" s="235"/>
      <c r="AT322" s="235"/>
    </row>
    <row r="323" spans="1:47" s="232" customFormat="1" ht="67.5" outlineLevel="1">
      <c r="A323" s="395"/>
      <c r="B323" s="360" t="s">
        <v>1500</v>
      </c>
      <c r="C323" s="360" t="s">
        <v>1706</v>
      </c>
      <c r="D323" s="361"/>
      <c r="E323" s="362"/>
      <c r="F323" s="334"/>
      <c r="G323" s="334"/>
      <c r="H323" s="271"/>
      <c r="I323" s="235"/>
      <c r="J323" s="235"/>
      <c r="K323" s="235"/>
      <c r="L323" s="235"/>
      <c r="M323" s="235"/>
      <c r="N323" s="235"/>
      <c r="O323" s="235"/>
      <c r="P323" s="235"/>
      <c r="Q323" s="235"/>
      <c r="R323" s="235"/>
      <c r="S323" s="235"/>
      <c r="T323" s="235"/>
      <c r="U323" s="235"/>
      <c r="V323" s="235"/>
      <c r="W323" s="235"/>
      <c r="X323" s="235"/>
      <c r="Y323" s="235"/>
      <c r="Z323" s="235"/>
      <c r="AA323" s="235"/>
      <c r="AB323" s="235"/>
      <c r="AC323" s="235"/>
      <c r="AD323" s="235"/>
      <c r="AE323" s="235"/>
      <c r="AF323" s="235"/>
      <c r="AG323" s="235"/>
      <c r="AH323" s="235"/>
      <c r="AI323" s="235"/>
      <c r="AJ323" s="235"/>
      <c r="AK323" s="235"/>
      <c r="AL323" s="235"/>
      <c r="AM323" s="235"/>
      <c r="AN323" s="235"/>
      <c r="AO323" s="235"/>
      <c r="AP323" s="235"/>
      <c r="AQ323" s="235"/>
      <c r="AR323" s="235"/>
      <c r="AS323" s="235"/>
      <c r="AT323" s="235"/>
    </row>
    <row r="324" spans="1:47" s="232" customFormat="1" outlineLevel="1">
      <c r="A324" s="395">
        <v>97</v>
      </c>
      <c r="B324" s="269" t="s">
        <v>1707</v>
      </c>
      <c r="C324" s="270" t="s">
        <v>1735</v>
      </c>
      <c r="D324" s="372" t="s">
        <v>142</v>
      </c>
      <c r="E324" s="334">
        <v>1</v>
      </c>
      <c r="F324" s="334"/>
      <c r="G324" s="334">
        <f>ROUND(E324*F324,2)</f>
        <v>0</v>
      </c>
      <c r="H324" s="390" t="s">
        <v>1233</v>
      </c>
      <c r="I324" s="235"/>
      <c r="J324" s="235"/>
      <c r="K324" s="235"/>
      <c r="L324" s="235"/>
      <c r="M324" s="235"/>
      <c r="N324" s="235"/>
      <c r="O324" s="235"/>
      <c r="P324" s="235"/>
      <c r="Q324" s="235"/>
      <c r="R324" s="235"/>
      <c r="S324" s="235"/>
      <c r="T324" s="235"/>
      <c r="U324" s="235"/>
      <c r="V324" s="235"/>
      <c r="W324" s="235"/>
      <c r="X324" s="235"/>
      <c r="Y324" s="235"/>
      <c r="Z324" s="235"/>
      <c r="AA324" s="235"/>
      <c r="AB324" s="235"/>
      <c r="AC324" s="235"/>
      <c r="AD324" s="235"/>
      <c r="AE324" s="235"/>
      <c r="AF324" s="235"/>
      <c r="AG324" s="235"/>
      <c r="AH324" s="235"/>
      <c r="AI324" s="235"/>
      <c r="AJ324" s="235"/>
      <c r="AK324" s="235"/>
      <c r="AL324" s="235"/>
      <c r="AM324" s="235"/>
      <c r="AN324" s="235"/>
      <c r="AO324" s="235"/>
      <c r="AP324" s="235"/>
      <c r="AQ324" s="235"/>
      <c r="AR324" s="235"/>
      <c r="AS324" s="235"/>
      <c r="AT324" s="235"/>
    </row>
    <row r="325" spans="1:47" s="232" customFormat="1" outlineLevel="1">
      <c r="A325" s="395"/>
      <c r="B325" s="360"/>
      <c r="C325" s="360" t="s">
        <v>46</v>
      </c>
      <c r="D325" s="361"/>
      <c r="E325" s="362">
        <v>1</v>
      </c>
      <c r="F325" s="334"/>
      <c r="G325" s="334"/>
      <c r="H325" s="271"/>
      <c r="I325" s="235"/>
      <c r="J325" s="235"/>
      <c r="K325" s="235"/>
      <c r="L325" s="235"/>
      <c r="M325" s="235"/>
      <c r="N325" s="235"/>
      <c r="O325" s="235"/>
      <c r="P325" s="235"/>
      <c r="Q325" s="235"/>
      <c r="R325" s="235"/>
      <c r="S325" s="235"/>
      <c r="T325" s="235"/>
      <c r="U325" s="235"/>
      <c r="V325" s="235"/>
      <c r="W325" s="235"/>
      <c r="X325" s="235"/>
      <c r="Y325" s="235"/>
      <c r="Z325" s="235"/>
      <c r="AA325" s="235"/>
      <c r="AB325" s="235"/>
      <c r="AC325" s="235"/>
      <c r="AD325" s="235"/>
      <c r="AE325" s="235"/>
      <c r="AF325" s="235"/>
      <c r="AG325" s="235"/>
      <c r="AH325" s="235"/>
      <c r="AI325" s="235"/>
      <c r="AJ325" s="235"/>
      <c r="AK325" s="235"/>
      <c r="AL325" s="235"/>
      <c r="AM325" s="235"/>
      <c r="AN325" s="235"/>
      <c r="AO325" s="235"/>
      <c r="AP325" s="235"/>
      <c r="AQ325" s="235"/>
      <c r="AR325" s="235"/>
      <c r="AS325" s="235"/>
      <c r="AT325" s="235"/>
    </row>
    <row r="326" spans="1:47" s="232" customFormat="1" outlineLevel="1">
      <c r="A326" s="395"/>
      <c r="B326" s="360" t="s">
        <v>1500</v>
      </c>
      <c r="C326" s="360" t="s">
        <v>1736</v>
      </c>
      <c r="D326" s="361"/>
      <c r="E326" s="362"/>
      <c r="F326" s="334"/>
      <c r="G326" s="334"/>
      <c r="H326" s="271"/>
      <c r="I326" s="235"/>
      <c r="J326" s="235"/>
      <c r="K326" s="235"/>
      <c r="L326" s="235"/>
      <c r="M326" s="235"/>
      <c r="N326" s="235"/>
      <c r="O326" s="235"/>
      <c r="P326" s="235"/>
      <c r="Q326" s="235"/>
      <c r="R326" s="235"/>
      <c r="S326" s="235"/>
      <c r="T326" s="235"/>
      <c r="U326" s="235"/>
      <c r="V326" s="235"/>
      <c r="W326" s="235"/>
      <c r="X326" s="235"/>
      <c r="Y326" s="235"/>
      <c r="Z326" s="235"/>
      <c r="AA326" s="235"/>
      <c r="AB326" s="235"/>
      <c r="AC326" s="235"/>
      <c r="AD326" s="235"/>
      <c r="AE326" s="235"/>
      <c r="AF326" s="235"/>
      <c r="AG326" s="235"/>
      <c r="AH326" s="235"/>
      <c r="AI326" s="235"/>
      <c r="AJ326" s="235"/>
      <c r="AK326" s="235"/>
      <c r="AL326" s="235"/>
      <c r="AM326" s="235"/>
      <c r="AN326" s="235"/>
      <c r="AO326" s="235"/>
      <c r="AP326" s="235"/>
      <c r="AQ326" s="235"/>
      <c r="AR326" s="235"/>
      <c r="AS326" s="235"/>
      <c r="AT326" s="235"/>
    </row>
    <row r="327" spans="1:47" s="232" customFormat="1" outlineLevel="1">
      <c r="A327" s="395">
        <v>98</v>
      </c>
      <c r="B327" s="269" t="s">
        <v>1737</v>
      </c>
      <c r="C327" s="270" t="s">
        <v>1738</v>
      </c>
      <c r="D327" s="372" t="s">
        <v>142</v>
      </c>
      <c r="E327" s="334">
        <v>1</v>
      </c>
      <c r="F327" s="334"/>
      <c r="G327" s="334">
        <f>ROUND(E327*F327,2)</f>
        <v>0</v>
      </c>
      <c r="H327" s="390" t="s">
        <v>1233</v>
      </c>
      <c r="I327" s="235"/>
      <c r="J327" s="235"/>
      <c r="K327" s="235"/>
      <c r="L327" s="235"/>
      <c r="M327" s="235"/>
      <c r="N327" s="235"/>
      <c r="O327" s="235"/>
      <c r="P327" s="235"/>
      <c r="Q327" s="235"/>
      <c r="R327" s="235"/>
      <c r="S327" s="235"/>
      <c r="T327" s="235"/>
      <c r="U327" s="235"/>
      <c r="V327" s="235"/>
      <c r="W327" s="235"/>
      <c r="X327" s="235"/>
      <c r="Y327" s="235"/>
      <c r="Z327" s="235"/>
      <c r="AA327" s="235"/>
      <c r="AB327" s="235"/>
      <c r="AC327" s="235"/>
      <c r="AD327" s="235"/>
      <c r="AE327" s="235"/>
      <c r="AF327" s="235"/>
      <c r="AG327" s="235"/>
      <c r="AH327" s="235"/>
      <c r="AI327" s="235"/>
      <c r="AJ327" s="235"/>
      <c r="AK327" s="235"/>
      <c r="AL327" s="235"/>
      <c r="AM327" s="235"/>
      <c r="AN327" s="235"/>
      <c r="AO327" s="235"/>
      <c r="AP327" s="235"/>
      <c r="AQ327" s="235"/>
      <c r="AR327" s="235"/>
      <c r="AS327" s="235"/>
      <c r="AT327" s="235"/>
    </row>
    <row r="328" spans="1:47" s="232" customFormat="1" outlineLevel="1">
      <c r="A328" s="395"/>
      <c r="B328" s="360"/>
      <c r="C328" s="360" t="s">
        <v>46</v>
      </c>
      <c r="D328" s="361"/>
      <c r="E328" s="362">
        <v>1</v>
      </c>
      <c r="F328" s="334"/>
      <c r="G328" s="334"/>
      <c r="H328" s="271"/>
      <c r="I328" s="235"/>
      <c r="J328" s="235"/>
      <c r="K328" s="235"/>
      <c r="L328" s="235"/>
      <c r="M328" s="235"/>
      <c r="N328" s="235"/>
      <c r="O328" s="235"/>
      <c r="P328" s="235"/>
      <c r="Q328" s="235"/>
      <c r="R328" s="235"/>
      <c r="S328" s="235"/>
      <c r="T328" s="235"/>
      <c r="U328" s="235"/>
      <c r="V328" s="235"/>
      <c r="W328" s="235"/>
      <c r="X328" s="235"/>
      <c r="Y328" s="235"/>
      <c r="Z328" s="235"/>
      <c r="AA328" s="235"/>
      <c r="AB328" s="235"/>
      <c r="AC328" s="235"/>
      <c r="AD328" s="235"/>
      <c r="AE328" s="235"/>
      <c r="AF328" s="235"/>
      <c r="AG328" s="235"/>
      <c r="AH328" s="235"/>
      <c r="AI328" s="235"/>
      <c r="AJ328" s="235"/>
      <c r="AK328" s="235"/>
      <c r="AL328" s="235"/>
      <c r="AM328" s="235"/>
      <c r="AN328" s="235"/>
      <c r="AO328" s="235"/>
      <c r="AP328" s="235"/>
      <c r="AQ328" s="235"/>
      <c r="AR328" s="235"/>
      <c r="AS328" s="235"/>
      <c r="AT328" s="235"/>
    </row>
    <row r="329" spans="1:47" s="232" customFormat="1" outlineLevel="1">
      <c r="A329" s="395"/>
      <c r="B329" s="360" t="s">
        <v>1500</v>
      </c>
      <c r="C329" s="360" t="s">
        <v>1739</v>
      </c>
      <c r="D329" s="361"/>
      <c r="E329" s="362"/>
      <c r="F329" s="334"/>
      <c r="G329" s="334"/>
      <c r="H329" s="271"/>
      <c r="I329" s="235"/>
      <c r="J329" s="235"/>
      <c r="K329" s="235"/>
      <c r="L329" s="235"/>
      <c r="M329" s="235"/>
      <c r="N329" s="235"/>
      <c r="O329" s="235"/>
      <c r="P329" s="235"/>
      <c r="Q329" s="235"/>
      <c r="R329" s="235"/>
      <c r="S329" s="235"/>
      <c r="T329" s="235"/>
      <c r="U329" s="235"/>
      <c r="V329" s="235"/>
      <c r="W329" s="235"/>
      <c r="X329" s="235"/>
      <c r="Y329" s="235"/>
      <c r="Z329" s="235"/>
      <c r="AA329" s="235"/>
      <c r="AB329" s="235"/>
      <c r="AC329" s="235"/>
      <c r="AD329" s="235"/>
      <c r="AE329" s="235"/>
      <c r="AF329" s="235"/>
      <c r="AG329" s="235"/>
      <c r="AH329" s="235"/>
      <c r="AI329" s="235"/>
      <c r="AJ329" s="235"/>
      <c r="AK329" s="235"/>
      <c r="AL329" s="235"/>
      <c r="AM329" s="235"/>
      <c r="AN329" s="235"/>
      <c r="AO329" s="235"/>
      <c r="AP329" s="235"/>
      <c r="AQ329" s="235"/>
      <c r="AR329" s="235"/>
      <c r="AS329" s="235"/>
      <c r="AT329" s="235"/>
    </row>
    <row r="330" spans="1:47" s="232" customFormat="1" outlineLevel="1">
      <c r="A330" s="396" t="s">
        <v>126</v>
      </c>
      <c r="B330" s="371">
        <v>730</v>
      </c>
      <c r="C330" s="364" t="s">
        <v>1717</v>
      </c>
      <c r="D330" s="365"/>
      <c r="E330" s="366"/>
      <c r="F330" s="366"/>
      <c r="G330" s="366">
        <f>SUM(G331:G363)</f>
        <v>0</v>
      </c>
      <c r="H330" s="339"/>
      <c r="I330" s="235"/>
      <c r="J330" s="235"/>
      <c r="K330" s="235"/>
      <c r="L330" s="235"/>
      <c r="M330" s="235"/>
      <c r="N330" s="235"/>
      <c r="O330" s="235"/>
      <c r="P330" s="235"/>
      <c r="Q330" s="235"/>
      <c r="R330" s="235"/>
      <c r="S330" s="235"/>
      <c r="T330" s="235"/>
      <c r="U330" s="235"/>
      <c r="V330" s="235"/>
      <c r="W330" s="235"/>
      <c r="X330" s="235"/>
      <c r="Y330" s="235"/>
      <c r="Z330" s="235"/>
      <c r="AA330" s="235"/>
      <c r="AB330" s="235"/>
      <c r="AC330" s="235"/>
      <c r="AD330" s="235"/>
      <c r="AE330" s="235"/>
      <c r="AF330" s="235"/>
      <c r="AG330" s="235"/>
      <c r="AH330" s="235"/>
      <c r="AI330" s="235"/>
      <c r="AJ330" s="235"/>
      <c r="AK330" s="235"/>
      <c r="AL330" s="235"/>
      <c r="AM330" s="235"/>
      <c r="AN330" s="235"/>
      <c r="AO330" s="235"/>
      <c r="AP330" s="235"/>
      <c r="AQ330" s="235"/>
      <c r="AR330" s="235"/>
      <c r="AS330" s="235"/>
      <c r="AT330" s="235"/>
      <c r="AU330" s="235"/>
    </row>
    <row r="331" spans="1:47" s="232" customFormat="1" outlineLevel="1">
      <c r="A331" s="395"/>
      <c r="B331" s="331" t="s">
        <v>80</v>
      </c>
      <c r="C331" s="332" t="s">
        <v>81</v>
      </c>
      <c r="D331" s="333"/>
      <c r="E331" s="334"/>
      <c r="F331" s="334"/>
      <c r="G331" s="334"/>
      <c r="H331" s="271"/>
      <c r="I331" s="235"/>
      <c r="J331" s="235"/>
      <c r="K331" s="235"/>
      <c r="L331" s="235"/>
      <c r="M331" s="235"/>
      <c r="N331" s="235"/>
      <c r="O331" s="235"/>
      <c r="P331" s="235"/>
      <c r="Q331" s="235"/>
      <c r="R331" s="235"/>
      <c r="S331" s="235"/>
      <c r="T331" s="235"/>
      <c r="U331" s="235"/>
      <c r="V331" s="235"/>
      <c r="W331" s="235"/>
      <c r="X331" s="235"/>
      <c r="Y331" s="235"/>
      <c r="Z331" s="235"/>
      <c r="AA331" s="235"/>
      <c r="AB331" s="235"/>
      <c r="AC331" s="235"/>
      <c r="AD331" s="235"/>
      <c r="AE331" s="235"/>
      <c r="AF331" s="235"/>
      <c r="AG331" s="235"/>
      <c r="AH331" s="235"/>
      <c r="AI331" s="235"/>
      <c r="AJ331" s="235"/>
      <c r="AK331" s="235"/>
      <c r="AL331" s="235"/>
      <c r="AM331" s="235"/>
      <c r="AN331" s="235"/>
      <c r="AO331" s="235"/>
      <c r="AP331" s="235"/>
      <c r="AQ331" s="235"/>
      <c r="AR331" s="235"/>
      <c r="AS331" s="235"/>
      <c r="AT331" s="235"/>
      <c r="AU331" s="235"/>
    </row>
    <row r="332" spans="1:47" s="232" customFormat="1" ht="22.5" outlineLevel="1">
      <c r="A332" s="395">
        <v>99</v>
      </c>
      <c r="B332" s="269" t="s">
        <v>1794</v>
      </c>
      <c r="C332" s="270" t="s">
        <v>1795</v>
      </c>
      <c r="D332" s="333" t="s">
        <v>247</v>
      </c>
      <c r="E332" s="334">
        <v>20</v>
      </c>
      <c r="F332" s="334"/>
      <c r="G332" s="334">
        <f t="shared" ref="G332:G336" si="0">ROUND(E332*F332,2)</f>
        <v>0</v>
      </c>
      <c r="H332" s="390" t="s">
        <v>1715</v>
      </c>
      <c r="I332" s="235"/>
      <c r="J332" s="235"/>
      <c r="K332" s="235"/>
      <c r="L332" s="235"/>
      <c r="M332" s="235"/>
      <c r="N332" s="235"/>
      <c r="O332" s="235"/>
      <c r="P332" s="235"/>
      <c r="Q332" s="235"/>
      <c r="R332" s="235"/>
      <c r="S332" s="235"/>
      <c r="T332" s="235"/>
      <c r="U332" s="235"/>
      <c r="V332" s="235"/>
      <c r="W332" s="235"/>
      <c r="X332" s="235"/>
      <c r="Y332" s="235"/>
      <c r="Z332" s="235"/>
      <c r="AA332" s="235"/>
      <c r="AB332" s="235"/>
      <c r="AC332" s="235"/>
      <c r="AD332" s="235"/>
      <c r="AE332" s="235"/>
      <c r="AF332" s="235"/>
      <c r="AG332" s="235"/>
      <c r="AH332" s="235"/>
      <c r="AI332" s="235"/>
      <c r="AJ332" s="235"/>
      <c r="AK332" s="235"/>
      <c r="AL332" s="235"/>
      <c r="AM332" s="235"/>
      <c r="AN332" s="235"/>
      <c r="AO332" s="235"/>
      <c r="AP332" s="235"/>
      <c r="AQ332" s="235"/>
      <c r="AR332" s="235"/>
      <c r="AS332" s="235"/>
      <c r="AT332" s="235"/>
      <c r="AU332" s="235"/>
    </row>
    <row r="333" spans="1:47" s="232" customFormat="1" ht="22.5" outlineLevel="1">
      <c r="A333" s="395">
        <v>100</v>
      </c>
      <c r="B333" s="269" t="s">
        <v>1796</v>
      </c>
      <c r="C333" s="270" t="s">
        <v>1797</v>
      </c>
      <c r="D333" s="333" t="s">
        <v>247</v>
      </c>
      <c r="E333" s="334">
        <v>5</v>
      </c>
      <c r="F333" s="334"/>
      <c r="G333" s="334">
        <f t="shared" si="0"/>
        <v>0</v>
      </c>
      <c r="H333" s="390" t="s">
        <v>1715</v>
      </c>
      <c r="I333" s="235"/>
      <c r="J333" s="235"/>
      <c r="K333" s="235"/>
      <c r="L333" s="235"/>
      <c r="M333" s="235"/>
      <c r="N333" s="235"/>
      <c r="O333" s="235"/>
      <c r="P333" s="235"/>
      <c r="Q333" s="235"/>
      <c r="R333" s="235"/>
      <c r="S333" s="235"/>
      <c r="T333" s="235"/>
      <c r="U333" s="235"/>
      <c r="V333" s="235"/>
      <c r="W333" s="235"/>
      <c r="X333" s="235"/>
      <c r="Y333" s="235"/>
      <c r="Z333" s="235"/>
      <c r="AA333" s="235"/>
      <c r="AB333" s="235"/>
      <c r="AC333" s="235"/>
      <c r="AD333" s="235"/>
      <c r="AE333" s="235"/>
      <c r="AF333" s="235"/>
      <c r="AG333" s="235"/>
      <c r="AH333" s="235"/>
      <c r="AI333" s="235"/>
      <c r="AJ333" s="235"/>
      <c r="AK333" s="235"/>
      <c r="AL333" s="235"/>
      <c r="AM333" s="235"/>
      <c r="AN333" s="235"/>
      <c r="AO333" s="235"/>
      <c r="AP333" s="235"/>
      <c r="AQ333" s="235"/>
      <c r="AR333" s="235"/>
      <c r="AS333" s="235"/>
      <c r="AT333" s="235"/>
      <c r="AU333" s="235"/>
    </row>
    <row r="334" spans="1:47" s="232" customFormat="1" ht="22.5" outlineLevel="1">
      <c r="A334" s="395">
        <v>101</v>
      </c>
      <c r="B334" s="269" t="s">
        <v>1798</v>
      </c>
      <c r="C334" s="270" t="s">
        <v>1799</v>
      </c>
      <c r="D334" s="333" t="s">
        <v>247</v>
      </c>
      <c r="E334" s="334">
        <v>25</v>
      </c>
      <c r="F334" s="334"/>
      <c r="G334" s="334">
        <f t="shared" si="0"/>
        <v>0</v>
      </c>
      <c r="H334" s="390" t="s">
        <v>1715</v>
      </c>
      <c r="I334" s="235"/>
      <c r="J334" s="235"/>
      <c r="K334" s="235"/>
      <c r="L334" s="235"/>
      <c r="M334" s="235"/>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235"/>
      <c r="AL334" s="235"/>
      <c r="AM334" s="235"/>
      <c r="AN334" s="235"/>
      <c r="AO334" s="235"/>
      <c r="AP334" s="235"/>
      <c r="AQ334" s="235"/>
      <c r="AR334" s="235"/>
      <c r="AS334" s="235"/>
      <c r="AT334" s="235"/>
      <c r="AU334" s="235"/>
    </row>
    <row r="335" spans="1:47" s="232" customFormat="1" ht="22.5" outlineLevel="1">
      <c r="A335" s="395">
        <v>102</v>
      </c>
      <c r="B335" s="269" t="s">
        <v>1798</v>
      </c>
      <c r="C335" s="270" t="s">
        <v>1803</v>
      </c>
      <c r="D335" s="333" t="s">
        <v>0</v>
      </c>
      <c r="E335" s="334">
        <v>30</v>
      </c>
      <c r="F335" s="334"/>
      <c r="G335" s="334">
        <f t="shared" si="0"/>
        <v>0</v>
      </c>
      <c r="H335" s="390" t="s">
        <v>1715</v>
      </c>
      <c r="I335" s="235"/>
      <c r="J335" s="235"/>
      <c r="K335" s="235"/>
      <c r="L335" s="235"/>
      <c r="M335" s="235"/>
      <c r="N335" s="235"/>
      <c r="O335" s="235"/>
      <c r="P335" s="235"/>
      <c r="Q335" s="235"/>
      <c r="R335" s="235"/>
      <c r="S335" s="235"/>
      <c r="T335" s="235"/>
      <c r="U335" s="235"/>
      <c r="V335" s="235"/>
      <c r="W335" s="235"/>
      <c r="X335" s="235"/>
      <c r="Y335" s="235"/>
      <c r="Z335" s="235"/>
      <c r="AA335" s="235"/>
      <c r="AB335" s="235"/>
      <c r="AC335" s="235"/>
      <c r="AD335" s="235"/>
      <c r="AE335" s="235"/>
      <c r="AF335" s="235"/>
      <c r="AG335" s="235"/>
      <c r="AH335" s="235"/>
      <c r="AI335" s="235"/>
      <c r="AJ335" s="235"/>
      <c r="AK335" s="235"/>
      <c r="AL335" s="235"/>
      <c r="AM335" s="235"/>
      <c r="AN335" s="235"/>
      <c r="AO335" s="235"/>
      <c r="AP335" s="235"/>
      <c r="AQ335" s="235"/>
      <c r="AR335" s="235"/>
      <c r="AS335" s="235"/>
      <c r="AT335" s="235"/>
      <c r="AU335" s="235"/>
    </row>
    <row r="336" spans="1:47" s="232" customFormat="1" outlineLevel="1">
      <c r="A336" s="395">
        <v>103</v>
      </c>
      <c r="B336" s="269">
        <v>998713101</v>
      </c>
      <c r="C336" s="270" t="s">
        <v>1808</v>
      </c>
      <c r="D336" s="333" t="s">
        <v>197</v>
      </c>
      <c r="E336" s="334">
        <v>1.3750000000000002E-2</v>
      </c>
      <c r="F336" s="334"/>
      <c r="G336" s="334">
        <f t="shared" si="0"/>
        <v>0</v>
      </c>
      <c r="H336" s="390" t="s">
        <v>1715</v>
      </c>
      <c r="I336" s="235"/>
      <c r="J336" s="235"/>
      <c r="K336" s="235"/>
      <c r="L336" s="235"/>
      <c r="M336" s="235"/>
      <c r="N336" s="235"/>
      <c r="O336" s="235"/>
      <c r="P336" s="235"/>
      <c r="Q336" s="235"/>
      <c r="R336" s="235"/>
      <c r="S336" s="235"/>
      <c r="T336" s="235"/>
      <c r="U336" s="235"/>
      <c r="V336" s="235"/>
      <c r="W336" s="235"/>
      <c r="X336" s="235"/>
      <c r="Y336" s="235"/>
      <c r="Z336" s="235"/>
      <c r="AA336" s="235"/>
      <c r="AB336" s="235"/>
      <c r="AC336" s="235"/>
      <c r="AD336" s="235"/>
      <c r="AE336" s="235"/>
      <c r="AF336" s="235"/>
      <c r="AG336" s="235"/>
      <c r="AH336" s="235"/>
      <c r="AI336" s="235"/>
      <c r="AJ336" s="235"/>
      <c r="AK336" s="235"/>
      <c r="AL336" s="235"/>
      <c r="AM336" s="235"/>
      <c r="AN336" s="235"/>
      <c r="AO336" s="235"/>
      <c r="AP336" s="235"/>
      <c r="AQ336" s="235"/>
      <c r="AR336" s="235"/>
      <c r="AS336" s="235"/>
      <c r="AT336" s="235"/>
      <c r="AU336" s="235"/>
    </row>
    <row r="337" spans="1:47" s="232" customFormat="1" outlineLevel="1">
      <c r="A337" s="395"/>
      <c r="B337" s="331" t="s">
        <v>1819</v>
      </c>
      <c r="C337" s="332" t="s">
        <v>1820</v>
      </c>
      <c r="D337" s="333"/>
      <c r="E337" s="334"/>
      <c r="F337" s="334"/>
      <c r="G337" s="334"/>
      <c r="H337" s="271"/>
      <c r="I337" s="235"/>
      <c r="J337" s="235"/>
      <c r="K337" s="235"/>
      <c r="L337" s="235"/>
      <c r="M337" s="235"/>
      <c r="N337" s="235"/>
      <c r="O337" s="235"/>
      <c r="P337" s="235"/>
      <c r="Q337" s="235"/>
      <c r="R337" s="235"/>
      <c r="S337" s="235"/>
      <c r="T337" s="235"/>
      <c r="U337" s="235"/>
      <c r="V337" s="235"/>
      <c r="W337" s="235"/>
      <c r="X337" s="235"/>
      <c r="Y337" s="235"/>
      <c r="Z337" s="235"/>
      <c r="AA337" s="235"/>
      <c r="AB337" s="235"/>
      <c r="AC337" s="235"/>
      <c r="AD337" s="235"/>
      <c r="AE337" s="235"/>
      <c r="AF337" s="235"/>
      <c r="AG337" s="235"/>
      <c r="AH337" s="235"/>
      <c r="AI337" s="235"/>
      <c r="AJ337" s="235"/>
      <c r="AK337" s="235"/>
      <c r="AL337" s="235"/>
      <c r="AM337" s="235"/>
      <c r="AN337" s="235"/>
      <c r="AO337" s="235"/>
      <c r="AP337" s="235"/>
      <c r="AQ337" s="235"/>
      <c r="AR337" s="235"/>
      <c r="AS337" s="235"/>
      <c r="AT337" s="235"/>
      <c r="AU337" s="235"/>
    </row>
    <row r="338" spans="1:47" s="232" customFormat="1" outlineLevel="1">
      <c r="A338" s="395">
        <v>104</v>
      </c>
      <c r="B338" s="269" t="s">
        <v>1821</v>
      </c>
      <c r="C338" s="270" t="s">
        <v>1822</v>
      </c>
      <c r="D338" s="333" t="s">
        <v>247</v>
      </c>
      <c r="E338" s="334">
        <v>25</v>
      </c>
      <c r="F338" s="334"/>
      <c r="G338" s="334">
        <f t="shared" ref="G338:G340" si="1">ROUND(E338*F338,2)</f>
        <v>0</v>
      </c>
      <c r="H338" s="390" t="s">
        <v>1715</v>
      </c>
      <c r="I338" s="235"/>
      <c r="J338" s="235"/>
      <c r="K338" s="235"/>
      <c r="L338" s="235"/>
      <c r="M338" s="235"/>
      <c r="N338" s="235"/>
      <c r="O338" s="235"/>
      <c r="P338" s="235"/>
      <c r="Q338" s="235"/>
      <c r="R338" s="235"/>
      <c r="S338" s="235"/>
      <c r="T338" s="235"/>
      <c r="U338" s="235"/>
      <c r="V338" s="235"/>
      <c r="W338" s="235"/>
      <c r="X338" s="235"/>
      <c r="Y338" s="235"/>
      <c r="Z338" s="235"/>
      <c r="AA338" s="235"/>
      <c r="AB338" s="235"/>
      <c r="AC338" s="235"/>
      <c r="AD338" s="235"/>
      <c r="AE338" s="235"/>
      <c r="AF338" s="235"/>
      <c r="AG338" s="235"/>
      <c r="AH338" s="235"/>
      <c r="AI338" s="235"/>
      <c r="AJ338" s="235"/>
      <c r="AK338" s="235"/>
      <c r="AL338" s="235"/>
      <c r="AM338" s="235"/>
      <c r="AN338" s="235"/>
      <c r="AO338" s="235"/>
      <c r="AP338" s="235"/>
      <c r="AQ338" s="235"/>
      <c r="AR338" s="235"/>
      <c r="AS338" s="235"/>
      <c r="AT338" s="235"/>
      <c r="AU338" s="235"/>
    </row>
    <row r="339" spans="1:47" s="232" customFormat="1" outlineLevel="1">
      <c r="A339" s="395">
        <v>105</v>
      </c>
      <c r="B339" s="269">
        <v>733291101</v>
      </c>
      <c r="C339" s="270" t="s">
        <v>1832</v>
      </c>
      <c r="D339" s="333" t="s">
        <v>247</v>
      </c>
      <c r="E339" s="334">
        <v>25</v>
      </c>
      <c r="F339" s="334"/>
      <c r="G339" s="334">
        <f t="shared" si="1"/>
        <v>0</v>
      </c>
      <c r="H339" s="390" t="s">
        <v>1715</v>
      </c>
      <c r="I339" s="235"/>
      <c r="J339" s="235"/>
      <c r="K339" s="235"/>
      <c r="L339" s="235"/>
      <c r="M339" s="235"/>
      <c r="N339" s="235"/>
      <c r="O339" s="235"/>
      <c r="P339" s="235"/>
      <c r="Q339" s="235"/>
      <c r="R339" s="235"/>
      <c r="S339" s="235"/>
      <c r="T339" s="235"/>
      <c r="U339" s="235"/>
      <c r="V339" s="235"/>
      <c r="W339" s="235"/>
      <c r="X339" s="235"/>
      <c r="Y339" s="235"/>
      <c r="Z339" s="235"/>
      <c r="AA339" s="235"/>
      <c r="AB339" s="235"/>
      <c r="AC339" s="235"/>
      <c r="AD339" s="235"/>
      <c r="AE339" s="235"/>
      <c r="AF339" s="235"/>
      <c r="AG339" s="235"/>
      <c r="AH339" s="235"/>
      <c r="AI339" s="235"/>
      <c r="AJ339" s="235"/>
      <c r="AK339" s="235"/>
      <c r="AL339" s="235"/>
      <c r="AM339" s="235"/>
      <c r="AN339" s="235"/>
      <c r="AO339" s="235"/>
      <c r="AP339" s="235"/>
      <c r="AQ339" s="235"/>
      <c r="AR339" s="235"/>
      <c r="AS339" s="235"/>
      <c r="AT339" s="235"/>
      <c r="AU339" s="235"/>
    </row>
    <row r="340" spans="1:47" s="232" customFormat="1" outlineLevel="1">
      <c r="A340" s="395">
        <v>106</v>
      </c>
      <c r="B340" s="269" t="s">
        <v>1835</v>
      </c>
      <c r="C340" s="270" t="s">
        <v>1836</v>
      </c>
      <c r="D340" s="333" t="s">
        <v>197</v>
      </c>
      <c r="E340" s="334">
        <v>1.0807500000000001E-2</v>
      </c>
      <c r="F340" s="334"/>
      <c r="G340" s="334">
        <f t="shared" si="1"/>
        <v>0</v>
      </c>
      <c r="H340" s="390" t="s">
        <v>1715</v>
      </c>
      <c r="I340" s="235"/>
      <c r="J340" s="235"/>
      <c r="K340" s="235"/>
      <c r="L340" s="235"/>
      <c r="M340" s="235"/>
      <c r="N340" s="235"/>
      <c r="O340" s="235"/>
      <c r="P340" s="235"/>
      <c r="Q340" s="235"/>
      <c r="R340" s="235"/>
      <c r="S340" s="235"/>
      <c r="T340" s="235"/>
      <c r="U340" s="235"/>
      <c r="V340" s="235"/>
      <c r="W340" s="235"/>
      <c r="X340" s="235"/>
      <c r="Y340" s="235"/>
      <c r="Z340" s="235"/>
      <c r="AA340" s="235"/>
      <c r="AB340" s="235"/>
      <c r="AC340" s="235"/>
      <c r="AD340" s="235"/>
      <c r="AE340" s="235"/>
      <c r="AF340" s="235"/>
      <c r="AG340" s="235"/>
      <c r="AH340" s="235"/>
      <c r="AI340" s="235"/>
      <c r="AJ340" s="235"/>
      <c r="AK340" s="235"/>
      <c r="AL340" s="235"/>
      <c r="AM340" s="235"/>
      <c r="AN340" s="235"/>
      <c r="AO340" s="235"/>
      <c r="AP340" s="235"/>
      <c r="AQ340" s="235"/>
      <c r="AR340" s="235"/>
      <c r="AS340" s="235"/>
      <c r="AT340" s="235"/>
      <c r="AU340" s="235"/>
    </row>
    <row r="341" spans="1:47" s="232" customFormat="1" outlineLevel="1">
      <c r="A341" s="395"/>
      <c r="B341" s="331" t="s">
        <v>1837</v>
      </c>
      <c r="C341" s="332" t="s">
        <v>1838</v>
      </c>
      <c r="D341" s="333"/>
      <c r="E341" s="334"/>
      <c r="F341" s="334"/>
      <c r="G341" s="334"/>
      <c r="H341" s="271"/>
      <c r="I341" s="235"/>
      <c r="J341" s="235"/>
      <c r="K341" s="235"/>
      <c r="L341" s="235"/>
      <c r="M341" s="235"/>
      <c r="N341" s="235"/>
      <c r="O341" s="235"/>
      <c r="P341" s="235"/>
      <c r="Q341" s="235"/>
      <c r="R341" s="235"/>
      <c r="S341" s="235"/>
      <c r="T341" s="235"/>
      <c r="U341" s="235"/>
      <c r="V341" s="235"/>
      <c r="W341" s="235"/>
      <c r="X341" s="235"/>
      <c r="Y341" s="235"/>
      <c r="Z341" s="235"/>
      <c r="AA341" s="235"/>
      <c r="AB341" s="235"/>
      <c r="AC341" s="235"/>
      <c r="AD341" s="235"/>
      <c r="AE341" s="235"/>
      <c r="AF341" s="235"/>
      <c r="AG341" s="235"/>
      <c r="AH341" s="235"/>
      <c r="AI341" s="235"/>
      <c r="AJ341" s="235"/>
      <c r="AK341" s="235"/>
      <c r="AL341" s="235"/>
      <c r="AM341" s="235"/>
      <c r="AN341" s="235"/>
      <c r="AO341" s="235"/>
      <c r="AP341" s="235"/>
      <c r="AQ341" s="235"/>
      <c r="AR341" s="235"/>
      <c r="AS341" s="235"/>
      <c r="AT341" s="235"/>
      <c r="AU341" s="235"/>
    </row>
    <row r="342" spans="1:47" s="232" customFormat="1" outlineLevel="1">
      <c r="A342" s="395">
        <v>107</v>
      </c>
      <c r="B342" s="269" t="s">
        <v>1841</v>
      </c>
      <c r="C342" s="270" t="s">
        <v>1842</v>
      </c>
      <c r="D342" s="333" t="s">
        <v>142</v>
      </c>
      <c r="E342" s="334">
        <v>6</v>
      </c>
      <c r="F342" s="334"/>
      <c r="G342" s="334">
        <f t="shared" ref="G342:G348" si="2">ROUND(E342*F342,2)</f>
        <v>0</v>
      </c>
      <c r="H342" s="390" t="s">
        <v>1715</v>
      </c>
      <c r="I342" s="235"/>
      <c r="J342" s="235"/>
      <c r="K342" s="235"/>
      <c r="L342" s="235"/>
      <c r="M342" s="235"/>
      <c r="N342" s="235"/>
      <c r="O342" s="235"/>
      <c r="P342" s="235"/>
      <c r="Q342" s="235"/>
      <c r="R342" s="235"/>
      <c r="S342" s="235"/>
      <c r="T342" s="235"/>
      <c r="U342" s="235"/>
      <c r="V342" s="235"/>
      <c r="W342" s="235"/>
      <c r="X342" s="235"/>
      <c r="Y342" s="235"/>
      <c r="Z342" s="235"/>
      <c r="AA342" s="235"/>
      <c r="AB342" s="235"/>
      <c r="AC342" s="235"/>
      <c r="AD342" s="235"/>
      <c r="AE342" s="235"/>
      <c r="AF342" s="235"/>
      <c r="AG342" s="235"/>
      <c r="AH342" s="235"/>
      <c r="AI342" s="235"/>
      <c r="AJ342" s="235"/>
      <c r="AK342" s="235"/>
      <c r="AL342" s="235"/>
      <c r="AM342" s="235"/>
      <c r="AN342" s="235"/>
      <c r="AO342" s="235"/>
      <c r="AP342" s="235"/>
      <c r="AQ342" s="235"/>
      <c r="AR342" s="235"/>
      <c r="AS342" s="235"/>
      <c r="AT342" s="235"/>
      <c r="AU342" s="235"/>
    </row>
    <row r="343" spans="1:47" s="232" customFormat="1" ht="56.25" outlineLevel="1">
      <c r="A343" s="395">
        <v>108</v>
      </c>
      <c r="B343" s="269" t="s">
        <v>1798</v>
      </c>
      <c r="C343" s="270" t="s">
        <v>1855</v>
      </c>
      <c r="D343" s="333" t="s">
        <v>142</v>
      </c>
      <c r="E343" s="334">
        <v>3</v>
      </c>
      <c r="F343" s="334"/>
      <c r="G343" s="334">
        <f t="shared" si="2"/>
        <v>0</v>
      </c>
      <c r="H343" s="390" t="s">
        <v>1715</v>
      </c>
      <c r="I343" s="235"/>
      <c r="J343" s="235"/>
      <c r="K343" s="235"/>
      <c r="L343" s="235"/>
      <c r="M343" s="235"/>
      <c r="N343" s="235"/>
      <c r="O343" s="235"/>
      <c r="P343" s="235"/>
      <c r="Q343" s="235"/>
      <c r="R343" s="235"/>
      <c r="S343" s="235"/>
      <c r="T343" s="235"/>
      <c r="U343" s="235"/>
      <c r="V343" s="235"/>
      <c r="W343" s="235"/>
      <c r="X343" s="235"/>
      <c r="Y343" s="235"/>
      <c r="Z343" s="235"/>
      <c r="AA343" s="235"/>
      <c r="AB343" s="235"/>
      <c r="AC343" s="235"/>
      <c r="AD343" s="235"/>
      <c r="AE343" s="235"/>
      <c r="AF343" s="235"/>
      <c r="AG343" s="235"/>
      <c r="AH343" s="235"/>
      <c r="AI343" s="235"/>
      <c r="AJ343" s="235"/>
      <c r="AK343" s="235"/>
      <c r="AL343" s="235"/>
      <c r="AM343" s="235"/>
      <c r="AN343" s="235"/>
      <c r="AO343" s="235"/>
      <c r="AP343" s="235"/>
      <c r="AQ343" s="235"/>
      <c r="AR343" s="235"/>
      <c r="AS343" s="235"/>
      <c r="AT343" s="235"/>
      <c r="AU343" s="235"/>
    </row>
    <row r="344" spans="1:47" s="232" customFormat="1" outlineLevel="1">
      <c r="A344" s="395">
        <v>109</v>
      </c>
      <c r="B344" s="269" t="s">
        <v>1798</v>
      </c>
      <c r="C344" s="270" t="s">
        <v>1856</v>
      </c>
      <c r="D344" s="333" t="s">
        <v>142</v>
      </c>
      <c r="E344" s="334">
        <v>3</v>
      </c>
      <c r="F344" s="334"/>
      <c r="G344" s="334">
        <f t="shared" si="2"/>
        <v>0</v>
      </c>
      <c r="H344" s="390" t="s">
        <v>1715</v>
      </c>
      <c r="I344" s="235"/>
      <c r="J344" s="235"/>
      <c r="K344" s="235"/>
      <c r="L344" s="235"/>
      <c r="M344" s="235"/>
      <c r="N344" s="235"/>
      <c r="O344" s="235"/>
      <c r="P344" s="235"/>
      <c r="Q344" s="235"/>
      <c r="R344" s="235"/>
      <c r="S344" s="235"/>
      <c r="T344" s="235"/>
      <c r="U344" s="235"/>
      <c r="V344" s="235"/>
      <c r="W344" s="235"/>
      <c r="X344" s="235"/>
      <c r="Y344" s="235"/>
      <c r="Z344" s="235"/>
      <c r="AA344" s="235"/>
      <c r="AB344" s="235"/>
      <c r="AC344" s="235"/>
      <c r="AD344" s="235"/>
      <c r="AE344" s="235"/>
      <c r="AF344" s="235"/>
      <c r="AG344" s="235"/>
      <c r="AH344" s="235"/>
      <c r="AI344" s="235"/>
      <c r="AJ344" s="235"/>
      <c r="AK344" s="235"/>
      <c r="AL344" s="235"/>
      <c r="AM344" s="235"/>
      <c r="AN344" s="235"/>
      <c r="AO344" s="235"/>
      <c r="AP344" s="235"/>
      <c r="AQ344" s="235"/>
      <c r="AR344" s="235"/>
      <c r="AS344" s="235"/>
      <c r="AT344" s="235"/>
      <c r="AU344" s="235"/>
    </row>
    <row r="345" spans="1:47" s="232" customFormat="1" ht="33.75" outlineLevel="1">
      <c r="A345" s="395">
        <v>110</v>
      </c>
      <c r="B345" s="269" t="s">
        <v>1798</v>
      </c>
      <c r="C345" s="270" t="s">
        <v>1857</v>
      </c>
      <c r="D345" s="333" t="s">
        <v>142</v>
      </c>
      <c r="E345" s="334">
        <v>3</v>
      </c>
      <c r="F345" s="334"/>
      <c r="G345" s="334">
        <f t="shared" si="2"/>
        <v>0</v>
      </c>
      <c r="H345" s="390" t="s">
        <v>1715</v>
      </c>
      <c r="I345" s="235"/>
      <c r="J345" s="235"/>
      <c r="K345" s="235"/>
      <c r="L345" s="235"/>
      <c r="M345" s="235"/>
      <c r="N345" s="235"/>
      <c r="O345" s="235"/>
      <c r="P345" s="235"/>
      <c r="Q345" s="235"/>
      <c r="R345" s="235"/>
      <c r="S345" s="235"/>
      <c r="T345" s="235"/>
      <c r="U345" s="235"/>
      <c r="V345" s="235"/>
      <c r="W345" s="235"/>
      <c r="X345" s="235"/>
      <c r="Y345" s="235"/>
      <c r="Z345" s="235"/>
      <c r="AA345" s="235"/>
      <c r="AB345" s="235"/>
      <c r="AC345" s="235"/>
      <c r="AD345" s="235"/>
      <c r="AE345" s="235"/>
      <c r="AF345" s="235"/>
      <c r="AG345" s="235"/>
      <c r="AH345" s="235"/>
      <c r="AI345" s="235"/>
      <c r="AJ345" s="235"/>
      <c r="AK345" s="235"/>
      <c r="AL345" s="235"/>
      <c r="AM345" s="235"/>
      <c r="AN345" s="235"/>
      <c r="AO345" s="235"/>
      <c r="AP345" s="235"/>
      <c r="AQ345" s="235"/>
      <c r="AR345" s="235"/>
      <c r="AS345" s="235"/>
      <c r="AT345" s="235"/>
      <c r="AU345" s="235"/>
    </row>
    <row r="346" spans="1:47" s="232" customFormat="1" outlineLevel="1">
      <c r="A346" s="395">
        <v>111</v>
      </c>
      <c r="B346" s="269" t="s">
        <v>1798</v>
      </c>
      <c r="C346" s="270" t="s">
        <v>1858</v>
      </c>
      <c r="D346" s="333" t="s">
        <v>142</v>
      </c>
      <c r="E346" s="334">
        <v>6</v>
      </c>
      <c r="F346" s="334"/>
      <c r="G346" s="334">
        <f t="shared" si="2"/>
        <v>0</v>
      </c>
      <c r="H346" s="390" t="s">
        <v>1715</v>
      </c>
      <c r="I346" s="235"/>
      <c r="J346" s="235"/>
      <c r="K346" s="235"/>
      <c r="L346" s="235"/>
      <c r="M346" s="235"/>
      <c r="N346" s="235"/>
      <c r="O346" s="235"/>
      <c r="P346" s="235"/>
      <c r="Q346" s="235"/>
      <c r="R346" s="235"/>
      <c r="S346" s="235"/>
      <c r="T346" s="235"/>
      <c r="U346" s="235"/>
      <c r="V346" s="235"/>
      <c r="W346" s="235"/>
      <c r="X346" s="235"/>
      <c r="Y346" s="235"/>
      <c r="Z346" s="235"/>
      <c r="AA346" s="235"/>
      <c r="AB346" s="235"/>
      <c r="AC346" s="235"/>
      <c r="AD346" s="235"/>
      <c r="AE346" s="235"/>
      <c r="AF346" s="235"/>
      <c r="AG346" s="235"/>
      <c r="AH346" s="235"/>
      <c r="AI346" s="235"/>
      <c r="AJ346" s="235"/>
      <c r="AK346" s="235"/>
      <c r="AL346" s="235"/>
      <c r="AM346" s="235"/>
      <c r="AN346" s="235"/>
      <c r="AO346" s="235"/>
      <c r="AP346" s="235"/>
      <c r="AQ346" s="235"/>
      <c r="AR346" s="235"/>
      <c r="AS346" s="235"/>
      <c r="AT346" s="235"/>
      <c r="AU346" s="235"/>
    </row>
    <row r="347" spans="1:47" s="232" customFormat="1" outlineLevel="1">
      <c r="A347" s="395">
        <v>112</v>
      </c>
      <c r="B347" s="269" t="s">
        <v>1798</v>
      </c>
      <c r="C347" s="270" t="s">
        <v>1859</v>
      </c>
      <c r="D347" s="333" t="s">
        <v>142</v>
      </c>
      <c r="E347" s="334">
        <v>1</v>
      </c>
      <c r="F347" s="334"/>
      <c r="G347" s="334">
        <f t="shared" si="2"/>
        <v>0</v>
      </c>
      <c r="H347" s="390" t="s">
        <v>1715</v>
      </c>
      <c r="I347" s="235"/>
      <c r="J347" s="235"/>
      <c r="K347" s="235"/>
      <c r="L347" s="235"/>
      <c r="M347" s="235"/>
      <c r="N347" s="235"/>
      <c r="O347" s="235"/>
      <c r="P347" s="235"/>
      <c r="Q347" s="235"/>
      <c r="R347" s="235"/>
      <c r="S347" s="235"/>
      <c r="T347" s="235"/>
      <c r="U347" s="235"/>
      <c r="V347" s="235"/>
      <c r="W347" s="235"/>
      <c r="X347" s="235"/>
      <c r="Y347" s="235"/>
      <c r="Z347" s="235"/>
      <c r="AA347" s="235"/>
      <c r="AB347" s="235"/>
      <c r="AC347" s="235"/>
      <c r="AD347" s="235"/>
      <c r="AE347" s="235"/>
      <c r="AF347" s="235"/>
      <c r="AG347" s="235"/>
      <c r="AH347" s="235"/>
      <c r="AI347" s="235"/>
      <c r="AJ347" s="235"/>
      <c r="AK347" s="235"/>
      <c r="AL347" s="235"/>
      <c r="AM347" s="235"/>
      <c r="AN347" s="235"/>
      <c r="AO347" s="235"/>
      <c r="AP347" s="235"/>
      <c r="AQ347" s="235"/>
      <c r="AR347" s="235"/>
      <c r="AS347" s="235"/>
      <c r="AT347" s="235"/>
      <c r="AU347" s="235"/>
    </row>
    <row r="348" spans="1:47" s="232" customFormat="1" outlineLevel="1">
      <c r="A348" s="395">
        <v>113</v>
      </c>
      <c r="B348" s="269" t="s">
        <v>1865</v>
      </c>
      <c r="C348" s="270" t="s">
        <v>1866</v>
      </c>
      <c r="D348" s="333" t="s">
        <v>197</v>
      </c>
      <c r="E348" s="334">
        <v>5.0000000000000001E-3</v>
      </c>
      <c r="F348" s="334"/>
      <c r="G348" s="334">
        <f t="shared" si="2"/>
        <v>0</v>
      </c>
      <c r="H348" s="390" t="s">
        <v>1715</v>
      </c>
      <c r="I348" s="235"/>
      <c r="J348" s="235"/>
      <c r="K348" s="235"/>
      <c r="L348" s="235"/>
      <c r="M348" s="235"/>
      <c r="N348" s="235"/>
      <c r="O348" s="235"/>
      <c r="P348" s="235"/>
      <c r="Q348" s="235"/>
      <c r="R348" s="235"/>
      <c r="S348" s="235"/>
      <c r="T348" s="235"/>
      <c r="U348" s="235"/>
      <c r="V348" s="235"/>
      <c r="W348" s="235"/>
      <c r="X348" s="235"/>
      <c r="Y348" s="235"/>
      <c r="Z348" s="235"/>
      <c r="AA348" s="235"/>
      <c r="AB348" s="235"/>
      <c r="AC348" s="235"/>
      <c r="AD348" s="235"/>
      <c r="AE348" s="235"/>
      <c r="AF348" s="235"/>
      <c r="AG348" s="235"/>
      <c r="AH348" s="235"/>
      <c r="AI348" s="235"/>
      <c r="AJ348" s="235"/>
      <c r="AK348" s="235"/>
      <c r="AL348" s="235"/>
      <c r="AM348" s="235"/>
      <c r="AN348" s="235"/>
      <c r="AO348" s="235"/>
      <c r="AP348" s="235"/>
      <c r="AQ348" s="235"/>
      <c r="AR348" s="235"/>
      <c r="AS348" s="235"/>
      <c r="AT348" s="235"/>
      <c r="AU348" s="235"/>
    </row>
    <row r="349" spans="1:47" s="232" customFormat="1" outlineLevel="1">
      <c r="A349" s="395"/>
      <c r="B349" s="331" t="s">
        <v>1867</v>
      </c>
      <c r="C349" s="332" t="s">
        <v>1868</v>
      </c>
      <c r="D349" s="333"/>
      <c r="E349" s="334"/>
      <c r="F349" s="334"/>
      <c r="G349" s="334"/>
      <c r="H349" s="271"/>
      <c r="I349" s="235"/>
      <c r="J349" s="235"/>
      <c r="K349" s="235"/>
      <c r="L349" s="235"/>
      <c r="M349" s="235"/>
      <c r="N349" s="235"/>
      <c r="O349" s="235"/>
      <c r="P349" s="235"/>
      <c r="Q349" s="235"/>
      <c r="R349" s="235"/>
      <c r="S349" s="235"/>
      <c r="T349" s="235"/>
      <c r="U349" s="235"/>
      <c r="V349" s="235"/>
      <c r="W349" s="235"/>
      <c r="X349" s="235"/>
      <c r="Y349" s="235"/>
      <c r="Z349" s="235"/>
      <c r="AA349" s="235"/>
      <c r="AB349" s="235"/>
      <c r="AC349" s="235"/>
      <c r="AD349" s="235"/>
      <c r="AE349" s="235"/>
      <c r="AF349" s="235"/>
      <c r="AG349" s="235"/>
      <c r="AH349" s="235"/>
      <c r="AI349" s="235"/>
      <c r="AJ349" s="235"/>
      <c r="AK349" s="235"/>
      <c r="AL349" s="235"/>
      <c r="AM349" s="235"/>
      <c r="AN349" s="235"/>
      <c r="AO349" s="235"/>
      <c r="AP349" s="235"/>
      <c r="AQ349" s="235"/>
      <c r="AR349" s="235"/>
      <c r="AS349" s="235"/>
      <c r="AT349" s="235"/>
      <c r="AU349" s="235"/>
    </row>
    <row r="350" spans="1:47" s="232" customFormat="1" outlineLevel="1">
      <c r="A350" s="395">
        <v>114</v>
      </c>
      <c r="B350" s="269" t="s">
        <v>1798</v>
      </c>
      <c r="C350" s="270" t="s">
        <v>1869</v>
      </c>
      <c r="D350" s="333" t="s">
        <v>142</v>
      </c>
      <c r="E350" s="334">
        <v>3</v>
      </c>
      <c r="F350" s="334"/>
      <c r="G350" s="334">
        <f t="shared" ref="G350:G352" si="3">ROUND(E350*F350,2)</f>
        <v>0</v>
      </c>
      <c r="H350" s="390" t="s">
        <v>1715</v>
      </c>
      <c r="I350" s="235"/>
      <c r="J350" s="235"/>
      <c r="K350" s="235"/>
      <c r="L350" s="235"/>
      <c r="M350" s="235"/>
      <c r="N350" s="235"/>
      <c r="O350" s="235"/>
      <c r="P350" s="235"/>
      <c r="Q350" s="235"/>
      <c r="R350" s="235"/>
      <c r="S350" s="235"/>
      <c r="T350" s="235"/>
      <c r="U350" s="235"/>
      <c r="V350" s="235"/>
      <c r="W350" s="235"/>
      <c r="X350" s="235"/>
      <c r="Y350" s="235"/>
      <c r="Z350" s="235"/>
      <c r="AA350" s="235"/>
      <c r="AB350" s="235"/>
      <c r="AC350" s="235"/>
      <c r="AD350" s="235"/>
      <c r="AE350" s="235"/>
      <c r="AF350" s="235"/>
      <c r="AG350" s="235"/>
      <c r="AH350" s="235"/>
      <c r="AI350" s="235"/>
      <c r="AJ350" s="235"/>
      <c r="AK350" s="235"/>
      <c r="AL350" s="235"/>
      <c r="AM350" s="235"/>
      <c r="AN350" s="235"/>
      <c r="AO350" s="235"/>
      <c r="AP350" s="235"/>
      <c r="AQ350" s="235"/>
      <c r="AR350" s="235"/>
      <c r="AS350" s="235"/>
      <c r="AT350" s="235"/>
      <c r="AU350" s="235"/>
    </row>
    <row r="351" spans="1:47" s="232" customFormat="1" ht="45" outlineLevel="1">
      <c r="A351" s="395">
        <v>115</v>
      </c>
      <c r="B351" s="269" t="s">
        <v>1798</v>
      </c>
      <c r="C351" s="270" t="s">
        <v>1897</v>
      </c>
      <c r="D351" s="333" t="s">
        <v>142</v>
      </c>
      <c r="E351" s="334">
        <v>3</v>
      </c>
      <c r="F351" s="334"/>
      <c r="G351" s="334">
        <f t="shared" si="3"/>
        <v>0</v>
      </c>
      <c r="H351" s="390" t="s">
        <v>1715</v>
      </c>
      <c r="I351" s="235"/>
      <c r="J351" s="235"/>
      <c r="K351" s="235"/>
      <c r="L351" s="235"/>
      <c r="M351" s="235"/>
      <c r="N351" s="235"/>
      <c r="O351" s="235"/>
      <c r="P351" s="235"/>
      <c r="Q351" s="235"/>
      <c r="R351" s="235"/>
      <c r="S351" s="235"/>
      <c r="T351" s="235"/>
      <c r="U351" s="235"/>
      <c r="V351" s="235"/>
      <c r="W351" s="235"/>
      <c r="X351" s="235"/>
      <c r="Y351" s="235"/>
      <c r="Z351" s="235"/>
      <c r="AA351" s="235"/>
      <c r="AB351" s="235"/>
      <c r="AC351" s="235"/>
      <c r="AD351" s="235"/>
      <c r="AE351" s="235"/>
      <c r="AF351" s="235"/>
      <c r="AG351" s="235"/>
      <c r="AH351" s="235"/>
      <c r="AI351" s="235"/>
      <c r="AJ351" s="235"/>
      <c r="AK351" s="235"/>
      <c r="AL351" s="235"/>
      <c r="AM351" s="235"/>
      <c r="AN351" s="235"/>
      <c r="AO351" s="235"/>
      <c r="AP351" s="235"/>
      <c r="AQ351" s="235"/>
      <c r="AR351" s="235"/>
      <c r="AS351" s="235"/>
      <c r="AT351" s="235"/>
      <c r="AU351" s="235"/>
    </row>
    <row r="352" spans="1:47" s="232" customFormat="1" outlineLevel="1">
      <c r="A352" s="395">
        <v>116</v>
      </c>
      <c r="B352" s="269" t="s">
        <v>1881</v>
      </c>
      <c r="C352" s="270" t="s">
        <v>1882</v>
      </c>
      <c r="D352" s="333" t="s">
        <v>197</v>
      </c>
      <c r="E352" s="334">
        <v>0.11778</v>
      </c>
      <c r="F352" s="334"/>
      <c r="G352" s="334">
        <f t="shared" si="3"/>
        <v>0</v>
      </c>
      <c r="H352" s="390" t="s">
        <v>1715</v>
      </c>
      <c r="I352" s="235"/>
      <c r="J352" s="235"/>
      <c r="K352" s="235"/>
      <c r="L352" s="235"/>
      <c r="M352" s="235"/>
      <c r="N352" s="235"/>
      <c r="O352" s="235"/>
      <c r="P352" s="235"/>
      <c r="Q352" s="235"/>
      <c r="R352" s="235"/>
      <c r="S352" s="235"/>
      <c r="T352" s="235"/>
      <c r="U352" s="235"/>
      <c r="V352" s="235"/>
      <c r="W352" s="235"/>
      <c r="X352" s="235"/>
      <c r="Y352" s="235"/>
      <c r="Z352" s="235"/>
      <c r="AA352" s="235"/>
      <c r="AB352" s="235"/>
      <c r="AC352" s="235"/>
      <c r="AD352" s="235"/>
      <c r="AE352" s="235"/>
      <c r="AF352" s="235"/>
      <c r="AG352" s="235"/>
      <c r="AH352" s="235"/>
      <c r="AI352" s="235"/>
      <c r="AJ352" s="235"/>
      <c r="AK352" s="235"/>
      <c r="AL352" s="235"/>
      <c r="AM352" s="235"/>
      <c r="AN352" s="235"/>
      <c r="AO352" s="235"/>
      <c r="AP352" s="235"/>
      <c r="AQ352" s="235"/>
      <c r="AR352" s="235"/>
      <c r="AS352" s="235"/>
      <c r="AT352" s="235"/>
      <c r="AU352" s="235"/>
    </row>
    <row r="353" spans="1:47" s="232" customFormat="1" outlineLevel="1">
      <c r="A353" s="395"/>
      <c r="B353" s="269" t="s">
        <v>92</v>
      </c>
      <c r="C353" s="270" t="s">
        <v>93</v>
      </c>
      <c r="D353" s="333"/>
      <c r="E353" s="334"/>
      <c r="F353" s="334"/>
      <c r="G353" s="334"/>
      <c r="H353" s="271"/>
      <c r="I353" s="235"/>
      <c r="J353" s="235"/>
      <c r="K353" s="235"/>
      <c r="L353" s="235"/>
      <c r="M353" s="235"/>
      <c r="N353" s="235"/>
      <c r="O353" s="235"/>
      <c r="P353" s="235"/>
      <c r="Q353" s="235"/>
      <c r="R353" s="235"/>
      <c r="S353" s="235"/>
      <c r="T353" s="235"/>
      <c r="U353" s="235"/>
      <c r="V353" s="235"/>
      <c r="W353" s="235"/>
      <c r="X353" s="235"/>
      <c r="Y353" s="235"/>
      <c r="Z353" s="235"/>
      <c r="AA353" s="235"/>
      <c r="AB353" s="235"/>
      <c r="AC353" s="235"/>
      <c r="AD353" s="235"/>
      <c r="AE353" s="235"/>
      <c r="AF353" s="235"/>
      <c r="AG353" s="235"/>
      <c r="AH353" s="235"/>
      <c r="AI353" s="235"/>
      <c r="AJ353" s="235"/>
      <c r="AK353" s="235"/>
      <c r="AL353" s="235"/>
      <c r="AM353" s="235"/>
      <c r="AN353" s="235"/>
      <c r="AO353" s="235"/>
      <c r="AP353" s="235"/>
      <c r="AQ353" s="235"/>
      <c r="AR353" s="235"/>
      <c r="AS353" s="235"/>
      <c r="AT353" s="235"/>
      <c r="AU353" s="235"/>
    </row>
    <row r="354" spans="1:47" s="232" customFormat="1" outlineLevel="1">
      <c r="A354" s="395">
        <v>117</v>
      </c>
      <c r="B354" s="269" t="s">
        <v>1883</v>
      </c>
      <c r="C354" s="270" t="s">
        <v>1884</v>
      </c>
      <c r="D354" s="333" t="s">
        <v>1038</v>
      </c>
      <c r="E354" s="334">
        <v>5</v>
      </c>
      <c r="F354" s="334"/>
      <c r="G354" s="334">
        <f t="shared" ref="G354:G355" si="4">ROUND(E354*F354,2)</f>
        <v>0</v>
      </c>
      <c r="H354" s="390" t="s">
        <v>1715</v>
      </c>
      <c r="I354" s="235"/>
      <c r="J354" s="235"/>
      <c r="K354" s="235"/>
      <c r="L354" s="235"/>
      <c r="M354" s="235"/>
      <c r="N354" s="235"/>
      <c r="O354" s="235"/>
      <c r="P354" s="235"/>
      <c r="Q354" s="235"/>
      <c r="R354" s="235"/>
      <c r="S354" s="235"/>
      <c r="T354" s="235"/>
      <c r="U354" s="235"/>
      <c r="V354" s="235"/>
      <c r="W354" s="235"/>
      <c r="X354" s="235"/>
      <c r="Y354" s="235"/>
      <c r="Z354" s="235"/>
      <c r="AA354" s="235"/>
      <c r="AB354" s="235"/>
      <c r="AC354" s="235"/>
      <c r="AD354" s="235"/>
      <c r="AE354" s="235"/>
      <c r="AF354" s="235"/>
      <c r="AG354" s="235"/>
      <c r="AH354" s="235"/>
      <c r="AI354" s="235"/>
      <c r="AJ354" s="235"/>
      <c r="AK354" s="235"/>
      <c r="AL354" s="235"/>
      <c r="AM354" s="235"/>
      <c r="AN354" s="235"/>
      <c r="AO354" s="235"/>
      <c r="AP354" s="235"/>
      <c r="AQ354" s="235"/>
      <c r="AR354" s="235"/>
      <c r="AS354" s="235"/>
      <c r="AT354" s="235"/>
      <c r="AU354" s="235"/>
    </row>
    <row r="355" spans="1:47" s="232" customFormat="1" outlineLevel="1">
      <c r="A355" s="395">
        <v>118</v>
      </c>
      <c r="B355" s="269" t="s">
        <v>1888</v>
      </c>
      <c r="C355" s="270" t="s">
        <v>1889</v>
      </c>
      <c r="D355" s="333" t="s">
        <v>197</v>
      </c>
      <c r="E355" s="334">
        <v>5.0000000000000001E-3</v>
      </c>
      <c r="F355" s="334"/>
      <c r="G355" s="334">
        <f t="shared" si="4"/>
        <v>0</v>
      </c>
      <c r="H355" s="390" t="s">
        <v>1715</v>
      </c>
      <c r="I355" s="235"/>
      <c r="J355" s="235"/>
      <c r="K355" s="235"/>
      <c r="L355" s="235"/>
      <c r="M355" s="235"/>
      <c r="N355" s="235"/>
      <c r="O355" s="235"/>
      <c r="P355" s="235"/>
      <c r="Q355" s="235"/>
      <c r="R355" s="235"/>
      <c r="S355" s="235"/>
      <c r="T355" s="235"/>
      <c r="U355" s="235"/>
      <c r="V355" s="235"/>
      <c r="W355" s="235"/>
      <c r="X355" s="235"/>
      <c r="Y355" s="235"/>
      <c r="Z355" s="235"/>
      <c r="AA355" s="235"/>
      <c r="AB355" s="235"/>
      <c r="AC355" s="235"/>
      <c r="AD355" s="235"/>
      <c r="AE355" s="235"/>
      <c r="AF355" s="235"/>
      <c r="AG355" s="235"/>
      <c r="AH355" s="235"/>
      <c r="AI355" s="235"/>
      <c r="AJ355" s="235"/>
      <c r="AK355" s="235"/>
      <c r="AL355" s="235"/>
      <c r="AM355" s="235"/>
      <c r="AN355" s="235"/>
      <c r="AO355" s="235"/>
      <c r="AP355" s="235"/>
      <c r="AQ355" s="235"/>
      <c r="AR355" s="235"/>
      <c r="AS355" s="235"/>
      <c r="AT355" s="235"/>
      <c r="AU355" s="235"/>
    </row>
    <row r="356" spans="1:47" s="232" customFormat="1" outlineLevel="1">
      <c r="A356" s="395"/>
      <c r="B356" s="331" t="s">
        <v>100</v>
      </c>
      <c r="C356" s="332" t="s">
        <v>101</v>
      </c>
      <c r="D356" s="333"/>
      <c r="E356" s="334"/>
      <c r="F356" s="334"/>
      <c r="G356" s="334"/>
      <c r="H356" s="271"/>
      <c r="I356" s="235"/>
      <c r="J356" s="235"/>
      <c r="K356" s="235"/>
      <c r="L356" s="235"/>
      <c r="M356" s="235"/>
      <c r="N356" s="235"/>
      <c r="O356" s="235"/>
      <c r="P356" s="235"/>
      <c r="Q356" s="235"/>
      <c r="R356" s="235"/>
      <c r="S356" s="235"/>
      <c r="T356" s="235"/>
      <c r="U356" s="235"/>
      <c r="V356" s="235"/>
      <c r="W356" s="235"/>
      <c r="X356" s="235"/>
      <c r="Y356" s="235"/>
      <c r="Z356" s="235"/>
      <c r="AA356" s="235"/>
      <c r="AB356" s="235"/>
      <c r="AC356" s="235"/>
      <c r="AD356" s="235"/>
      <c r="AE356" s="235"/>
      <c r="AF356" s="235"/>
      <c r="AG356" s="235"/>
      <c r="AH356" s="235"/>
      <c r="AI356" s="235"/>
      <c r="AJ356" s="235"/>
      <c r="AK356" s="235"/>
      <c r="AL356" s="235"/>
      <c r="AM356" s="235"/>
      <c r="AN356" s="235"/>
      <c r="AO356" s="235"/>
      <c r="AP356" s="235"/>
      <c r="AQ356" s="235"/>
      <c r="AR356" s="235"/>
      <c r="AS356" s="235"/>
      <c r="AT356" s="235"/>
      <c r="AU356" s="235"/>
    </row>
    <row r="357" spans="1:47" s="232" customFormat="1" outlineLevel="1">
      <c r="A357" s="395">
        <v>119</v>
      </c>
      <c r="B357" s="269" t="s">
        <v>1890</v>
      </c>
      <c r="C357" s="270" t="s">
        <v>1891</v>
      </c>
      <c r="D357" s="333" t="s">
        <v>130</v>
      </c>
      <c r="E357" s="334">
        <v>0.25</v>
      </c>
      <c r="F357" s="334"/>
      <c r="G357" s="334">
        <f>ROUND(E357*F357,2)</f>
        <v>0</v>
      </c>
      <c r="H357" s="390" t="s">
        <v>1715</v>
      </c>
      <c r="I357" s="235"/>
      <c r="J357" s="235"/>
      <c r="K357" s="235"/>
      <c r="L357" s="235"/>
      <c r="M357" s="235"/>
      <c r="N357" s="235"/>
      <c r="O357" s="235"/>
      <c r="P357" s="235"/>
      <c r="Q357" s="235"/>
      <c r="R357" s="235"/>
      <c r="S357" s="235"/>
      <c r="T357" s="235"/>
      <c r="U357" s="235"/>
      <c r="V357" s="235"/>
      <c r="W357" s="235"/>
      <c r="X357" s="235"/>
      <c r="Y357" s="235"/>
      <c r="Z357" s="235"/>
      <c r="AA357" s="235"/>
      <c r="AB357" s="235"/>
      <c r="AC357" s="235"/>
      <c r="AD357" s="235"/>
      <c r="AE357" s="235"/>
      <c r="AF357" s="235"/>
      <c r="AG357" s="235"/>
      <c r="AH357" s="235"/>
      <c r="AI357" s="235"/>
      <c r="AJ357" s="235"/>
      <c r="AK357" s="235"/>
      <c r="AL357" s="235"/>
      <c r="AM357" s="235"/>
      <c r="AN357" s="235"/>
      <c r="AO357" s="235"/>
      <c r="AP357" s="235"/>
      <c r="AQ357" s="235"/>
      <c r="AR357" s="235"/>
      <c r="AS357" s="235"/>
      <c r="AT357" s="235"/>
      <c r="AU357" s="235"/>
    </row>
    <row r="358" spans="1:47" s="232" customFormat="1" outlineLevel="1">
      <c r="A358" s="395"/>
      <c r="B358" s="331" t="s">
        <v>1892</v>
      </c>
      <c r="C358" s="332" t="s">
        <v>27</v>
      </c>
      <c r="D358" s="333"/>
      <c r="E358" s="334"/>
      <c r="F358" s="334"/>
      <c r="G358" s="334"/>
      <c r="H358" s="271"/>
      <c r="I358" s="235"/>
      <c r="J358" s="235"/>
      <c r="K358" s="235"/>
      <c r="L358" s="235"/>
      <c r="M358" s="235"/>
      <c r="N358" s="235"/>
      <c r="O358" s="235"/>
      <c r="P358" s="235"/>
      <c r="Q358" s="235"/>
      <c r="R358" s="235"/>
      <c r="S358" s="235"/>
      <c r="T358" s="235"/>
      <c r="U358" s="235"/>
      <c r="V358" s="235"/>
      <c r="W358" s="235"/>
      <c r="X358" s="235"/>
      <c r="Y358" s="235"/>
      <c r="Z358" s="235"/>
      <c r="AA358" s="235"/>
      <c r="AB358" s="235"/>
      <c r="AC358" s="235"/>
      <c r="AD358" s="235"/>
      <c r="AE358" s="235"/>
      <c r="AF358" s="235"/>
      <c r="AG358" s="235"/>
      <c r="AH358" s="235"/>
      <c r="AI358" s="235"/>
      <c r="AJ358" s="235"/>
      <c r="AK358" s="235"/>
      <c r="AL358" s="235"/>
      <c r="AM358" s="235"/>
      <c r="AN358" s="235"/>
      <c r="AO358" s="235"/>
      <c r="AP358" s="235"/>
      <c r="AQ358" s="235"/>
      <c r="AR358" s="235"/>
      <c r="AS358" s="235"/>
      <c r="AT358" s="235"/>
      <c r="AU358" s="235"/>
    </row>
    <row r="359" spans="1:47" s="232" customFormat="1" outlineLevel="1">
      <c r="A359" s="395">
        <v>120</v>
      </c>
      <c r="B359" s="269" t="s">
        <v>1798</v>
      </c>
      <c r="C359" s="270" t="s">
        <v>1893</v>
      </c>
      <c r="D359" s="333" t="s">
        <v>247</v>
      </c>
      <c r="E359" s="334">
        <v>25</v>
      </c>
      <c r="F359" s="334"/>
      <c r="G359" s="334">
        <f t="shared" ref="G359:G363" si="5">ROUND(E359*F359,2)</f>
        <v>0</v>
      </c>
      <c r="H359" s="390" t="s">
        <v>1715</v>
      </c>
      <c r="I359" s="235"/>
      <c r="J359" s="235"/>
      <c r="K359" s="235"/>
      <c r="L359" s="235"/>
      <c r="M359" s="235"/>
      <c r="N359" s="235"/>
      <c r="O359" s="235"/>
      <c r="P359" s="235"/>
      <c r="Q359" s="235"/>
      <c r="R359" s="235"/>
      <c r="S359" s="235"/>
      <c r="T359" s="235"/>
      <c r="U359" s="235"/>
      <c r="V359" s="235"/>
      <c r="W359" s="235"/>
      <c r="X359" s="235"/>
      <c r="Y359" s="235"/>
      <c r="Z359" s="235"/>
      <c r="AA359" s="235"/>
      <c r="AB359" s="235"/>
      <c r="AC359" s="235"/>
      <c r="AD359" s="235"/>
      <c r="AE359" s="235"/>
      <c r="AF359" s="235"/>
      <c r="AG359" s="235"/>
      <c r="AH359" s="235"/>
      <c r="AI359" s="235"/>
      <c r="AJ359" s="235"/>
      <c r="AK359" s="235"/>
      <c r="AL359" s="235"/>
      <c r="AM359" s="235"/>
      <c r="AN359" s="235"/>
      <c r="AO359" s="235"/>
      <c r="AP359" s="235"/>
      <c r="AQ359" s="235"/>
      <c r="AR359" s="235"/>
      <c r="AS359" s="235"/>
      <c r="AT359" s="235"/>
      <c r="AU359" s="235"/>
    </row>
    <row r="360" spans="1:47" s="232" customFormat="1" outlineLevel="1">
      <c r="A360" s="395">
        <v>121</v>
      </c>
      <c r="B360" s="269" t="s">
        <v>1798</v>
      </c>
      <c r="C360" s="270" t="s">
        <v>1894</v>
      </c>
      <c r="D360" s="333" t="s">
        <v>247</v>
      </c>
      <c r="E360" s="334">
        <v>25</v>
      </c>
      <c r="F360" s="334"/>
      <c r="G360" s="334">
        <f t="shared" si="5"/>
        <v>0</v>
      </c>
      <c r="H360" s="390" t="s">
        <v>1715</v>
      </c>
      <c r="I360" s="235"/>
      <c r="J360" s="235"/>
      <c r="K360" s="235"/>
      <c r="L360" s="235"/>
      <c r="M360" s="235"/>
      <c r="N360" s="235"/>
      <c r="O360" s="235"/>
      <c r="P360" s="235"/>
      <c r="Q360" s="235"/>
      <c r="R360" s="235"/>
      <c r="S360" s="235"/>
      <c r="T360" s="235"/>
      <c r="U360" s="235"/>
      <c r="V360" s="235"/>
      <c r="W360" s="235"/>
      <c r="X360" s="235"/>
      <c r="Y360" s="235"/>
      <c r="Z360" s="235"/>
      <c r="AA360" s="235"/>
      <c r="AB360" s="235"/>
      <c r="AC360" s="235"/>
      <c r="AD360" s="235"/>
      <c r="AE360" s="235"/>
      <c r="AF360" s="235"/>
      <c r="AG360" s="235"/>
      <c r="AH360" s="235"/>
      <c r="AI360" s="235"/>
      <c r="AJ360" s="235"/>
      <c r="AK360" s="235"/>
      <c r="AL360" s="235"/>
      <c r="AM360" s="235"/>
      <c r="AN360" s="235"/>
      <c r="AO360" s="235"/>
      <c r="AP360" s="235"/>
      <c r="AQ360" s="235"/>
      <c r="AR360" s="235"/>
      <c r="AS360" s="235"/>
      <c r="AT360" s="235"/>
      <c r="AU360" s="235"/>
    </row>
    <row r="361" spans="1:47" s="232" customFormat="1" outlineLevel="1">
      <c r="A361" s="395">
        <v>122</v>
      </c>
      <c r="B361" s="269" t="s">
        <v>1798</v>
      </c>
      <c r="C361" s="270" t="s">
        <v>1900</v>
      </c>
      <c r="D361" s="333" t="s">
        <v>142</v>
      </c>
      <c r="E361" s="334">
        <v>1</v>
      </c>
      <c r="F361" s="334"/>
      <c r="G361" s="334">
        <f t="shared" si="5"/>
        <v>0</v>
      </c>
      <c r="H361" s="390" t="s">
        <v>1715</v>
      </c>
      <c r="I361" s="235"/>
      <c r="J361" s="235"/>
      <c r="K361" s="235"/>
      <c r="L361" s="235"/>
      <c r="M361" s="235"/>
      <c r="N361" s="235"/>
      <c r="O361" s="235"/>
      <c r="P361" s="235"/>
      <c r="Q361" s="235"/>
      <c r="R361" s="235"/>
      <c r="S361" s="235"/>
      <c r="T361" s="235"/>
      <c r="U361" s="235"/>
      <c r="V361" s="235"/>
      <c r="W361" s="235"/>
      <c r="X361" s="235"/>
      <c r="Y361" s="235"/>
      <c r="Z361" s="235"/>
      <c r="AA361" s="235"/>
      <c r="AB361" s="235"/>
      <c r="AC361" s="235"/>
      <c r="AD361" s="235"/>
      <c r="AE361" s="235"/>
      <c r="AF361" s="235"/>
      <c r="AG361" s="235"/>
      <c r="AH361" s="235"/>
      <c r="AI361" s="235"/>
      <c r="AJ361" s="235"/>
      <c r="AK361" s="235"/>
      <c r="AL361" s="235"/>
      <c r="AM361" s="235"/>
      <c r="AN361" s="235"/>
      <c r="AO361" s="235"/>
      <c r="AP361" s="235"/>
      <c r="AQ361" s="235"/>
      <c r="AR361" s="235"/>
      <c r="AS361" s="235"/>
      <c r="AT361" s="235"/>
      <c r="AU361" s="235"/>
    </row>
    <row r="362" spans="1:47" s="232" customFormat="1" outlineLevel="1">
      <c r="A362" s="395">
        <v>123</v>
      </c>
      <c r="B362" s="269" t="s">
        <v>1798</v>
      </c>
      <c r="C362" s="270" t="s">
        <v>1895</v>
      </c>
      <c r="D362" s="333" t="s">
        <v>668</v>
      </c>
      <c r="E362" s="334">
        <v>8</v>
      </c>
      <c r="F362" s="334"/>
      <c r="G362" s="334">
        <f t="shared" si="5"/>
        <v>0</v>
      </c>
      <c r="H362" s="390" t="s">
        <v>1715</v>
      </c>
      <c r="I362" s="235"/>
      <c r="J362" s="235"/>
      <c r="K362" s="235"/>
      <c r="L362" s="235"/>
      <c r="M362" s="235"/>
      <c r="N362" s="235"/>
      <c r="O362" s="235"/>
      <c r="P362" s="235"/>
      <c r="Q362" s="235"/>
      <c r="R362" s="235"/>
      <c r="S362" s="235"/>
      <c r="T362" s="235"/>
      <c r="U362" s="235"/>
      <c r="V362" s="235"/>
      <c r="W362" s="235"/>
      <c r="X362" s="235"/>
      <c r="Y362" s="235"/>
      <c r="Z362" s="235"/>
      <c r="AA362" s="235"/>
      <c r="AB362" s="235"/>
      <c r="AC362" s="235"/>
      <c r="AD362" s="235"/>
      <c r="AE362" s="235"/>
      <c r="AF362" s="235"/>
      <c r="AG362" s="235"/>
      <c r="AH362" s="235"/>
      <c r="AI362" s="235"/>
      <c r="AJ362" s="235"/>
      <c r="AK362" s="235"/>
      <c r="AL362" s="235"/>
      <c r="AM362" s="235"/>
      <c r="AN362" s="235"/>
      <c r="AO362" s="235"/>
      <c r="AP362" s="235"/>
      <c r="AQ362" s="235"/>
      <c r="AR362" s="235"/>
      <c r="AS362" s="235"/>
      <c r="AT362" s="235"/>
      <c r="AU362" s="235"/>
    </row>
    <row r="363" spans="1:47" s="232" customFormat="1" outlineLevel="1">
      <c r="A363" s="395">
        <v>124</v>
      </c>
      <c r="B363" s="269" t="s">
        <v>1798</v>
      </c>
      <c r="C363" s="270" t="s">
        <v>1896</v>
      </c>
      <c r="D363" s="333" t="s">
        <v>668</v>
      </c>
      <c r="E363" s="334">
        <v>8</v>
      </c>
      <c r="F363" s="334"/>
      <c r="G363" s="334">
        <f t="shared" si="5"/>
        <v>0</v>
      </c>
      <c r="H363" s="390" t="s">
        <v>1715</v>
      </c>
      <c r="I363" s="235"/>
      <c r="J363" s="235"/>
      <c r="K363" s="235"/>
      <c r="L363" s="235"/>
      <c r="M363" s="235"/>
      <c r="N363" s="235"/>
      <c r="O363" s="235"/>
      <c r="P363" s="235"/>
      <c r="Q363" s="235"/>
      <c r="R363" s="235"/>
      <c r="S363" s="235"/>
      <c r="T363" s="235"/>
      <c r="U363" s="235"/>
      <c r="V363" s="235"/>
      <c r="W363" s="235"/>
      <c r="X363" s="235"/>
      <c r="Y363" s="235"/>
      <c r="Z363" s="235"/>
      <c r="AA363" s="235"/>
      <c r="AB363" s="235"/>
      <c r="AC363" s="235"/>
      <c r="AD363" s="235"/>
      <c r="AE363" s="235"/>
      <c r="AF363" s="235"/>
      <c r="AG363" s="235"/>
      <c r="AH363" s="235"/>
      <c r="AI363" s="235"/>
      <c r="AJ363" s="235"/>
      <c r="AK363" s="235"/>
      <c r="AL363" s="235"/>
      <c r="AM363" s="235"/>
      <c r="AN363" s="235"/>
      <c r="AO363" s="235"/>
      <c r="AP363" s="235"/>
      <c r="AQ363" s="235"/>
      <c r="AR363" s="235"/>
      <c r="AS363" s="235"/>
      <c r="AT363" s="235"/>
      <c r="AU363" s="235"/>
    </row>
    <row r="364" spans="1:47">
      <c r="A364" s="396" t="s">
        <v>126</v>
      </c>
      <c r="B364" s="363" t="s">
        <v>90</v>
      </c>
      <c r="C364" s="364" t="s">
        <v>91</v>
      </c>
      <c r="D364" s="365"/>
      <c r="E364" s="366"/>
      <c r="F364" s="366"/>
      <c r="G364" s="366">
        <f>SUMIF(R365:R366,"&lt;&gt;NOR",G365:G366)</f>
        <v>0</v>
      </c>
      <c r="H364" s="339"/>
      <c r="I364" s="137"/>
      <c r="R364" s="136" t="s">
        <v>127</v>
      </c>
    </row>
    <row r="365" spans="1:47" ht="67.5" outlineLevel="1">
      <c r="A365" s="395">
        <v>125</v>
      </c>
      <c r="B365" s="269" t="s">
        <v>1240</v>
      </c>
      <c r="C365" s="270" t="s">
        <v>1241</v>
      </c>
      <c r="D365" s="333" t="s">
        <v>142</v>
      </c>
      <c r="E365" s="334">
        <v>1</v>
      </c>
      <c r="F365" s="334"/>
      <c r="G365" s="334">
        <f t="shared" ref="G365" si="6">ROUND(E365*F365,2)</f>
        <v>0</v>
      </c>
      <c r="H365" s="271" t="s">
        <v>1233</v>
      </c>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37"/>
      <c r="AQ365" s="137"/>
      <c r="AR365" s="137"/>
      <c r="AS365" s="137"/>
      <c r="AT365" s="137"/>
      <c r="AU365" s="137"/>
    </row>
    <row r="366" spans="1:47" outlineLevel="1">
      <c r="A366" s="395">
        <v>126</v>
      </c>
      <c r="B366" s="269" t="s">
        <v>1034</v>
      </c>
      <c r="C366" s="270" t="s">
        <v>1035</v>
      </c>
      <c r="D366" s="333" t="s">
        <v>0</v>
      </c>
      <c r="E366" s="334">
        <v>1.6</v>
      </c>
      <c r="F366" s="334"/>
      <c r="G366" s="334">
        <f>ROUND(E366*F366,2)</f>
        <v>0</v>
      </c>
      <c r="H366" s="271" t="s">
        <v>1269</v>
      </c>
      <c r="I366" s="137"/>
      <c r="J366" s="137"/>
      <c r="K366" s="137"/>
      <c r="L366" s="137"/>
      <c r="M366" s="137"/>
      <c r="N366" s="137"/>
      <c r="O366" s="137"/>
      <c r="P366" s="137"/>
      <c r="Q366" s="137"/>
      <c r="R366" s="137" t="s">
        <v>131</v>
      </c>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37"/>
      <c r="AT366" s="137"/>
      <c r="AU366" s="137"/>
    </row>
    <row r="367" spans="1:47">
      <c r="A367" s="396" t="s">
        <v>126</v>
      </c>
      <c r="B367" s="363" t="s">
        <v>92</v>
      </c>
      <c r="C367" s="364" t="s">
        <v>93</v>
      </c>
      <c r="D367" s="365"/>
      <c r="E367" s="366"/>
      <c r="F367" s="366"/>
      <c r="G367" s="366">
        <f>SUMIF(R368:R369,"&lt;&gt;NOR",G368:G369)</f>
        <v>0</v>
      </c>
      <c r="H367" s="339"/>
      <c r="I367" s="137"/>
      <c r="R367" s="136" t="s">
        <v>127</v>
      </c>
    </row>
    <row r="368" spans="1:47" outlineLevel="1">
      <c r="A368" s="395">
        <v>127</v>
      </c>
      <c r="B368" s="269" t="s">
        <v>1068</v>
      </c>
      <c r="C368" s="270" t="s">
        <v>1069</v>
      </c>
      <c r="D368" s="333" t="s">
        <v>142</v>
      </c>
      <c r="E368" s="334">
        <v>1</v>
      </c>
      <c r="F368" s="334"/>
      <c r="G368" s="334">
        <f t="shared" ref="G368" si="7">ROUND(E368*F368,2)</f>
        <v>0</v>
      </c>
      <c r="H368" s="271" t="s">
        <v>1233</v>
      </c>
      <c r="I368" s="137"/>
      <c r="J368" s="137"/>
      <c r="K368" s="137"/>
      <c r="L368" s="137"/>
      <c r="M368" s="137"/>
      <c r="N368" s="137"/>
      <c r="O368" s="137"/>
      <c r="P368" s="137"/>
      <c r="Q368" s="137"/>
      <c r="R368" s="137" t="s">
        <v>131</v>
      </c>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row>
    <row r="369" spans="1:47" outlineLevel="1">
      <c r="A369" s="395">
        <v>128</v>
      </c>
      <c r="B369" s="269" t="s">
        <v>1121</v>
      </c>
      <c r="C369" s="270" t="s">
        <v>1122</v>
      </c>
      <c r="D369" s="333" t="s">
        <v>0</v>
      </c>
      <c r="E369" s="334">
        <v>2.15</v>
      </c>
      <c r="F369" s="334"/>
      <c r="G369" s="334">
        <f>ROUND(E369*F369,2)</f>
        <v>0</v>
      </c>
      <c r="H369" s="271" t="s">
        <v>1269</v>
      </c>
      <c r="I369" s="137"/>
      <c r="J369" s="137"/>
      <c r="K369" s="137"/>
      <c r="L369" s="137"/>
      <c r="M369" s="137"/>
      <c r="N369" s="137"/>
      <c r="O369" s="137"/>
      <c r="P369" s="137"/>
      <c r="Q369" s="137"/>
      <c r="R369" s="137" t="s">
        <v>131</v>
      </c>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row>
    <row r="370" spans="1:47">
      <c r="A370" s="396" t="s">
        <v>126</v>
      </c>
      <c r="B370" s="363" t="s">
        <v>96</v>
      </c>
      <c r="C370" s="364" t="s">
        <v>97</v>
      </c>
      <c r="D370" s="365"/>
      <c r="E370" s="366"/>
      <c r="F370" s="366"/>
      <c r="G370" s="366">
        <f>SUMIF(R371:R393,"&lt;&gt;NOR",G371:G393)</f>
        <v>0</v>
      </c>
      <c r="H370" s="339"/>
      <c r="I370" s="137"/>
      <c r="R370" s="136" t="s">
        <v>127</v>
      </c>
    </row>
    <row r="371" spans="1:47" outlineLevel="1">
      <c r="A371" s="395">
        <v>129</v>
      </c>
      <c r="B371" s="269" t="s">
        <v>1146</v>
      </c>
      <c r="C371" s="270" t="s">
        <v>1147</v>
      </c>
      <c r="D371" s="333" t="s">
        <v>130</v>
      </c>
      <c r="E371" s="334">
        <v>59.768000000000001</v>
      </c>
      <c r="F371" s="334"/>
      <c r="G371" s="334">
        <f>ROUND(E371*F371,2)</f>
        <v>0</v>
      </c>
      <c r="H371" s="271" t="s">
        <v>1269</v>
      </c>
      <c r="I371" s="137"/>
      <c r="J371" s="137"/>
      <c r="K371" s="137"/>
      <c r="L371" s="137"/>
      <c r="M371" s="137"/>
      <c r="N371" s="137"/>
      <c r="O371" s="137"/>
      <c r="P371" s="137"/>
      <c r="Q371" s="137"/>
      <c r="R371" s="137" t="s">
        <v>131</v>
      </c>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c r="AQ371" s="137"/>
      <c r="AR371" s="137"/>
      <c r="AS371" s="137"/>
      <c r="AT371" s="137"/>
      <c r="AU371" s="137"/>
    </row>
    <row r="372" spans="1:47" outlineLevel="1">
      <c r="A372" s="395"/>
      <c r="B372" s="269"/>
      <c r="C372" s="360" t="s">
        <v>598</v>
      </c>
      <c r="D372" s="361"/>
      <c r="E372" s="362"/>
      <c r="F372" s="334"/>
      <c r="G372" s="334"/>
      <c r="H372" s="271">
        <v>0</v>
      </c>
      <c r="I372" s="137"/>
      <c r="J372" s="137"/>
      <c r="K372" s="137"/>
      <c r="L372" s="137"/>
      <c r="M372" s="137"/>
      <c r="N372" s="137"/>
      <c r="O372" s="137"/>
      <c r="P372" s="137"/>
      <c r="Q372" s="137"/>
      <c r="R372" s="137" t="s">
        <v>133</v>
      </c>
      <c r="S372" s="137">
        <v>0</v>
      </c>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37"/>
      <c r="AU372" s="137"/>
    </row>
    <row r="373" spans="1:47" outlineLevel="1">
      <c r="A373" s="395"/>
      <c r="B373" s="269"/>
      <c r="C373" s="360" t="s">
        <v>154</v>
      </c>
      <c r="D373" s="361"/>
      <c r="E373" s="362"/>
      <c r="F373" s="334"/>
      <c r="G373" s="334"/>
      <c r="H373" s="271">
        <v>0</v>
      </c>
      <c r="I373" s="137"/>
      <c r="J373" s="137"/>
      <c r="K373" s="137"/>
      <c r="L373" s="137"/>
      <c r="M373" s="137"/>
      <c r="N373" s="137"/>
      <c r="O373" s="137"/>
      <c r="P373" s="137"/>
      <c r="Q373" s="137"/>
      <c r="R373" s="137" t="s">
        <v>133</v>
      </c>
      <c r="S373" s="137">
        <v>0</v>
      </c>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c r="AQ373" s="137"/>
      <c r="AR373" s="137"/>
      <c r="AS373" s="137"/>
      <c r="AT373" s="137"/>
      <c r="AU373" s="137"/>
    </row>
    <row r="374" spans="1:47" outlineLevel="1">
      <c r="A374" s="395"/>
      <c r="B374" s="269"/>
      <c r="C374" s="360" t="s">
        <v>1406</v>
      </c>
      <c r="D374" s="361"/>
      <c r="E374" s="362">
        <v>57.98</v>
      </c>
      <c r="F374" s="334"/>
      <c r="G374" s="334"/>
      <c r="H374" s="271">
        <v>0</v>
      </c>
      <c r="I374" s="137"/>
      <c r="J374" s="137"/>
      <c r="K374" s="137"/>
      <c r="L374" s="137"/>
      <c r="M374" s="137"/>
      <c r="N374" s="137"/>
      <c r="O374" s="137"/>
      <c r="P374" s="137"/>
      <c r="Q374" s="137"/>
      <c r="R374" s="137" t="s">
        <v>133</v>
      </c>
      <c r="S374" s="137">
        <v>0</v>
      </c>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c r="AQ374" s="137"/>
      <c r="AR374" s="137"/>
      <c r="AS374" s="137"/>
      <c r="AT374" s="137"/>
      <c r="AU374" s="137"/>
    </row>
    <row r="375" spans="1:47" outlineLevel="1">
      <c r="A375" s="395"/>
      <c r="B375" s="269"/>
      <c r="C375" s="360" t="s">
        <v>1425</v>
      </c>
      <c r="D375" s="361"/>
      <c r="E375" s="362">
        <v>1.788</v>
      </c>
      <c r="F375" s="334"/>
      <c r="G375" s="334"/>
      <c r="H375" s="271">
        <v>0</v>
      </c>
      <c r="I375" s="137"/>
      <c r="J375" s="137"/>
      <c r="K375" s="137"/>
      <c r="L375" s="137"/>
      <c r="M375" s="137"/>
      <c r="N375" s="137"/>
      <c r="O375" s="137"/>
      <c r="P375" s="137"/>
      <c r="Q375" s="137"/>
      <c r="R375" s="137" t="s">
        <v>133</v>
      </c>
      <c r="S375" s="137">
        <v>0</v>
      </c>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c r="AQ375" s="137"/>
      <c r="AR375" s="137"/>
      <c r="AS375" s="137"/>
      <c r="AT375" s="137"/>
      <c r="AU375" s="137"/>
    </row>
    <row r="376" spans="1:47" ht="22.5" outlineLevel="1">
      <c r="A376" s="395">
        <v>130</v>
      </c>
      <c r="B376" s="269" t="s">
        <v>1148</v>
      </c>
      <c r="C376" s="270" t="s">
        <v>1149</v>
      </c>
      <c r="D376" s="333" t="s">
        <v>247</v>
      </c>
      <c r="E376" s="334">
        <v>29.8</v>
      </c>
      <c r="F376" s="334"/>
      <c r="G376" s="334">
        <f>ROUND(E376*F376,2)</f>
        <v>0</v>
      </c>
      <c r="H376" s="271" t="s">
        <v>1233</v>
      </c>
      <c r="I376" s="137"/>
      <c r="J376" s="137"/>
      <c r="K376" s="137"/>
      <c r="L376" s="137"/>
      <c r="M376" s="137"/>
      <c r="N376" s="137"/>
      <c r="O376" s="137"/>
      <c r="P376" s="137"/>
      <c r="Q376" s="137"/>
      <c r="R376" s="137" t="s">
        <v>131</v>
      </c>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c r="AQ376" s="137"/>
      <c r="AR376" s="137"/>
      <c r="AS376" s="137"/>
      <c r="AT376" s="137"/>
      <c r="AU376" s="137"/>
    </row>
    <row r="377" spans="1:47" outlineLevel="1">
      <c r="A377" s="395"/>
      <c r="B377" s="269"/>
      <c r="C377" s="360" t="s">
        <v>598</v>
      </c>
      <c r="D377" s="361"/>
      <c r="E377" s="362"/>
      <c r="F377" s="334"/>
      <c r="G377" s="334"/>
      <c r="H377" s="271">
        <v>0</v>
      </c>
      <c r="I377" s="137"/>
      <c r="J377" s="137"/>
      <c r="K377" s="137"/>
      <c r="L377" s="137"/>
      <c r="M377" s="137"/>
      <c r="N377" s="137"/>
      <c r="O377" s="137"/>
      <c r="P377" s="137"/>
      <c r="Q377" s="137"/>
      <c r="R377" s="137" t="s">
        <v>133</v>
      </c>
      <c r="S377" s="137">
        <v>0</v>
      </c>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37"/>
      <c r="AR377" s="137"/>
      <c r="AS377" s="137"/>
      <c r="AT377" s="137"/>
      <c r="AU377" s="137"/>
    </row>
    <row r="378" spans="1:47" outlineLevel="1">
      <c r="A378" s="395"/>
      <c r="B378" s="269"/>
      <c r="C378" s="360" t="s">
        <v>154</v>
      </c>
      <c r="D378" s="361"/>
      <c r="E378" s="362"/>
      <c r="F378" s="334"/>
      <c r="G378" s="334"/>
      <c r="H378" s="271">
        <v>0</v>
      </c>
      <c r="I378" s="137"/>
      <c r="J378" s="137"/>
      <c r="K378" s="137"/>
      <c r="L378" s="137"/>
      <c r="M378" s="137"/>
      <c r="N378" s="137"/>
      <c r="O378" s="137"/>
      <c r="P378" s="137"/>
      <c r="Q378" s="137"/>
      <c r="R378" s="137" t="s">
        <v>133</v>
      </c>
      <c r="S378" s="137">
        <v>0</v>
      </c>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37"/>
      <c r="AQ378" s="137"/>
      <c r="AR378" s="137"/>
      <c r="AS378" s="137"/>
      <c r="AT378" s="137"/>
      <c r="AU378" s="137"/>
    </row>
    <row r="379" spans="1:47" outlineLevel="1">
      <c r="A379" s="395"/>
      <c r="B379" s="269"/>
      <c r="C379" s="360" t="s">
        <v>1150</v>
      </c>
      <c r="D379" s="361"/>
      <c r="E379" s="362"/>
      <c r="F379" s="334"/>
      <c r="G379" s="334"/>
      <c r="H379" s="271">
        <v>0</v>
      </c>
      <c r="I379" s="137"/>
      <c r="J379" s="137"/>
      <c r="K379" s="137"/>
      <c r="L379" s="137"/>
      <c r="M379" s="137"/>
      <c r="N379" s="137"/>
      <c r="O379" s="137"/>
      <c r="P379" s="137"/>
      <c r="Q379" s="137"/>
      <c r="R379" s="137" t="s">
        <v>133</v>
      </c>
      <c r="S379" s="137">
        <v>0</v>
      </c>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37"/>
      <c r="AT379" s="137"/>
      <c r="AU379" s="137"/>
    </row>
    <row r="380" spans="1:47" outlineLevel="1">
      <c r="A380" s="395"/>
      <c r="B380" s="269"/>
      <c r="C380" s="360" t="s">
        <v>1426</v>
      </c>
      <c r="D380" s="361"/>
      <c r="E380" s="362">
        <v>29.8</v>
      </c>
      <c r="F380" s="334"/>
      <c r="G380" s="334"/>
      <c r="H380" s="271">
        <v>0</v>
      </c>
      <c r="I380" s="137"/>
      <c r="J380" s="137"/>
      <c r="K380" s="137"/>
      <c r="L380" s="137"/>
      <c r="M380" s="137"/>
      <c r="N380" s="137"/>
      <c r="O380" s="137"/>
      <c r="P380" s="137"/>
      <c r="Q380" s="137"/>
      <c r="R380" s="137" t="s">
        <v>133</v>
      </c>
      <c r="S380" s="137">
        <v>0</v>
      </c>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c r="AQ380" s="137"/>
      <c r="AR380" s="137"/>
      <c r="AS380" s="137"/>
      <c r="AT380" s="137"/>
      <c r="AU380" s="137"/>
    </row>
    <row r="381" spans="1:47" ht="22.5" outlineLevel="1">
      <c r="A381" s="395">
        <v>131</v>
      </c>
      <c r="B381" s="269" t="s">
        <v>1152</v>
      </c>
      <c r="C381" s="270" t="s">
        <v>1153</v>
      </c>
      <c r="D381" s="333" t="s">
        <v>130</v>
      </c>
      <c r="E381" s="334">
        <v>57.98</v>
      </c>
      <c r="F381" s="334"/>
      <c r="G381" s="334">
        <f>ROUND(E381*F381,2)</f>
        <v>0</v>
      </c>
      <c r="H381" s="271" t="s">
        <v>1269</v>
      </c>
      <c r="I381" s="137"/>
      <c r="J381" s="137"/>
      <c r="K381" s="137"/>
      <c r="L381" s="137"/>
      <c r="M381" s="137"/>
      <c r="N381" s="137"/>
      <c r="O381" s="137"/>
      <c r="P381" s="137"/>
      <c r="Q381" s="137"/>
      <c r="R381" s="137" t="s">
        <v>131</v>
      </c>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37"/>
      <c r="AQ381" s="137"/>
      <c r="AR381" s="137"/>
      <c r="AS381" s="137"/>
      <c r="AT381" s="137"/>
      <c r="AU381" s="137"/>
    </row>
    <row r="382" spans="1:47" outlineLevel="1">
      <c r="A382" s="395"/>
      <c r="B382" s="269"/>
      <c r="C382" s="360" t="s">
        <v>598</v>
      </c>
      <c r="D382" s="361"/>
      <c r="E382" s="362"/>
      <c r="F382" s="334"/>
      <c r="G382" s="334"/>
      <c r="H382" s="271">
        <v>0</v>
      </c>
      <c r="I382" s="137"/>
      <c r="J382" s="137"/>
      <c r="K382" s="137"/>
      <c r="L382" s="137"/>
      <c r="M382" s="137"/>
      <c r="N382" s="137"/>
      <c r="O382" s="137"/>
      <c r="P382" s="137"/>
      <c r="Q382" s="137"/>
      <c r="R382" s="137" t="s">
        <v>133</v>
      </c>
      <c r="S382" s="137">
        <v>0</v>
      </c>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37"/>
      <c r="AQ382" s="137"/>
      <c r="AR382" s="137"/>
      <c r="AS382" s="137"/>
      <c r="AT382" s="137"/>
      <c r="AU382" s="137"/>
    </row>
    <row r="383" spans="1:47" outlineLevel="1">
      <c r="A383" s="395"/>
      <c r="B383" s="269"/>
      <c r="C383" s="360" t="s">
        <v>154</v>
      </c>
      <c r="D383" s="361"/>
      <c r="E383" s="362"/>
      <c r="F383" s="334"/>
      <c r="G383" s="334"/>
      <c r="H383" s="271">
        <v>0</v>
      </c>
      <c r="I383" s="137"/>
      <c r="J383" s="137"/>
      <c r="K383" s="137"/>
      <c r="L383" s="137"/>
      <c r="M383" s="137"/>
      <c r="N383" s="137"/>
      <c r="O383" s="137"/>
      <c r="P383" s="137"/>
      <c r="Q383" s="137"/>
      <c r="R383" s="137" t="s">
        <v>133</v>
      </c>
      <c r="S383" s="137">
        <v>0</v>
      </c>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37"/>
      <c r="AS383" s="137"/>
      <c r="AT383" s="137"/>
      <c r="AU383" s="137"/>
    </row>
    <row r="384" spans="1:47" outlineLevel="1">
      <c r="A384" s="395"/>
      <c r="B384" s="269"/>
      <c r="C384" s="360" t="s">
        <v>1406</v>
      </c>
      <c r="D384" s="361"/>
      <c r="E384" s="362">
        <v>57.98</v>
      </c>
      <c r="F384" s="334"/>
      <c r="G384" s="334"/>
      <c r="H384" s="271">
        <v>0</v>
      </c>
      <c r="I384" s="137"/>
      <c r="J384" s="137"/>
      <c r="K384" s="137"/>
      <c r="L384" s="137"/>
      <c r="M384" s="137"/>
      <c r="N384" s="137"/>
      <c r="O384" s="137"/>
      <c r="P384" s="137"/>
      <c r="Q384" s="137"/>
      <c r="R384" s="137" t="s">
        <v>133</v>
      </c>
      <c r="S384" s="137">
        <v>0</v>
      </c>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37"/>
      <c r="AR384" s="137"/>
      <c r="AS384" s="137"/>
      <c r="AT384" s="137"/>
      <c r="AU384" s="137"/>
    </row>
    <row r="385" spans="1:47" ht="22.5" outlineLevel="1">
      <c r="A385" s="395">
        <v>132</v>
      </c>
      <c r="B385" s="269" t="s">
        <v>1154</v>
      </c>
      <c r="C385" s="270" t="s">
        <v>1155</v>
      </c>
      <c r="D385" s="333" t="s">
        <v>130</v>
      </c>
      <c r="E385" s="334">
        <v>65.744799999999998</v>
      </c>
      <c r="F385" s="334"/>
      <c r="G385" s="334">
        <f>ROUND(E385*F385,2)</f>
        <v>0</v>
      </c>
      <c r="H385" s="271" t="s">
        <v>1233</v>
      </c>
      <c r="I385" s="137"/>
      <c r="J385" s="137"/>
      <c r="K385" s="137"/>
      <c r="L385" s="137"/>
      <c r="M385" s="137"/>
      <c r="N385" s="137"/>
      <c r="O385" s="137"/>
      <c r="P385" s="137"/>
      <c r="Q385" s="137"/>
      <c r="R385" s="137" t="s">
        <v>131</v>
      </c>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37"/>
    </row>
    <row r="386" spans="1:47" outlineLevel="1">
      <c r="A386" s="395"/>
      <c r="B386" s="269"/>
      <c r="C386" s="360" t="s">
        <v>598</v>
      </c>
      <c r="D386" s="361"/>
      <c r="E386" s="362"/>
      <c r="F386" s="334"/>
      <c r="G386" s="334"/>
      <c r="H386" s="271">
        <v>0</v>
      </c>
      <c r="I386" s="137"/>
      <c r="J386" s="137"/>
      <c r="K386" s="137"/>
      <c r="L386" s="137"/>
      <c r="M386" s="137"/>
      <c r="N386" s="137"/>
      <c r="O386" s="137"/>
      <c r="P386" s="137"/>
      <c r="Q386" s="137"/>
      <c r="R386" s="137" t="s">
        <v>133</v>
      </c>
      <c r="S386" s="137">
        <v>0</v>
      </c>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37"/>
      <c r="AQ386" s="137"/>
      <c r="AR386" s="137"/>
      <c r="AS386" s="137"/>
      <c r="AT386" s="137"/>
      <c r="AU386" s="137"/>
    </row>
    <row r="387" spans="1:47" outlineLevel="1">
      <c r="A387" s="395"/>
      <c r="B387" s="269"/>
      <c r="C387" s="360" t="s">
        <v>154</v>
      </c>
      <c r="D387" s="361"/>
      <c r="E387" s="362"/>
      <c r="F387" s="334"/>
      <c r="G387" s="334"/>
      <c r="H387" s="271">
        <v>0</v>
      </c>
      <c r="I387" s="137"/>
      <c r="J387" s="137"/>
      <c r="K387" s="137"/>
      <c r="L387" s="137"/>
      <c r="M387" s="137"/>
      <c r="N387" s="137"/>
      <c r="O387" s="137"/>
      <c r="P387" s="137"/>
      <c r="Q387" s="137"/>
      <c r="R387" s="137" t="s">
        <v>133</v>
      </c>
      <c r="S387" s="137">
        <v>0</v>
      </c>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37"/>
      <c r="AQ387" s="137"/>
      <c r="AR387" s="137"/>
      <c r="AS387" s="137"/>
      <c r="AT387" s="137"/>
      <c r="AU387" s="137"/>
    </row>
    <row r="388" spans="1:47" outlineLevel="1">
      <c r="A388" s="395"/>
      <c r="B388" s="269"/>
      <c r="C388" s="367" t="s">
        <v>369</v>
      </c>
      <c r="D388" s="368"/>
      <c r="E388" s="369"/>
      <c r="F388" s="334"/>
      <c r="G388" s="334"/>
      <c r="H388" s="271">
        <v>0</v>
      </c>
      <c r="I388" s="137"/>
      <c r="J388" s="137"/>
      <c r="K388" s="137"/>
      <c r="L388" s="137"/>
      <c r="M388" s="137"/>
      <c r="N388" s="137"/>
      <c r="O388" s="137"/>
      <c r="P388" s="137"/>
      <c r="Q388" s="137"/>
      <c r="R388" s="137" t="s">
        <v>133</v>
      </c>
      <c r="S388" s="137">
        <v>2</v>
      </c>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c r="AQ388" s="137"/>
      <c r="AR388" s="137"/>
      <c r="AS388" s="137"/>
      <c r="AT388" s="137"/>
      <c r="AU388" s="137"/>
    </row>
    <row r="389" spans="1:47" outlineLevel="1">
      <c r="A389" s="395"/>
      <c r="B389" s="269"/>
      <c r="C389" s="370" t="s">
        <v>1421</v>
      </c>
      <c r="D389" s="368"/>
      <c r="E389" s="369">
        <v>57.98</v>
      </c>
      <c r="F389" s="334"/>
      <c r="G389" s="334"/>
      <c r="H389" s="271">
        <v>0</v>
      </c>
      <c r="I389" s="137"/>
      <c r="J389" s="137"/>
      <c r="K389" s="137"/>
      <c r="L389" s="137"/>
      <c r="M389" s="137"/>
      <c r="N389" s="137"/>
      <c r="O389" s="137"/>
      <c r="P389" s="137"/>
      <c r="Q389" s="137"/>
      <c r="R389" s="137" t="s">
        <v>133</v>
      </c>
      <c r="S389" s="137">
        <v>2</v>
      </c>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37"/>
      <c r="AU389" s="137"/>
    </row>
    <row r="390" spans="1:47" outlineLevel="1">
      <c r="A390" s="395"/>
      <c r="B390" s="269"/>
      <c r="C390" s="370" t="s">
        <v>1427</v>
      </c>
      <c r="D390" s="368"/>
      <c r="E390" s="369">
        <v>1.788</v>
      </c>
      <c r="F390" s="334"/>
      <c r="G390" s="334"/>
      <c r="H390" s="271">
        <v>0</v>
      </c>
      <c r="I390" s="137"/>
      <c r="J390" s="137"/>
      <c r="K390" s="137"/>
      <c r="L390" s="137"/>
      <c r="M390" s="137"/>
      <c r="N390" s="137"/>
      <c r="O390" s="137"/>
      <c r="P390" s="137"/>
      <c r="Q390" s="137"/>
      <c r="R390" s="137" t="s">
        <v>133</v>
      </c>
      <c r="S390" s="137">
        <v>2</v>
      </c>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c r="AQ390" s="137"/>
      <c r="AR390" s="137"/>
      <c r="AS390" s="137"/>
      <c r="AT390" s="137"/>
      <c r="AU390" s="137"/>
    </row>
    <row r="391" spans="1:47" outlineLevel="1">
      <c r="A391" s="395"/>
      <c r="B391" s="269"/>
      <c r="C391" s="367" t="s">
        <v>373</v>
      </c>
      <c r="D391" s="368"/>
      <c r="E391" s="369"/>
      <c r="F391" s="334"/>
      <c r="G391" s="334"/>
      <c r="H391" s="271">
        <v>0</v>
      </c>
      <c r="I391" s="137"/>
      <c r="J391" s="137"/>
      <c r="K391" s="137"/>
      <c r="L391" s="137"/>
      <c r="M391" s="137"/>
      <c r="N391" s="137"/>
      <c r="O391" s="137"/>
      <c r="P391" s="137"/>
      <c r="Q391" s="137"/>
      <c r="R391" s="137" t="s">
        <v>133</v>
      </c>
      <c r="S391" s="137">
        <v>0</v>
      </c>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37"/>
    </row>
    <row r="392" spans="1:47" outlineLevel="1">
      <c r="A392" s="395"/>
      <c r="B392" s="269"/>
      <c r="C392" s="360" t="s">
        <v>1428</v>
      </c>
      <c r="D392" s="361"/>
      <c r="E392" s="362">
        <v>65.744799999999998</v>
      </c>
      <c r="F392" s="334"/>
      <c r="G392" s="334"/>
      <c r="H392" s="271">
        <v>0</v>
      </c>
      <c r="I392" s="137"/>
      <c r="J392" s="137"/>
      <c r="K392" s="137"/>
      <c r="L392" s="137"/>
      <c r="M392" s="137"/>
      <c r="N392" s="137"/>
      <c r="O392" s="137"/>
      <c r="P392" s="137"/>
      <c r="Q392" s="137"/>
      <c r="R392" s="137" t="s">
        <v>133</v>
      </c>
      <c r="S392" s="137">
        <v>0</v>
      </c>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c r="AQ392" s="137"/>
      <c r="AR392" s="137"/>
      <c r="AS392" s="137"/>
      <c r="AT392" s="137"/>
      <c r="AU392" s="137"/>
    </row>
    <row r="393" spans="1:47" outlineLevel="1">
      <c r="A393" s="395">
        <v>133</v>
      </c>
      <c r="B393" s="269" t="s">
        <v>1157</v>
      </c>
      <c r="C393" s="270" t="s">
        <v>1158</v>
      </c>
      <c r="D393" s="333" t="s">
        <v>0</v>
      </c>
      <c r="E393" s="334">
        <v>0.87</v>
      </c>
      <c r="F393" s="334"/>
      <c r="G393" s="334">
        <f>ROUND(E393*F393,2)</f>
        <v>0</v>
      </c>
      <c r="H393" s="271" t="s">
        <v>1269</v>
      </c>
      <c r="I393" s="137"/>
      <c r="J393" s="137"/>
      <c r="K393" s="137"/>
      <c r="L393" s="137"/>
      <c r="M393" s="137"/>
      <c r="N393" s="137"/>
      <c r="O393" s="137"/>
      <c r="P393" s="137"/>
      <c r="Q393" s="137"/>
      <c r="R393" s="137" t="s">
        <v>131</v>
      </c>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c r="AQ393" s="137"/>
      <c r="AR393" s="137"/>
      <c r="AS393" s="137"/>
      <c r="AT393" s="137"/>
      <c r="AU393" s="137"/>
    </row>
    <row r="394" spans="1:47">
      <c r="A394" s="396" t="s">
        <v>126</v>
      </c>
      <c r="B394" s="363" t="s">
        <v>102</v>
      </c>
      <c r="C394" s="364" t="s">
        <v>103</v>
      </c>
      <c r="D394" s="365"/>
      <c r="E394" s="366"/>
      <c r="F394" s="366"/>
      <c r="G394" s="366">
        <f>SUMIF(R395:R400,"&lt;&gt;NOR",G395:G400)</f>
        <v>0</v>
      </c>
      <c r="H394" s="339"/>
      <c r="I394" s="137"/>
      <c r="R394" s="136" t="s">
        <v>127</v>
      </c>
    </row>
    <row r="395" spans="1:47" outlineLevel="1">
      <c r="A395" s="395">
        <v>134</v>
      </c>
      <c r="B395" s="269" t="s">
        <v>1193</v>
      </c>
      <c r="C395" s="270" t="s">
        <v>1194</v>
      </c>
      <c r="D395" s="333" t="s">
        <v>130</v>
      </c>
      <c r="E395" s="334">
        <v>117.15</v>
      </c>
      <c r="F395" s="334"/>
      <c r="G395" s="334">
        <f>ROUND(E395*F395,2)</f>
        <v>0</v>
      </c>
      <c r="H395" s="271" t="s">
        <v>1269</v>
      </c>
      <c r="I395" s="137"/>
      <c r="J395" s="137"/>
      <c r="K395" s="137"/>
      <c r="L395" s="137"/>
      <c r="M395" s="137"/>
      <c r="N395" s="137"/>
      <c r="O395" s="137"/>
      <c r="P395" s="137"/>
      <c r="Q395" s="137"/>
      <c r="R395" s="137" t="s">
        <v>131</v>
      </c>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37"/>
      <c r="AU395" s="137"/>
    </row>
    <row r="396" spans="1:47" outlineLevel="1">
      <c r="A396" s="395"/>
      <c r="B396" s="269"/>
      <c r="C396" s="360" t="s">
        <v>1429</v>
      </c>
      <c r="D396" s="361"/>
      <c r="E396" s="362">
        <v>19.100000000000001</v>
      </c>
      <c r="F396" s="334"/>
      <c r="G396" s="334"/>
      <c r="H396" s="271">
        <v>0</v>
      </c>
      <c r="I396" s="137"/>
      <c r="J396" s="137"/>
      <c r="K396" s="137"/>
      <c r="L396" s="137"/>
      <c r="M396" s="137"/>
      <c r="N396" s="137"/>
      <c r="O396" s="137"/>
      <c r="P396" s="137"/>
      <c r="Q396" s="137"/>
      <c r="R396" s="137" t="s">
        <v>133</v>
      </c>
      <c r="S396" s="137">
        <v>0</v>
      </c>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37"/>
      <c r="AT396" s="137"/>
      <c r="AU396" s="137"/>
    </row>
    <row r="397" spans="1:47" outlineLevel="1">
      <c r="A397" s="395"/>
      <c r="B397" s="269"/>
      <c r="C397" s="360" t="s">
        <v>1430</v>
      </c>
      <c r="D397" s="361"/>
      <c r="E397" s="362">
        <v>98.05</v>
      </c>
      <c r="F397" s="334"/>
      <c r="G397" s="334"/>
      <c r="H397" s="271">
        <v>0</v>
      </c>
      <c r="I397" s="137"/>
      <c r="J397" s="137"/>
      <c r="K397" s="137"/>
      <c r="L397" s="137"/>
      <c r="M397" s="137"/>
      <c r="N397" s="137"/>
      <c r="O397" s="137"/>
      <c r="P397" s="137"/>
      <c r="Q397" s="137"/>
      <c r="R397" s="137" t="s">
        <v>133</v>
      </c>
      <c r="S397" s="137">
        <v>0</v>
      </c>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37"/>
      <c r="AU397" s="137"/>
    </row>
    <row r="398" spans="1:47" outlineLevel="1">
      <c r="A398" s="395">
        <v>135</v>
      </c>
      <c r="B398" s="269" t="s">
        <v>1198</v>
      </c>
      <c r="C398" s="270" t="s">
        <v>1199</v>
      </c>
      <c r="D398" s="333" t="s">
        <v>130</v>
      </c>
      <c r="E398" s="334">
        <v>117.15</v>
      </c>
      <c r="F398" s="334"/>
      <c r="G398" s="334">
        <f>ROUND(E398*F398,2)</f>
        <v>0</v>
      </c>
      <c r="H398" s="271" t="s">
        <v>1269</v>
      </c>
      <c r="I398" s="137"/>
      <c r="J398" s="137"/>
      <c r="K398" s="137"/>
      <c r="L398" s="137"/>
      <c r="M398" s="137"/>
      <c r="N398" s="137"/>
      <c r="O398" s="137"/>
      <c r="P398" s="137"/>
      <c r="Q398" s="137"/>
      <c r="R398" s="137" t="s">
        <v>131</v>
      </c>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37"/>
      <c r="AQ398" s="137"/>
      <c r="AR398" s="137"/>
      <c r="AS398" s="137"/>
      <c r="AT398" s="137"/>
      <c r="AU398" s="137"/>
    </row>
    <row r="399" spans="1:47" outlineLevel="1">
      <c r="A399" s="395"/>
      <c r="B399" s="269"/>
      <c r="C399" s="360" t="s">
        <v>1429</v>
      </c>
      <c r="D399" s="361"/>
      <c r="E399" s="362">
        <v>19.100000000000001</v>
      </c>
      <c r="F399" s="334"/>
      <c r="G399" s="334"/>
      <c r="H399" s="271">
        <v>0</v>
      </c>
      <c r="I399" s="137"/>
      <c r="J399" s="137"/>
      <c r="K399" s="137"/>
      <c r="L399" s="137"/>
      <c r="M399" s="137"/>
      <c r="N399" s="137"/>
      <c r="O399" s="137"/>
      <c r="P399" s="137"/>
      <c r="Q399" s="137"/>
      <c r="R399" s="137" t="s">
        <v>133</v>
      </c>
      <c r="S399" s="137">
        <v>0</v>
      </c>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c r="AQ399" s="137"/>
      <c r="AR399" s="137"/>
      <c r="AS399" s="137"/>
      <c r="AT399" s="137"/>
      <c r="AU399" s="137"/>
    </row>
    <row r="400" spans="1:47" outlineLevel="1">
      <c r="A400" s="395"/>
      <c r="B400" s="269"/>
      <c r="C400" s="360" t="s">
        <v>1430</v>
      </c>
      <c r="D400" s="361"/>
      <c r="E400" s="362">
        <v>98.05</v>
      </c>
      <c r="F400" s="334"/>
      <c r="G400" s="334"/>
      <c r="H400" s="271">
        <v>0</v>
      </c>
      <c r="I400" s="137"/>
      <c r="J400" s="137"/>
      <c r="K400" s="137"/>
      <c r="L400" s="137"/>
      <c r="M400" s="137"/>
      <c r="N400" s="137"/>
      <c r="O400" s="137"/>
      <c r="P400" s="137"/>
      <c r="Q400" s="137"/>
      <c r="R400" s="137" t="s">
        <v>133</v>
      </c>
      <c r="S400" s="137">
        <v>0</v>
      </c>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37"/>
      <c r="AQ400" s="137"/>
      <c r="AR400" s="137"/>
      <c r="AS400" s="137"/>
      <c r="AT400" s="137"/>
      <c r="AU400" s="137"/>
    </row>
    <row r="401" spans="1:47" s="232" customFormat="1" outlineLevel="1">
      <c r="A401" s="396" t="s">
        <v>126</v>
      </c>
      <c r="B401" s="371" t="s">
        <v>1901</v>
      </c>
      <c r="C401" s="364" t="s">
        <v>1902</v>
      </c>
      <c r="D401" s="365"/>
      <c r="E401" s="366"/>
      <c r="F401" s="366"/>
      <c r="G401" s="366">
        <f>SUM(G402:G412)</f>
        <v>0</v>
      </c>
      <c r="H401" s="339"/>
      <c r="I401" s="235"/>
      <c r="J401" s="235"/>
      <c r="K401" s="235"/>
      <c r="L401" s="235"/>
      <c r="M401" s="235"/>
      <c r="N401" s="235"/>
      <c r="O401" s="235"/>
      <c r="P401" s="235"/>
      <c r="Q401" s="235"/>
      <c r="R401" s="235"/>
      <c r="S401" s="235"/>
      <c r="T401" s="235"/>
      <c r="U401" s="235"/>
      <c r="V401" s="235"/>
      <c r="W401" s="235"/>
      <c r="X401" s="235"/>
      <c r="Y401" s="235"/>
      <c r="Z401" s="235"/>
      <c r="AA401" s="235"/>
      <c r="AB401" s="235"/>
      <c r="AC401" s="235"/>
      <c r="AD401" s="235"/>
      <c r="AE401" s="235"/>
      <c r="AF401" s="235"/>
      <c r="AG401" s="235"/>
      <c r="AH401" s="235"/>
      <c r="AI401" s="235"/>
      <c r="AJ401" s="235"/>
      <c r="AK401" s="235"/>
      <c r="AL401" s="235"/>
      <c r="AM401" s="235"/>
      <c r="AN401" s="235"/>
      <c r="AO401" s="235"/>
      <c r="AP401" s="235"/>
      <c r="AQ401" s="235"/>
      <c r="AR401" s="235"/>
      <c r="AS401" s="235"/>
      <c r="AT401" s="235"/>
      <c r="AU401" s="235"/>
    </row>
    <row r="402" spans="1:47" s="232" customFormat="1" ht="22.5" outlineLevel="1">
      <c r="A402" s="395">
        <v>136</v>
      </c>
      <c r="B402" s="269" t="s">
        <v>2031</v>
      </c>
      <c r="C402" s="270" t="s">
        <v>2032</v>
      </c>
      <c r="D402" s="333" t="s">
        <v>142</v>
      </c>
      <c r="E402" s="334">
        <v>9</v>
      </c>
      <c r="F402" s="334"/>
      <c r="G402" s="334">
        <f t="shared" ref="G402:G412" si="8">ROUND(E402*F402,2)</f>
        <v>0</v>
      </c>
      <c r="H402" s="271" t="s">
        <v>1269</v>
      </c>
      <c r="I402" s="235"/>
      <c r="J402" s="235"/>
      <c r="K402" s="235"/>
      <c r="L402" s="235"/>
      <c r="M402" s="235"/>
      <c r="N402" s="235"/>
      <c r="O402" s="235"/>
      <c r="P402" s="235"/>
      <c r="Q402" s="235"/>
      <c r="R402" s="235"/>
      <c r="S402" s="235"/>
      <c r="T402" s="235"/>
      <c r="U402" s="235"/>
      <c r="V402" s="235"/>
      <c r="W402" s="235"/>
      <c r="X402" s="235"/>
      <c r="Y402" s="235"/>
      <c r="Z402" s="235"/>
      <c r="AA402" s="235"/>
      <c r="AB402" s="235"/>
      <c r="AC402" s="235"/>
      <c r="AD402" s="235"/>
      <c r="AE402" s="235"/>
      <c r="AF402" s="235"/>
      <c r="AG402" s="235"/>
      <c r="AH402" s="235"/>
      <c r="AI402" s="235"/>
      <c r="AJ402" s="235"/>
      <c r="AK402" s="235"/>
      <c r="AL402" s="235"/>
      <c r="AM402" s="235"/>
      <c r="AN402" s="235"/>
      <c r="AO402" s="235"/>
      <c r="AP402" s="235"/>
      <c r="AQ402" s="235"/>
      <c r="AR402" s="235"/>
      <c r="AS402" s="235"/>
      <c r="AT402" s="235"/>
      <c r="AU402" s="235"/>
    </row>
    <row r="403" spans="1:47" s="232" customFormat="1" ht="22.5" outlineLevel="1">
      <c r="A403" s="395">
        <v>137</v>
      </c>
      <c r="B403" s="269" t="s">
        <v>2033</v>
      </c>
      <c r="C403" s="270" t="s">
        <v>2034</v>
      </c>
      <c r="D403" s="333" t="s">
        <v>142</v>
      </c>
      <c r="E403" s="334">
        <v>9</v>
      </c>
      <c r="F403" s="334"/>
      <c r="G403" s="334">
        <f t="shared" si="8"/>
        <v>0</v>
      </c>
      <c r="H403" s="401" t="s">
        <v>1233</v>
      </c>
      <c r="I403" s="235"/>
      <c r="J403" s="235"/>
      <c r="K403" s="235"/>
      <c r="L403" s="235"/>
      <c r="M403" s="235"/>
      <c r="N403" s="235"/>
      <c r="O403" s="235"/>
      <c r="P403" s="235"/>
      <c r="Q403" s="235"/>
      <c r="R403" s="235"/>
      <c r="S403" s="235"/>
      <c r="T403" s="235"/>
      <c r="U403" s="235"/>
      <c r="V403" s="235"/>
      <c r="W403" s="235"/>
      <c r="X403" s="235"/>
      <c r="Y403" s="235"/>
      <c r="Z403" s="235"/>
      <c r="AA403" s="235"/>
      <c r="AB403" s="235"/>
      <c r="AC403" s="235"/>
      <c r="AD403" s="235"/>
      <c r="AE403" s="235"/>
      <c r="AF403" s="235"/>
      <c r="AG403" s="235"/>
      <c r="AH403" s="235"/>
      <c r="AI403" s="235"/>
      <c r="AJ403" s="235"/>
      <c r="AK403" s="235"/>
      <c r="AL403" s="235"/>
      <c r="AM403" s="235"/>
      <c r="AN403" s="235"/>
      <c r="AO403" s="235"/>
      <c r="AP403" s="235"/>
      <c r="AQ403" s="235"/>
      <c r="AR403" s="235"/>
      <c r="AS403" s="235"/>
      <c r="AT403" s="235"/>
      <c r="AU403" s="235"/>
    </row>
    <row r="404" spans="1:47" s="232" customFormat="1" ht="22.5" outlineLevel="1">
      <c r="A404" s="395">
        <v>138</v>
      </c>
      <c r="B404" s="269" t="s">
        <v>1940</v>
      </c>
      <c r="C404" s="270" t="s">
        <v>1941</v>
      </c>
      <c r="D404" s="333" t="s">
        <v>247</v>
      </c>
      <c r="E404" s="334">
        <v>25</v>
      </c>
      <c r="F404" s="334"/>
      <c r="G404" s="334">
        <f t="shared" si="8"/>
        <v>0</v>
      </c>
      <c r="H404" s="271" t="s">
        <v>1269</v>
      </c>
      <c r="I404" s="235"/>
      <c r="J404" s="235"/>
      <c r="K404" s="235"/>
      <c r="L404" s="235"/>
      <c r="M404" s="235"/>
      <c r="N404" s="235"/>
      <c r="O404" s="235"/>
      <c r="P404" s="235"/>
      <c r="Q404" s="235"/>
      <c r="R404" s="235"/>
      <c r="S404" s="235"/>
      <c r="T404" s="235"/>
      <c r="U404" s="235"/>
      <c r="V404" s="235"/>
      <c r="W404" s="235"/>
      <c r="X404" s="235"/>
      <c r="Y404" s="235"/>
      <c r="Z404" s="235"/>
      <c r="AA404" s="235"/>
      <c r="AB404" s="235"/>
      <c r="AC404" s="235"/>
      <c r="AD404" s="235"/>
      <c r="AE404" s="235"/>
      <c r="AF404" s="235"/>
      <c r="AG404" s="235"/>
      <c r="AH404" s="235"/>
      <c r="AI404" s="235"/>
      <c r="AJ404" s="235"/>
      <c r="AK404" s="235"/>
      <c r="AL404" s="235"/>
      <c r="AM404" s="235"/>
      <c r="AN404" s="235"/>
      <c r="AO404" s="235"/>
      <c r="AP404" s="235"/>
      <c r="AQ404" s="235"/>
      <c r="AR404" s="235"/>
      <c r="AS404" s="235"/>
      <c r="AT404" s="235"/>
      <c r="AU404" s="235"/>
    </row>
    <row r="405" spans="1:47" s="232" customFormat="1" outlineLevel="1">
      <c r="A405" s="395">
        <v>139</v>
      </c>
      <c r="B405" s="269" t="s">
        <v>1942</v>
      </c>
      <c r="C405" s="270" t="s">
        <v>1943</v>
      </c>
      <c r="D405" s="333" t="s">
        <v>247</v>
      </c>
      <c r="E405" s="334">
        <v>25</v>
      </c>
      <c r="F405" s="334"/>
      <c r="G405" s="334">
        <f t="shared" si="8"/>
        <v>0</v>
      </c>
      <c r="H405" s="271" t="s">
        <v>1269</v>
      </c>
      <c r="I405" s="235"/>
      <c r="J405" s="235"/>
      <c r="K405" s="235"/>
      <c r="L405" s="235"/>
      <c r="M405" s="235"/>
      <c r="N405" s="235"/>
      <c r="O405" s="235"/>
      <c r="P405" s="235"/>
      <c r="Q405" s="235"/>
      <c r="R405" s="235"/>
      <c r="S405" s="235"/>
      <c r="T405" s="235"/>
      <c r="U405" s="235"/>
      <c r="V405" s="235"/>
      <c r="W405" s="235"/>
      <c r="X405" s="235"/>
      <c r="Y405" s="235"/>
      <c r="Z405" s="235"/>
      <c r="AA405" s="235"/>
      <c r="AB405" s="235"/>
      <c r="AC405" s="235"/>
      <c r="AD405" s="235"/>
      <c r="AE405" s="235"/>
      <c r="AF405" s="235"/>
      <c r="AG405" s="235"/>
      <c r="AH405" s="235"/>
      <c r="AI405" s="235"/>
      <c r="AJ405" s="235"/>
      <c r="AK405" s="235"/>
      <c r="AL405" s="235"/>
      <c r="AM405" s="235"/>
      <c r="AN405" s="235"/>
      <c r="AO405" s="235"/>
      <c r="AP405" s="235"/>
      <c r="AQ405" s="235"/>
      <c r="AR405" s="235"/>
      <c r="AS405" s="235"/>
      <c r="AT405" s="235"/>
      <c r="AU405" s="235"/>
    </row>
    <row r="406" spans="1:47" s="232" customFormat="1" outlineLevel="1">
      <c r="A406" s="395">
        <v>140</v>
      </c>
      <c r="B406" s="269" t="s">
        <v>1978</v>
      </c>
      <c r="C406" s="270" t="s">
        <v>1979</v>
      </c>
      <c r="D406" s="333" t="s">
        <v>142</v>
      </c>
      <c r="E406" s="334">
        <v>9</v>
      </c>
      <c r="F406" s="334"/>
      <c r="G406" s="334">
        <f t="shared" si="8"/>
        <v>0</v>
      </c>
      <c r="H406" s="401" t="s">
        <v>1233</v>
      </c>
      <c r="I406" s="235"/>
      <c r="J406" s="235"/>
      <c r="K406" s="235"/>
      <c r="L406" s="235"/>
      <c r="M406" s="235"/>
      <c r="N406" s="235"/>
      <c r="O406" s="235"/>
      <c r="P406" s="235"/>
      <c r="Q406" s="235"/>
      <c r="R406" s="235"/>
      <c r="S406" s="235"/>
      <c r="T406" s="235"/>
      <c r="U406" s="235"/>
      <c r="V406" s="235"/>
      <c r="W406" s="235"/>
      <c r="X406" s="235"/>
      <c r="Y406" s="235"/>
      <c r="Z406" s="235"/>
      <c r="AA406" s="235"/>
      <c r="AB406" s="235"/>
      <c r="AC406" s="235"/>
      <c r="AD406" s="235"/>
      <c r="AE406" s="235"/>
      <c r="AF406" s="235"/>
      <c r="AG406" s="235"/>
      <c r="AH406" s="235"/>
      <c r="AI406" s="235"/>
      <c r="AJ406" s="235"/>
      <c r="AK406" s="235"/>
      <c r="AL406" s="235"/>
      <c r="AM406" s="235"/>
      <c r="AN406" s="235"/>
      <c r="AO406" s="235"/>
      <c r="AP406" s="235"/>
      <c r="AQ406" s="235"/>
      <c r="AR406" s="235"/>
      <c r="AS406" s="235"/>
      <c r="AT406" s="235"/>
      <c r="AU406" s="235"/>
    </row>
    <row r="407" spans="1:47" s="232" customFormat="1" ht="22.5" outlineLevel="1">
      <c r="A407" s="395">
        <v>141</v>
      </c>
      <c r="B407" s="269" t="s">
        <v>1929</v>
      </c>
      <c r="C407" s="270" t="s">
        <v>1930</v>
      </c>
      <c r="D407" s="333" t="s">
        <v>142</v>
      </c>
      <c r="E407" s="334">
        <v>120</v>
      </c>
      <c r="F407" s="334"/>
      <c r="G407" s="334">
        <f t="shared" si="8"/>
        <v>0</v>
      </c>
      <c r="H407" s="271" t="s">
        <v>1269</v>
      </c>
      <c r="I407" s="235"/>
      <c r="J407" s="235"/>
      <c r="K407" s="235"/>
      <c r="L407" s="235"/>
      <c r="M407" s="235"/>
      <c r="N407" s="235"/>
      <c r="O407" s="235"/>
      <c r="P407" s="235"/>
      <c r="Q407" s="235"/>
      <c r="R407" s="235"/>
      <c r="S407" s="235"/>
      <c r="T407" s="235"/>
      <c r="U407" s="235"/>
      <c r="V407" s="235"/>
      <c r="W407" s="235"/>
      <c r="X407" s="235"/>
      <c r="Y407" s="235"/>
      <c r="Z407" s="235"/>
      <c r="AA407" s="235"/>
      <c r="AB407" s="235"/>
      <c r="AC407" s="235"/>
      <c r="AD407" s="235"/>
      <c r="AE407" s="235"/>
      <c r="AF407" s="235"/>
      <c r="AG407" s="235"/>
      <c r="AH407" s="235"/>
      <c r="AI407" s="235"/>
      <c r="AJ407" s="235"/>
      <c r="AK407" s="235"/>
      <c r="AL407" s="235"/>
      <c r="AM407" s="235"/>
      <c r="AN407" s="235"/>
      <c r="AO407" s="235"/>
      <c r="AP407" s="235"/>
      <c r="AQ407" s="235"/>
      <c r="AR407" s="235"/>
      <c r="AS407" s="235"/>
      <c r="AT407" s="235"/>
      <c r="AU407" s="235"/>
    </row>
    <row r="408" spans="1:47" s="232" customFormat="1" ht="22.5" outlineLevel="1">
      <c r="A408" s="395">
        <v>142</v>
      </c>
      <c r="B408" s="138" t="s">
        <v>2560</v>
      </c>
      <c r="C408" s="236" t="s">
        <v>2561</v>
      </c>
      <c r="D408" s="333" t="s">
        <v>142</v>
      </c>
      <c r="E408" s="334">
        <v>9</v>
      </c>
      <c r="F408" s="334"/>
      <c r="G408" s="334">
        <f t="shared" si="8"/>
        <v>0</v>
      </c>
      <c r="H408" s="401" t="s">
        <v>1233</v>
      </c>
      <c r="I408" s="235"/>
      <c r="J408" s="235"/>
      <c r="K408" s="235"/>
      <c r="L408" s="235"/>
      <c r="M408" s="235"/>
      <c r="N408" s="235"/>
      <c r="O408" s="235"/>
      <c r="P408" s="235"/>
      <c r="Q408" s="235"/>
      <c r="R408" s="235"/>
      <c r="S408" s="235"/>
      <c r="T408" s="235"/>
      <c r="U408" s="235"/>
      <c r="V408" s="235"/>
      <c r="W408" s="235"/>
      <c r="X408" s="235"/>
      <c r="Y408" s="235"/>
      <c r="Z408" s="235"/>
      <c r="AA408" s="235"/>
      <c r="AB408" s="235"/>
      <c r="AC408" s="235"/>
      <c r="AD408" s="235"/>
      <c r="AE408" s="235"/>
      <c r="AF408" s="235"/>
      <c r="AG408" s="235"/>
      <c r="AH408" s="235"/>
      <c r="AI408" s="235"/>
      <c r="AJ408" s="235"/>
      <c r="AK408" s="235"/>
      <c r="AL408" s="235"/>
      <c r="AM408" s="235"/>
      <c r="AN408" s="235"/>
      <c r="AO408" s="235"/>
      <c r="AP408" s="235"/>
      <c r="AQ408" s="235"/>
      <c r="AR408" s="235"/>
      <c r="AS408" s="235"/>
      <c r="AT408" s="235"/>
      <c r="AU408" s="235"/>
    </row>
    <row r="409" spans="1:47" s="232" customFormat="1" ht="22.5" outlineLevel="1">
      <c r="A409" s="395">
        <v>143</v>
      </c>
      <c r="B409" s="269" t="s">
        <v>2019</v>
      </c>
      <c r="C409" s="270" t="s">
        <v>2020</v>
      </c>
      <c r="D409" s="333" t="s">
        <v>142</v>
      </c>
      <c r="E409" s="334">
        <v>1</v>
      </c>
      <c r="F409" s="334"/>
      <c r="G409" s="334">
        <f t="shared" si="8"/>
        <v>0</v>
      </c>
      <c r="H409" s="271" t="s">
        <v>1269</v>
      </c>
      <c r="I409" s="235"/>
      <c r="J409" s="235"/>
      <c r="K409" s="235"/>
      <c r="L409" s="235"/>
      <c r="M409" s="235"/>
      <c r="N409" s="235"/>
      <c r="O409" s="235"/>
      <c r="P409" s="235"/>
      <c r="Q409" s="235"/>
      <c r="R409" s="235"/>
      <c r="S409" s="235"/>
      <c r="T409" s="235"/>
      <c r="U409" s="235"/>
      <c r="V409" s="235"/>
      <c r="W409" s="235"/>
      <c r="X409" s="235"/>
      <c r="Y409" s="235"/>
      <c r="Z409" s="235"/>
      <c r="AA409" s="235"/>
      <c r="AB409" s="235"/>
      <c r="AC409" s="235"/>
      <c r="AD409" s="235"/>
      <c r="AE409" s="235"/>
      <c r="AF409" s="235"/>
      <c r="AG409" s="235"/>
      <c r="AH409" s="235"/>
      <c r="AI409" s="235"/>
      <c r="AJ409" s="235"/>
      <c r="AK409" s="235"/>
      <c r="AL409" s="235"/>
      <c r="AM409" s="235"/>
      <c r="AN409" s="235"/>
      <c r="AO409" s="235"/>
      <c r="AP409" s="235"/>
      <c r="AQ409" s="235"/>
      <c r="AR409" s="235"/>
      <c r="AS409" s="235"/>
      <c r="AT409" s="235"/>
      <c r="AU409" s="235"/>
    </row>
    <row r="410" spans="1:47" s="232" customFormat="1" outlineLevel="1">
      <c r="A410" s="395">
        <v>144</v>
      </c>
      <c r="B410" s="269" t="s">
        <v>2021</v>
      </c>
      <c r="C410" s="270" t="s">
        <v>2022</v>
      </c>
      <c r="D410" s="333" t="s">
        <v>142</v>
      </c>
      <c r="E410" s="334">
        <v>5</v>
      </c>
      <c r="F410" s="334"/>
      <c r="G410" s="334">
        <f t="shared" si="8"/>
        <v>0</v>
      </c>
      <c r="H410" s="401" t="s">
        <v>1233</v>
      </c>
      <c r="I410" s="235"/>
      <c r="J410" s="235"/>
      <c r="K410" s="235"/>
      <c r="L410" s="235"/>
      <c r="M410" s="235"/>
      <c r="N410" s="235"/>
      <c r="O410" s="235"/>
      <c r="P410" s="235"/>
      <c r="Q410" s="235"/>
      <c r="R410" s="235"/>
      <c r="S410" s="235"/>
      <c r="T410" s="235"/>
      <c r="U410" s="235"/>
      <c r="V410" s="235"/>
      <c r="W410" s="235"/>
      <c r="X410" s="235"/>
      <c r="Y410" s="235"/>
      <c r="Z410" s="235"/>
      <c r="AA410" s="235"/>
      <c r="AB410" s="235"/>
      <c r="AC410" s="235"/>
      <c r="AD410" s="235"/>
      <c r="AE410" s="235"/>
      <c r="AF410" s="235"/>
      <c r="AG410" s="235"/>
      <c r="AH410" s="235"/>
      <c r="AI410" s="235"/>
      <c r="AJ410" s="235"/>
      <c r="AK410" s="235"/>
      <c r="AL410" s="235"/>
      <c r="AM410" s="235"/>
      <c r="AN410" s="235"/>
      <c r="AO410" s="235"/>
      <c r="AP410" s="235"/>
      <c r="AQ410" s="235"/>
      <c r="AR410" s="235"/>
      <c r="AS410" s="235"/>
      <c r="AT410" s="235"/>
      <c r="AU410" s="235"/>
    </row>
    <row r="411" spans="1:47" s="232" customFormat="1" ht="22.5" outlineLevel="1">
      <c r="A411" s="395">
        <v>145</v>
      </c>
      <c r="B411" s="269" t="s">
        <v>1944</v>
      </c>
      <c r="C411" s="270" t="s">
        <v>1945</v>
      </c>
      <c r="D411" s="333" t="s">
        <v>247</v>
      </c>
      <c r="E411" s="334">
        <v>35</v>
      </c>
      <c r="F411" s="334"/>
      <c r="G411" s="334">
        <f t="shared" si="8"/>
        <v>0</v>
      </c>
      <c r="H411" s="271" t="s">
        <v>1269</v>
      </c>
      <c r="I411" s="235"/>
      <c r="J411" s="235"/>
      <c r="K411" s="235"/>
      <c r="L411" s="235"/>
      <c r="M411" s="235"/>
      <c r="N411" s="235"/>
      <c r="O411" s="235"/>
      <c r="P411" s="235"/>
      <c r="Q411" s="235"/>
      <c r="R411" s="235"/>
      <c r="S411" s="235"/>
      <c r="T411" s="235"/>
      <c r="U411" s="235"/>
      <c r="V411" s="235"/>
      <c r="W411" s="235"/>
      <c r="X411" s="235"/>
      <c r="Y411" s="235"/>
      <c r="Z411" s="235"/>
      <c r="AA411" s="235"/>
      <c r="AB411" s="235"/>
      <c r="AC411" s="235"/>
      <c r="AD411" s="235"/>
      <c r="AE411" s="235"/>
      <c r="AF411" s="235"/>
      <c r="AG411" s="235"/>
      <c r="AH411" s="235"/>
      <c r="AI411" s="235"/>
      <c r="AJ411" s="235"/>
      <c r="AK411" s="235"/>
      <c r="AL411" s="235"/>
      <c r="AM411" s="235"/>
      <c r="AN411" s="235"/>
      <c r="AO411" s="235"/>
      <c r="AP411" s="235"/>
      <c r="AQ411" s="235"/>
      <c r="AR411" s="235"/>
      <c r="AS411" s="235"/>
      <c r="AT411" s="235"/>
      <c r="AU411" s="235"/>
    </row>
    <row r="412" spans="1:47" s="232" customFormat="1" outlineLevel="1">
      <c r="A412" s="395">
        <v>146</v>
      </c>
      <c r="B412" s="410">
        <v>34111036</v>
      </c>
      <c r="C412" s="270" t="s">
        <v>1947</v>
      </c>
      <c r="D412" s="333" t="s">
        <v>247</v>
      </c>
      <c r="E412" s="334">
        <v>35</v>
      </c>
      <c r="F412" s="334"/>
      <c r="G412" s="334">
        <f t="shared" si="8"/>
        <v>0</v>
      </c>
      <c r="H412" s="271" t="s">
        <v>1269</v>
      </c>
      <c r="I412" s="235"/>
      <c r="J412" s="235"/>
      <c r="K412" s="235"/>
      <c r="L412" s="235"/>
      <c r="M412" s="235"/>
      <c r="N412" s="235"/>
      <c r="O412" s="235"/>
      <c r="P412" s="235"/>
      <c r="Q412" s="235"/>
      <c r="R412" s="235"/>
      <c r="S412" s="235"/>
      <c r="T412" s="235"/>
      <c r="U412" s="235"/>
      <c r="V412" s="235"/>
      <c r="W412" s="235"/>
      <c r="X412" s="235"/>
      <c r="Y412" s="235"/>
      <c r="Z412" s="235"/>
      <c r="AA412" s="235"/>
      <c r="AB412" s="235"/>
      <c r="AC412" s="235"/>
      <c r="AD412" s="235"/>
      <c r="AE412" s="235"/>
      <c r="AF412" s="235"/>
      <c r="AG412" s="235"/>
      <c r="AH412" s="235"/>
      <c r="AI412" s="235"/>
      <c r="AJ412" s="235"/>
      <c r="AK412" s="235"/>
      <c r="AL412" s="235"/>
      <c r="AM412" s="235"/>
      <c r="AN412" s="235"/>
      <c r="AO412" s="235"/>
      <c r="AP412" s="235"/>
      <c r="AQ412" s="235"/>
      <c r="AR412" s="235"/>
      <c r="AS412" s="235"/>
      <c r="AT412" s="235"/>
      <c r="AU412" s="235"/>
    </row>
    <row r="413" spans="1:47" s="232" customFormat="1" outlineLevel="1">
      <c r="A413" s="396" t="s">
        <v>126</v>
      </c>
      <c r="B413" s="371" t="s">
        <v>2109</v>
      </c>
      <c r="C413" s="364" t="s">
        <v>2110</v>
      </c>
      <c r="D413" s="365"/>
      <c r="E413" s="366"/>
      <c r="F413" s="366"/>
      <c r="G413" s="366">
        <f>SUM(G414:G458)</f>
        <v>0</v>
      </c>
      <c r="H413" s="339"/>
      <c r="I413" s="235"/>
      <c r="J413" s="235"/>
      <c r="K413" s="235"/>
      <c r="L413" s="235"/>
      <c r="M413" s="235"/>
      <c r="N413" s="235"/>
      <c r="O413" s="235"/>
      <c r="P413" s="235"/>
      <c r="Q413" s="235"/>
      <c r="R413" s="235"/>
      <c r="S413" s="235"/>
      <c r="T413" s="235"/>
      <c r="U413" s="235"/>
      <c r="V413" s="235"/>
      <c r="W413" s="235"/>
      <c r="X413" s="235"/>
      <c r="Y413" s="235"/>
      <c r="Z413" s="235"/>
      <c r="AA413" s="235"/>
      <c r="AB413" s="235"/>
      <c r="AC413" s="235"/>
      <c r="AD413" s="235"/>
      <c r="AE413" s="235"/>
      <c r="AF413" s="235"/>
      <c r="AG413" s="235"/>
      <c r="AH413" s="235"/>
      <c r="AI413" s="235"/>
      <c r="AJ413" s="235"/>
      <c r="AK413" s="235"/>
      <c r="AL413" s="235"/>
      <c r="AM413" s="235"/>
      <c r="AN413" s="235"/>
      <c r="AO413" s="235"/>
      <c r="AP413" s="235"/>
      <c r="AQ413" s="235"/>
      <c r="AR413" s="235"/>
      <c r="AS413" s="235"/>
      <c r="AT413" s="235"/>
      <c r="AU413" s="235"/>
    </row>
    <row r="414" spans="1:47" s="232" customFormat="1" outlineLevel="1">
      <c r="A414" s="395">
        <v>147</v>
      </c>
      <c r="B414" s="269" t="s">
        <v>2111</v>
      </c>
      <c r="C414" s="270" t="s">
        <v>2112</v>
      </c>
      <c r="D414" s="333" t="s">
        <v>142</v>
      </c>
      <c r="E414" s="334">
        <v>1</v>
      </c>
      <c r="F414" s="334"/>
      <c r="G414" s="334">
        <f t="shared" ref="G414" si="9">ROUND(E414*F414,2)</f>
        <v>0</v>
      </c>
      <c r="H414" s="271" t="s">
        <v>1269</v>
      </c>
      <c r="I414" s="235"/>
      <c r="J414" s="235"/>
      <c r="K414" s="235"/>
      <c r="L414" s="235"/>
      <c r="M414" s="235"/>
      <c r="N414" s="235"/>
      <c r="O414" s="235"/>
      <c r="P414" s="235"/>
      <c r="Q414" s="235"/>
      <c r="R414" s="235"/>
      <c r="S414" s="235"/>
      <c r="T414" s="235"/>
      <c r="U414" s="235"/>
      <c r="V414" s="235"/>
      <c r="W414" s="235"/>
      <c r="X414" s="235"/>
      <c r="Y414" s="235"/>
      <c r="Z414" s="235"/>
      <c r="AA414" s="235"/>
      <c r="AB414" s="235"/>
      <c r="AC414" s="235"/>
      <c r="AD414" s="235"/>
      <c r="AE414" s="235"/>
      <c r="AF414" s="235"/>
      <c r="AG414" s="235"/>
      <c r="AH414" s="235"/>
      <c r="AI414" s="235"/>
      <c r="AJ414" s="235"/>
      <c r="AK414" s="235"/>
      <c r="AL414" s="235"/>
      <c r="AM414" s="235"/>
      <c r="AN414" s="235"/>
      <c r="AO414" s="235"/>
      <c r="AP414" s="235"/>
      <c r="AQ414" s="235"/>
      <c r="AR414" s="235"/>
      <c r="AS414" s="235"/>
      <c r="AT414" s="235"/>
      <c r="AU414" s="235"/>
    </row>
    <row r="415" spans="1:47" s="232" customFormat="1" outlineLevel="1">
      <c r="A415" s="395"/>
      <c r="B415" s="269"/>
      <c r="C415" s="360" t="s">
        <v>2113</v>
      </c>
      <c r="D415" s="361"/>
      <c r="E415" s="362"/>
      <c r="F415" s="334"/>
      <c r="G415" s="334"/>
      <c r="H415" s="271"/>
      <c r="I415" s="235"/>
      <c r="J415" s="235"/>
      <c r="K415" s="235"/>
      <c r="L415" s="235"/>
      <c r="M415" s="235"/>
      <c r="N415" s="235"/>
      <c r="O415" s="235"/>
      <c r="P415" s="235"/>
      <c r="Q415" s="235"/>
      <c r="R415" s="235"/>
      <c r="S415" s="235"/>
      <c r="T415" s="235"/>
      <c r="U415" s="235"/>
      <c r="V415" s="235"/>
      <c r="W415" s="235"/>
      <c r="X415" s="235"/>
      <c r="Y415" s="235"/>
      <c r="Z415" s="235"/>
      <c r="AA415" s="235"/>
      <c r="AB415" s="235"/>
      <c r="AC415" s="235"/>
      <c r="AD415" s="235"/>
      <c r="AE415" s="235"/>
      <c r="AF415" s="235"/>
      <c r="AG415" s="235"/>
      <c r="AH415" s="235"/>
      <c r="AI415" s="235"/>
      <c r="AJ415" s="235"/>
      <c r="AK415" s="235"/>
      <c r="AL415" s="235"/>
      <c r="AM415" s="235"/>
      <c r="AN415" s="235"/>
      <c r="AO415" s="235"/>
      <c r="AP415" s="235"/>
      <c r="AQ415" s="235"/>
      <c r="AR415" s="235"/>
      <c r="AS415" s="235"/>
      <c r="AT415" s="235"/>
      <c r="AU415" s="235"/>
    </row>
    <row r="416" spans="1:47" s="232" customFormat="1" outlineLevel="1">
      <c r="A416" s="395">
        <v>148</v>
      </c>
      <c r="B416" s="269" t="s">
        <v>2114</v>
      </c>
      <c r="C416" s="270" t="s">
        <v>2115</v>
      </c>
      <c r="D416" s="333" t="s">
        <v>142</v>
      </c>
      <c r="E416" s="334">
        <v>1</v>
      </c>
      <c r="F416" s="334"/>
      <c r="G416" s="334">
        <f t="shared" ref="G416" si="10">ROUND(E416*F416,2)</f>
        <v>0</v>
      </c>
      <c r="H416" s="271" t="s">
        <v>1269</v>
      </c>
      <c r="I416" s="235"/>
      <c r="J416" s="235"/>
      <c r="K416" s="235"/>
      <c r="L416" s="235"/>
      <c r="M416" s="235"/>
      <c r="N416" s="235"/>
      <c r="O416" s="235"/>
      <c r="P416" s="235"/>
      <c r="Q416" s="235"/>
      <c r="R416" s="235"/>
      <c r="S416" s="235"/>
      <c r="T416" s="235"/>
      <c r="U416" s="235"/>
      <c r="V416" s="235"/>
      <c r="W416" s="235"/>
      <c r="X416" s="235"/>
      <c r="Y416" s="235"/>
      <c r="Z416" s="235"/>
      <c r="AA416" s="235"/>
      <c r="AB416" s="235"/>
      <c r="AC416" s="235"/>
      <c r="AD416" s="235"/>
      <c r="AE416" s="235"/>
      <c r="AF416" s="235"/>
      <c r="AG416" s="235"/>
      <c r="AH416" s="235"/>
      <c r="AI416" s="235"/>
      <c r="AJ416" s="235"/>
      <c r="AK416" s="235"/>
      <c r="AL416" s="235"/>
      <c r="AM416" s="235"/>
      <c r="AN416" s="235"/>
      <c r="AO416" s="235"/>
      <c r="AP416" s="235"/>
      <c r="AQ416" s="235"/>
      <c r="AR416" s="235"/>
      <c r="AS416" s="235"/>
      <c r="AT416" s="235"/>
      <c r="AU416" s="235"/>
    </row>
    <row r="417" spans="1:47" s="232" customFormat="1" outlineLevel="1">
      <c r="A417" s="395"/>
      <c r="B417" s="269"/>
      <c r="C417" s="360" t="s">
        <v>2116</v>
      </c>
      <c r="D417" s="361"/>
      <c r="E417" s="362"/>
      <c r="F417" s="334"/>
      <c r="G417" s="334"/>
      <c r="H417" s="271"/>
      <c r="I417" s="235"/>
      <c r="J417" s="235"/>
      <c r="K417" s="235"/>
      <c r="L417" s="235"/>
      <c r="M417" s="235"/>
      <c r="N417" s="235"/>
      <c r="O417" s="235"/>
      <c r="P417" s="235"/>
      <c r="Q417" s="235"/>
      <c r="R417" s="235"/>
      <c r="S417" s="235"/>
      <c r="T417" s="235"/>
      <c r="U417" s="235"/>
      <c r="V417" s="235"/>
      <c r="W417" s="235"/>
      <c r="X417" s="235"/>
      <c r="Y417" s="235"/>
      <c r="Z417" s="235"/>
      <c r="AA417" s="235"/>
      <c r="AB417" s="235"/>
      <c r="AC417" s="235"/>
      <c r="AD417" s="235"/>
      <c r="AE417" s="235"/>
      <c r="AF417" s="235"/>
      <c r="AG417" s="235"/>
      <c r="AH417" s="235"/>
      <c r="AI417" s="235"/>
      <c r="AJ417" s="235"/>
      <c r="AK417" s="235"/>
      <c r="AL417" s="235"/>
      <c r="AM417" s="235"/>
      <c r="AN417" s="235"/>
      <c r="AO417" s="235"/>
      <c r="AP417" s="235"/>
      <c r="AQ417" s="235"/>
      <c r="AR417" s="235"/>
      <c r="AS417" s="235"/>
      <c r="AT417" s="235"/>
      <c r="AU417" s="235"/>
    </row>
    <row r="418" spans="1:47" s="232" customFormat="1" outlineLevel="1">
      <c r="A418" s="395">
        <v>149</v>
      </c>
      <c r="B418" s="269" t="s">
        <v>2117</v>
      </c>
      <c r="C418" s="270" t="s">
        <v>2118</v>
      </c>
      <c r="D418" s="333" t="s">
        <v>247</v>
      </c>
      <c r="E418" s="334">
        <v>15</v>
      </c>
      <c r="F418" s="334"/>
      <c r="G418" s="334">
        <f t="shared" ref="G418" si="11">ROUND(E418*F418,2)</f>
        <v>0</v>
      </c>
      <c r="H418" s="271" t="s">
        <v>1269</v>
      </c>
      <c r="I418" s="235"/>
      <c r="J418" s="235"/>
      <c r="K418" s="235"/>
      <c r="L418" s="235"/>
      <c r="M418" s="235"/>
      <c r="N418" s="235"/>
      <c r="O418" s="235"/>
      <c r="P418" s="235"/>
      <c r="Q418" s="235"/>
      <c r="R418" s="235"/>
      <c r="S418" s="235"/>
      <c r="T418" s="235"/>
      <c r="U418" s="235"/>
      <c r="V418" s="235"/>
      <c r="W418" s="235"/>
      <c r="X418" s="235"/>
      <c r="Y418" s="235"/>
      <c r="Z418" s="235"/>
      <c r="AA418" s="235"/>
      <c r="AB418" s="235"/>
      <c r="AC418" s="235"/>
      <c r="AD418" s="235"/>
      <c r="AE418" s="235"/>
      <c r="AF418" s="235"/>
      <c r="AG418" s="235"/>
      <c r="AH418" s="235"/>
      <c r="AI418" s="235"/>
      <c r="AJ418" s="235"/>
      <c r="AK418" s="235"/>
      <c r="AL418" s="235"/>
      <c r="AM418" s="235"/>
      <c r="AN418" s="235"/>
      <c r="AO418" s="235"/>
      <c r="AP418" s="235"/>
      <c r="AQ418" s="235"/>
      <c r="AR418" s="235"/>
      <c r="AS418" s="235"/>
      <c r="AT418" s="235"/>
      <c r="AU418" s="235"/>
    </row>
    <row r="419" spans="1:47" s="232" customFormat="1" outlineLevel="1">
      <c r="A419" s="395"/>
      <c r="B419" s="269"/>
      <c r="C419" s="360" t="s">
        <v>2113</v>
      </c>
      <c r="D419" s="361"/>
      <c r="E419" s="362"/>
      <c r="F419" s="334"/>
      <c r="G419" s="334"/>
      <c r="H419" s="271"/>
      <c r="I419" s="235"/>
      <c r="J419" s="235"/>
      <c r="K419" s="235"/>
      <c r="L419" s="235"/>
      <c r="M419" s="235"/>
      <c r="N419" s="235"/>
      <c r="O419" s="235"/>
      <c r="P419" s="235"/>
      <c r="Q419" s="235"/>
      <c r="R419" s="235"/>
      <c r="S419" s="235"/>
      <c r="T419" s="235"/>
      <c r="U419" s="235"/>
      <c r="V419" s="235"/>
      <c r="W419" s="235"/>
      <c r="X419" s="235"/>
      <c r="Y419" s="235"/>
      <c r="Z419" s="235"/>
      <c r="AA419" s="235"/>
      <c r="AB419" s="235"/>
      <c r="AC419" s="235"/>
      <c r="AD419" s="235"/>
      <c r="AE419" s="235"/>
      <c r="AF419" s="235"/>
      <c r="AG419" s="235"/>
      <c r="AH419" s="235"/>
      <c r="AI419" s="235"/>
      <c r="AJ419" s="235"/>
      <c r="AK419" s="235"/>
      <c r="AL419" s="235"/>
      <c r="AM419" s="235"/>
      <c r="AN419" s="235"/>
      <c r="AO419" s="235"/>
      <c r="AP419" s="235"/>
      <c r="AQ419" s="235"/>
      <c r="AR419" s="235"/>
      <c r="AS419" s="235"/>
      <c r="AT419" s="235"/>
      <c r="AU419" s="235"/>
    </row>
    <row r="420" spans="1:47" s="232" customFormat="1" outlineLevel="1">
      <c r="A420" s="395"/>
      <c r="B420" s="269"/>
      <c r="C420" s="360" t="s">
        <v>2119</v>
      </c>
      <c r="D420" s="361"/>
      <c r="E420" s="362"/>
      <c r="F420" s="334"/>
      <c r="G420" s="334"/>
      <c r="H420" s="271"/>
      <c r="I420" s="235"/>
      <c r="J420" s="235"/>
      <c r="K420" s="235"/>
      <c r="L420" s="235"/>
      <c r="M420" s="235"/>
      <c r="N420" s="235"/>
      <c r="O420" s="235"/>
      <c r="P420" s="235"/>
      <c r="Q420" s="235"/>
      <c r="R420" s="235"/>
      <c r="S420" s="235"/>
      <c r="T420" s="235"/>
      <c r="U420" s="235"/>
      <c r="V420" s="235"/>
      <c r="W420" s="235"/>
      <c r="X420" s="235"/>
      <c r="Y420" s="235"/>
      <c r="Z420" s="235"/>
      <c r="AA420" s="235"/>
      <c r="AB420" s="235"/>
      <c r="AC420" s="235"/>
      <c r="AD420" s="235"/>
      <c r="AE420" s="235"/>
      <c r="AF420" s="235"/>
      <c r="AG420" s="235"/>
      <c r="AH420" s="235"/>
      <c r="AI420" s="235"/>
      <c r="AJ420" s="235"/>
      <c r="AK420" s="235"/>
      <c r="AL420" s="235"/>
      <c r="AM420" s="235"/>
      <c r="AN420" s="235"/>
      <c r="AO420" s="235"/>
      <c r="AP420" s="235"/>
      <c r="AQ420" s="235"/>
      <c r="AR420" s="235"/>
      <c r="AS420" s="235"/>
      <c r="AT420" s="235"/>
      <c r="AU420" s="235"/>
    </row>
    <row r="421" spans="1:47" s="232" customFormat="1" outlineLevel="1">
      <c r="A421" s="395">
        <v>150</v>
      </c>
      <c r="B421" s="269" t="s">
        <v>2120</v>
      </c>
      <c r="C421" s="270" t="s">
        <v>2121</v>
      </c>
      <c r="D421" s="333" t="s">
        <v>247</v>
      </c>
      <c r="E421" s="334">
        <v>15</v>
      </c>
      <c r="F421" s="334"/>
      <c r="G421" s="334">
        <f t="shared" ref="G421" si="12">ROUND(E421*F421,2)</f>
        <v>0</v>
      </c>
      <c r="H421" s="271" t="s">
        <v>1269</v>
      </c>
      <c r="I421" s="235"/>
      <c r="J421" s="235"/>
      <c r="K421" s="235"/>
      <c r="L421" s="235"/>
      <c r="M421" s="235"/>
      <c r="N421" s="235"/>
      <c r="O421" s="235"/>
      <c r="P421" s="235"/>
      <c r="Q421" s="235"/>
      <c r="R421" s="235"/>
      <c r="S421" s="235"/>
      <c r="T421" s="235"/>
      <c r="U421" s="235"/>
      <c r="V421" s="235"/>
      <c r="W421" s="235"/>
      <c r="X421" s="235"/>
      <c r="Y421" s="235"/>
      <c r="Z421" s="235"/>
      <c r="AA421" s="235"/>
      <c r="AB421" s="235"/>
      <c r="AC421" s="235"/>
      <c r="AD421" s="235"/>
      <c r="AE421" s="235"/>
      <c r="AF421" s="235"/>
      <c r="AG421" s="235"/>
      <c r="AH421" s="235"/>
      <c r="AI421" s="235"/>
      <c r="AJ421" s="235"/>
      <c r="AK421" s="235"/>
      <c r="AL421" s="235"/>
      <c r="AM421" s="235"/>
      <c r="AN421" s="235"/>
      <c r="AO421" s="235"/>
      <c r="AP421" s="235"/>
      <c r="AQ421" s="235"/>
      <c r="AR421" s="235"/>
      <c r="AS421" s="235"/>
      <c r="AT421" s="235"/>
      <c r="AU421" s="235"/>
    </row>
    <row r="422" spans="1:47" s="232" customFormat="1" outlineLevel="1">
      <c r="A422" s="395"/>
      <c r="B422" s="269"/>
      <c r="C422" s="360" t="s">
        <v>2116</v>
      </c>
      <c r="D422" s="361"/>
      <c r="E422" s="362"/>
      <c r="F422" s="334"/>
      <c r="G422" s="334"/>
      <c r="H422" s="271"/>
      <c r="I422" s="235"/>
      <c r="J422" s="235"/>
      <c r="K422" s="235"/>
      <c r="L422" s="235"/>
      <c r="M422" s="235"/>
      <c r="N422" s="235"/>
      <c r="O422" s="235"/>
      <c r="P422" s="235"/>
      <c r="Q422" s="235"/>
      <c r="R422" s="235"/>
      <c r="S422" s="235"/>
      <c r="T422" s="235"/>
      <c r="U422" s="235"/>
      <c r="V422" s="235"/>
      <c r="W422" s="235"/>
      <c r="X422" s="235"/>
      <c r="Y422" s="235"/>
      <c r="Z422" s="235"/>
      <c r="AA422" s="235"/>
      <c r="AB422" s="235"/>
      <c r="AC422" s="235"/>
      <c r="AD422" s="235"/>
      <c r="AE422" s="235"/>
      <c r="AF422" s="235"/>
      <c r="AG422" s="235"/>
      <c r="AH422" s="235"/>
      <c r="AI422" s="235"/>
      <c r="AJ422" s="235"/>
      <c r="AK422" s="235"/>
      <c r="AL422" s="235"/>
      <c r="AM422" s="235"/>
      <c r="AN422" s="235"/>
      <c r="AO422" s="235"/>
      <c r="AP422" s="235"/>
      <c r="AQ422" s="235"/>
      <c r="AR422" s="235"/>
      <c r="AS422" s="235"/>
      <c r="AT422" s="235"/>
      <c r="AU422" s="235"/>
    </row>
    <row r="423" spans="1:47" s="232" customFormat="1" outlineLevel="1">
      <c r="A423" s="395">
        <v>151</v>
      </c>
      <c r="B423" s="269" t="s">
        <v>2122</v>
      </c>
      <c r="C423" s="270" t="s">
        <v>2123</v>
      </c>
      <c r="D423" s="333" t="s">
        <v>247</v>
      </c>
      <c r="E423" s="334">
        <v>30</v>
      </c>
      <c r="F423" s="334"/>
      <c r="G423" s="334">
        <f t="shared" ref="G423" si="13">ROUND(E423*F423,2)</f>
        <v>0</v>
      </c>
      <c r="H423" s="271" t="s">
        <v>1269</v>
      </c>
      <c r="I423" s="235"/>
      <c r="J423" s="235"/>
      <c r="K423" s="235"/>
      <c r="L423" s="235"/>
      <c r="M423" s="235"/>
      <c r="N423" s="235"/>
      <c r="O423" s="235"/>
      <c r="P423" s="235"/>
      <c r="Q423" s="235"/>
      <c r="R423" s="235"/>
      <c r="S423" s="235"/>
      <c r="T423" s="235"/>
      <c r="U423" s="235"/>
      <c r="V423" s="235"/>
      <c r="W423" s="235"/>
      <c r="X423" s="235"/>
      <c r="Y423" s="235"/>
      <c r="Z423" s="235"/>
      <c r="AA423" s="235"/>
      <c r="AB423" s="235"/>
      <c r="AC423" s="235"/>
      <c r="AD423" s="235"/>
      <c r="AE423" s="235"/>
      <c r="AF423" s="235"/>
      <c r="AG423" s="235"/>
      <c r="AH423" s="235"/>
      <c r="AI423" s="235"/>
      <c r="AJ423" s="235"/>
      <c r="AK423" s="235"/>
      <c r="AL423" s="235"/>
      <c r="AM423" s="235"/>
      <c r="AN423" s="235"/>
      <c r="AO423" s="235"/>
      <c r="AP423" s="235"/>
      <c r="AQ423" s="235"/>
      <c r="AR423" s="235"/>
      <c r="AS423" s="235"/>
      <c r="AT423" s="235"/>
      <c r="AU423" s="235"/>
    </row>
    <row r="424" spans="1:47" s="232" customFormat="1" outlineLevel="1">
      <c r="A424" s="395"/>
      <c r="B424" s="269"/>
      <c r="C424" s="360" t="s">
        <v>2113</v>
      </c>
      <c r="D424" s="361"/>
      <c r="E424" s="362"/>
      <c r="F424" s="334"/>
      <c r="G424" s="334"/>
      <c r="H424" s="271"/>
      <c r="I424" s="235"/>
      <c r="J424" s="235"/>
      <c r="K424" s="235"/>
      <c r="L424" s="235"/>
      <c r="M424" s="235"/>
      <c r="N424" s="235"/>
      <c r="O424" s="235"/>
      <c r="P424" s="235"/>
      <c r="Q424" s="235"/>
      <c r="R424" s="235"/>
      <c r="S424" s="235"/>
      <c r="T424" s="235"/>
      <c r="U424" s="235"/>
      <c r="V424" s="235"/>
      <c r="W424" s="235"/>
      <c r="X424" s="235"/>
      <c r="Y424" s="235"/>
      <c r="Z424" s="235"/>
      <c r="AA424" s="235"/>
      <c r="AB424" s="235"/>
      <c r="AC424" s="235"/>
      <c r="AD424" s="235"/>
      <c r="AE424" s="235"/>
      <c r="AF424" s="235"/>
      <c r="AG424" s="235"/>
      <c r="AH424" s="235"/>
      <c r="AI424" s="235"/>
      <c r="AJ424" s="235"/>
      <c r="AK424" s="235"/>
      <c r="AL424" s="235"/>
      <c r="AM424" s="235"/>
      <c r="AN424" s="235"/>
      <c r="AO424" s="235"/>
      <c r="AP424" s="235"/>
      <c r="AQ424" s="235"/>
      <c r="AR424" s="235"/>
      <c r="AS424" s="235"/>
      <c r="AT424" s="235"/>
      <c r="AU424" s="235"/>
    </row>
    <row r="425" spans="1:47" s="232" customFormat="1" outlineLevel="1">
      <c r="A425" s="395"/>
      <c r="B425" s="269"/>
      <c r="C425" s="360" t="s">
        <v>2124</v>
      </c>
      <c r="D425" s="361"/>
      <c r="E425" s="362"/>
      <c r="F425" s="334"/>
      <c r="G425" s="334"/>
      <c r="H425" s="271"/>
      <c r="I425" s="235"/>
      <c r="J425" s="235"/>
      <c r="K425" s="235"/>
      <c r="L425" s="235"/>
      <c r="M425" s="235"/>
      <c r="N425" s="235"/>
      <c r="O425" s="235"/>
      <c r="P425" s="235"/>
      <c r="Q425" s="235"/>
      <c r="R425" s="235"/>
      <c r="S425" s="235"/>
      <c r="T425" s="235"/>
      <c r="U425" s="235"/>
      <c r="V425" s="235"/>
      <c r="W425" s="235"/>
      <c r="X425" s="235"/>
      <c r="Y425" s="235"/>
      <c r="Z425" s="235"/>
      <c r="AA425" s="235"/>
      <c r="AB425" s="235"/>
      <c r="AC425" s="235"/>
      <c r="AD425" s="235"/>
      <c r="AE425" s="235"/>
      <c r="AF425" s="235"/>
      <c r="AG425" s="235"/>
      <c r="AH425" s="235"/>
      <c r="AI425" s="235"/>
      <c r="AJ425" s="235"/>
      <c r="AK425" s="235"/>
      <c r="AL425" s="235"/>
      <c r="AM425" s="235"/>
      <c r="AN425" s="235"/>
      <c r="AO425" s="235"/>
      <c r="AP425" s="235"/>
      <c r="AQ425" s="235"/>
      <c r="AR425" s="235"/>
      <c r="AS425" s="235"/>
      <c r="AT425" s="235"/>
      <c r="AU425" s="235"/>
    </row>
    <row r="426" spans="1:47" s="232" customFormat="1" outlineLevel="1">
      <c r="A426" s="395">
        <v>152</v>
      </c>
      <c r="B426" s="269" t="s">
        <v>2125</v>
      </c>
      <c r="C426" s="270" t="s">
        <v>2123</v>
      </c>
      <c r="D426" s="333" t="s">
        <v>247</v>
      </c>
      <c r="E426" s="334">
        <v>30</v>
      </c>
      <c r="F426" s="334"/>
      <c r="G426" s="334">
        <f t="shared" ref="G426" si="14">ROUND(E426*F426,2)</f>
        <v>0</v>
      </c>
      <c r="H426" s="271" t="s">
        <v>1269</v>
      </c>
      <c r="I426" s="235"/>
      <c r="J426" s="235"/>
      <c r="K426" s="235"/>
      <c r="L426" s="235"/>
      <c r="M426" s="235"/>
      <c r="N426" s="235"/>
      <c r="O426" s="235"/>
      <c r="P426" s="235"/>
      <c r="Q426" s="235"/>
      <c r="R426" s="235"/>
      <c r="S426" s="235"/>
      <c r="T426" s="235"/>
      <c r="U426" s="235"/>
      <c r="V426" s="235"/>
      <c r="W426" s="235"/>
      <c r="X426" s="235"/>
      <c r="Y426" s="235"/>
      <c r="Z426" s="235"/>
      <c r="AA426" s="235"/>
      <c r="AB426" s="235"/>
      <c r="AC426" s="235"/>
      <c r="AD426" s="235"/>
      <c r="AE426" s="235"/>
      <c r="AF426" s="235"/>
      <c r="AG426" s="235"/>
      <c r="AH426" s="235"/>
      <c r="AI426" s="235"/>
      <c r="AJ426" s="235"/>
      <c r="AK426" s="235"/>
      <c r="AL426" s="235"/>
      <c r="AM426" s="235"/>
      <c r="AN426" s="235"/>
      <c r="AO426" s="235"/>
      <c r="AP426" s="235"/>
      <c r="AQ426" s="235"/>
      <c r="AR426" s="235"/>
      <c r="AS426" s="235"/>
      <c r="AT426" s="235"/>
      <c r="AU426" s="235"/>
    </row>
    <row r="427" spans="1:47" s="232" customFormat="1" outlineLevel="1">
      <c r="A427" s="395"/>
      <c r="B427" s="269"/>
      <c r="C427" s="360" t="s">
        <v>2116</v>
      </c>
      <c r="D427" s="361"/>
      <c r="E427" s="362"/>
      <c r="F427" s="334"/>
      <c r="G427" s="334"/>
      <c r="H427" s="271"/>
      <c r="I427" s="235"/>
      <c r="J427" s="235"/>
      <c r="K427" s="235"/>
      <c r="L427" s="235"/>
      <c r="M427" s="235"/>
      <c r="N427" s="235"/>
      <c r="O427" s="235"/>
      <c r="P427" s="235"/>
      <c r="Q427" s="235"/>
      <c r="R427" s="235"/>
      <c r="S427" s="235"/>
      <c r="T427" s="235"/>
      <c r="U427" s="235"/>
      <c r="V427" s="235"/>
      <c r="W427" s="235"/>
      <c r="X427" s="235"/>
      <c r="Y427" s="235"/>
      <c r="Z427" s="235"/>
      <c r="AA427" s="235"/>
      <c r="AB427" s="235"/>
      <c r="AC427" s="235"/>
      <c r="AD427" s="235"/>
      <c r="AE427" s="235"/>
      <c r="AF427" s="235"/>
      <c r="AG427" s="235"/>
      <c r="AH427" s="235"/>
      <c r="AI427" s="235"/>
      <c r="AJ427" s="235"/>
      <c r="AK427" s="235"/>
      <c r="AL427" s="235"/>
      <c r="AM427" s="235"/>
      <c r="AN427" s="235"/>
      <c r="AO427" s="235"/>
      <c r="AP427" s="235"/>
      <c r="AQ427" s="235"/>
      <c r="AR427" s="235"/>
      <c r="AS427" s="235"/>
      <c r="AT427" s="235"/>
      <c r="AU427" s="235"/>
    </row>
    <row r="428" spans="1:47" s="232" customFormat="1" outlineLevel="1">
      <c r="A428" s="395">
        <v>153</v>
      </c>
      <c r="B428" s="269" t="s">
        <v>2126</v>
      </c>
      <c r="C428" s="270" t="s">
        <v>2556</v>
      </c>
      <c r="D428" s="333" t="s">
        <v>247</v>
      </c>
      <c r="E428" s="334">
        <v>55</v>
      </c>
      <c r="F428" s="334"/>
      <c r="G428" s="334">
        <f t="shared" ref="G428" si="15">ROUND(E428*F428,2)</f>
        <v>0</v>
      </c>
      <c r="H428" s="271" t="s">
        <v>1269</v>
      </c>
      <c r="I428" s="235"/>
      <c r="J428" s="235"/>
      <c r="K428" s="235"/>
      <c r="L428" s="235"/>
      <c r="M428" s="235"/>
      <c r="N428" s="235"/>
      <c r="O428" s="235"/>
      <c r="P428" s="235"/>
      <c r="Q428" s="235"/>
      <c r="R428" s="235"/>
      <c r="S428" s="235"/>
      <c r="T428" s="235"/>
      <c r="U428" s="235"/>
      <c r="V428" s="235"/>
      <c r="W428" s="235"/>
      <c r="X428" s="235"/>
      <c r="Y428" s="235"/>
      <c r="Z428" s="235"/>
      <c r="AA428" s="235"/>
      <c r="AB428" s="235"/>
      <c r="AC428" s="235"/>
      <c r="AD428" s="235"/>
      <c r="AE428" s="235"/>
      <c r="AF428" s="235"/>
      <c r="AG428" s="235"/>
      <c r="AH428" s="235"/>
      <c r="AI428" s="235"/>
      <c r="AJ428" s="235"/>
      <c r="AK428" s="235"/>
      <c r="AL428" s="235"/>
      <c r="AM428" s="235"/>
      <c r="AN428" s="235"/>
      <c r="AO428" s="235"/>
      <c r="AP428" s="235"/>
      <c r="AQ428" s="235"/>
      <c r="AR428" s="235"/>
      <c r="AS428" s="235"/>
      <c r="AT428" s="235"/>
      <c r="AU428" s="235"/>
    </row>
    <row r="429" spans="1:47" s="232" customFormat="1" outlineLevel="1">
      <c r="A429" s="395"/>
      <c r="B429" s="269"/>
      <c r="C429" s="360" t="s">
        <v>2127</v>
      </c>
      <c r="D429" s="361"/>
      <c r="E429" s="362"/>
      <c r="F429" s="334"/>
      <c r="G429" s="334"/>
      <c r="H429" s="271"/>
      <c r="I429" s="235"/>
      <c r="J429" s="235"/>
      <c r="K429" s="235"/>
      <c r="L429" s="235"/>
      <c r="M429" s="235"/>
      <c r="N429" s="235"/>
      <c r="O429" s="235"/>
      <c r="P429" s="235"/>
      <c r="Q429" s="235"/>
      <c r="R429" s="235"/>
      <c r="S429" s="235"/>
      <c r="T429" s="235"/>
      <c r="U429" s="235"/>
      <c r="V429" s="235"/>
      <c r="W429" s="235"/>
      <c r="X429" s="235"/>
      <c r="Y429" s="235"/>
      <c r="Z429" s="235"/>
      <c r="AA429" s="235"/>
      <c r="AB429" s="235"/>
      <c r="AC429" s="235"/>
      <c r="AD429" s="235"/>
      <c r="AE429" s="235"/>
      <c r="AF429" s="235"/>
      <c r="AG429" s="235"/>
      <c r="AH429" s="235"/>
      <c r="AI429" s="235"/>
      <c r="AJ429" s="235"/>
      <c r="AK429" s="235"/>
      <c r="AL429" s="235"/>
      <c r="AM429" s="235"/>
      <c r="AN429" s="235"/>
      <c r="AO429" s="235"/>
      <c r="AP429" s="235"/>
      <c r="AQ429" s="235"/>
      <c r="AR429" s="235"/>
      <c r="AS429" s="235"/>
      <c r="AT429" s="235"/>
      <c r="AU429" s="235"/>
    </row>
    <row r="430" spans="1:47" s="232" customFormat="1" outlineLevel="1">
      <c r="A430" s="395">
        <v>154</v>
      </c>
      <c r="B430" s="269" t="s">
        <v>2128</v>
      </c>
      <c r="C430" s="270" t="s">
        <v>2557</v>
      </c>
      <c r="D430" s="333" t="s">
        <v>247</v>
      </c>
      <c r="E430" s="334">
        <v>55</v>
      </c>
      <c r="F430" s="334"/>
      <c r="G430" s="334">
        <f t="shared" ref="G430" si="16">ROUND(E430*F430,2)</f>
        <v>0</v>
      </c>
      <c r="H430" s="271" t="s">
        <v>1269</v>
      </c>
      <c r="I430" s="235"/>
      <c r="J430" s="235"/>
      <c r="K430" s="235"/>
      <c r="L430" s="235"/>
      <c r="M430" s="235"/>
      <c r="N430" s="235"/>
      <c r="O430" s="235"/>
      <c r="P430" s="235"/>
      <c r="Q430" s="235"/>
      <c r="R430" s="235"/>
      <c r="S430" s="235"/>
      <c r="T430" s="235"/>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row>
    <row r="431" spans="1:47" s="232" customFormat="1" outlineLevel="1">
      <c r="A431" s="395"/>
      <c r="B431" s="269"/>
      <c r="C431" s="360" t="s">
        <v>2129</v>
      </c>
      <c r="D431" s="361"/>
      <c r="E431" s="362"/>
      <c r="F431" s="334"/>
      <c r="G431" s="334"/>
      <c r="H431" s="271"/>
      <c r="I431" s="235"/>
      <c r="J431" s="235"/>
      <c r="K431" s="235"/>
      <c r="L431" s="235"/>
      <c r="M431" s="235"/>
      <c r="N431" s="235"/>
      <c r="O431" s="235"/>
      <c r="P431" s="235"/>
      <c r="Q431" s="235"/>
      <c r="R431" s="235"/>
      <c r="S431" s="235"/>
      <c r="T431" s="235"/>
      <c r="U431" s="235"/>
      <c r="V431" s="235"/>
      <c r="W431" s="235"/>
      <c r="X431" s="235"/>
      <c r="Y431" s="235"/>
      <c r="Z431" s="235"/>
      <c r="AA431" s="235"/>
      <c r="AB431" s="235"/>
      <c r="AC431" s="235"/>
      <c r="AD431" s="235"/>
      <c r="AE431" s="235"/>
      <c r="AF431" s="235"/>
      <c r="AG431" s="235"/>
      <c r="AH431" s="235"/>
      <c r="AI431" s="235"/>
      <c r="AJ431" s="235"/>
      <c r="AK431" s="235"/>
      <c r="AL431" s="235"/>
      <c r="AM431" s="235"/>
      <c r="AN431" s="235"/>
      <c r="AO431" s="235"/>
      <c r="AP431" s="235"/>
      <c r="AQ431" s="235"/>
      <c r="AR431" s="235"/>
      <c r="AS431" s="235"/>
      <c r="AT431" s="235"/>
      <c r="AU431" s="235"/>
    </row>
    <row r="432" spans="1:47" s="232" customFormat="1" outlineLevel="1">
      <c r="A432" s="395">
        <v>155</v>
      </c>
      <c r="B432" s="269" t="s">
        <v>2130</v>
      </c>
      <c r="C432" s="270" t="s">
        <v>2131</v>
      </c>
      <c r="D432" s="333" t="s">
        <v>247</v>
      </c>
      <c r="E432" s="334">
        <v>180</v>
      </c>
      <c r="F432" s="334"/>
      <c r="G432" s="334">
        <f t="shared" ref="G432" si="17">ROUND(E432*F432,2)</f>
        <v>0</v>
      </c>
      <c r="H432" s="271" t="s">
        <v>1269</v>
      </c>
      <c r="I432" s="235"/>
      <c r="J432" s="235"/>
      <c r="K432" s="235"/>
      <c r="L432" s="235"/>
      <c r="M432" s="235"/>
      <c r="N432" s="235"/>
      <c r="O432" s="235"/>
      <c r="P432" s="235"/>
      <c r="Q432" s="235"/>
      <c r="R432" s="235"/>
      <c r="S432" s="235"/>
      <c r="T432" s="235"/>
      <c r="U432" s="235"/>
      <c r="V432" s="235"/>
      <c r="W432" s="235"/>
      <c r="X432" s="235"/>
      <c r="Y432" s="235"/>
      <c r="Z432" s="235"/>
      <c r="AA432" s="235"/>
      <c r="AB432" s="235"/>
      <c r="AC432" s="235"/>
      <c r="AD432" s="235"/>
      <c r="AE432" s="235"/>
      <c r="AF432" s="235"/>
      <c r="AG432" s="235"/>
      <c r="AH432" s="235"/>
      <c r="AI432" s="235"/>
      <c r="AJ432" s="235"/>
      <c r="AK432" s="235"/>
      <c r="AL432" s="235"/>
      <c r="AM432" s="235"/>
      <c r="AN432" s="235"/>
      <c r="AO432" s="235"/>
      <c r="AP432" s="235"/>
      <c r="AQ432" s="235"/>
      <c r="AR432" s="235"/>
      <c r="AS432" s="235"/>
      <c r="AT432" s="235"/>
      <c r="AU432" s="235"/>
    </row>
    <row r="433" spans="1:47" s="232" customFormat="1" outlineLevel="1">
      <c r="A433" s="395"/>
      <c r="B433" s="269"/>
      <c r="C433" s="360" t="s">
        <v>2113</v>
      </c>
      <c r="D433" s="361"/>
      <c r="E433" s="362"/>
      <c r="F433" s="334"/>
      <c r="G433" s="334"/>
      <c r="H433" s="271"/>
      <c r="I433" s="235"/>
      <c r="J433" s="235"/>
      <c r="K433" s="235"/>
      <c r="L433" s="235"/>
      <c r="M433" s="235"/>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235"/>
      <c r="AL433" s="235"/>
      <c r="AM433" s="235"/>
      <c r="AN433" s="235"/>
      <c r="AO433" s="235"/>
      <c r="AP433" s="235"/>
      <c r="AQ433" s="235"/>
      <c r="AR433" s="235"/>
      <c r="AS433" s="235"/>
      <c r="AT433" s="235"/>
      <c r="AU433" s="235"/>
    </row>
    <row r="434" spans="1:47" s="232" customFormat="1" outlineLevel="1">
      <c r="A434" s="395">
        <v>156</v>
      </c>
      <c r="B434" s="269" t="s">
        <v>2132</v>
      </c>
      <c r="C434" s="270" t="s">
        <v>2133</v>
      </c>
      <c r="D434" s="333" t="s">
        <v>247</v>
      </c>
      <c r="E434" s="334">
        <v>180</v>
      </c>
      <c r="F434" s="334"/>
      <c r="G434" s="334">
        <f t="shared" ref="G434" si="18">ROUND(E434*F434,2)</f>
        <v>0</v>
      </c>
      <c r="H434" s="271" t="s">
        <v>1269</v>
      </c>
      <c r="I434" s="235"/>
      <c r="J434" s="235"/>
      <c r="K434" s="235"/>
      <c r="L434" s="235"/>
      <c r="M434" s="235"/>
      <c r="N434" s="235"/>
      <c r="O434" s="235"/>
      <c r="P434" s="235"/>
      <c r="Q434" s="235"/>
      <c r="R434" s="235"/>
      <c r="S434" s="235"/>
      <c r="T434" s="235"/>
      <c r="U434" s="235"/>
      <c r="V434" s="235"/>
      <c r="W434" s="235"/>
      <c r="X434" s="235"/>
      <c r="Y434" s="235"/>
      <c r="Z434" s="235"/>
      <c r="AA434" s="235"/>
      <c r="AB434" s="235"/>
      <c r="AC434" s="235"/>
      <c r="AD434" s="235"/>
      <c r="AE434" s="235"/>
      <c r="AF434" s="235"/>
      <c r="AG434" s="235"/>
      <c r="AH434" s="235"/>
      <c r="AI434" s="235"/>
      <c r="AJ434" s="235"/>
      <c r="AK434" s="235"/>
      <c r="AL434" s="235"/>
      <c r="AM434" s="235"/>
      <c r="AN434" s="235"/>
      <c r="AO434" s="235"/>
      <c r="AP434" s="235"/>
      <c r="AQ434" s="235"/>
      <c r="AR434" s="235"/>
      <c r="AS434" s="235"/>
      <c r="AT434" s="235"/>
      <c r="AU434" s="235"/>
    </row>
    <row r="435" spans="1:47" s="232" customFormat="1" outlineLevel="1">
      <c r="A435" s="395"/>
      <c r="B435" s="269"/>
      <c r="C435" s="360" t="s">
        <v>2116</v>
      </c>
      <c r="D435" s="361"/>
      <c r="E435" s="362"/>
      <c r="F435" s="334"/>
      <c r="G435" s="334"/>
      <c r="H435" s="271"/>
      <c r="I435" s="235"/>
      <c r="J435" s="235"/>
      <c r="K435" s="235"/>
      <c r="L435" s="235"/>
      <c r="M435" s="235"/>
      <c r="N435" s="235"/>
      <c r="O435" s="235"/>
      <c r="P435" s="235"/>
      <c r="Q435" s="235"/>
      <c r="R435" s="235"/>
      <c r="S435" s="235"/>
      <c r="T435" s="235"/>
      <c r="U435" s="235"/>
      <c r="V435" s="235"/>
      <c r="W435" s="235"/>
      <c r="X435" s="235"/>
      <c r="Y435" s="235"/>
      <c r="Z435" s="235"/>
      <c r="AA435" s="235"/>
      <c r="AB435" s="235"/>
      <c r="AC435" s="235"/>
      <c r="AD435" s="235"/>
      <c r="AE435" s="235"/>
      <c r="AF435" s="235"/>
      <c r="AG435" s="235"/>
      <c r="AH435" s="235"/>
      <c r="AI435" s="235"/>
      <c r="AJ435" s="235"/>
      <c r="AK435" s="235"/>
      <c r="AL435" s="235"/>
      <c r="AM435" s="235"/>
      <c r="AN435" s="235"/>
      <c r="AO435" s="235"/>
      <c r="AP435" s="235"/>
      <c r="AQ435" s="235"/>
      <c r="AR435" s="235"/>
      <c r="AS435" s="235"/>
      <c r="AT435" s="235"/>
      <c r="AU435" s="235"/>
    </row>
    <row r="436" spans="1:47" s="232" customFormat="1" outlineLevel="1">
      <c r="A436" s="395">
        <v>157</v>
      </c>
      <c r="B436" s="269" t="s">
        <v>2134</v>
      </c>
      <c r="C436" s="270" t="s">
        <v>2135</v>
      </c>
      <c r="D436" s="333" t="s">
        <v>142</v>
      </c>
      <c r="E436" s="334">
        <v>1</v>
      </c>
      <c r="F436" s="334"/>
      <c r="G436" s="334">
        <f t="shared" ref="G436" si="19">ROUND(E436*F436,2)</f>
        <v>0</v>
      </c>
      <c r="H436" s="271" t="s">
        <v>1269</v>
      </c>
      <c r="I436" s="235"/>
      <c r="J436" s="235"/>
      <c r="K436" s="235"/>
      <c r="L436" s="235"/>
      <c r="M436" s="235"/>
      <c r="N436" s="235"/>
      <c r="O436" s="235"/>
      <c r="P436" s="235"/>
      <c r="Q436" s="235"/>
      <c r="R436" s="235"/>
      <c r="S436" s="235"/>
      <c r="T436" s="235"/>
      <c r="U436" s="235"/>
      <c r="V436" s="235"/>
      <c r="W436" s="235"/>
      <c r="X436" s="235"/>
      <c r="Y436" s="235"/>
      <c r="Z436" s="235"/>
      <c r="AA436" s="235"/>
      <c r="AB436" s="235"/>
      <c r="AC436" s="235"/>
      <c r="AD436" s="235"/>
      <c r="AE436" s="235"/>
      <c r="AF436" s="235"/>
      <c r="AG436" s="235"/>
      <c r="AH436" s="235"/>
      <c r="AI436" s="235"/>
      <c r="AJ436" s="235"/>
      <c r="AK436" s="235"/>
      <c r="AL436" s="235"/>
      <c r="AM436" s="235"/>
      <c r="AN436" s="235"/>
      <c r="AO436" s="235"/>
      <c r="AP436" s="235"/>
      <c r="AQ436" s="235"/>
      <c r="AR436" s="235"/>
      <c r="AS436" s="235"/>
      <c r="AT436" s="235"/>
      <c r="AU436" s="235"/>
    </row>
    <row r="437" spans="1:47" s="232" customFormat="1" outlineLevel="1">
      <c r="A437" s="395"/>
      <c r="B437" s="269"/>
      <c r="C437" s="360" t="s">
        <v>2113</v>
      </c>
      <c r="D437" s="361"/>
      <c r="E437" s="362"/>
      <c r="F437" s="334"/>
      <c r="G437" s="334"/>
      <c r="H437" s="271"/>
      <c r="I437" s="235"/>
      <c r="J437" s="235"/>
      <c r="K437" s="235"/>
      <c r="L437" s="235"/>
      <c r="M437" s="235"/>
      <c r="N437" s="235"/>
      <c r="O437" s="235"/>
      <c r="P437" s="235"/>
      <c r="Q437" s="235"/>
      <c r="R437" s="235"/>
      <c r="S437" s="235"/>
      <c r="T437" s="235"/>
      <c r="U437" s="235"/>
      <c r="V437" s="235"/>
      <c r="W437" s="235"/>
      <c r="X437" s="235"/>
      <c r="Y437" s="235"/>
      <c r="Z437" s="235"/>
      <c r="AA437" s="235"/>
      <c r="AB437" s="235"/>
      <c r="AC437" s="235"/>
      <c r="AD437" s="235"/>
      <c r="AE437" s="235"/>
      <c r="AF437" s="235"/>
      <c r="AG437" s="235"/>
      <c r="AH437" s="235"/>
      <c r="AI437" s="235"/>
      <c r="AJ437" s="235"/>
      <c r="AK437" s="235"/>
      <c r="AL437" s="235"/>
      <c r="AM437" s="235"/>
      <c r="AN437" s="235"/>
      <c r="AO437" s="235"/>
      <c r="AP437" s="235"/>
      <c r="AQ437" s="235"/>
      <c r="AR437" s="235"/>
      <c r="AS437" s="235"/>
      <c r="AT437" s="235"/>
      <c r="AU437" s="235"/>
    </row>
    <row r="438" spans="1:47" s="232" customFormat="1" outlineLevel="1">
      <c r="A438" s="395">
        <v>158</v>
      </c>
      <c r="B438" s="269" t="s">
        <v>2136</v>
      </c>
      <c r="C438" s="270" t="s">
        <v>2137</v>
      </c>
      <c r="D438" s="333" t="s">
        <v>142</v>
      </c>
      <c r="E438" s="334">
        <v>1</v>
      </c>
      <c r="F438" s="334"/>
      <c r="G438" s="334">
        <f t="shared" ref="G438" si="20">ROUND(E438*F438,2)</f>
        <v>0</v>
      </c>
      <c r="H438" s="401" t="s">
        <v>1233</v>
      </c>
      <c r="I438" s="235"/>
      <c r="J438" s="235"/>
      <c r="K438" s="235"/>
      <c r="L438" s="235"/>
      <c r="M438" s="235"/>
      <c r="N438" s="235"/>
      <c r="O438" s="235"/>
      <c r="P438" s="235"/>
      <c r="Q438" s="235"/>
      <c r="R438" s="235"/>
      <c r="S438" s="235"/>
      <c r="T438" s="235"/>
      <c r="U438" s="235"/>
      <c r="V438" s="235"/>
      <c r="W438" s="235"/>
      <c r="X438" s="235"/>
      <c r="Y438" s="235"/>
      <c r="Z438" s="235"/>
      <c r="AA438" s="235"/>
      <c r="AB438" s="235"/>
      <c r="AC438" s="235"/>
      <c r="AD438" s="235"/>
      <c r="AE438" s="235"/>
      <c r="AF438" s="235"/>
      <c r="AG438" s="235"/>
      <c r="AH438" s="235"/>
      <c r="AI438" s="235"/>
      <c r="AJ438" s="235"/>
      <c r="AK438" s="235"/>
      <c r="AL438" s="235"/>
      <c r="AM438" s="235"/>
      <c r="AN438" s="235"/>
      <c r="AO438" s="235"/>
      <c r="AP438" s="235"/>
      <c r="AQ438" s="235"/>
      <c r="AR438" s="235"/>
      <c r="AS438" s="235"/>
      <c r="AT438" s="235"/>
      <c r="AU438" s="235"/>
    </row>
    <row r="439" spans="1:47" s="232" customFormat="1" outlineLevel="1">
      <c r="A439" s="395"/>
      <c r="B439" s="269"/>
      <c r="C439" s="360" t="s">
        <v>2116</v>
      </c>
      <c r="D439" s="361"/>
      <c r="E439" s="362"/>
      <c r="F439" s="334"/>
      <c r="G439" s="334"/>
      <c r="H439" s="271"/>
      <c r="I439" s="235"/>
      <c r="J439" s="235"/>
      <c r="K439" s="235"/>
      <c r="L439" s="235"/>
      <c r="M439" s="235"/>
      <c r="N439" s="235"/>
      <c r="O439" s="235"/>
      <c r="P439" s="235"/>
      <c r="Q439" s="235"/>
      <c r="R439" s="235"/>
      <c r="S439" s="235"/>
      <c r="T439" s="235"/>
      <c r="U439" s="235"/>
      <c r="V439" s="235"/>
      <c r="W439" s="235"/>
      <c r="X439" s="235"/>
      <c r="Y439" s="235"/>
      <c r="Z439" s="235"/>
      <c r="AA439" s="235"/>
      <c r="AB439" s="235"/>
      <c r="AC439" s="235"/>
      <c r="AD439" s="235"/>
      <c r="AE439" s="235"/>
      <c r="AF439" s="235"/>
      <c r="AG439" s="235"/>
      <c r="AH439" s="235"/>
      <c r="AI439" s="235"/>
      <c r="AJ439" s="235"/>
      <c r="AK439" s="235"/>
      <c r="AL439" s="235"/>
      <c r="AM439" s="235"/>
      <c r="AN439" s="235"/>
      <c r="AO439" s="235"/>
      <c r="AP439" s="235"/>
      <c r="AQ439" s="235"/>
      <c r="AR439" s="235"/>
      <c r="AS439" s="235"/>
      <c r="AT439" s="235"/>
      <c r="AU439" s="235"/>
    </row>
    <row r="440" spans="1:47" s="232" customFormat="1" ht="22.5" outlineLevel="1">
      <c r="A440" s="395">
        <v>159</v>
      </c>
      <c r="B440" s="269" t="s">
        <v>2138</v>
      </c>
      <c r="C440" s="270" t="s">
        <v>2139</v>
      </c>
      <c r="D440" s="333" t="s">
        <v>142</v>
      </c>
      <c r="E440" s="334">
        <v>2</v>
      </c>
      <c r="F440" s="334"/>
      <c r="G440" s="334">
        <f t="shared" ref="G440" si="21">ROUND(E440*F440,2)</f>
        <v>0</v>
      </c>
      <c r="H440" s="271" t="s">
        <v>1269</v>
      </c>
      <c r="I440" s="235"/>
      <c r="J440" s="235"/>
      <c r="K440" s="235"/>
      <c r="L440" s="235"/>
      <c r="M440" s="235"/>
      <c r="N440" s="235"/>
      <c r="O440" s="235"/>
      <c r="P440" s="235"/>
      <c r="Q440" s="235"/>
      <c r="R440" s="235"/>
      <c r="S440" s="235"/>
      <c r="T440" s="235"/>
      <c r="U440" s="235"/>
      <c r="V440" s="235"/>
      <c r="W440" s="235"/>
      <c r="X440" s="235"/>
      <c r="Y440" s="235"/>
      <c r="Z440" s="235"/>
      <c r="AA440" s="235"/>
      <c r="AB440" s="235"/>
      <c r="AC440" s="235"/>
      <c r="AD440" s="235"/>
      <c r="AE440" s="235"/>
      <c r="AF440" s="235"/>
      <c r="AG440" s="235"/>
      <c r="AH440" s="235"/>
      <c r="AI440" s="235"/>
      <c r="AJ440" s="235"/>
      <c r="AK440" s="235"/>
      <c r="AL440" s="235"/>
      <c r="AM440" s="235"/>
      <c r="AN440" s="235"/>
      <c r="AO440" s="235"/>
      <c r="AP440" s="235"/>
      <c r="AQ440" s="235"/>
      <c r="AR440" s="235"/>
      <c r="AS440" s="235"/>
      <c r="AT440" s="235"/>
      <c r="AU440" s="235"/>
    </row>
    <row r="441" spans="1:47" s="232" customFormat="1" outlineLevel="1">
      <c r="A441" s="395"/>
      <c r="B441" s="269"/>
      <c r="C441" s="360" t="s">
        <v>2113</v>
      </c>
      <c r="D441" s="361"/>
      <c r="E441" s="362"/>
      <c r="F441" s="334"/>
      <c r="G441" s="334"/>
      <c r="H441" s="271"/>
      <c r="I441" s="235"/>
      <c r="J441" s="235"/>
      <c r="K441" s="235"/>
      <c r="L441" s="235"/>
      <c r="M441" s="235"/>
      <c r="N441" s="235"/>
      <c r="O441" s="235"/>
      <c r="P441" s="235"/>
      <c r="Q441" s="235"/>
      <c r="R441" s="235"/>
      <c r="S441" s="235"/>
      <c r="T441" s="235"/>
      <c r="U441" s="235"/>
      <c r="V441" s="235"/>
      <c r="W441" s="235"/>
      <c r="X441" s="235"/>
      <c r="Y441" s="235"/>
      <c r="Z441" s="235"/>
      <c r="AA441" s="235"/>
      <c r="AB441" s="235"/>
      <c r="AC441" s="235"/>
      <c r="AD441" s="235"/>
      <c r="AE441" s="235"/>
      <c r="AF441" s="235"/>
      <c r="AG441" s="235"/>
      <c r="AH441" s="235"/>
      <c r="AI441" s="235"/>
      <c r="AJ441" s="235"/>
      <c r="AK441" s="235"/>
      <c r="AL441" s="235"/>
      <c r="AM441" s="235"/>
      <c r="AN441" s="235"/>
      <c r="AO441" s="235"/>
      <c r="AP441" s="235"/>
      <c r="AQ441" s="235"/>
      <c r="AR441" s="235"/>
      <c r="AS441" s="235"/>
      <c r="AT441" s="235"/>
      <c r="AU441" s="235"/>
    </row>
    <row r="442" spans="1:47" s="232" customFormat="1" ht="22.5" outlineLevel="1">
      <c r="A442" s="395">
        <v>160</v>
      </c>
      <c r="B442" s="269" t="s">
        <v>2140</v>
      </c>
      <c r="C442" s="270" t="s">
        <v>2141</v>
      </c>
      <c r="D442" s="333" t="s">
        <v>142</v>
      </c>
      <c r="E442" s="334">
        <v>2</v>
      </c>
      <c r="F442" s="334"/>
      <c r="G442" s="334">
        <f t="shared" ref="G442" si="22">ROUND(E442*F442,2)</f>
        <v>0</v>
      </c>
      <c r="H442" s="271" t="s">
        <v>1269</v>
      </c>
      <c r="I442" s="235"/>
      <c r="J442" s="235"/>
      <c r="K442" s="235"/>
      <c r="L442" s="235"/>
      <c r="M442" s="235"/>
      <c r="N442" s="235"/>
      <c r="O442" s="235"/>
      <c r="P442" s="235"/>
      <c r="Q442" s="235"/>
      <c r="R442" s="235"/>
      <c r="S442" s="235"/>
      <c r="T442" s="235"/>
      <c r="U442" s="235"/>
      <c r="V442" s="235"/>
      <c r="W442" s="235"/>
      <c r="X442" s="235"/>
      <c r="Y442" s="235"/>
      <c r="Z442" s="235"/>
      <c r="AA442" s="235"/>
      <c r="AB442" s="235"/>
      <c r="AC442" s="235"/>
      <c r="AD442" s="235"/>
      <c r="AE442" s="235"/>
      <c r="AF442" s="235"/>
      <c r="AG442" s="235"/>
      <c r="AH442" s="235"/>
      <c r="AI442" s="235"/>
      <c r="AJ442" s="235"/>
      <c r="AK442" s="235"/>
      <c r="AL442" s="235"/>
      <c r="AM442" s="235"/>
      <c r="AN442" s="235"/>
      <c r="AO442" s="235"/>
      <c r="AP442" s="235"/>
      <c r="AQ442" s="235"/>
      <c r="AR442" s="235"/>
      <c r="AS442" s="235"/>
      <c r="AT442" s="235"/>
      <c r="AU442" s="235"/>
    </row>
    <row r="443" spans="1:47" s="232" customFormat="1" outlineLevel="1">
      <c r="A443" s="395"/>
      <c r="B443" s="269"/>
      <c r="C443" s="360" t="s">
        <v>2116</v>
      </c>
      <c r="D443" s="361"/>
      <c r="E443" s="362"/>
      <c r="F443" s="334"/>
      <c r="G443" s="334"/>
      <c r="H443" s="271"/>
      <c r="I443" s="235"/>
      <c r="J443" s="235"/>
      <c r="K443" s="235"/>
      <c r="L443" s="235"/>
      <c r="M443" s="235"/>
      <c r="N443" s="235"/>
      <c r="O443" s="235"/>
      <c r="P443" s="235"/>
      <c r="Q443" s="235"/>
      <c r="R443" s="235"/>
      <c r="S443" s="235"/>
      <c r="T443" s="235"/>
      <c r="U443" s="235"/>
      <c r="V443" s="235"/>
      <c r="W443" s="235"/>
      <c r="X443" s="235"/>
      <c r="Y443" s="235"/>
      <c r="Z443" s="235"/>
      <c r="AA443" s="235"/>
      <c r="AB443" s="235"/>
      <c r="AC443" s="235"/>
      <c r="AD443" s="235"/>
      <c r="AE443" s="235"/>
      <c r="AF443" s="235"/>
      <c r="AG443" s="235"/>
      <c r="AH443" s="235"/>
      <c r="AI443" s="235"/>
      <c r="AJ443" s="235"/>
      <c r="AK443" s="235"/>
      <c r="AL443" s="235"/>
      <c r="AM443" s="235"/>
      <c r="AN443" s="235"/>
      <c r="AO443" s="235"/>
      <c r="AP443" s="235"/>
      <c r="AQ443" s="235"/>
      <c r="AR443" s="235"/>
      <c r="AS443" s="235"/>
      <c r="AT443" s="235"/>
      <c r="AU443" s="235"/>
    </row>
    <row r="444" spans="1:47" s="232" customFormat="1" outlineLevel="1">
      <c r="A444" s="395">
        <v>161</v>
      </c>
      <c r="B444" s="269" t="s">
        <v>2142</v>
      </c>
      <c r="C444" s="270" t="s">
        <v>2143</v>
      </c>
      <c r="D444" s="333" t="s">
        <v>142</v>
      </c>
      <c r="E444" s="334">
        <v>8</v>
      </c>
      <c r="F444" s="334"/>
      <c r="G444" s="334">
        <f t="shared" ref="G444" si="23">ROUND(E444*F444,2)</f>
        <v>0</v>
      </c>
      <c r="H444" s="271" t="s">
        <v>1269</v>
      </c>
      <c r="I444" s="235"/>
      <c r="J444" s="235"/>
      <c r="K444" s="235"/>
      <c r="L444" s="235"/>
      <c r="M444" s="235"/>
      <c r="N444" s="235"/>
      <c r="O444" s="235"/>
      <c r="P444" s="235"/>
      <c r="Q444" s="235"/>
      <c r="R444" s="235"/>
      <c r="S444" s="235"/>
      <c r="T444" s="235"/>
      <c r="U444" s="235"/>
      <c r="V444" s="235"/>
      <c r="W444" s="235"/>
      <c r="X444" s="235"/>
      <c r="Y444" s="235"/>
      <c r="Z444" s="235"/>
      <c r="AA444" s="235"/>
      <c r="AB444" s="235"/>
      <c r="AC444" s="235"/>
      <c r="AD444" s="235"/>
      <c r="AE444" s="235"/>
      <c r="AF444" s="235"/>
      <c r="AG444" s="235"/>
      <c r="AH444" s="235"/>
      <c r="AI444" s="235"/>
      <c r="AJ444" s="235"/>
      <c r="AK444" s="235"/>
      <c r="AL444" s="235"/>
      <c r="AM444" s="235"/>
      <c r="AN444" s="235"/>
      <c r="AO444" s="235"/>
      <c r="AP444" s="235"/>
      <c r="AQ444" s="235"/>
      <c r="AR444" s="235"/>
      <c r="AS444" s="235"/>
      <c r="AT444" s="235"/>
      <c r="AU444" s="235"/>
    </row>
    <row r="445" spans="1:47" s="232" customFormat="1" outlineLevel="1">
      <c r="A445" s="395"/>
      <c r="B445" s="269"/>
      <c r="C445" s="360" t="s">
        <v>2144</v>
      </c>
      <c r="D445" s="361"/>
      <c r="E445" s="362"/>
      <c r="F445" s="334"/>
      <c r="G445" s="334"/>
      <c r="H445" s="271"/>
      <c r="I445" s="235"/>
      <c r="J445" s="235"/>
      <c r="K445" s="235"/>
      <c r="L445" s="235"/>
      <c r="M445" s="235"/>
      <c r="N445" s="235"/>
      <c r="O445" s="235"/>
      <c r="P445" s="235"/>
      <c r="Q445" s="235"/>
      <c r="R445" s="235"/>
      <c r="S445" s="235"/>
      <c r="T445" s="235"/>
      <c r="U445" s="235"/>
      <c r="V445" s="235"/>
      <c r="W445" s="235"/>
      <c r="X445" s="235"/>
      <c r="Y445" s="235"/>
      <c r="Z445" s="235"/>
      <c r="AA445" s="235"/>
      <c r="AB445" s="235"/>
      <c r="AC445" s="235"/>
      <c r="AD445" s="235"/>
      <c r="AE445" s="235"/>
      <c r="AF445" s="235"/>
      <c r="AG445" s="235"/>
      <c r="AH445" s="235"/>
      <c r="AI445" s="235"/>
      <c r="AJ445" s="235"/>
      <c r="AK445" s="235"/>
      <c r="AL445" s="235"/>
      <c r="AM445" s="235"/>
      <c r="AN445" s="235"/>
      <c r="AO445" s="235"/>
      <c r="AP445" s="235"/>
      <c r="AQ445" s="235"/>
      <c r="AR445" s="235"/>
      <c r="AS445" s="235"/>
      <c r="AT445" s="235"/>
      <c r="AU445" s="235"/>
    </row>
    <row r="446" spans="1:47" s="232" customFormat="1" outlineLevel="1">
      <c r="A446" s="395"/>
      <c r="B446" s="269"/>
      <c r="C446" s="360" t="s">
        <v>2145</v>
      </c>
      <c r="D446" s="361"/>
      <c r="E446" s="362"/>
      <c r="F446" s="334"/>
      <c r="G446" s="334"/>
      <c r="H446" s="271"/>
      <c r="I446" s="235"/>
      <c r="J446" s="235"/>
      <c r="K446" s="235"/>
      <c r="L446" s="235"/>
      <c r="M446" s="235"/>
      <c r="N446" s="235"/>
      <c r="O446" s="235"/>
      <c r="P446" s="235"/>
      <c r="Q446" s="235"/>
      <c r="R446" s="235"/>
      <c r="S446" s="235"/>
      <c r="T446" s="235"/>
      <c r="U446" s="235"/>
      <c r="V446" s="235"/>
      <c r="W446" s="235"/>
      <c r="X446" s="235"/>
      <c r="Y446" s="235"/>
      <c r="Z446" s="235"/>
      <c r="AA446" s="235"/>
      <c r="AB446" s="235"/>
      <c r="AC446" s="235"/>
      <c r="AD446" s="235"/>
      <c r="AE446" s="235"/>
      <c r="AF446" s="235"/>
      <c r="AG446" s="235"/>
      <c r="AH446" s="235"/>
      <c r="AI446" s="235"/>
      <c r="AJ446" s="235"/>
      <c r="AK446" s="235"/>
      <c r="AL446" s="235"/>
      <c r="AM446" s="235"/>
      <c r="AN446" s="235"/>
      <c r="AO446" s="235"/>
      <c r="AP446" s="235"/>
      <c r="AQ446" s="235"/>
      <c r="AR446" s="235"/>
      <c r="AS446" s="235"/>
      <c r="AT446" s="235"/>
      <c r="AU446" s="235"/>
    </row>
    <row r="447" spans="1:47" s="232" customFormat="1" outlineLevel="1">
      <c r="A447" s="395">
        <v>162</v>
      </c>
      <c r="B447" s="269" t="s">
        <v>2146</v>
      </c>
      <c r="C447" s="270" t="s">
        <v>2147</v>
      </c>
      <c r="D447" s="333" t="s">
        <v>142</v>
      </c>
      <c r="E447" s="334">
        <v>4</v>
      </c>
      <c r="F447" s="334"/>
      <c r="G447" s="334">
        <f t="shared" ref="G447:G450" si="24">ROUND(E447*F447,2)</f>
        <v>0</v>
      </c>
      <c r="H447" s="271" t="s">
        <v>1269</v>
      </c>
      <c r="I447" s="235"/>
      <c r="J447" s="235"/>
      <c r="K447" s="235"/>
      <c r="L447" s="235"/>
      <c r="M447" s="235"/>
      <c r="N447" s="235"/>
      <c r="O447" s="235"/>
      <c r="P447" s="235"/>
      <c r="Q447" s="235"/>
      <c r="R447" s="235"/>
      <c r="S447" s="235"/>
      <c r="T447" s="235"/>
      <c r="U447" s="235"/>
      <c r="V447" s="235"/>
      <c r="W447" s="235"/>
      <c r="X447" s="235"/>
      <c r="Y447" s="235"/>
      <c r="Z447" s="235"/>
      <c r="AA447" s="235"/>
      <c r="AB447" s="235"/>
      <c r="AC447" s="235"/>
      <c r="AD447" s="235"/>
      <c r="AE447" s="235"/>
      <c r="AF447" s="235"/>
      <c r="AG447" s="235"/>
      <c r="AH447" s="235"/>
      <c r="AI447" s="235"/>
      <c r="AJ447" s="235"/>
      <c r="AK447" s="235"/>
      <c r="AL447" s="235"/>
      <c r="AM447" s="235"/>
      <c r="AN447" s="235"/>
      <c r="AO447" s="235"/>
      <c r="AP447" s="235"/>
      <c r="AQ447" s="235"/>
      <c r="AR447" s="235"/>
      <c r="AS447" s="235"/>
      <c r="AT447" s="235"/>
      <c r="AU447" s="235"/>
    </row>
    <row r="448" spans="1:47" s="232" customFormat="1" outlineLevel="1">
      <c r="A448" s="395">
        <v>163</v>
      </c>
      <c r="B448" s="269" t="s">
        <v>2148</v>
      </c>
      <c r="C448" s="270" t="s">
        <v>2149</v>
      </c>
      <c r="D448" s="333" t="s">
        <v>142</v>
      </c>
      <c r="E448" s="334">
        <v>4</v>
      </c>
      <c r="F448" s="334"/>
      <c r="G448" s="334">
        <f t="shared" si="24"/>
        <v>0</v>
      </c>
      <c r="H448" s="271" t="s">
        <v>1269</v>
      </c>
      <c r="I448" s="235"/>
      <c r="J448" s="235"/>
      <c r="K448" s="235"/>
      <c r="L448" s="235"/>
      <c r="M448" s="235"/>
      <c r="N448" s="235"/>
      <c r="O448" s="235"/>
      <c r="P448" s="235"/>
      <c r="Q448" s="235"/>
      <c r="R448" s="235"/>
      <c r="S448" s="235"/>
      <c r="T448" s="235"/>
      <c r="U448" s="235"/>
      <c r="V448" s="235"/>
      <c r="W448" s="235"/>
      <c r="X448" s="235"/>
      <c r="Y448" s="235"/>
      <c r="Z448" s="235"/>
      <c r="AA448" s="235"/>
      <c r="AB448" s="235"/>
      <c r="AC448" s="235"/>
      <c r="AD448" s="235"/>
      <c r="AE448" s="235"/>
      <c r="AF448" s="235"/>
      <c r="AG448" s="235"/>
      <c r="AH448" s="235"/>
      <c r="AI448" s="235"/>
      <c r="AJ448" s="235"/>
      <c r="AK448" s="235"/>
      <c r="AL448" s="235"/>
      <c r="AM448" s="235"/>
      <c r="AN448" s="235"/>
      <c r="AO448" s="235"/>
      <c r="AP448" s="235"/>
      <c r="AQ448" s="235"/>
      <c r="AR448" s="235"/>
      <c r="AS448" s="235"/>
      <c r="AT448" s="235"/>
      <c r="AU448" s="235"/>
    </row>
    <row r="449" spans="1:47" s="232" customFormat="1" outlineLevel="1">
      <c r="A449" s="395">
        <v>164</v>
      </c>
      <c r="B449" s="269" t="s">
        <v>2150</v>
      </c>
      <c r="C449" s="270" t="s">
        <v>2151</v>
      </c>
      <c r="D449" s="333" t="s">
        <v>142</v>
      </c>
      <c r="E449" s="334">
        <v>4</v>
      </c>
      <c r="F449" s="334"/>
      <c r="G449" s="334">
        <f t="shared" si="24"/>
        <v>0</v>
      </c>
      <c r="H449" s="271" t="s">
        <v>1269</v>
      </c>
      <c r="I449" s="235"/>
      <c r="J449" s="235"/>
      <c r="K449" s="235"/>
      <c r="L449" s="235"/>
      <c r="M449" s="235"/>
      <c r="N449" s="235"/>
      <c r="O449" s="235"/>
      <c r="P449" s="235"/>
      <c r="Q449" s="235"/>
      <c r="R449" s="235"/>
      <c r="S449" s="235"/>
      <c r="T449" s="235"/>
      <c r="U449" s="235"/>
      <c r="V449" s="235"/>
      <c r="W449" s="235"/>
      <c r="X449" s="235"/>
      <c r="Y449" s="235"/>
      <c r="Z449" s="235"/>
      <c r="AA449" s="235"/>
      <c r="AB449" s="235"/>
      <c r="AC449" s="235"/>
      <c r="AD449" s="235"/>
      <c r="AE449" s="235"/>
      <c r="AF449" s="235"/>
      <c r="AG449" s="235"/>
      <c r="AH449" s="235"/>
      <c r="AI449" s="235"/>
      <c r="AJ449" s="235"/>
      <c r="AK449" s="235"/>
      <c r="AL449" s="235"/>
      <c r="AM449" s="235"/>
      <c r="AN449" s="235"/>
      <c r="AO449" s="235"/>
      <c r="AP449" s="235"/>
      <c r="AQ449" s="235"/>
      <c r="AR449" s="235"/>
      <c r="AS449" s="235"/>
      <c r="AT449" s="235"/>
      <c r="AU449" s="235"/>
    </row>
    <row r="450" spans="1:47" s="232" customFormat="1" outlineLevel="1">
      <c r="A450" s="395">
        <v>165</v>
      </c>
      <c r="B450" s="269" t="s">
        <v>2152</v>
      </c>
      <c r="C450" s="270" t="s">
        <v>2153</v>
      </c>
      <c r="D450" s="333" t="s">
        <v>142</v>
      </c>
      <c r="E450" s="334">
        <v>1</v>
      </c>
      <c r="F450" s="334"/>
      <c r="G450" s="334">
        <f t="shared" si="24"/>
        <v>0</v>
      </c>
      <c r="H450" s="271" t="s">
        <v>1269</v>
      </c>
      <c r="I450" s="235"/>
      <c r="J450" s="235"/>
      <c r="K450" s="235"/>
      <c r="L450" s="235"/>
      <c r="M450" s="235"/>
      <c r="N450" s="235"/>
      <c r="O450" s="235"/>
      <c r="P450" s="235"/>
      <c r="Q450" s="235"/>
      <c r="R450" s="235"/>
      <c r="S450" s="235"/>
      <c r="T450" s="235"/>
      <c r="U450" s="235"/>
      <c r="V450" s="235"/>
      <c r="W450" s="235"/>
      <c r="X450" s="235"/>
      <c r="Y450" s="235"/>
      <c r="Z450" s="235"/>
      <c r="AA450" s="235"/>
      <c r="AB450" s="235"/>
      <c r="AC450" s="235"/>
      <c r="AD450" s="235"/>
      <c r="AE450" s="235"/>
      <c r="AF450" s="235"/>
      <c r="AG450" s="235"/>
      <c r="AH450" s="235"/>
      <c r="AI450" s="235"/>
      <c r="AJ450" s="235"/>
      <c r="AK450" s="235"/>
      <c r="AL450" s="235"/>
      <c r="AM450" s="235"/>
      <c r="AN450" s="235"/>
      <c r="AO450" s="235"/>
      <c r="AP450" s="235"/>
      <c r="AQ450" s="235"/>
      <c r="AR450" s="235"/>
      <c r="AS450" s="235"/>
      <c r="AT450" s="235"/>
      <c r="AU450" s="235"/>
    </row>
    <row r="451" spans="1:47" s="232" customFormat="1" outlineLevel="1">
      <c r="A451" s="395"/>
      <c r="B451" s="269"/>
      <c r="C451" s="360" t="s">
        <v>2113</v>
      </c>
      <c r="D451" s="361"/>
      <c r="E451" s="362"/>
      <c r="F451" s="334"/>
      <c r="G451" s="334"/>
      <c r="H451" s="271"/>
      <c r="I451" s="235"/>
      <c r="J451" s="235"/>
      <c r="K451" s="235"/>
      <c r="L451" s="235"/>
      <c r="M451" s="235"/>
      <c r="N451" s="235"/>
      <c r="O451" s="235"/>
      <c r="P451" s="235"/>
      <c r="Q451" s="235"/>
      <c r="R451" s="235"/>
      <c r="S451" s="235"/>
      <c r="T451" s="235"/>
      <c r="U451" s="235"/>
      <c r="V451" s="235"/>
      <c r="W451" s="235"/>
      <c r="X451" s="235"/>
      <c r="Y451" s="235"/>
      <c r="Z451" s="235"/>
      <c r="AA451" s="235"/>
      <c r="AB451" s="235"/>
      <c r="AC451" s="235"/>
      <c r="AD451" s="235"/>
      <c r="AE451" s="235"/>
      <c r="AF451" s="235"/>
      <c r="AG451" s="235"/>
      <c r="AH451" s="235"/>
      <c r="AI451" s="235"/>
      <c r="AJ451" s="235"/>
      <c r="AK451" s="235"/>
      <c r="AL451" s="235"/>
      <c r="AM451" s="235"/>
      <c r="AN451" s="235"/>
      <c r="AO451" s="235"/>
      <c r="AP451" s="235"/>
      <c r="AQ451" s="235"/>
      <c r="AR451" s="235"/>
      <c r="AS451" s="235"/>
      <c r="AT451" s="235"/>
      <c r="AU451" s="235"/>
    </row>
    <row r="452" spans="1:47" s="232" customFormat="1" outlineLevel="1">
      <c r="A452" s="395">
        <v>166</v>
      </c>
      <c r="B452" s="269" t="s">
        <v>2154</v>
      </c>
      <c r="C452" s="270" t="s">
        <v>2155</v>
      </c>
      <c r="D452" s="333" t="s">
        <v>142</v>
      </c>
      <c r="E452" s="334">
        <v>1</v>
      </c>
      <c r="F452" s="334"/>
      <c r="G452" s="334">
        <f t="shared" ref="G452" si="25">ROUND(E452*F452,2)</f>
        <v>0</v>
      </c>
      <c r="H452" s="401" t="s">
        <v>1233</v>
      </c>
      <c r="I452" s="235"/>
      <c r="J452" s="235"/>
      <c r="K452" s="235"/>
      <c r="L452" s="235"/>
      <c r="M452" s="235"/>
      <c r="N452" s="235"/>
      <c r="O452" s="235"/>
      <c r="P452" s="235"/>
      <c r="Q452" s="235"/>
      <c r="R452" s="235"/>
      <c r="S452" s="235"/>
      <c r="T452" s="235"/>
      <c r="U452" s="235"/>
      <c r="V452" s="235"/>
      <c r="W452" s="235"/>
      <c r="X452" s="235"/>
      <c r="Y452" s="235"/>
      <c r="Z452" s="235"/>
      <c r="AA452" s="235"/>
      <c r="AB452" s="235"/>
      <c r="AC452" s="235"/>
      <c r="AD452" s="235"/>
      <c r="AE452" s="235"/>
      <c r="AF452" s="235"/>
      <c r="AG452" s="235"/>
      <c r="AH452" s="235"/>
      <c r="AI452" s="235"/>
      <c r="AJ452" s="235"/>
      <c r="AK452" s="235"/>
      <c r="AL452" s="235"/>
      <c r="AM452" s="235"/>
      <c r="AN452" s="235"/>
      <c r="AO452" s="235"/>
      <c r="AP452" s="235"/>
      <c r="AQ452" s="235"/>
      <c r="AR452" s="235"/>
      <c r="AS452" s="235"/>
      <c r="AT452" s="235"/>
      <c r="AU452" s="235"/>
    </row>
    <row r="453" spans="1:47" s="232" customFormat="1" ht="22.5" outlineLevel="1">
      <c r="A453" s="395"/>
      <c r="B453" s="269"/>
      <c r="C453" s="360" t="s">
        <v>2156</v>
      </c>
      <c r="D453" s="361"/>
      <c r="E453" s="362"/>
      <c r="F453" s="334"/>
      <c r="G453" s="334"/>
      <c r="H453" s="271"/>
      <c r="I453" s="235"/>
      <c r="J453" s="235"/>
      <c r="K453" s="235"/>
      <c r="L453" s="235"/>
      <c r="M453" s="235"/>
      <c r="N453" s="235"/>
      <c r="O453" s="235"/>
      <c r="P453" s="235"/>
      <c r="Q453" s="235"/>
      <c r="R453" s="235"/>
      <c r="S453" s="235"/>
      <c r="T453" s="235"/>
      <c r="U453" s="235"/>
      <c r="V453" s="235"/>
      <c r="W453" s="235"/>
      <c r="X453" s="235"/>
      <c r="Y453" s="235"/>
      <c r="Z453" s="235"/>
      <c r="AA453" s="235"/>
      <c r="AB453" s="235"/>
      <c r="AC453" s="235"/>
      <c r="AD453" s="235"/>
      <c r="AE453" s="235"/>
      <c r="AF453" s="235"/>
      <c r="AG453" s="235"/>
      <c r="AH453" s="235"/>
      <c r="AI453" s="235"/>
      <c r="AJ453" s="235"/>
      <c r="AK453" s="235"/>
      <c r="AL453" s="235"/>
      <c r="AM453" s="235"/>
      <c r="AN453" s="235"/>
      <c r="AO453" s="235"/>
      <c r="AP453" s="235"/>
      <c r="AQ453" s="235"/>
      <c r="AR453" s="235"/>
      <c r="AS453" s="235"/>
      <c r="AT453" s="235"/>
      <c r="AU453" s="235"/>
    </row>
    <row r="454" spans="1:47" s="232" customFormat="1" outlineLevel="1">
      <c r="A454" s="395"/>
      <c r="B454" s="269"/>
      <c r="C454" s="360" t="s">
        <v>2116</v>
      </c>
      <c r="D454" s="361"/>
      <c r="E454" s="362"/>
      <c r="F454" s="334"/>
      <c r="G454" s="334"/>
      <c r="H454" s="271"/>
      <c r="I454" s="235"/>
      <c r="J454" s="235"/>
      <c r="K454" s="235"/>
      <c r="L454" s="235"/>
      <c r="M454" s="235"/>
      <c r="N454" s="235"/>
      <c r="O454" s="235"/>
      <c r="P454" s="235"/>
      <c r="Q454" s="235"/>
      <c r="R454" s="235"/>
      <c r="S454" s="235"/>
      <c r="T454" s="235"/>
      <c r="U454" s="235"/>
      <c r="V454" s="235"/>
      <c r="W454" s="235"/>
      <c r="X454" s="235"/>
      <c r="Y454" s="235"/>
      <c r="Z454" s="235"/>
      <c r="AA454" s="235"/>
      <c r="AB454" s="235"/>
      <c r="AC454" s="235"/>
      <c r="AD454" s="235"/>
      <c r="AE454" s="235"/>
      <c r="AF454" s="235"/>
      <c r="AG454" s="235"/>
      <c r="AH454" s="235"/>
      <c r="AI454" s="235"/>
      <c r="AJ454" s="235"/>
      <c r="AK454" s="235"/>
      <c r="AL454" s="235"/>
      <c r="AM454" s="235"/>
      <c r="AN454" s="235"/>
      <c r="AO454" s="235"/>
      <c r="AP454" s="235"/>
      <c r="AQ454" s="235"/>
      <c r="AR454" s="235"/>
      <c r="AS454" s="235"/>
      <c r="AT454" s="235"/>
      <c r="AU454" s="235"/>
    </row>
    <row r="455" spans="1:47" s="232" customFormat="1" outlineLevel="1">
      <c r="A455" s="395">
        <v>167</v>
      </c>
      <c r="B455" s="269" t="s">
        <v>2157</v>
      </c>
      <c r="C455" s="270" t="s">
        <v>2158</v>
      </c>
      <c r="D455" s="333" t="s">
        <v>142</v>
      </c>
      <c r="E455" s="334">
        <v>1</v>
      </c>
      <c r="F455" s="334"/>
      <c r="G455" s="334">
        <f t="shared" ref="G455" si="26">ROUND(E455*F455,2)</f>
        <v>0</v>
      </c>
      <c r="H455" s="271" t="s">
        <v>1269</v>
      </c>
      <c r="I455" s="235"/>
      <c r="J455" s="235"/>
      <c r="K455" s="235"/>
      <c r="L455" s="235"/>
      <c r="M455" s="235"/>
      <c r="N455" s="235"/>
      <c r="O455" s="235"/>
      <c r="P455" s="235"/>
      <c r="Q455" s="235"/>
      <c r="R455" s="235"/>
      <c r="S455" s="235"/>
      <c r="T455" s="235"/>
      <c r="U455" s="235"/>
      <c r="V455" s="235"/>
      <c r="W455" s="235"/>
      <c r="X455" s="235"/>
      <c r="Y455" s="235"/>
      <c r="Z455" s="235"/>
      <c r="AA455" s="235"/>
      <c r="AB455" s="235"/>
      <c r="AC455" s="235"/>
      <c r="AD455" s="235"/>
      <c r="AE455" s="235"/>
      <c r="AF455" s="235"/>
      <c r="AG455" s="235"/>
      <c r="AH455" s="235"/>
      <c r="AI455" s="235"/>
      <c r="AJ455" s="235"/>
      <c r="AK455" s="235"/>
      <c r="AL455" s="235"/>
      <c r="AM455" s="235"/>
      <c r="AN455" s="235"/>
      <c r="AO455" s="235"/>
      <c r="AP455" s="235"/>
      <c r="AQ455" s="235"/>
      <c r="AR455" s="235"/>
      <c r="AS455" s="235"/>
      <c r="AT455" s="235"/>
      <c r="AU455" s="235"/>
    </row>
    <row r="456" spans="1:47" s="232" customFormat="1" outlineLevel="1">
      <c r="A456" s="395"/>
      <c r="B456" s="269"/>
      <c r="C456" s="360" t="s">
        <v>2113</v>
      </c>
      <c r="D456" s="361"/>
      <c r="E456" s="362"/>
      <c r="F456" s="334"/>
      <c r="G456" s="334"/>
      <c r="H456" s="271"/>
      <c r="I456" s="235"/>
      <c r="J456" s="235"/>
      <c r="K456" s="235"/>
      <c r="L456" s="235"/>
      <c r="M456" s="235"/>
      <c r="N456" s="235"/>
      <c r="O456" s="235"/>
      <c r="P456" s="235"/>
      <c r="Q456" s="235"/>
      <c r="R456" s="235"/>
      <c r="S456" s="235"/>
      <c r="T456" s="235"/>
      <c r="U456" s="235"/>
      <c r="V456" s="235"/>
      <c r="W456" s="235"/>
      <c r="X456" s="235"/>
      <c r="Y456" s="235"/>
      <c r="Z456" s="235"/>
      <c r="AA456" s="235"/>
      <c r="AB456" s="235"/>
      <c r="AC456" s="235"/>
      <c r="AD456" s="235"/>
      <c r="AE456" s="235"/>
      <c r="AF456" s="235"/>
      <c r="AG456" s="235"/>
      <c r="AH456" s="235"/>
      <c r="AI456" s="235"/>
      <c r="AJ456" s="235"/>
      <c r="AK456" s="235"/>
      <c r="AL456" s="235"/>
      <c r="AM456" s="235"/>
      <c r="AN456" s="235"/>
      <c r="AO456" s="235"/>
      <c r="AP456" s="235"/>
      <c r="AQ456" s="235"/>
      <c r="AR456" s="235"/>
      <c r="AS456" s="235"/>
      <c r="AT456" s="235"/>
      <c r="AU456" s="235"/>
    </row>
    <row r="457" spans="1:47" s="232" customFormat="1" ht="22.5" outlineLevel="1">
      <c r="A457" s="395">
        <v>168</v>
      </c>
      <c r="B457" s="269" t="s">
        <v>2159</v>
      </c>
      <c r="C457" s="270" t="s">
        <v>2160</v>
      </c>
      <c r="D457" s="333" t="s">
        <v>142</v>
      </c>
      <c r="E457" s="334">
        <v>1</v>
      </c>
      <c r="F457" s="334"/>
      <c r="G457" s="334">
        <f t="shared" ref="G457" si="27">ROUND(E457*F457,2)</f>
        <v>0</v>
      </c>
      <c r="H457" s="401" t="s">
        <v>1233</v>
      </c>
      <c r="I457" s="235"/>
      <c r="J457" s="235"/>
      <c r="K457" s="235"/>
      <c r="L457" s="235"/>
      <c r="M457" s="235"/>
      <c r="N457" s="235"/>
      <c r="O457" s="235"/>
      <c r="P457" s="235"/>
      <c r="Q457" s="235"/>
      <c r="R457" s="235"/>
      <c r="S457" s="235"/>
      <c r="T457" s="235"/>
      <c r="U457" s="235"/>
      <c r="V457" s="235"/>
      <c r="W457" s="235"/>
      <c r="X457" s="235"/>
      <c r="Y457" s="235"/>
      <c r="Z457" s="235"/>
      <c r="AA457" s="235"/>
      <c r="AB457" s="235"/>
      <c r="AC457" s="235"/>
      <c r="AD457" s="235"/>
      <c r="AE457" s="235"/>
      <c r="AF457" s="235"/>
      <c r="AG457" s="235"/>
      <c r="AH457" s="235"/>
      <c r="AI457" s="235"/>
      <c r="AJ457" s="235"/>
      <c r="AK457" s="235"/>
      <c r="AL457" s="235"/>
      <c r="AM457" s="235"/>
      <c r="AN457" s="235"/>
      <c r="AO457" s="235"/>
      <c r="AP457" s="235"/>
      <c r="AQ457" s="235"/>
      <c r="AR457" s="235"/>
      <c r="AS457" s="235"/>
      <c r="AT457" s="235"/>
      <c r="AU457" s="235"/>
    </row>
    <row r="458" spans="1:47" s="232" customFormat="1" outlineLevel="1">
      <c r="A458" s="395"/>
      <c r="B458" s="269"/>
      <c r="C458" s="360" t="s">
        <v>2116</v>
      </c>
      <c r="D458" s="361"/>
      <c r="E458" s="362"/>
      <c r="F458" s="334"/>
      <c r="G458" s="334"/>
      <c r="H458" s="271"/>
      <c r="I458" s="235"/>
      <c r="J458" s="235"/>
      <c r="K458" s="235"/>
      <c r="L458" s="235"/>
      <c r="M458" s="235"/>
      <c r="N458" s="235"/>
      <c r="O458" s="235"/>
      <c r="P458" s="235"/>
      <c r="Q458" s="235"/>
      <c r="R458" s="235"/>
      <c r="S458" s="235"/>
      <c r="T458" s="235"/>
      <c r="U458" s="235"/>
      <c r="V458" s="235"/>
      <c r="W458" s="235"/>
      <c r="X458" s="235"/>
      <c r="Y458" s="235"/>
      <c r="Z458" s="235"/>
      <c r="AA458" s="235"/>
      <c r="AB458" s="235"/>
      <c r="AC458" s="235"/>
      <c r="AD458" s="235"/>
      <c r="AE458" s="235"/>
      <c r="AF458" s="235"/>
      <c r="AG458" s="235"/>
      <c r="AH458" s="235"/>
      <c r="AI458" s="235"/>
      <c r="AJ458" s="235"/>
      <c r="AK458" s="235"/>
      <c r="AL458" s="235"/>
      <c r="AM458" s="235"/>
      <c r="AN458" s="235"/>
      <c r="AO458" s="235"/>
      <c r="AP458" s="235"/>
      <c r="AQ458" s="235"/>
      <c r="AR458" s="235"/>
      <c r="AS458" s="235"/>
      <c r="AT458" s="235"/>
      <c r="AU458" s="235"/>
    </row>
    <row r="459" spans="1:47" s="232" customFormat="1" outlineLevel="1">
      <c r="A459" s="396" t="s">
        <v>126</v>
      </c>
      <c r="B459" s="371" t="s">
        <v>2306</v>
      </c>
      <c r="C459" s="364" t="s">
        <v>2307</v>
      </c>
      <c r="D459" s="365"/>
      <c r="E459" s="366"/>
      <c r="F459" s="366"/>
      <c r="G459" s="366">
        <f>SUM(G460:G499)</f>
        <v>0</v>
      </c>
      <c r="H459" s="339"/>
      <c r="I459" s="235"/>
      <c r="J459" s="235"/>
      <c r="K459" s="235"/>
      <c r="L459" s="235"/>
      <c r="M459" s="235"/>
      <c r="N459" s="235"/>
      <c r="O459" s="235"/>
      <c r="P459" s="235"/>
      <c r="Q459" s="235"/>
      <c r="R459" s="235"/>
      <c r="S459" s="235"/>
      <c r="T459" s="235"/>
      <c r="U459" s="235"/>
      <c r="V459" s="235"/>
      <c r="W459" s="235"/>
      <c r="X459" s="235"/>
      <c r="Y459" s="235"/>
      <c r="Z459" s="235"/>
      <c r="AA459" s="235"/>
      <c r="AB459" s="235"/>
      <c r="AC459" s="235"/>
      <c r="AD459" s="235"/>
      <c r="AE459" s="235"/>
      <c r="AF459" s="235"/>
      <c r="AG459" s="235"/>
      <c r="AH459" s="235"/>
      <c r="AI459" s="235"/>
      <c r="AJ459" s="235"/>
      <c r="AK459" s="235"/>
      <c r="AL459" s="235"/>
      <c r="AM459" s="235"/>
      <c r="AN459" s="235"/>
      <c r="AO459" s="235"/>
      <c r="AP459" s="235"/>
      <c r="AQ459" s="235"/>
      <c r="AR459" s="235"/>
      <c r="AS459" s="235"/>
      <c r="AT459" s="235"/>
      <c r="AU459" s="235"/>
    </row>
    <row r="460" spans="1:47" s="232" customFormat="1" ht="24" outlineLevel="1">
      <c r="A460" s="404"/>
      <c r="B460" s="402" t="s">
        <v>2308</v>
      </c>
      <c r="C460" s="403" t="s">
        <v>2309</v>
      </c>
      <c r="D460" s="405">
        <v>0</v>
      </c>
      <c r="E460" s="406">
        <v>0</v>
      </c>
      <c r="F460" s="406"/>
      <c r="G460" s="406"/>
      <c r="H460" s="407"/>
      <c r="I460" s="235"/>
      <c r="J460" s="235"/>
      <c r="K460" s="235"/>
      <c r="L460" s="235"/>
      <c r="M460" s="235"/>
      <c r="N460" s="235"/>
      <c r="O460" s="235"/>
      <c r="P460" s="235"/>
      <c r="Q460" s="235"/>
      <c r="R460" s="235"/>
      <c r="S460" s="235"/>
      <c r="T460" s="235"/>
      <c r="U460" s="235"/>
      <c r="V460" s="235"/>
      <c r="W460" s="235"/>
      <c r="X460" s="235"/>
      <c r="Y460" s="235"/>
      <c r="Z460" s="235"/>
      <c r="AA460" s="235"/>
      <c r="AB460" s="235"/>
      <c r="AC460" s="235"/>
      <c r="AD460" s="235"/>
      <c r="AE460" s="235"/>
      <c r="AF460" s="235"/>
      <c r="AG460" s="235"/>
      <c r="AH460" s="235"/>
      <c r="AI460" s="235"/>
      <c r="AJ460" s="235"/>
      <c r="AK460" s="235"/>
      <c r="AL460" s="235"/>
      <c r="AM460" s="235"/>
      <c r="AN460" s="235"/>
      <c r="AO460" s="235"/>
      <c r="AP460" s="235"/>
      <c r="AQ460" s="235"/>
      <c r="AR460" s="235"/>
      <c r="AS460" s="235"/>
      <c r="AT460" s="235"/>
      <c r="AU460" s="235"/>
    </row>
    <row r="461" spans="1:47" s="232" customFormat="1" outlineLevel="1">
      <c r="A461" s="400"/>
      <c r="B461" s="411">
        <v>0</v>
      </c>
      <c r="C461" s="236">
        <v>0</v>
      </c>
      <c r="D461" s="141">
        <v>0</v>
      </c>
      <c r="E461" s="231">
        <v>0</v>
      </c>
      <c r="F461" s="231"/>
      <c r="G461" s="231"/>
      <c r="H461" s="401"/>
      <c r="I461" s="235"/>
      <c r="J461" s="235"/>
      <c r="K461" s="235"/>
      <c r="L461" s="235"/>
      <c r="M461" s="235"/>
      <c r="N461" s="235"/>
      <c r="O461" s="235"/>
      <c r="P461" s="235"/>
      <c r="Q461" s="235"/>
      <c r="R461" s="235"/>
      <c r="S461" s="235"/>
      <c r="T461" s="235"/>
      <c r="U461" s="235"/>
      <c r="V461" s="235"/>
      <c r="W461" s="235"/>
      <c r="X461" s="235"/>
      <c r="Y461" s="235"/>
      <c r="Z461" s="235"/>
      <c r="AA461" s="235"/>
      <c r="AB461" s="235"/>
      <c r="AC461" s="235"/>
      <c r="AD461" s="235"/>
      <c r="AE461" s="235"/>
      <c r="AF461" s="235"/>
      <c r="AG461" s="235"/>
      <c r="AH461" s="235"/>
      <c r="AI461" s="235"/>
      <c r="AJ461" s="235"/>
      <c r="AK461" s="235"/>
      <c r="AL461" s="235"/>
      <c r="AM461" s="235"/>
      <c r="AN461" s="235"/>
      <c r="AO461" s="235"/>
      <c r="AP461" s="235"/>
      <c r="AQ461" s="235"/>
      <c r="AR461" s="235"/>
      <c r="AS461" s="235"/>
      <c r="AT461" s="235"/>
      <c r="AU461" s="235"/>
    </row>
    <row r="462" spans="1:47" s="232" customFormat="1" ht="33.75" outlineLevel="1">
      <c r="A462" s="400">
        <v>169</v>
      </c>
      <c r="B462" s="411" t="s">
        <v>2318</v>
      </c>
      <c r="C462" s="236" t="s">
        <v>2322</v>
      </c>
      <c r="D462" s="141" t="s">
        <v>142</v>
      </c>
      <c r="E462" s="231">
        <v>1</v>
      </c>
      <c r="F462" s="231"/>
      <c r="G462" s="231">
        <f t="shared" ref="G462:G467" si="28">ROUND(E462*F462,2)</f>
        <v>0</v>
      </c>
      <c r="H462" s="401" t="s">
        <v>1233</v>
      </c>
      <c r="I462" s="235"/>
      <c r="J462" s="408"/>
      <c r="K462" s="235"/>
      <c r="L462" s="235"/>
      <c r="M462" s="235"/>
      <c r="N462" s="235"/>
      <c r="O462" s="235"/>
      <c r="P462" s="235"/>
      <c r="Q462" s="235"/>
      <c r="R462" s="235"/>
      <c r="S462" s="235"/>
      <c r="T462" s="235"/>
      <c r="U462" s="235"/>
      <c r="V462" s="235"/>
      <c r="W462" s="235"/>
      <c r="X462" s="235"/>
      <c r="Y462" s="235"/>
      <c r="Z462" s="235"/>
      <c r="AA462" s="235"/>
      <c r="AB462" s="235"/>
      <c r="AC462" s="235"/>
      <c r="AD462" s="235"/>
      <c r="AE462" s="235"/>
      <c r="AF462" s="235"/>
      <c r="AG462" s="235"/>
      <c r="AH462" s="235"/>
      <c r="AI462" s="235"/>
      <c r="AJ462" s="235"/>
      <c r="AK462" s="235"/>
      <c r="AL462" s="235"/>
      <c r="AM462" s="235"/>
      <c r="AN462" s="235"/>
      <c r="AO462" s="235"/>
      <c r="AP462" s="235"/>
      <c r="AQ462" s="235"/>
      <c r="AR462" s="235"/>
      <c r="AS462" s="235"/>
      <c r="AT462" s="235"/>
      <c r="AU462" s="235"/>
    </row>
    <row r="463" spans="1:47" s="232" customFormat="1" ht="33.75" outlineLevel="1">
      <c r="A463" s="400">
        <v>170</v>
      </c>
      <c r="B463" s="411" t="s">
        <v>2319</v>
      </c>
      <c r="C463" s="236" t="s">
        <v>2324</v>
      </c>
      <c r="D463" s="141" t="s">
        <v>142</v>
      </c>
      <c r="E463" s="231">
        <v>1</v>
      </c>
      <c r="F463" s="231"/>
      <c r="G463" s="231">
        <f t="shared" si="28"/>
        <v>0</v>
      </c>
      <c r="H463" s="401" t="s">
        <v>1233</v>
      </c>
      <c r="I463" s="235"/>
      <c r="J463" s="408"/>
      <c r="K463" s="235"/>
      <c r="L463" s="235"/>
      <c r="M463" s="235"/>
      <c r="N463" s="235"/>
      <c r="O463" s="235"/>
      <c r="P463" s="235"/>
      <c r="Q463" s="235"/>
      <c r="R463" s="235"/>
      <c r="S463" s="235"/>
      <c r="T463" s="235"/>
      <c r="U463" s="235"/>
      <c r="V463" s="235"/>
      <c r="W463" s="235"/>
      <c r="X463" s="235"/>
      <c r="Y463" s="235"/>
      <c r="Z463" s="235"/>
      <c r="AA463" s="235"/>
      <c r="AB463" s="235"/>
      <c r="AC463" s="235"/>
      <c r="AD463" s="235"/>
      <c r="AE463" s="235"/>
      <c r="AF463" s="235"/>
      <c r="AG463" s="235"/>
      <c r="AH463" s="235"/>
      <c r="AI463" s="235"/>
      <c r="AJ463" s="235"/>
      <c r="AK463" s="235"/>
      <c r="AL463" s="235"/>
      <c r="AM463" s="235"/>
      <c r="AN463" s="235"/>
      <c r="AO463" s="235"/>
      <c r="AP463" s="235"/>
      <c r="AQ463" s="235"/>
      <c r="AR463" s="235"/>
      <c r="AS463" s="235"/>
      <c r="AT463" s="235"/>
      <c r="AU463" s="235"/>
    </row>
    <row r="464" spans="1:47" s="232" customFormat="1" ht="22.5" outlineLevel="1">
      <c r="A464" s="400">
        <v>171</v>
      </c>
      <c r="B464" s="411" t="s">
        <v>2320</v>
      </c>
      <c r="C464" s="236" t="s">
        <v>2326</v>
      </c>
      <c r="D464" s="141" t="s">
        <v>142</v>
      </c>
      <c r="E464" s="231">
        <v>1</v>
      </c>
      <c r="F464" s="231"/>
      <c r="G464" s="231">
        <f t="shared" si="28"/>
        <v>0</v>
      </c>
      <c r="H464" s="401" t="s">
        <v>1233</v>
      </c>
      <c r="I464" s="235"/>
      <c r="J464" s="408"/>
      <c r="K464" s="235"/>
      <c r="L464" s="235"/>
      <c r="M464" s="235"/>
      <c r="N464" s="235"/>
      <c r="O464" s="235"/>
      <c r="P464" s="235"/>
      <c r="Q464" s="235"/>
      <c r="R464" s="235"/>
      <c r="S464" s="235"/>
      <c r="T464" s="235"/>
      <c r="U464" s="235"/>
      <c r="V464" s="235"/>
      <c r="W464" s="235"/>
      <c r="X464" s="235"/>
      <c r="Y464" s="235"/>
      <c r="Z464" s="235"/>
      <c r="AA464" s="235"/>
      <c r="AB464" s="235"/>
      <c r="AC464" s="235"/>
      <c r="AD464" s="235"/>
      <c r="AE464" s="235"/>
      <c r="AF464" s="235"/>
      <c r="AG464" s="235"/>
      <c r="AH464" s="235"/>
      <c r="AI464" s="235"/>
      <c r="AJ464" s="235"/>
      <c r="AK464" s="235"/>
      <c r="AL464" s="235"/>
      <c r="AM464" s="235"/>
      <c r="AN464" s="235"/>
      <c r="AO464" s="235"/>
      <c r="AP464" s="235"/>
      <c r="AQ464" s="235"/>
      <c r="AR464" s="235"/>
      <c r="AS464" s="235"/>
      <c r="AT464" s="235"/>
      <c r="AU464" s="235"/>
    </row>
    <row r="465" spans="1:47" s="232" customFormat="1" ht="22.5" outlineLevel="1">
      <c r="A465" s="400">
        <v>172</v>
      </c>
      <c r="B465" s="411" t="s">
        <v>2371</v>
      </c>
      <c r="C465" s="236" t="s">
        <v>2372</v>
      </c>
      <c r="D465" s="141" t="s">
        <v>142</v>
      </c>
      <c r="E465" s="231">
        <v>7</v>
      </c>
      <c r="F465" s="231"/>
      <c r="G465" s="231">
        <f t="shared" si="28"/>
        <v>0</v>
      </c>
      <c r="H465" s="401" t="s">
        <v>1233</v>
      </c>
      <c r="I465" s="235"/>
      <c r="J465" s="408"/>
      <c r="K465" s="235"/>
      <c r="L465" s="235"/>
      <c r="M465" s="235"/>
      <c r="N465" s="235"/>
      <c r="O465" s="235"/>
      <c r="P465" s="235"/>
      <c r="Q465" s="235"/>
      <c r="R465" s="235"/>
      <c r="S465" s="235"/>
      <c r="T465" s="235"/>
      <c r="U465" s="235"/>
      <c r="V465" s="235"/>
      <c r="W465" s="235"/>
      <c r="X465" s="235"/>
      <c r="Y465" s="235"/>
      <c r="Z465" s="235"/>
      <c r="AA465" s="235"/>
      <c r="AB465" s="235"/>
      <c r="AC465" s="235"/>
      <c r="AD465" s="235"/>
      <c r="AE465" s="235"/>
      <c r="AF465" s="235"/>
      <c r="AG465" s="235"/>
      <c r="AH465" s="235"/>
      <c r="AI465" s="235"/>
      <c r="AJ465" s="235"/>
      <c r="AK465" s="235"/>
      <c r="AL465" s="235"/>
      <c r="AM465" s="235"/>
      <c r="AN465" s="235"/>
      <c r="AO465" s="235"/>
      <c r="AP465" s="235"/>
      <c r="AQ465" s="235"/>
      <c r="AR465" s="235"/>
      <c r="AS465" s="235"/>
      <c r="AT465" s="235"/>
      <c r="AU465" s="235"/>
    </row>
    <row r="466" spans="1:47" s="232" customFormat="1" ht="33.75" outlineLevel="1">
      <c r="A466" s="400">
        <v>173</v>
      </c>
      <c r="B466" s="411" t="s">
        <v>2377</v>
      </c>
      <c r="C466" s="236" t="s">
        <v>2378</v>
      </c>
      <c r="D466" s="141" t="s">
        <v>142</v>
      </c>
      <c r="E466" s="231">
        <v>7</v>
      </c>
      <c r="F466" s="231"/>
      <c r="G466" s="231">
        <f t="shared" si="28"/>
        <v>0</v>
      </c>
      <c r="H466" s="401" t="s">
        <v>1233</v>
      </c>
      <c r="I466" s="235"/>
      <c r="J466" s="408"/>
      <c r="K466" s="235"/>
      <c r="L466" s="235"/>
      <c r="M466" s="235"/>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235"/>
      <c r="AL466" s="235"/>
      <c r="AM466" s="235"/>
      <c r="AN466" s="235"/>
      <c r="AO466" s="235"/>
      <c r="AP466" s="235"/>
      <c r="AQ466" s="235"/>
      <c r="AR466" s="235"/>
      <c r="AS466" s="235"/>
      <c r="AT466" s="235"/>
      <c r="AU466" s="235"/>
    </row>
    <row r="467" spans="1:47" s="232" customFormat="1" outlineLevel="1">
      <c r="A467" s="400">
        <v>174</v>
      </c>
      <c r="B467" s="411" t="s">
        <v>2395</v>
      </c>
      <c r="C467" s="236" t="s">
        <v>2396</v>
      </c>
      <c r="D467" s="141" t="s">
        <v>415</v>
      </c>
      <c r="E467" s="231">
        <v>7</v>
      </c>
      <c r="F467" s="231"/>
      <c r="G467" s="231">
        <f t="shared" si="28"/>
        <v>0</v>
      </c>
      <c r="H467" s="401" t="s">
        <v>1233</v>
      </c>
      <c r="I467" s="235"/>
      <c r="J467" s="408"/>
      <c r="K467" s="235"/>
      <c r="L467" s="235"/>
      <c r="M467" s="235"/>
      <c r="N467" s="235"/>
      <c r="O467" s="235"/>
      <c r="P467" s="235"/>
      <c r="Q467" s="235"/>
      <c r="R467" s="235"/>
      <c r="S467" s="235"/>
      <c r="T467" s="235"/>
      <c r="U467" s="235"/>
      <c r="V467" s="235"/>
      <c r="W467" s="235"/>
      <c r="X467" s="235"/>
      <c r="Y467" s="235"/>
      <c r="Z467" s="235"/>
      <c r="AA467" s="235"/>
      <c r="AB467" s="235"/>
      <c r="AC467" s="235"/>
      <c r="AD467" s="235"/>
      <c r="AE467" s="235"/>
      <c r="AF467" s="235"/>
      <c r="AG467" s="235"/>
      <c r="AH467" s="235"/>
      <c r="AI467" s="235"/>
      <c r="AJ467" s="235"/>
      <c r="AK467" s="235"/>
      <c r="AL467" s="235"/>
      <c r="AM467" s="235"/>
      <c r="AN467" s="235"/>
      <c r="AO467" s="235"/>
      <c r="AP467" s="235"/>
      <c r="AQ467" s="235"/>
      <c r="AR467" s="235"/>
      <c r="AS467" s="235"/>
      <c r="AT467" s="235"/>
      <c r="AU467" s="235"/>
    </row>
    <row r="468" spans="1:47" s="232" customFormat="1" outlineLevel="1">
      <c r="A468" s="400"/>
      <c r="B468" s="411">
        <v>0</v>
      </c>
      <c r="C468" s="236">
        <v>0</v>
      </c>
      <c r="D468" s="141">
        <v>0</v>
      </c>
      <c r="E468" s="231">
        <v>0</v>
      </c>
      <c r="F468" s="231"/>
      <c r="G468" s="231"/>
      <c r="H468" s="401"/>
      <c r="I468" s="235"/>
      <c r="J468" s="408"/>
      <c r="K468" s="235"/>
      <c r="L468" s="235"/>
      <c r="M468" s="235"/>
      <c r="N468" s="235"/>
      <c r="O468" s="235"/>
      <c r="P468" s="235"/>
      <c r="Q468" s="235"/>
      <c r="R468" s="235"/>
      <c r="S468" s="235"/>
      <c r="T468" s="235"/>
      <c r="U468" s="235"/>
      <c r="V468" s="235"/>
      <c r="W468" s="235"/>
      <c r="X468" s="235"/>
      <c r="Y468" s="235"/>
      <c r="Z468" s="235"/>
      <c r="AA468" s="235"/>
      <c r="AB468" s="235"/>
      <c r="AC468" s="235"/>
      <c r="AD468" s="235"/>
      <c r="AE468" s="235"/>
      <c r="AF468" s="235"/>
      <c r="AG468" s="235"/>
      <c r="AH468" s="235"/>
      <c r="AI468" s="235"/>
      <c r="AJ468" s="235"/>
      <c r="AK468" s="235"/>
      <c r="AL468" s="235"/>
      <c r="AM468" s="235"/>
      <c r="AN468" s="235"/>
      <c r="AO468" s="235"/>
      <c r="AP468" s="235"/>
      <c r="AQ468" s="235"/>
      <c r="AR468" s="235"/>
      <c r="AS468" s="235"/>
      <c r="AT468" s="235"/>
      <c r="AU468" s="235"/>
    </row>
    <row r="469" spans="1:47" s="232" customFormat="1" outlineLevel="1">
      <c r="A469" s="400"/>
      <c r="B469" s="411">
        <v>0</v>
      </c>
      <c r="C469" s="236" t="s">
        <v>2407</v>
      </c>
      <c r="D469" s="141">
        <v>0</v>
      </c>
      <c r="E469" s="231">
        <v>0</v>
      </c>
      <c r="F469" s="231"/>
      <c r="G469" s="231"/>
      <c r="H469" s="401"/>
      <c r="I469" s="235"/>
      <c r="J469" s="408"/>
      <c r="K469" s="235"/>
      <c r="L469" s="235"/>
      <c r="M469" s="235"/>
      <c r="N469" s="235"/>
      <c r="O469" s="235"/>
      <c r="P469" s="235"/>
      <c r="Q469" s="235"/>
      <c r="R469" s="235"/>
      <c r="S469" s="235"/>
      <c r="T469" s="235"/>
      <c r="U469" s="235"/>
      <c r="V469" s="235"/>
      <c r="W469" s="235"/>
      <c r="X469" s="235"/>
      <c r="Y469" s="235"/>
      <c r="Z469" s="235"/>
      <c r="AA469" s="235"/>
      <c r="AB469" s="235"/>
      <c r="AC469" s="235"/>
      <c r="AD469" s="235"/>
      <c r="AE469" s="235"/>
      <c r="AF469" s="235"/>
      <c r="AG469" s="235"/>
      <c r="AH469" s="235"/>
      <c r="AI469" s="235"/>
      <c r="AJ469" s="235"/>
      <c r="AK469" s="235"/>
      <c r="AL469" s="235"/>
      <c r="AM469" s="235"/>
      <c r="AN469" s="235"/>
      <c r="AO469" s="235"/>
      <c r="AP469" s="235"/>
      <c r="AQ469" s="235"/>
      <c r="AR469" s="235"/>
      <c r="AS469" s="235"/>
      <c r="AT469" s="235"/>
      <c r="AU469" s="235"/>
    </row>
    <row r="470" spans="1:47" s="232" customFormat="1" outlineLevel="1">
      <c r="A470" s="400">
        <v>175</v>
      </c>
      <c r="B470" s="411">
        <v>0</v>
      </c>
      <c r="C470" s="236" t="s">
        <v>2410</v>
      </c>
      <c r="D470" s="141" t="s">
        <v>415</v>
      </c>
      <c r="E470" s="231">
        <v>5</v>
      </c>
      <c r="F470" s="231"/>
      <c r="G470" s="231">
        <f t="shared" ref="G470:G471" si="29">ROUND(E470*F470,2)</f>
        <v>0</v>
      </c>
      <c r="H470" s="401" t="s">
        <v>1233</v>
      </c>
      <c r="I470" s="235"/>
      <c r="J470" s="408"/>
      <c r="K470" s="235"/>
      <c r="L470" s="235"/>
      <c r="M470" s="235"/>
      <c r="N470" s="235"/>
      <c r="O470" s="235"/>
      <c r="P470" s="235"/>
      <c r="Q470" s="235"/>
      <c r="R470" s="235"/>
      <c r="S470" s="235"/>
      <c r="T470" s="235"/>
      <c r="U470" s="235"/>
      <c r="V470" s="235"/>
      <c r="W470" s="235"/>
      <c r="X470" s="235"/>
      <c r="Y470" s="235"/>
      <c r="Z470" s="235"/>
      <c r="AA470" s="235"/>
      <c r="AB470" s="235"/>
      <c r="AC470" s="235"/>
      <c r="AD470" s="235"/>
      <c r="AE470" s="235"/>
      <c r="AF470" s="235"/>
      <c r="AG470" s="235"/>
      <c r="AH470" s="235"/>
      <c r="AI470" s="235"/>
      <c r="AJ470" s="235"/>
      <c r="AK470" s="235"/>
      <c r="AL470" s="235"/>
      <c r="AM470" s="235"/>
      <c r="AN470" s="235"/>
      <c r="AO470" s="235"/>
      <c r="AP470" s="235"/>
      <c r="AQ470" s="235"/>
      <c r="AR470" s="235"/>
      <c r="AS470" s="235"/>
      <c r="AT470" s="235"/>
      <c r="AU470" s="235"/>
    </row>
    <row r="471" spans="1:47" s="232" customFormat="1" outlineLevel="1">
      <c r="A471" s="400">
        <v>176</v>
      </c>
      <c r="B471" s="411">
        <v>0</v>
      </c>
      <c r="C471" s="236" t="s">
        <v>2411</v>
      </c>
      <c r="D471" s="141" t="s">
        <v>415</v>
      </c>
      <c r="E471" s="231">
        <v>3</v>
      </c>
      <c r="F471" s="231"/>
      <c r="G471" s="231">
        <f t="shared" si="29"/>
        <v>0</v>
      </c>
      <c r="H471" s="401" t="s">
        <v>1233</v>
      </c>
      <c r="I471" s="235"/>
      <c r="J471" s="408"/>
      <c r="K471" s="235"/>
      <c r="L471" s="235"/>
      <c r="M471" s="235"/>
      <c r="N471" s="235"/>
      <c r="O471" s="235"/>
      <c r="P471" s="235"/>
      <c r="Q471" s="235"/>
      <c r="R471" s="235"/>
      <c r="S471" s="235"/>
      <c r="T471" s="235"/>
      <c r="U471" s="235"/>
      <c r="V471" s="235"/>
      <c r="W471" s="235"/>
      <c r="X471" s="235"/>
      <c r="Y471" s="235"/>
      <c r="Z471" s="235"/>
      <c r="AA471" s="235"/>
      <c r="AB471" s="235"/>
      <c r="AC471" s="235"/>
      <c r="AD471" s="235"/>
      <c r="AE471" s="235"/>
      <c r="AF471" s="235"/>
      <c r="AG471" s="235"/>
      <c r="AH471" s="235"/>
      <c r="AI471" s="235"/>
      <c r="AJ471" s="235"/>
      <c r="AK471" s="235"/>
      <c r="AL471" s="235"/>
      <c r="AM471" s="235"/>
      <c r="AN471" s="235"/>
      <c r="AO471" s="235"/>
      <c r="AP471" s="235"/>
      <c r="AQ471" s="235"/>
      <c r="AR471" s="235"/>
      <c r="AS471" s="235"/>
      <c r="AT471" s="235"/>
      <c r="AU471" s="235"/>
    </row>
    <row r="472" spans="1:47" s="232" customFormat="1" outlineLevel="1">
      <c r="A472" s="400"/>
      <c r="B472" s="411">
        <v>0</v>
      </c>
      <c r="C472" s="236">
        <v>0</v>
      </c>
      <c r="D472" s="141">
        <v>0</v>
      </c>
      <c r="E472" s="231">
        <v>0</v>
      </c>
      <c r="F472" s="231"/>
      <c r="G472" s="231"/>
      <c r="H472" s="401"/>
      <c r="I472" s="235"/>
      <c r="J472" s="408"/>
      <c r="K472" s="235"/>
      <c r="L472" s="235"/>
      <c r="M472" s="235"/>
      <c r="N472" s="235"/>
      <c r="O472" s="235"/>
      <c r="P472" s="235"/>
      <c r="Q472" s="235"/>
      <c r="R472" s="235"/>
      <c r="S472" s="235"/>
      <c r="T472" s="235"/>
      <c r="U472" s="235"/>
      <c r="V472" s="235"/>
      <c r="W472" s="235"/>
      <c r="X472" s="235"/>
      <c r="Y472" s="235"/>
      <c r="Z472" s="235"/>
      <c r="AA472" s="235"/>
      <c r="AB472" s="235"/>
      <c r="AC472" s="235"/>
      <c r="AD472" s="235"/>
      <c r="AE472" s="235"/>
      <c r="AF472" s="235"/>
      <c r="AG472" s="235"/>
      <c r="AH472" s="235"/>
      <c r="AI472" s="235"/>
      <c r="AJ472" s="235"/>
      <c r="AK472" s="235"/>
      <c r="AL472" s="235"/>
      <c r="AM472" s="235"/>
      <c r="AN472" s="235"/>
      <c r="AO472" s="235"/>
      <c r="AP472" s="235"/>
      <c r="AQ472" s="235"/>
      <c r="AR472" s="235"/>
      <c r="AS472" s="235"/>
      <c r="AT472" s="235"/>
      <c r="AU472" s="235"/>
    </row>
    <row r="473" spans="1:47" s="232" customFormat="1" outlineLevel="1">
      <c r="A473" s="400"/>
      <c r="B473" s="411">
        <v>0</v>
      </c>
      <c r="C473" s="236" t="s">
        <v>2412</v>
      </c>
      <c r="D473" s="141">
        <v>0</v>
      </c>
      <c r="E473" s="231">
        <v>0</v>
      </c>
      <c r="F473" s="231"/>
      <c r="G473" s="231"/>
      <c r="H473" s="401"/>
      <c r="I473" s="235"/>
      <c r="J473" s="408"/>
      <c r="K473" s="235"/>
      <c r="L473" s="235"/>
      <c r="M473" s="235"/>
      <c r="N473" s="235"/>
      <c r="O473" s="235"/>
      <c r="P473" s="235"/>
      <c r="Q473" s="235"/>
      <c r="R473" s="235"/>
      <c r="S473" s="235"/>
      <c r="T473" s="235"/>
      <c r="U473" s="235"/>
      <c r="V473" s="235"/>
      <c r="W473" s="235"/>
      <c r="X473" s="235"/>
      <c r="Y473" s="235"/>
      <c r="Z473" s="235"/>
      <c r="AA473" s="235"/>
      <c r="AB473" s="235"/>
      <c r="AC473" s="235"/>
      <c r="AD473" s="235"/>
      <c r="AE473" s="235"/>
      <c r="AF473" s="235"/>
      <c r="AG473" s="235"/>
      <c r="AH473" s="235"/>
      <c r="AI473" s="235"/>
      <c r="AJ473" s="235"/>
      <c r="AK473" s="235"/>
      <c r="AL473" s="235"/>
      <c r="AM473" s="235"/>
      <c r="AN473" s="235"/>
      <c r="AO473" s="235"/>
      <c r="AP473" s="235"/>
      <c r="AQ473" s="235"/>
      <c r="AR473" s="235"/>
      <c r="AS473" s="235"/>
      <c r="AT473" s="235"/>
      <c r="AU473" s="235"/>
    </row>
    <row r="474" spans="1:47" s="232" customFormat="1" outlineLevel="1">
      <c r="A474" s="400">
        <v>177</v>
      </c>
      <c r="B474" s="411">
        <v>0</v>
      </c>
      <c r="C474" s="236" t="s">
        <v>2413</v>
      </c>
      <c r="D474" s="141" t="s">
        <v>415</v>
      </c>
      <c r="E474" s="231">
        <v>16</v>
      </c>
      <c r="F474" s="231"/>
      <c r="G474" s="231">
        <f>ROUND(E474*F474,2)</f>
        <v>0</v>
      </c>
      <c r="H474" s="401" t="s">
        <v>1233</v>
      </c>
      <c r="I474" s="235"/>
      <c r="J474" s="408"/>
      <c r="K474" s="235"/>
      <c r="L474" s="235"/>
      <c r="M474" s="235"/>
      <c r="N474" s="235"/>
      <c r="O474" s="235"/>
      <c r="P474" s="235"/>
      <c r="Q474" s="235"/>
      <c r="R474" s="235"/>
      <c r="S474" s="235"/>
      <c r="T474" s="235"/>
      <c r="U474" s="235"/>
      <c r="V474" s="235"/>
      <c r="W474" s="235"/>
      <c r="X474" s="235"/>
      <c r="Y474" s="235"/>
      <c r="Z474" s="235"/>
      <c r="AA474" s="235"/>
      <c r="AB474" s="235"/>
      <c r="AC474" s="235"/>
      <c r="AD474" s="235"/>
      <c r="AE474" s="235"/>
      <c r="AF474" s="235"/>
      <c r="AG474" s="235"/>
      <c r="AH474" s="235"/>
      <c r="AI474" s="235"/>
      <c r="AJ474" s="235"/>
      <c r="AK474" s="235"/>
      <c r="AL474" s="235"/>
      <c r="AM474" s="235"/>
      <c r="AN474" s="235"/>
      <c r="AO474" s="235"/>
      <c r="AP474" s="235"/>
      <c r="AQ474" s="235"/>
      <c r="AR474" s="235"/>
      <c r="AS474" s="235"/>
      <c r="AT474" s="235"/>
      <c r="AU474" s="235"/>
    </row>
    <row r="475" spans="1:47" s="232" customFormat="1" outlineLevel="1">
      <c r="A475" s="400"/>
      <c r="B475" s="411">
        <v>0</v>
      </c>
      <c r="C475" s="236">
        <v>0</v>
      </c>
      <c r="D475" s="141">
        <v>0</v>
      </c>
      <c r="E475" s="231">
        <v>0</v>
      </c>
      <c r="F475" s="231"/>
      <c r="G475" s="231"/>
      <c r="H475" s="401"/>
      <c r="I475" s="235"/>
      <c r="J475" s="408"/>
      <c r="K475" s="235"/>
      <c r="L475" s="235"/>
      <c r="M475" s="235"/>
      <c r="N475" s="235"/>
      <c r="O475" s="235"/>
      <c r="P475" s="235"/>
      <c r="Q475" s="235"/>
      <c r="R475" s="235"/>
      <c r="S475" s="235"/>
      <c r="T475" s="235"/>
      <c r="U475" s="235"/>
      <c r="V475" s="235"/>
      <c r="W475" s="235"/>
      <c r="X475" s="235"/>
      <c r="Y475" s="235"/>
      <c r="Z475" s="235"/>
      <c r="AA475" s="235"/>
      <c r="AB475" s="235"/>
      <c r="AC475" s="235"/>
      <c r="AD475" s="235"/>
      <c r="AE475" s="235"/>
      <c r="AF475" s="235"/>
      <c r="AG475" s="235"/>
      <c r="AH475" s="235"/>
      <c r="AI475" s="235"/>
      <c r="AJ475" s="235"/>
      <c r="AK475" s="235"/>
      <c r="AL475" s="235"/>
      <c r="AM475" s="235"/>
      <c r="AN475" s="235"/>
      <c r="AO475" s="235"/>
      <c r="AP475" s="235"/>
      <c r="AQ475" s="235"/>
      <c r="AR475" s="235"/>
      <c r="AS475" s="235"/>
      <c r="AT475" s="235"/>
      <c r="AU475" s="235"/>
    </row>
    <row r="476" spans="1:47" s="232" customFormat="1" outlineLevel="1">
      <c r="A476" s="400">
        <v>178</v>
      </c>
      <c r="B476" s="411">
        <v>0</v>
      </c>
      <c r="C476" s="236" t="s">
        <v>2418</v>
      </c>
      <c r="D476" s="141" t="s">
        <v>130</v>
      </c>
      <c r="E476" s="231">
        <v>16</v>
      </c>
      <c r="F476" s="231"/>
      <c r="G476" s="231">
        <f>ROUND(E476*F476,2)</f>
        <v>0</v>
      </c>
      <c r="H476" s="401" t="s">
        <v>1233</v>
      </c>
      <c r="I476" s="235"/>
      <c r="J476" s="408"/>
      <c r="K476" s="235"/>
      <c r="L476" s="235"/>
      <c r="M476" s="235"/>
      <c r="N476" s="235"/>
      <c r="O476" s="235"/>
      <c r="P476" s="235"/>
      <c r="Q476" s="235"/>
      <c r="R476" s="235"/>
      <c r="S476" s="235"/>
      <c r="T476" s="235"/>
      <c r="U476" s="235"/>
      <c r="V476" s="235"/>
      <c r="W476" s="235"/>
      <c r="X476" s="235"/>
      <c r="Y476" s="235"/>
      <c r="Z476" s="235"/>
      <c r="AA476" s="235"/>
      <c r="AB476" s="235"/>
      <c r="AC476" s="235"/>
      <c r="AD476" s="235"/>
      <c r="AE476" s="235"/>
      <c r="AF476" s="235"/>
      <c r="AG476" s="235"/>
      <c r="AH476" s="235"/>
      <c r="AI476" s="235"/>
      <c r="AJ476" s="235"/>
      <c r="AK476" s="235"/>
      <c r="AL476" s="235"/>
      <c r="AM476" s="235"/>
      <c r="AN476" s="235"/>
      <c r="AO476" s="235"/>
      <c r="AP476" s="235"/>
      <c r="AQ476" s="235"/>
      <c r="AR476" s="235"/>
      <c r="AS476" s="235"/>
      <c r="AT476" s="235"/>
      <c r="AU476" s="235"/>
    </row>
    <row r="477" spans="1:47" s="232" customFormat="1" outlineLevel="1">
      <c r="A477" s="400"/>
      <c r="B477" s="411">
        <v>0</v>
      </c>
      <c r="C477" s="236">
        <v>0</v>
      </c>
      <c r="D477" s="141">
        <v>0</v>
      </c>
      <c r="E477" s="231">
        <v>0</v>
      </c>
      <c r="F477" s="231"/>
      <c r="G477" s="231"/>
      <c r="H477" s="401"/>
      <c r="I477" s="235"/>
      <c r="J477" s="408"/>
      <c r="K477" s="235"/>
      <c r="L477" s="235"/>
      <c r="M477" s="235"/>
      <c r="N477" s="235"/>
      <c r="O477" s="235"/>
      <c r="P477" s="235"/>
      <c r="Q477" s="235"/>
      <c r="R477" s="235"/>
      <c r="S477" s="235"/>
      <c r="T477" s="235"/>
      <c r="U477" s="235"/>
      <c r="V477" s="235"/>
      <c r="W477" s="235"/>
      <c r="X477" s="235"/>
      <c r="Y477" s="235"/>
      <c r="Z477" s="235"/>
      <c r="AA477" s="235"/>
      <c r="AB477" s="235"/>
      <c r="AC477" s="235"/>
      <c r="AD477" s="235"/>
      <c r="AE477" s="235"/>
      <c r="AF477" s="235"/>
      <c r="AG477" s="235"/>
      <c r="AH477" s="235"/>
      <c r="AI477" s="235"/>
      <c r="AJ477" s="235"/>
      <c r="AK477" s="235"/>
      <c r="AL477" s="235"/>
      <c r="AM477" s="235"/>
      <c r="AN477" s="235"/>
      <c r="AO477" s="235"/>
      <c r="AP477" s="235"/>
      <c r="AQ477" s="235"/>
      <c r="AR477" s="235"/>
      <c r="AS477" s="235"/>
      <c r="AT477" s="235"/>
      <c r="AU477" s="235"/>
    </row>
    <row r="478" spans="1:47" s="232" customFormat="1" ht="36" outlineLevel="1">
      <c r="A478" s="404"/>
      <c r="B478" s="402" t="s">
        <v>2483</v>
      </c>
      <c r="C478" s="403" t="s">
        <v>2484</v>
      </c>
      <c r="D478" s="405">
        <v>0</v>
      </c>
      <c r="E478" s="406">
        <v>0</v>
      </c>
      <c r="F478" s="406"/>
      <c r="G478" s="406"/>
      <c r="H478" s="407"/>
      <c r="I478" s="235"/>
      <c r="J478" s="408"/>
      <c r="K478" s="235"/>
      <c r="L478" s="235"/>
      <c r="M478" s="235"/>
      <c r="N478" s="235"/>
      <c r="O478" s="235"/>
      <c r="P478" s="235"/>
      <c r="Q478" s="235"/>
      <c r="R478" s="235"/>
      <c r="S478" s="235"/>
      <c r="T478" s="235"/>
      <c r="U478" s="235"/>
      <c r="V478" s="235"/>
      <c r="W478" s="235"/>
      <c r="X478" s="235"/>
      <c r="Y478" s="235"/>
      <c r="Z478" s="235"/>
      <c r="AA478" s="235"/>
      <c r="AB478" s="235"/>
      <c r="AC478" s="235"/>
      <c r="AD478" s="235"/>
      <c r="AE478" s="235"/>
      <c r="AF478" s="235"/>
      <c r="AG478" s="235"/>
      <c r="AH478" s="235"/>
      <c r="AI478" s="235"/>
      <c r="AJ478" s="235"/>
      <c r="AK478" s="235"/>
      <c r="AL478" s="235"/>
      <c r="AM478" s="235"/>
      <c r="AN478" s="235"/>
      <c r="AO478" s="235"/>
      <c r="AP478" s="235"/>
      <c r="AQ478" s="235"/>
      <c r="AR478" s="235"/>
      <c r="AS478" s="235"/>
      <c r="AT478" s="235"/>
      <c r="AU478" s="235"/>
    </row>
    <row r="479" spans="1:47" s="232" customFormat="1" outlineLevel="1">
      <c r="A479" s="400"/>
      <c r="B479" s="411">
        <v>0</v>
      </c>
      <c r="C479" s="236">
        <v>0</v>
      </c>
      <c r="D479" s="141">
        <v>0</v>
      </c>
      <c r="E479" s="231">
        <v>0</v>
      </c>
      <c r="F479" s="231"/>
      <c r="G479" s="231"/>
      <c r="H479" s="401"/>
      <c r="I479" s="235"/>
      <c r="J479" s="408"/>
      <c r="K479" s="235"/>
      <c r="L479" s="235"/>
      <c r="M479" s="235"/>
      <c r="N479" s="235"/>
      <c r="O479" s="235"/>
      <c r="P479" s="235"/>
      <c r="Q479" s="235"/>
      <c r="R479" s="235"/>
      <c r="S479" s="235"/>
      <c r="T479" s="235"/>
      <c r="U479" s="235"/>
      <c r="V479" s="235"/>
      <c r="W479" s="235"/>
      <c r="X479" s="235"/>
      <c r="Y479" s="235"/>
      <c r="Z479" s="235"/>
      <c r="AA479" s="235"/>
      <c r="AB479" s="235"/>
      <c r="AC479" s="235"/>
      <c r="AD479" s="235"/>
      <c r="AE479" s="235"/>
      <c r="AF479" s="235"/>
      <c r="AG479" s="235"/>
      <c r="AH479" s="235"/>
      <c r="AI479" s="235"/>
      <c r="AJ479" s="235"/>
      <c r="AK479" s="235"/>
      <c r="AL479" s="235"/>
      <c r="AM479" s="235"/>
      <c r="AN479" s="235"/>
      <c r="AO479" s="235"/>
      <c r="AP479" s="235"/>
      <c r="AQ479" s="235"/>
      <c r="AR479" s="235"/>
      <c r="AS479" s="235"/>
      <c r="AT479" s="235"/>
      <c r="AU479" s="235"/>
    </row>
    <row r="480" spans="1:47" s="232" customFormat="1" outlineLevel="1">
      <c r="A480" s="400">
        <v>179</v>
      </c>
      <c r="B480" s="411" t="s">
        <v>2489</v>
      </c>
      <c r="C480" s="236" t="s">
        <v>2493</v>
      </c>
      <c r="D480" s="141" t="s">
        <v>142</v>
      </c>
      <c r="E480" s="231">
        <v>1</v>
      </c>
      <c r="F480" s="231"/>
      <c r="G480" s="231">
        <f t="shared" ref="G480:G484" si="30">ROUND(E480*F480,2)</f>
        <v>0</v>
      </c>
      <c r="H480" s="401" t="s">
        <v>1233</v>
      </c>
      <c r="I480" s="235"/>
      <c r="J480" s="408"/>
      <c r="K480" s="235"/>
      <c r="L480" s="235"/>
      <c r="M480" s="235"/>
      <c r="N480" s="235"/>
      <c r="O480" s="235"/>
      <c r="P480" s="235"/>
      <c r="Q480" s="235"/>
      <c r="R480" s="235"/>
      <c r="S480" s="235"/>
      <c r="T480" s="235"/>
      <c r="U480" s="235"/>
      <c r="V480" s="235"/>
      <c r="W480" s="235"/>
      <c r="X480" s="235"/>
      <c r="Y480" s="235"/>
      <c r="Z480" s="235"/>
      <c r="AA480" s="235"/>
      <c r="AB480" s="235"/>
      <c r="AC480" s="235"/>
      <c r="AD480" s="235"/>
      <c r="AE480" s="235"/>
      <c r="AF480" s="235"/>
      <c r="AG480" s="235"/>
      <c r="AH480" s="235"/>
      <c r="AI480" s="235"/>
      <c r="AJ480" s="235"/>
      <c r="AK480" s="235"/>
      <c r="AL480" s="235"/>
      <c r="AM480" s="235"/>
      <c r="AN480" s="235"/>
      <c r="AO480" s="235"/>
      <c r="AP480" s="235"/>
      <c r="AQ480" s="235"/>
      <c r="AR480" s="235"/>
      <c r="AS480" s="235"/>
      <c r="AT480" s="235"/>
      <c r="AU480" s="235"/>
    </row>
    <row r="481" spans="1:47" s="232" customFormat="1" outlineLevel="1">
      <c r="A481" s="400">
        <v>180</v>
      </c>
      <c r="B481" s="411" t="s">
        <v>2491</v>
      </c>
      <c r="C481" s="236" t="s">
        <v>2493</v>
      </c>
      <c r="D481" s="141" t="s">
        <v>142</v>
      </c>
      <c r="E481" s="231">
        <v>1</v>
      </c>
      <c r="F481" s="231"/>
      <c r="G481" s="231">
        <f t="shared" si="30"/>
        <v>0</v>
      </c>
      <c r="H481" s="401" t="s">
        <v>1233</v>
      </c>
      <c r="I481" s="235"/>
      <c r="J481" s="408"/>
      <c r="K481" s="235"/>
      <c r="L481" s="235"/>
      <c r="M481" s="235"/>
      <c r="N481" s="235"/>
      <c r="O481" s="235"/>
      <c r="P481" s="235"/>
      <c r="Q481" s="235"/>
      <c r="R481" s="235"/>
      <c r="S481" s="235"/>
      <c r="T481" s="235"/>
      <c r="U481" s="235"/>
      <c r="V481" s="235"/>
      <c r="W481" s="235"/>
      <c r="X481" s="235"/>
      <c r="Y481" s="235"/>
      <c r="Z481" s="235"/>
      <c r="AA481" s="235"/>
      <c r="AB481" s="235"/>
      <c r="AC481" s="235"/>
      <c r="AD481" s="235"/>
      <c r="AE481" s="235"/>
      <c r="AF481" s="235"/>
      <c r="AG481" s="235"/>
      <c r="AH481" s="235"/>
      <c r="AI481" s="235"/>
      <c r="AJ481" s="235"/>
      <c r="AK481" s="235"/>
      <c r="AL481" s="235"/>
      <c r="AM481" s="235"/>
      <c r="AN481" s="235"/>
      <c r="AO481" s="235"/>
      <c r="AP481" s="235"/>
      <c r="AQ481" s="235"/>
      <c r="AR481" s="235"/>
      <c r="AS481" s="235"/>
      <c r="AT481" s="235"/>
      <c r="AU481" s="235"/>
    </row>
    <row r="482" spans="1:47" s="232" customFormat="1" outlineLevel="1">
      <c r="A482" s="400">
        <v>181</v>
      </c>
      <c r="B482" s="411" t="s">
        <v>2503</v>
      </c>
      <c r="C482" s="236" t="s">
        <v>2504</v>
      </c>
      <c r="D482" s="141" t="s">
        <v>142</v>
      </c>
      <c r="E482" s="231">
        <v>2</v>
      </c>
      <c r="F482" s="231"/>
      <c r="G482" s="231">
        <f t="shared" si="30"/>
        <v>0</v>
      </c>
      <c r="H482" s="401" t="s">
        <v>1233</v>
      </c>
      <c r="I482" s="235"/>
      <c r="J482" s="408"/>
      <c r="K482" s="235"/>
      <c r="L482" s="235"/>
      <c r="M482" s="235"/>
      <c r="N482" s="235"/>
      <c r="O482" s="235"/>
      <c r="P482" s="235"/>
      <c r="Q482" s="235"/>
      <c r="R482" s="235"/>
      <c r="S482" s="235"/>
      <c r="T482" s="235"/>
      <c r="U482" s="235"/>
      <c r="V482" s="235"/>
      <c r="W482" s="235"/>
      <c r="X482" s="235"/>
      <c r="Y482" s="235"/>
      <c r="Z482" s="235"/>
      <c r="AA482" s="235"/>
      <c r="AB482" s="235"/>
      <c r="AC482" s="235"/>
      <c r="AD482" s="235"/>
      <c r="AE482" s="235"/>
      <c r="AF482" s="235"/>
      <c r="AG482" s="235"/>
      <c r="AH482" s="235"/>
      <c r="AI482" s="235"/>
      <c r="AJ482" s="235"/>
      <c r="AK482" s="235"/>
      <c r="AL482" s="235"/>
      <c r="AM482" s="235"/>
      <c r="AN482" s="235"/>
      <c r="AO482" s="235"/>
      <c r="AP482" s="235"/>
      <c r="AQ482" s="235"/>
      <c r="AR482" s="235"/>
      <c r="AS482" s="235"/>
      <c r="AT482" s="235"/>
      <c r="AU482" s="235"/>
    </row>
    <row r="483" spans="1:47" s="232" customFormat="1" outlineLevel="1">
      <c r="A483" s="400">
        <v>182</v>
      </c>
      <c r="B483" s="411" t="s">
        <v>2505</v>
      </c>
      <c r="C483" s="236" t="s">
        <v>2506</v>
      </c>
      <c r="D483" s="141" t="s">
        <v>142</v>
      </c>
      <c r="E483" s="231">
        <v>1</v>
      </c>
      <c r="F483" s="231"/>
      <c r="G483" s="231">
        <f t="shared" si="30"/>
        <v>0</v>
      </c>
      <c r="H483" s="401" t="s">
        <v>1233</v>
      </c>
      <c r="I483" s="235"/>
      <c r="J483" s="408"/>
      <c r="K483" s="235"/>
      <c r="L483" s="235"/>
      <c r="M483" s="235"/>
      <c r="N483" s="235"/>
      <c r="O483" s="235"/>
      <c r="P483" s="235"/>
      <c r="Q483" s="235"/>
      <c r="R483" s="235"/>
      <c r="S483" s="235"/>
      <c r="T483" s="235"/>
      <c r="U483" s="235"/>
      <c r="V483" s="235"/>
      <c r="W483" s="235"/>
      <c r="X483" s="235"/>
      <c r="Y483" s="235"/>
      <c r="Z483" s="235"/>
      <c r="AA483" s="235"/>
      <c r="AB483" s="235"/>
      <c r="AC483" s="235"/>
      <c r="AD483" s="235"/>
      <c r="AE483" s="235"/>
      <c r="AF483" s="235"/>
      <c r="AG483" s="235"/>
      <c r="AH483" s="235"/>
      <c r="AI483" s="235"/>
      <c r="AJ483" s="235"/>
      <c r="AK483" s="235"/>
      <c r="AL483" s="235"/>
      <c r="AM483" s="235"/>
      <c r="AN483" s="235"/>
      <c r="AO483" s="235"/>
      <c r="AP483" s="235"/>
      <c r="AQ483" s="235"/>
      <c r="AR483" s="235"/>
      <c r="AS483" s="235"/>
      <c r="AT483" s="235"/>
      <c r="AU483" s="235"/>
    </row>
    <row r="484" spans="1:47" s="232" customFormat="1" outlineLevel="1">
      <c r="A484" s="400">
        <v>183</v>
      </c>
      <c r="B484" s="411" t="s">
        <v>2507</v>
      </c>
      <c r="C484" s="236" t="s">
        <v>2508</v>
      </c>
      <c r="D484" s="141" t="s">
        <v>142</v>
      </c>
      <c r="E484" s="231">
        <v>1</v>
      </c>
      <c r="F484" s="231"/>
      <c r="G484" s="231">
        <f t="shared" si="30"/>
        <v>0</v>
      </c>
      <c r="H484" s="401" t="s">
        <v>1233</v>
      </c>
      <c r="I484" s="235"/>
      <c r="J484" s="408"/>
      <c r="K484" s="235"/>
      <c r="L484" s="235"/>
      <c r="M484" s="235"/>
      <c r="N484" s="235"/>
      <c r="O484" s="235"/>
      <c r="P484" s="235"/>
      <c r="Q484" s="235"/>
      <c r="R484" s="235"/>
      <c r="S484" s="235"/>
      <c r="T484" s="235"/>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row>
    <row r="485" spans="1:47" s="232" customFormat="1" outlineLevel="1">
      <c r="A485" s="400"/>
      <c r="B485" s="411">
        <v>0</v>
      </c>
      <c r="C485" s="236">
        <v>0</v>
      </c>
      <c r="D485" s="141">
        <v>0</v>
      </c>
      <c r="E485" s="231">
        <v>0</v>
      </c>
      <c r="F485" s="231"/>
      <c r="G485" s="231"/>
      <c r="H485" s="401"/>
      <c r="I485" s="235"/>
      <c r="J485" s="408"/>
      <c r="K485" s="235"/>
      <c r="L485" s="235"/>
      <c r="M485" s="235"/>
      <c r="N485" s="235"/>
      <c r="O485" s="235"/>
      <c r="P485" s="235"/>
      <c r="Q485" s="235"/>
      <c r="R485" s="235"/>
      <c r="S485" s="235"/>
      <c r="T485" s="235"/>
      <c r="U485" s="235"/>
      <c r="V485" s="235"/>
      <c r="W485" s="235"/>
      <c r="X485" s="235"/>
      <c r="Y485" s="235"/>
      <c r="Z485" s="235"/>
      <c r="AA485" s="235"/>
      <c r="AB485" s="235"/>
      <c r="AC485" s="235"/>
      <c r="AD485" s="235"/>
      <c r="AE485" s="235"/>
      <c r="AF485" s="235"/>
      <c r="AG485" s="235"/>
      <c r="AH485" s="235"/>
      <c r="AI485" s="235"/>
      <c r="AJ485" s="235"/>
      <c r="AK485" s="235"/>
      <c r="AL485" s="235"/>
      <c r="AM485" s="235"/>
      <c r="AN485" s="235"/>
      <c r="AO485" s="235"/>
      <c r="AP485" s="235"/>
      <c r="AQ485" s="235"/>
      <c r="AR485" s="235"/>
      <c r="AS485" s="235"/>
      <c r="AT485" s="235"/>
      <c r="AU485" s="235"/>
    </row>
    <row r="486" spans="1:47" s="232" customFormat="1" outlineLevel="1">
      <c r="A486" s="400"/>
      <c r="B486" s="411">
        <v>0</v>
      </c>
      <c r="C486" s="236" t="s">
        <v>2403</v>
      </c>
      <c r="D486" s="141">
        <v>0</v>
      </c>
      <c r="E486" s="231">
        <v>0</v>
      </c>
      <c r="F486" s="231"/>
      <c r="G486" s="231"/>
      <c r="H486" s="401"/>
      <c r="I486" s="235"/>
      <c r="J486" s="408"/>
      <c r="K486" s="235"/>
      <c r="L486" s="235"/>
      <c r="M486" s="235"/>
      <c r="N486" s="235"/>
      <c r="O486" s="235"/>
      <c r="P486" s="235"/>
      <c r="Q486" s="235"/>
      <c r="R486" s="235"/>
      <c r="S486" s="235"/>
      <c r="T486" s="235"/>
      <c r="U486" s="235"/>
      <c r="V486" s="235"/>
      <c r="W486" s="235"/>
      <c r="X486" s="235"/>
      <c r="Y486" s="235"/>
      <c r="Z486" s="235"/>
      <c r="AA486" s="235"/>
      <c r="AB486" s="235"/>
      <c r="AC486" s="235"/>
      <c r="AD486" s="235"/>
      <c r="AE486" s="235"/>
      <c r="AF486" s="235"/>
      <c r="AG486" s="235"/>
      <c r="AH486" s="235"/>
      <c r="AI486" s="235"/>
      <c r="AJ486" s="235"/>
      <c r="AK486" s="235"/>
      <c r="AL486" s="235"/>
      <c r="AM486" s="235"/>
      <c r="AN486" s="235"/>
      <c r="AO486" s="235"/>
      <c r="AP486" s="235"/>
      <c r="AQ486" s="235"/>
      <c r="AR486" s="235"/>
      <c r="AS486" s="235"/>
      <c r="AT486" s="235"/>
      <c r="AU486" s="235"/>
    </row>
    <row r="487" spans="1:47" s="232" customFormat="1" outlineLevel="1">
      <c r="A487" s="400">
        <v>184</v>
      </c>
      <c r="B487" s="411">
        <v>0</v>
      </c>
      <c r="C487" s="236" t="s">
        <v>2511</v>
      </c>
      <c r="D487" s="141" t="s">
        <v>247</v>
      </c>
      <c r="E487" s="231">
        <v>5.5</v>
      </c>
      <c r="F487" s="231"/>
      <c r="G487" s="231">
        <f t="shared" ref="G487:G490" si="31">ROUND(E487*F487,2)</f>
        <v>0</v>
      </c>
      <c r="H487" s="401" t="s">
        <v>1233</v>
      </c>
      <c r="I487" s="235"/>
      <c r="J487" s="408"/>
      <c r="K487" s="235"/>
      <c r="L487" s="235"/>
      <c r="M487" s="235"/>
      <c r="N487" s="235"/>
      <c r="O487" s="235"/>
      <c r="P487" s="235"/>
      <c r="Q487" s="235"/>
      <c r="R487" s="235"/>
      <c r="S487" s="235"/>
      <c r="T487" s="235"/>
      <c r="U487" s="235"/>
      <c r="V487" s="235"/>
      <c r="W487" s="235"/>
      <c r="X487" s="235"/>
      <c r="Y487" s="235"/>
      <c r="Z487" s="235"/>
      <c r="AA487" s="235"/>
      <c r="AB487" s="235"/>
      <c r="AC487" s="235"/>
      <c r="AD487" s="235"/>
      <c r="AE487" s="235"/>
      <c r="AF487" s="235"/>
      <c r="AG487" s="235"/>
      <c r="AH487" s="235"/>
      <c r="AI487" s="235"/>
      <c r="AJ487" s="235"/>
      <c r="AK487" s="235"/>
      <c r="AL487" s="235"/>
      <c r="AM487" s="235"/>
      <c r="AN487" s="235"/>
      <c r="AO487" s="235"/>
      <c r="AP487" s="235"/>
      <c r="AQ487" s="235"/>
      <c r="AR487" s="235"/>
      <c r="AS487" s="235"/>
      <c r="AT487" s="235"/>
      <c r="AU487" s="235"/>
    </row>
    <row r="488" spans="1:47" s="232" customFormat="1" outlineLevel="1">
      <c r="A488" s="400">
        <v>185</v>
      </c>
      <c r="B488" s="411">
        <v>0</v>
      </c>
      <c r="C488" s="236" t="s">
        <v>2512</v>
      </c>
      <c r="D488" s="141" t="s">
        <v>247</v>
      </c>
      <c r="E488" s="231">
        <v>5</v>
      </c>
      <c r="F488" s="231"/>
      <c r="G488" s="231">
        <f t="shared" si="31"/>
        <v>0</v>
      </c>
      <c r="H488" s="401" t="s">
        <v>1233</v>
      </c>
      <c r="I488" s="235"/>
      <c r="J488" s="408"/>
      <c r="K488" s="235"/>
      <c r="L488" s="235"/>
      <c r="M488" s="235"/>
      <c r="N488" s="235"/>
      <c r="O488" s="235"/>
      <c r="P488" s="235"/>
      <c r="Q488" s="235"/>
      <c r="R488" s="235"/>
      <c r="S488" s="235"/>
      <c r="T488" s="235"/>
      <c r="U488" s="235"/>
      <c r="V488" s="235"/>
      <c r="W488" s="235"/>
      <c r="X488" s="235"/>
      <c r="Y488" s="235"/>
      <c r="Z488" s="235"/>
      <c r="AA488" s="235"/>
      <c r="AB488" s="235"/>
      <c r="AC488" s="235"/>
      <c r="AD488" s="235"/>
      <c r="AE488" s="235"/>
      <c r="AF488" s="235"/>
      <c r="AG488" s="235"/>
      <c r="AH488" s="235"/>
      <c r="AI488" s="235"/>
      <c r="AJ488" s="235"/>
      <c r="AK488" s="235"/>
      <c r="AL488" s="235"/>
      <c r="AM488" s="235"/>
      <c r="AN488" s="235"/>
      <c r="AO488" s="235"/>
      <c r="AP488" s="235"/>
      <c r="AQ488" s="235"/>
      <c r="AR488" s="235"/>
      <c r="AS488" s="235"/>
      <c r="AT488" s="235"/>
      <c r="AU488" s="235"/>
    </row>
    <row r="489" spans="1:47" s="232" customFormat="1" outlineLevel="1">
      <c r="A489" s="400">
        <v>186</v>
      </c>
      <c r="B489" s="411">
        <v>0</v>
      </c>
      <c r="C489" s="236" t="s">
        <v>2513</v>
      </c>
      <c r="D489" s="141" t="s">
        <v>247</v>
      </c>
      <c r="E489" s="231">
        <v>5.5</v>
      </c>
      <c r="F489" s="231"/>
      <c r="G489" s="231">
        <f t="shared" si="31"/>
        <v>0</v>
      </c>
      <c r="H489" s="401" t="s">
        <v>1233</v>
      </c>
      <c r="I489" s="235"/>
      <c r="J489" s="408"/>
      <c r="K489" s="235"/>
      <c r="L489" s="235"/>
      <c r="M489" s="235"/>
      <c r="N489" s="235"/>
      <c r="O489" s="235"/>
      <c r="P489" s="235"/>
      <c r="Q489" s="235"/>
      <c r="R489" s="235"/>
      <c r="S489" s="235"/>
      <c r="T489" s="235"/>
      <c r="U489" s="235"/>
      <c r="V489" s="235"/>
      <c r="W489" s="235"/>
      <c r="X489" s="235"/>
      <c r="Y489" s="235"/>
      <c r="Z489" s="235"/>
      <c r="AA489" s="235"/>
      <c r="AB489" s="235"/>
      <c r="AC489" s="235"/>
      <c r="AD489" s="235"/>
      <c r="AE489" s="235"/>
      <c r="AF489" s="235"/>
      <c r="AG489" s="235"/>
      <c r="AH489" s="235"/>
      <c r="AI489" s="235"/>
      <c r="AJ489" s="235"/>
      <c r="AK489" s="235"/>
      <c r="AL489" s="235"/>
      <c r="AM489" s="235"/>
      <c r="AN489" s="235"/>
      <c r="AO489" s="235"/>
      <c r="AP489" s="235"/>
      <c r="AQ489" s="235"/>
      <c r="AR489" s="235"/>
      <c r="AS489" s="235"/>
      <c r="AT489" s="235"/>
      <c r="AU489" s="235"/>
    </row>
    <row r="490" spans="1:47" s="232" customFormat="1" outlineLevel="1">
      <c r="A490" s="400">
        <v>187</v>
      </c>
      <c r="B490" s="411">
        <v>0</v>
      </c>
      <c r="C490" s="236" t="s">
        <v>2514</v>
      </c>
      <c r="D490" s="141" t="s">
        <v>247</v>
      </c>
      <c r="E490" s="231">
        <v>5</v>
      </c>
      <c r="F490" s="231"/>
      <c r="G490" s="231">
        <f t="shared" si="31"/>
        <v>0</v>
      </c>
      <c r="H490" s="401" t="s">
        <v>1233</v>
      </c>
      <c r="I490" s="235"/>
      <c r="J490" s="408"/>
      <c r="K490" s="235"/>
      <c r="L490" s="235"/>
      <c r="M490" s="235"/>
      <c r="N490" s="235"/>
      <c r="O490" s="235"/>
      <c r="P490" s="235"/>
      <c r="Q490" s="235"/>
      <c r="R490" s="235"/>
      <c r="S490" s="235"/>
      <c r="T490" s="235"/>
      <c r="U490" s="235"/>
      <c r="V490" s="235"/>
      <c r="W490" s="235"/>
      <c r="X490" s="235"/>
      <c r="Y490" s="235"/>
      <c r="Z490" s="235"/>
      <c r="AA490" s="235"/>
      <c r="AB490" s="235"/>
      <c r="AC490" s="235"/>
      <c r="AD490" s="235"/>
      <c r="AE490" s="235"/>
      <c r="AF490" s="235"/>
      <c r="AG490" s="235"/>
      <c r="AH490" s="235"/>
      <c r="AI490" s="235"/>
      <c r="AJ490" s="235"/>
      <c r="AK490" s="235"/>
      <c r="AL490" s="235"/>
      <c r="AM490" s="235"/>
      <c r="AN490" s="235"/>
      <c r="AO490" s="235"/>
      <c r="AP490" s="235"/>
      <c r="AQ490" s="235"/>
      <c r="AR490" s="235"/>
      <c r="AS490" s="235"/>
      <c r="AT490" s="235"/>
      <c r="AU490" s="235"/>
    </row>
    <row r="491" spans="1:47" s="232" customFormat="1" outlineLevel="1">
      <c r="A491" s="400"/>
      <c r="B491" s="411">
        <v>0</v>
      </c>
      <c r="C491" s="236">
        <v>0</v>
      </c>
      <c r="D491" s="141">
        <v>0</v>
      </c>
      <c r="E491" s="231">
        <v>0</v>
      </c>
      <c r="F491" s="231"/>
      <c r="G491" s="231"/>
      <c r="H491" s="401"/>
      <c r="I491" s="235"/>
      <c r="J491" s="408"/>
      <c r="K491" s="235"/>
      <c r="L491" s="235"/>
      <c r="M491" s="235"/>
      <c r="N491" s="235"/>
      <c r="O491" s="235"/>
      <c r="P491" s="235"/>
      <c r="Q491" s="235"/>
      <c r="R491" s="235"/>
      <c r="S491" s="235"/>
      <c r="T491" s="235"/>
      <c r="U491" s="235"/>
      <c r="V491" s="235"/>
      <c r="W491" s="235"/>
      <c r="X491" s="235"/>
      <c r="Y491" s="235"/>
      <c r="Z491" s="235"/>
      <c r="AA491" s="235"/>
      <c r="AB491" s="235"/>
      <c r="AC491" s="235"/>
      <c r="AD491" s="235"/>
      <c r="AE491" s="235"/>
      <c r="AF491" s="235"/>
      <c r="AG491" s="235"/>
      <c r="AH491" s="235"/>
      <c r="AI491" s="235"/>
      <c r="AJ491" s="235"/>
      <c r="AK491" s="235"/>
      <c r="AL491" s="235"/>
      <c r="AM491" s="235"/>
      <c r="AN491" s="235"/>
      <c r="AO491" s="235"/>
      <c r="AP491" s="235"/>
      <c r="AQ491" s="235"/>
      <c r="AR491" s="235"/>
      <c r="AS491" s="235"/>
      <c r="AT491" s="235"/>
      <c r="AU491" s="235"/>
    </row>
    <row r="492" spans="1:47" s="232" customFormat="1" outlineLevel="1">
      <c r="A492" s="404"/>
      <c r="B492" s="402">
        <v>0</v>
      </c>
      <c r="C492" s="403" t="s">
        <v>2517</v>
      </c>
      <c r="D492" s="405">
        <v>0</v>
      </c>
      <c r="E492" s="406">
        <v>0</v>
      </c>
      <c r="F492" s="406"/>
      <c r="G492" s="406"/>
      <c r="H492" s="407"/>
      <c r="I492" s="235"/>
      <c r="J492" s="408"/>
      <c r="K492" s="235"/>
      <c r="L492" s="235"/>
      <c r="M492" s="235"/>
      <c r="N492" s="235"/>
      <c r="O492" s="235"/>
      <c r="P492" s="235"/>
      <c r="Q492" s="235"/>
      <c r="R492" s="235"/>
      <c r="S492" s="235"/>
      <c r="T492" s="235"/>
      <c r="U492" s="235"/>
      <c r="V492" s="235"/>
      <c r="W492" s="235"/>
      <c r="X492" s="235"/>
      <c r="Y492" s="235"/>
      <c r="Z492" s="235"/>
      <c r="AA492" s="235"/>
      <c r="AB492" s="235"/>
      <c r="AC492" s="235"/>
      <c r="AD492" s="235"/>
      <c r="AE492" s="235"/>
      <c r="AF492" s="235"/>
      <c r="AG492" s="235"/>
      <c r="AH492" s="235"/>
      <c r="AI492" s="235"/>
      <c r="AJ492" s="235"/>
      <c r="AK492" s="235"/>
      <c r="AL492" s="235"/>
      <c r="AM492" s="235"/>
      <c r="AN492" s="235"/>
      <c r="AO492" s="235"/>
      <c r="AP492" s="235"/>
      <c r="AQ492" s="235"/>
      <c r="AR492" s="235"/>
      <c r="AS492" s="235"/>
      <c r="AT492" s="235"/>
      <c r="AU492" s="235"/>
    </row>
    <row r="493" spans="1:47" s="232" customFormat="1" outlineLevel="1">
      <c r="A493" s="400"/>
      <c r="B493" s="411">
        <v>0</v>
      </c>
      <c r="C493" s="236">
        <v>0</v>
      </c>
      <c r="D493" s="141">
        <v>0</v>
      </c>
      <c r="E493" s="231">
        <v>0</v>
      </c>
      <c r="F493" s="231"/>
      <c r="G493" s="231"/>
      <c r="H493" s="401"/>
      <c r="I493" s="235"/>
      <c r="J493" s="408"/>
      <c r="K493" s="235"/>
      <c r="L493" s="235"/>
      <c r="M493" s="235"/>
      <c r="N493" s="235"/>
      <c r="O493" s="235"/>
      <c r="P493" s="235"/>
      <c r="Q493" s="235"/>
      <c r="R493" s="235"/>
      <c r="S493" s="235"/>
      <c r="T493" s="235"/>
      <c r="U493" s="235"/>
      <c r="V493" s="235"/>
      <c r="W493" s="235"/>
      <c r="X493" s="235"/>
      <c r="Y493" s="235"/>
      <c r="Z493" s="235"/>
      <c r="AA493" s="235"/>
      <c r="AB493" s="235"/>
      <c r="AC493" s="235"/>
      <c r="AD493" s="235"/>
      <c r="AE493" s="235"/>
      <c r="AF493" s="235"/>
      <c r="AG493" s="235"/>
      <c r="AH493" s="235"/>
      <c r="AI493" s="235"/>
      <c r="AJ493" s="235"/>
      <c r="AK493" s="235"/>
      <c r="AL493" s="235"/>
      <c r="AM493" s="235"/>
      <c r="AN493" s="235"/>
      <c r="AO493" s="235"/>
      <c r="AP493" s="235"/>
      <c r="AQ493" s="235"/>
      <c r="AR493" s="235"/>
      <c r="AS493" s="235"/>
      <c r="AT493" s="235"/>
      <c r="AU493" s="235"/>
    </row>
    <row r="494" spans="1:47" s="232" customFormat="1" outlineLevel="1">
      <c r="A494" s="400">
        <v>188</v>
      </c>
      <c r="B494" s="411"/>
      <c r="C494" s="236" t="s">
        <v>2518</v>
      </c>
      <c r="D494" s="141" t="s">
        <v>142</v>
      </c>
      <c r="E494" s="231">
        <v>1</v>
      </c>
      <c r="F494" s="231"/>
      <c r="G494" s="231">
        <f t="shared" ref="G494:G495" si="32">ROUND(E494*F494,2)</f>
        <v>0</v>
      </c>
      <c r="H494" s="401" t="s">
        <v>1233</v>
      </c>
      <c r="I494" s="235"/>
      <c r="J494" s="408"/>
      <c r="K494" s="235"/>
      <c r="L494" s="235"/>
      <c r="M494" s="235"/>
      <c r="N494" s="235"/>
      <c r="O494" s="235"/>
      <c r="P494" s="235"/>
      <c r="Q494" s="235"/>
      <c r="R494" s="235"/>
      <c r="S494" s="235"/>
      <c r="T494" s="235"/>
      <c r="U494" s="235"/>
      <c r="V494" s="235"/>
      <c r="W494" s="235"/>
      <c r="X494" s="235"/>
      <c r="Y494" s="235"/>
      <c r="Z494" s="235"/>
      <c r="AA494" s="235"/>
      <c r="AB494" s="235"/>
      <c r="AC494" s="235"/>
      <c r="AD494" s="235"/>
      <c r="AE494" s="235"/>
      <c r="AF494" s="235"/>
      <c r="AG494" s="235"/>
      <c r="AH494" s="235"/>
      <c r="AI494" s="235"/>
      <c r="AJ494" s="235"/>
      <c r="AK494" s="235"/>
      <c r="AL494" s="235"/>
      <c r="AM494" s="235"/>
      <c r="AN494" s="235"/>
      <c r="AO494" s="235"/>
      <c r="AP494" s="235"/>
      <c r="AQ494" s="235"/>
      <c r="AR494" s="235"/>
      <c r="AS494" s="235"/>
      <c r="AT494" s="235"/>
      <c r="AU494" s="235"/>
    </row>
    <row r="495" spans="1:47" s="232" customFormat="1" ht="33.75" outlineLevel="1">
      <c r="A495" s="400">
        <v>189</v>
      </c>
      <c r="B495" s="411"/>
      <c r="C495" s="236" t="s">
        <v>2519</v>
      </c>
      <c r="D495" s="141" t="s">
        <v>142</v>
      </c>
      <c r="E495" s="231">
        <v>1</v>
      </c>
      <c r="F495" s="231"/>
      <c r="G495" s="231">
        <f t="shared" si="32"/>
        <v>0</v>
      </c>
      <c r="H495" s="401" t="s">
        <v>1233</v>
      </c>
      <c r="I495" s="235"/>
      <c r="J495" s="408"/>
      <c r="K495" s="235"/>
      <c r="L495" s="235"/>
      <c r="M495" s="235"/>
      <c r="N495" s="235"/>
      <c r="O495" s="235"/>
      <c r="P495" s="235"/>
      <c r="Q495" s="235"/>
      <c r="R495" s="235"/>
      <c r="S495" s="235"/>
      <c r="T495" s="235"/>
      <c r="U495" s="235"/>
      <c r="V495" s="235"/>
      <c r="W495" s="235"/>
      <c r="X495" s="235"/>
      <c r="Y495" s="235"/>
      <c r="Z495" s="235"/>
      <c r="AA495" s="235"/>
      <c r="AB495" s="235"/>
      <c r="AC495" s="235"/>
      <c r="AD495" s="235"/>
      <c r="AE495" s="235"/>
      <c r="AF495" s="235"/>
      <c r="AG495" s="235"/>
      <c r="AH495" s="235"/>
      <c r="AI495" s="235"/>
      <c r="AJ495" s="235"/>
      <c r="AK495" s="235"/>
      <c r="AL495" s="235"/>
      <c r="AM495" s="235"/>
      <c r="AN495" s="235"/>
      <c r="AO495" s="235"/>
      <c r="AP495" s="235"/>
      <c r="AQ495" s="235"/>
      <c r="AR495" s="235"/>
      <c r="AS495" s="235"/>
      <c r="AT495" s="235"/>
      <c r="AU495" s="235"/>
    </row>
    <row r="496" spans="1:47" s="232" customFormat="1" ht="247.5" outlineLevel="1">
      <c r="A496" s="400"/>
      <c r="B496" s="411"/>
      <c r="C496" s="236" t="s">
        <v>2520</v>
      </c>
      <c r="D496" s="141"/>
      <c r="E496" s="231"/>
      <c r="F496" s="231"/>
      <c r="G496" s="231"/>
      <c r="H496" s="401"/>
      <c r="I496" s="235"/>
      <c r="J496" s="235"/>
      <c r="K496" s="235"/>
      <c r="L496" s="235"/>
      <c r="M496" s="235"/>
      <c r="N496" s="235"/>
      <c r="O496" s="235"/>
      <c r="P496" s="235"/>
      <c r="Q496" s="235"/>
      <c r="R496" s="235"/>
      <c r="S496" s="235"/>
      <c r="T496" s="235"/>
      <c r="U496" s="235"/>
      <c r="V496" s="235"/>
      <c r="W496" s="235"/>
      <c r="X496" s="235"/>
      <c r="Y496" s="235"/>
      <c r="Z496" s="235"/>
      <c r="AA496" s="235"/>
      <c r="AB496" s="235"/>
      <c r="AC496" s="235"/>
      <c r="AD496" s="235"/>
      <c r="AE496" s="235"/>
      <c r="AF496" s="235"/>
      <c r="AG496" s="235"/>
      <c r="AH496" s="235"/>
      <c r="AI496" s="235"/>
      <c r="AJ496" s="235"/>
      <c r="AK496" s="235"/>
      <c r="AL496" s="235"/>
      <c r="AM496" s="235"/>
      <c r="AN496" s="235"/>
      <c r="AO496" s="235"/>
      <c r="AP496" s="235"/>
      <c r="AQ496" s="235"/>
      <c r="AR496" s="235"/>
      <c r="AS496" s="235"/>
      <c r="AT496" s="235"/>
      <c r="AU496" s="235"/>
    </row>
    <row r="497" spans="1:47" s="232" customFormat="1" outlineLevel="1">
      <c r="A497" s="400">
        <v>190</v>
      </c>
      <c r="B497" s="411"/>
      <c r="C497" s="236" t="s">
        <v>2521</v>
      </c>
      <c r="D497" s="141" t="s">
        <v>142</v>
      </c>
      <c r="E497" s="231">
        <v>1</v>
      </c>
      <c r="F497" s="231"/>
      <c r="G497" s="231">
        <f t="shared" ref="G497:G499" si="33">ROUND(E497*F497,2)</f>
        <v>0</v>
      </c>
      <c r="H497" s="401" t="s">
        <v>1233</v>
      </c>
      <c r="I497" s="235"/>
      <c r="J497" s="235"/>
      <c r="K497" s="235"/>
      <c r="L497" s="235"/>
      <c r="M497" s="235"/>
      <c r="N497" s="235"/>
      <c r="O497" s="235"/>
      <c r="P497" s="235"/>
      <c r="Q497" s="235"/>
      <c r="R497" s="235"/>
      <c r="S497" s="235"/>
      <c r="T497" s="235"/>
      <c r="U497" s="235"/>
      <c r="V497" s="235"/>
      <c r="W497" s="235"/>
      <c r="X497" s="235"/>
      <c r="Y497" s="235"/>
      <c r="Z497" s="235"/>
      <c r="AA497" s="235"/>
      <c r="AB497" s="235"/>
      <c r="AC497" s="235"/>
      <c r="AD497" s="235"/>
      <c r="AE497" s="235"/>
      <c r="AF497" s="235"/>
      <c r="AG497" s="235"/>
      <c r="AH497" s="235"/>
      <c r="AI497" s="235"/>
      <c r="AJ497" s="235"/>
      <c r="AK497" s="235"/>
      <c r="AL497" s="235"/>
      <c r="AM497" s="235"/>
      <c r="AN497" s="235"/>
      <c r="AO497" s="235"/>
      <c r="AP497" s="235"/>
      <c r="AQ497" s="235"/>
      <c r="AR497" s="235"/>
      <c r="AS497" s="235"/>
      <c r="AT497" s="235"/>
      <c r="AU497" s="235"/>
    </row>
    <row r="498" spans="1:47" s="232" customFormat="1" outlineLevel="1">
      <c r="A498" s="400">
        <v>191</v>
      </c>
      <c r="B498" s="411"/>
      <c r="C498" s="236" t="s">
        <v>2522</v>
      </c>
      <c r="D498" s="141" t="s">
        <v>142</v>
      </c>
      <c r="E498" s="231">
        <v>1</v>
      </c>
      <c r="F498" s="231"/>
      <c r="G498" s="231">
        <f t="shared" si="33"/>
        <v>0</v>
      </c>
      <c r="H498" s="401" t="s">
        <v>1233</v>
      </c>
      <c r="I498" s="235"/>
      <c r="J498" s="235"/>
      <c r="K498" s="235"/>
      <c r="L498" s="235"/>
      <c r="M498" s="235"/>
      <c r="N498" s="235"/>
      <c r="O498" s="235"/>
      <c r="P498" s="235"/>
      <c r="Q498" s="235"/>
      <c r="R498" s="235"/>
      <c r="S498" s="235"/>
      <c r="T498" s="235"/>
      <c r="U498" s="235"/>
      <c r="V498" s="235"/>
      <c r="W498" s="235"/>
      <c r="X498" s="235"/>
      <c r="Y498" s="235"/>
      <c r="Z498" s="235"/>
      <c r="AA498" s="235"/>
      <c r="AB498" s="235"/>
      <c r="AC498" s="235"/>
      <c r="AD498" s="235"/>
      <c r="AE498" s="235"/>
      <c r="AF498" s="235"/>
      <c r="AG498" s="235"/>
      <c r="AH498" s="235"/>
      <c r="AI498" s="235"/>
      <c r="AJ498" s="235"/>
      <c r="AK498" s="235"/>
      <c r="AL498" s="235"/>
      <c r="AM498" s="235"/>
      <c r="AN498" s="235"/>
      <c r="AO498" s="235"/>
      <c r="AP498" s="235"/>
      <c r="AQ498" s="235"/>
      <c r="AR498" s="235"/>
      <c r="AS498" s="235"/>
      <c r="AT498" s="235"/>
      <c r="AU498" s="235"/>
    </row>
    <row r="499" spans="1:47" s="232" customFormat="1" outlineLevel="1">
      <c r="A499" s="400">
        <v>192</v>
      </c>
      <c r="B499" s="411"/>
      <c r="C499" s="236" t="s">
        <v>2523</v>
      </c>
      <c r="D499" s="141" t="s">
        <v>142</v>
      </c>
      <c r="E499" s="231">
        <v>1</v>
      </c>
      <c r="F499" s="231"/>
      <c r="G499" s="231">
        <f t="shared" si="33"/>
        <v>0</v>
      </c>
      <c r="H499" s="401" t="s">
        <v>1233</v>
      </c>
      <c r="I499" s="235"/>
      <c r="J499" s="235"/>
      <c r="K499" s="235"/>
      <c r="L499" s="235"/>
      <c r="M499" s="235"/>
      <c r="N499" s="235"/>
      <c r="O499" s="235"/>
      <c r="P499" s="235"/>
      <c r="Q499" s="235"/>
      <c r="R499" s="235"/>
      <c r="S499" s="235"/>
      <c r="T499" s="235"/>
      <c r="U499" s="235"/>
      <c r="V499" s="235"/>
      <c r="W499" s="235"/>
      <c r="X499" s="235"/>
      <c r="Y499" s="235"/>
      <c r="Z499" s="235"/>
      <c r="AA499" s="235"/>
      <c r="AB499" s="235"/>
      <c r="AC499" s="235"/>
      <c r="AD499" s="235"/>
      <c r="AE499" s="235"/>
      <c r="AF499" s="235"/>
      <c r="AG499" s="235"/>
      <c r="AH499" s="235"/>
      <c r="AI499" s="235"/>
      <c r="AJ499" s="235"/>
      <c r="AK499" s="235"/>
      <c r="AL499" s="235"/>
      <c r="AM499" s="235"/>
      <c r="AN499" s="235"/>
      <c r="AO499" s="235"/>
      <c r="AP499" s="235"/>
      <c r="AQ499" s="235"/>
      <c r="AR499" s="235"/>
      <c r="AS499" s="235"/>
      <c r="AT499" s="235"/>
      <c r="AU499" s="235"/>
    </row>
    <row r="500" spans="1:47">
      <c r="A500" s="396" t="s">
        <v>126</v>
      </c>
      <c r="B500" s="363" t="s">
        <v>108</v>
      </c>
      <c r="C500" s="364" t="s">
        <v>109</v>
      </c>
      <c r="D500" s="365"/>
      <c r="E500" s="366"/>
      <c r="F500" s="366"/>
      <c r="G500" s="366">
        <f>SUMIF(R501:R510,"&lt;&gt;NOR",G501:G510)</f>
        <v>0</v>
      </c>
      <c r="H500" s="339"/>
      <c r="R500" s="136" t="s">
        <v>127</v>
      </c>
    </row>
    <row r="501" spans="1:47" outlineLevel="1">
      <c r="A501" s="399">
        <v>193</v>
      </c>
      <c r="B501" s="269" t="s">
        <v>1226</v>
      </c>
      <c r="C501" s="270" t="s">
        <v>1227</v>
      </c>
      <c r="D501" s="333" t="s">
        <v>130</v>
      </c>
      <c r="E501" s="334">
        <v>452.98</v>
      </c>
      <c r="F501" s="334">
        <v>0</v>
      </c>
      <c r="G501" s="334">
        <f>ROUND(E501*F501,2)</f>
        <v>0</v>
      </c>
      <c r="H501" s="271"/>
      <c r="I501" s="137"/>
      <c r="J501" s="137"/>
      <c r="K501" s="137"/>
      <c r="L501" s="137"/>
      <c r="M501" s="137"/>
      <c r="N501" s="137"/>
      <c r="O501" s="137"/>
      <c r="P501" s="137"/>
      <c r="Q501" s="137"/>
      <c r="R501" s="137" t="s">
        <v>131</v>
      </c>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c r="AQ501" s="137"/>
      <c r="AR501" s="137"/>
      <c r="AS501" s="137"/>
      <c r="AT501" s="137"/>
      <c r="AU501" s="137"/>
    </row>
    <row r="502" spans="1:47" outlineLevel="1">
      <c r="A502" s="395"/>
      <c r="B502" s="269"/>
      <c r="C502" s="360" t="s">
        <v>598</v>
      </c>
      <c r="D502" s="361"/>
      <c r="E502" s="362"/>
      <c r="F502" s="334"/>
      <c r="G502" s="334"/>
      <c r="H502" s="271"/>
      <c r="I502" s="137"/>
      <c r="J502" s="137"/>
      <c r="K502" s="137"/>
      <c r="L502" s="137"/>
      <c r="M502" s="137"/>
      <c r="N502" s="137"/>
      <c r="O502" s="137"/>
      <c r="P502" s="137"/>
      <c r="Q502" s="137"/>
      <c r="R502" s="137" t="s">
        <v>133</v>
      </c>
      <c r="S502" s="137">
        <v>0</v>
      </c>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c r="AQ502" s="137"/>
      <c r="AR502" s="137"/>
      <c r="AS502" s="137"/>
      <c r="AT502" s="137"/>
      <c r="AU502" s="137"/>
    </row>
    <row r="503" spans="1:47" outlineLevel="1">
      <c r="A503" s="395"/>
      <c r="B503" s="269"/>
      <c r="C503" s="360" t="s">
        <v>154</v>
      </c>
      <c r="D503" s="361"/>
      <c r="E503" s="362"/>
      <c r="F503" s="334"/>
      <c r="G503" s="334"/>
      <c r="H503" s="271"/>
      <c r="I503" s="137"/>
      <c r="J503" s="137"/>
      <c r="K503" s="137"/>
      <c r="L503" s="137"/>
      <c r="M503" s="137"/>
      <c r="N503" s="137"/>
      <c r="O503" s="137"/>
      <c r="P503" s="137"/>
      <c r="Q503" s="137"/>
      <c r="R503" s="137" t="s">
        <v>133</v>
      </c>
      <c r="S503" s="137">
        <v>0</v>
      </c>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37"/>
      <c r="AR503" s="137"/>
      <c r="AS503" s="137"/>
      <c r="AT503" s="137"/>
      <c r="AU503" s="137"/>
    </row>
    <row r="504" spans="1:47" outlineLevel="1">
      <c r="A504" s="395"/>
      <c r="B504" s="269"/>
      <c r="C504" s="360" t="s">
        <v>1406</v>
      </c>
      <c r="D504" s="361"/>
      <c r="E504" s="362">
        <v>57.98</v>
      </c>
      <c r="F504" s="334"/>
      <c r="G504" s="334"/>
      <c r="H504" s="271"/>
      <c r="I504" s="137"/>
      <c r="J504" s="137"/>
      <c r="K504" s="137"/>
      <c r="L504" s="137"/>
      <c r="M504" s="137"/>
      <c r="N504" s="137"/>
      <c r="O504" s="137"/>
      <c r="P504" s="137"/>
      <c r="Q504" s="137"/>
      <c r="R504" s="137" t="s">
        <v>133</v>
      </c>
      <c r="S504" s="137">
        <v>0</v>
      </c>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37"/>
      <c r="AR504" s="137"/>
      <c r="AS504" s="137"/>
      <c r="AT504" s="137"/>
      <c r="AU504" s="137"/>
    </row>
    <row r="505" spans="1:47" outlineLevel="1">
      <c r="A505" s="395"/>
      <c r="B505" s="269"/>
      <c r="C505" s="360" t="s">
        <v>152</v>
      </c>
      <c r="D505" s="361"/>
      <c r="E505" s="362"/>
      <c r="F505" s="334"/>
      <c r="G505" s="334"/>
      <c r="H505" s="271"/>
      <c r="I505" s="137"/>
      <c r="J505" s="137"/>
      <c r="K505" s="137"/>
      <c r="L505" s="137"/>
      <c r="M505" s="137"/>
      <c r="N505" s="137"/>
      <c r="O505" s="137"/>
      <c r="P505" s="137"/>
      <c r="Q505" s="137"/>
      <c r="R505" s="137" t="s">
        <v>133</v>
      </c>
      <c r="S505" s="137">
        <v>0</v>
      </c>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c r="AQ505" s="137"/>
      <c r="AR505" s="137"/>
      <c r="AS505" s="137"/>
      <c r="AT505" s="137"/>
      <c r="AU505" s="137"/>
    </row>
    <row r="506" spans="1:47" outlineLevel="1">
      <c r="A506" s="395"/>
      <c r="B506" s="269"/>
      <c r="C506" s="360" t="s">
        <v>153</v>
      </c>
      <c r="D506" s="361"/>
      <c r="E506" s="362"/>
      <c r="F506" s="334"/>
      <c r="G506" s="334"/>
      <c r="H506" s="271"/>
      <c r="I506" s="137"/>
      <c r="J506" s="137"/>
      <c r="K506" s="137"/>
      <c r="L506" s="137"/>
      <c r="M506" s="137"/>
      <c r="N506" s="137"/>
      <c r="O506" s="137"/>
      <c r="P506" s="137"/>
      <c r="Q506" s="137"/>
      <c r="R506" s="137" t="s">
        <v>133</v>
      </c>
      <c r="S506" s="137">
        <v>0</v>
      </c>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c r="AQ506" s="137"/>
      <c r="AR506" s="137"/>
      <c r="AS506" s="137"/>
      <c r="AT506" s="137"/>
      <c r="AU506" s="137"/>
    </row>
    <row r="507" spans="1:47" outlineLevel="1">
      <c r="A507" s="395"/>
      <c r="B507" s="269"/>
      <c r="C507" s="360" t="s">
        <v>154</v>
      </c>
      <c r="D507" s="361"/>
      <c r="E507" s="362"/>
      <c r="F507" s="334"/>
      <c r="G507" s="334"/>
      <c r="H507" s="271"/>
      <c r="I507" s="137"/>
      <c r="J507" s="137"/>
      <c r="K507" s="137"/>
      <c r="L507" s="137"/>
      <c r="M507" s="137"/>
      <c r="N507" s="137"/>
      <c r="O507" s="137"/>
      <c r="P507" s="137"/>
      <c r="Q507" s="137"/>
      <c r="R507" s="137" t="s">
        <v>133</v>
      </c>
      <c r="S507" s="137">
        <v>0</v>
      </c>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37"/>
      <c r="AQ507" s="137"/>
      <c r="AR507" s="137"/>
      <c r="AS507" s="137"/>
      <c r="AT507" s="137"/>
      <c r="AU507" s="137"/>
    </row>
    <row r="508" spans="1:47" outlineLevel="1">
      <c r="A508" s="395"/>
      <c r="B508" s="269"/>
      <c r="C508" s="360" t="s">
        <v>184</v>
      </c>
      <c r="D508" s="361"/>
      <c r="E508" s="362">
        <v>39</v>
      </c>
      <c r="F508" s="334"/>
      <c r="G508" s="334"/>
      <c r="H508" s="271"/>
      <c r="I508" s="137"/>
      <c r="J508" s="137"/>
      <c r="K508" s="137"/>
      <c r="L508" s="137"/>
      <c r="M508" s="137"/>
      <c r="N508" s="137"/>
      <c r="O508" s="137"/>
      <c r="P508" s="137"/>
      <c r="Q508" s="137"/>
      <c r="R508" s="137" t="s">
        <v>133</v>
      </c>
      <c r="S508" s="137">
        <v>0</v>
      </c>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37"/>
      <c r="AS508" s="137"/>
      <c r="AT508" s="137"/>
      <c r="AU508" s="137"/>
    </row>
    <row r="509" spans="1:47" outlineLevel="1">
      <c r="A509" s="395"/>
      <c r="B509" s="269"/>
      <c r="C509" s="360" t="s">
        <v>185</v>
      </c>
      <c r="D509" s="361"/>
      <c r="E509" s="362">
        <v>311</v>
      </c>
      <c r="F509" s="334"/>
      <c r="G509" s="334"/>
      <c r="H509" s="271"/>
      <c r="I509" s="137"/>
      <c r="J509" s="137"/>
      <c r="K509" s="137"/>
      <c r="L509" s="137"/>
      <c r="M509" s="137"/>
      <c r="N509" s="137"/>
      <c r="O509" s="137"/>
      <c r="P509" s="137"/>
      <c r="Q509" s="137"/>
      <c r="R509" s="137" t="s">
        <v>133</v>
      </c>
      <c r="S509" s="137">
        <v>0</v>
      </c>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c r="AQ509" s="137"/>
      <c r="AR509" s="137"/>
      <c r="AS509" s="137"/>
      <c r="AT509" s="137"/>
      <c r="AU509" s="137"/>
    </row>
    <row r="510" spans="1:47" outlineLevel="1">
      <c r="A510" s="397"/>
      <c r="B510" s="373"/>
      <c r="C510" s="374" t="s">
        <v>186</v>
      </c>
      <c r="D510" s="375"/>
      <c r="E510" s="376">
        <v>45</v>
      </c>
      <c r="F510" s="377"/>
      <c r="G510" s="377"/>
      <c r="H510" s="340"/>
      <c r="I510" s="137"/>
      <c r="J510" s="137"/>
      <c r="K510" s="137"/>
      <c r="L510" s="137"/>
      <c r="M510" s="137"/>
      <c r="N510" s="137"/>
      <c r="O510" s="137"/>
      <c r="P510" s="137"/>
      <c r="Q510" s="137"/>
      <c r="R510" s="137" t="s">
        <v>133</v>
      </c>
      <c r="S510" s="137">
        <v>0</v>
      </c>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c r="AQ510" s="137"/>
      <c r="AR510" s="137"/>
      <c r="AS510" s="137"/>
      <c r="AT510" s="137"/>
      <c r="AU510" s="137"/>
    </row>
    <row r="511" spans="1:47">
      <c r="B511" s="379" t="s">
        <v>152</v>
      </c>
      <c r="C511" s="380" t="s">
        <v>152</v>
      </c>
      <c r="P511" s="136">
        <v>15</v>
      </c>
      <c r="Q511" s="136">
        <v>21</v>
      </c>
    </row>
    <row r="512" spans="1:47">
      <c r="A512" s="398"/>
      <c r="B512" s="382" t="s">
        <v>28</v>
      </c>
      <c r="C512" s="383" t="s">
        <v>152</v>
      </c>
      <c r="D512" s="384"/>
      <c r="E512" s="385"/>
      <c r="F512" s="386"/>
      <c r="G512" s="387">
        <f>G8+G36+G43++G62+G108+G125+G150+G154+G163+G188+G191+G231+G330+G364+G367+G370+G394+G401+G413+G459+G500</f>
        <v>0</v>
      </c>
      <c r="P512" s="136" t="e">
        <f>SUMIF(#REF!,P511,G7:G510)</f>
        <v>#REF!</v>
      </c>
      <c r="Q512" s="136" t="e">
        <f>SUMIF(#REF!,Q511,G7:G510)</f>
        <v>#REF!</v>
      </c>
      <c r="R512" s="136" t="s">
        <v>1230</v>
      </c>
    </row>
  </sheetData>
  <sheetProtection password="CCE1" sheet="1" objects="1" scenarios="1"/>
  <protectedRanges>
    <protectedRange sqref="F9:F499" name="Oblast1"/>
  </protectedRanges>
  <mergeCells count="4">
    <mergeCell ref="A1:G1"/>
    <mergeCell ref="C2:G2"/>
    <mergeCell ref="C3:G3"/>
    <mergeCell ref="C4:G4"/>
  </mergeCells>
  <pageMargins left="0.39370078740157483" right="0.19685039370078741" top="0.78740157480314965" bottom="0.78740157480314965" header="0.31496062992125984" footer="0.31496062992125984"/>
  <pageSetup paperSize="9" scale="85" orientation="portrait" r:id="rId1"/>
  <headerFooter>
    <oddFooter>Stránka &amp;P z &amp;N</oddFooter>
  </headerFooter>
</worksheet>
</file>

<file path=xl/worksheets/sheet9.xml><?xml version="1.0" encoding="utf-8"?>
<worksheet xmlns="http://schemas.openxmlformats.org/spreadsheetml/2006/main" xmlns:r="http://schemas.openxmlformats.org/officeDocument/2006/relationships">
  <dimension ref="A1:O4986"/>
  <sheetViews>
    <sheetView view="pageBreakPreview" zoomScale="85" zoomScaleNormal="100" zoomScaleSheetLayoutView="85" workbookViewId="0">
      <selection activeCell="K26" sqref="K26"/>
    </sheetView>
  </sheetViews>
  <sheetFormatPr defaultColWidth="9.140625" defaultRowHeight="12.75"/>
  <cols>
    <col min="1" max="1" width="4.28515625" style="239" customWidth="1"/>
    <col min="2" max="2" width="14.42578125" style="246" customWidth="1"/>
    <col min="3" max="3" width="63.7109375" style="246" customWidth="1"/>
    <col min="4" max="4" width="4.5703125" style="239" customWidth="1"/>
    <col min="5" max="5" width="10.5703125" style="248" customWidth="1"/>
    <col min="6" max="6" width="9.85546875" style="239" customWidth="1"/>
    <col min="7" max="7" width="22" style="239" customWidth="1"/>
    <col min="8" max="8" width="9.5703125" style="238" customWidth="1"/>
    <col min="9" max="16384" width="9.140625" style="239"/>
  </cols>
  <sheetData>
    <row r="1" spans="1:15" ht="16.5" thickBot="1">
      <c r="A1" s="512" t="s">
        <v>2644</v>
      </c>
      <c r="B1" s="512"/>
      <c r="C1" s="513"/>
      <c r="D1" s="512"/>
      <c r="E1" s="512"/>
      <c r="F1" s="512"/>
      <c r="G1" s="512"/>
    </row>
    <row r="2" spans="1:15" ht="24.95" customHeight="1" thickTop="1">
      <c r="A2" s="240" t="s">
        <v>112</v>
      </c>
      <c r="B2" s="241"/>
      <c r="C2" s="514" t="s">
        <v>1231</v>
      </c>
      <c r="D2" s="515"/>
      <c r="E2" s="515"/>
      <c r="F2" s="515"/>
      <c r="G2" s="516"/>
    </row>
    <row r="3" spans="1:15" ht="24.95" customHeight="1">
      <c r="A3" s="242" t="s">
        <v>7</v>
      </c>
      <c r="B3" s="243"/>
      <c r="C3" s="517" t="s">
        <v>1232</v>
      </c>
      <c r="D3" s="518"/>
      <c r="E3" s="518"/>
      <c r="F3" s="518"/>
      <c r="G3" s="519"/>
    </row>
    <row r="4" spans="1:15" ht="24.95" customHeight="1" thickBot="1">
      <c r="A4" s="244" t="s">
        <v>8</v>
      </c>
      <c r="B4" s="245"/>
      <c r="C4" s="520" t="s">
        <v>1493</v>
      </c>
      <c r="D4" s="521"/>
      <c r="E4" s="521"/>
      <c r="F4" s="521"/>
      <c r="G4" s="522"/>
    </row>
    <row r="5" spans="1:15" ht="14.25" thickTop="1" thickBot="1">
      <c r="C5" s="247"/>
      <c r="D5" s="238"/>
    </row>
    <row r="6" spans="1:15" ht="26.25" thickBot="1">
      <c r="A6" s="249" t="s">
        <v>119</v>
      </c>
      <c r="B6" s="250" t="s">
        <v>120</v>
      </c>
      <c r="C6" s="251" t="s">
        <v>121</v>
      </c>
      <c r="D6" s="252" t="s">
        <v>122</v>
      </c>
      <c r="E6" s="253" t="s">
        <v>123</v>
      </c>
      <c r="F6" s="254" t="s">
        <v>1261</v>
      </c>
      <c r="G6" s="255" t="s">
        <v>1262</v>
      </c>
      <c r="H6" s="255" t="s">
        <v>125</v>
      </c>
    </row>
    <row r="7" spans="1:15">
      <c r="A7" s="256"/>
      <c r="B7" s="257" t="s">
        <v>1263</v>
      </c>
      <c r="C7" s="523" t="s">
        <v>1264</v>
      </c>
      <c r="D7" s="524"/>
      <c r="E7" s="525"/>
      <c r="F7" s="526"/>
      <c r="G7" s="527"/>
      <c r="H7" s="258"/>
    </row>
    <row r="8" spans="1:15">
      <c r="A8" s="259" t="s">
        <v>126</v>
      </c>
      <c r="B8" s="260" t="s">
        <v>110</v>
      </c>
      <c r="C8" s="261" t="s">
        <v>26</v>
      </c>
      <c r="D8" s="262"/>
      <c r="E8" s="263"/>
      <c r="F8" s="264"/>
      <c r="G8" s="265">
        <f>G10+G11+G12+G13+G15+G17+G19+G22</f>
        <v>0</v>
      </c>
      <c r="H8" s="266"/>
    </row>
    <row r="9" spans="1:15">
      <c r="A9" s="267"/>
      <c r="B9" s="508" t="s">
        <v>1265</v>
      </c>
      <c r="C9" s="509"/>
      <c r="D9" s="509"/>
      <c r="E9" s="509"/>
      <c r="F9" s="509"/>
      <c r="G9" s="509"/>
      <c r="H9" s="268"/>
      <c r="I9" s="235"/>
      <c r="J9" s="235"/>
      <c r="K9" s="235"/>
      <c r="L9" s="235"/>
      <c r="M9" s="235"/>
      <c r="N9" s="235"/>
      <c r="O9" s="235"/>
    </row>
    <row r="10" spans="1:15" ht="22.5">
      <c r="A10" s="267">
        <v>1</v>
      </c>
      <c r="B10" s="269" t="s">
        <v>1266</v>
      </c>
      <c r="C10" s="270" t="s">
        <v>1267</v>
      </c>
      <c r="D10" s="271" t="s">
        <v>1268</v>
      </c>
      <c r="E10" s="272">
        <v>1</v>
      </c>
      <c r="F10" s="273"/>
      <c r="G10" s="274">
        <f>E10*F10</f>
        <v>0</v>
      </c>
      <c r="H10" s="275" t="s">
        <v>1269</v>
      </c>
      <c r="I10" s="235"/>
      <c r="J10" s="235"/>
      <c r="K10" s="235"/>
      <c r="L10" s="235"/>
      <c r="M10" s="235"/>
      <c r="N10" s="235"/>
      <c r="O10" s="235"/>
    </row>
    <row r="11" spans="1:15">
      <c r="A11" s="267">
        <v>2</v>
      </c>
      <c r="B11" s="269" t="s">
        <v>1270</v>
      </c>
      <c r="C11" s="270" t="s">
        <v>1271</v>
      </c>
      <c r="D11" s="271" t="s">
        <v>1268</v>
      </c>
      <c r="E11" s="272">
        <v>1</v>
      </c>
      <c r="F11" s="273"/>
      <c r="G11" s="274">
        <f>E11*F11</f>
        <v>0</v>
      </c>
      <c r="H11" s="275" t="s">
        <v>1269</v>
      </c>
      <c r="I11" s="235"/>
      <c r="J11" s="235"/>
      <c r="K11" s="235"/>
      <c r="L11" s="235"/>
      <c r="M11" s="235"/>
      <c r="N11" s="235"/>
      <c r="O11" s="235"/>
    </row>
    <row r="12" spans="1:15" ht="22.5">
      <c r="A12" s="267">
        <v>3</v>
      </c>
      <c r="B12" s="269" t="s">
        <v>1266</v>
      </c>
      <c r="C12" s="270" t="s">
        <v>1272</v>
      </c>
      <c r="D12" s="271" t="s">
        <v>1268</v>
      </c>
      <c r="E12" s="272">
        <v>1</v>
      </c>
      <c r="F12" s="273"/>
      <c r="G12" s="274">
        <f>E12*F12</f>
        <v>0</v>
      </c>
      <c r="H12" s="275" t="s">
        <v>1269</v>
      </c>
      <c r="I12" s="235"/>
      <c r="J12" s="235"/>
      <c r="K12" s="235"/>
      <c r="L12" s="235"/>
      <c r="M12" s="235"/>
      <c r="N12" s="235"/>
      <c r="O12" s="235"/>
    </row>
    <row r="13" spans="1:15" ht="22.5">
      <c r="A13" s="276">
        <v>4</v>
      </c>
      <c r="B13" s="269" t="s">
        <v>1273</v>
      </c>
      <c r="C13" s="270" t="s">
        <v>1274</v>
      </c>
      <c r="D13" s="271" t="s">
        <v>1268</v>
      </c>
      <c r="E13" s="272">
        <v>1</v>
      </c>
      <c r="F13" s="273"/>
      <c r="G13" s="274">
        <f>E13*F13</f>
        <v>0</v>
      </c>
      <c r="H13" s="275" t="s">
        <v>1269</v>
      </c>
      <c r="I13" s="235"/>
      <c r="J13" s="235"/>
      <c r="K13" s="235"/>
      <c r="L13" s="235"/>
      <c r="M13" s="235"/>
      <c r="N13" s="235"/>
      <c r="O13" s="235"/>
    </row>
    <row r="14" spans="1:15">
      <c r="A14" s="267"/>
      <c r="B14" s="502" t="s">
        <v>1275</v>
      </c>
      <c r="C14" s="503"/>
      <c r="D14" s="503"/>
      <c r="E14" s="503"/>
      <c r="F14" s="503"/>
      <c r="G14" s="503"/>
      <c r="H14" s="277"/>
      <c r="I14" s="235"/>
      <c r="J14" s="235"/>
      <c r="K14" s="235"/>
      <c r="L14" s="235"/>
      <c r="M14" s="235"/>
      <c r="N14" s="235"/>
      <c r="O14" s="235"/>
    </row>
    <row r="15" spans="1:15">
      <c r="A15" s="267">
        <v>5</v>
      </c>
      <c r="B15" s="269" t="s">
        <v>1276</v>
      </c>
      <c r="C15" s="270" t="s">
        <v>1277</v>
      </c>
      <c r="D15" s="271" t="s">
        <v>1268</v>
      </c>
      <c r="E15" s="272">
        <v>1</v>
      </c>
      <c r="F15" s="273"/>
      <c r="G15" s="274">
        <f>E15*F15</f>
        <v>0</v>
      </c>
      <c r="H15" s="275" t="s">
        <v>1269</v>
      </c>
      <c r="I15" s="235"/>
      <c r="J15" s="235"/>
      <c r="K15" s="235"/>
      <c r="L15" s="235"/>
      <c r="M15" s="235"/>
      <c r="N15" s="235"/>
      <c r="O15" s="235"/>
    </row>
    <row r="16" spans="1:15" ht="45">
      <c r="A16" s="267"/>
      <c r="B16" s="269"/>
      <c r="C16" s="278" t="s">
        <v>1278</v>
      </c>
      <c r="D16" s="279"/>
      <c r="E16" s="280"/>
      <c r="F16" s="281"/>
      <c r="G16" s="281"/>
      <c r="H16" s="282"/>
      <c r="I16" s="235"/>
      <c r="J16" s="235"/>
      <c r="K16" s="235"/>
      <c r="L16" s="235"/>
      <c r="M16" s="235"/>
      <c r="N16" s="235"/>
      <c r="O16" s="235"/>
    </row>
    <row r="17" spans="1:15">
      <c r="A17" s="267">
        <v>6</v>
      </c>
      <c r="B17" s="269" t="s">
        <v>1279</v>
      </c>
      <c r="C17" s="270" t="s">
        <v>1280</v>
      </c>
      <c r="D17" s="271" t="s">
        <v>1268</v>
      </c>
      <c r="E17" s="272">
        <v>1</v>
      </c>
      <c r="F17" s="273"/>
      <c r="G17" s="274">
        <f>E17*F17</f>
        <v>0</v>
      </c>
      <c r="H17" s="275" t="s">
        <v>1269</v>
      </c>
      <c r="I17" s="235"/>
      <c r="J17" s="235"/>
      <c r="K17" s="235"/>
      <c r="L17" s="235"/>
      <c r="M17" s="235"/>
      <c r="N17" s="235"/>
      <c r="O17" s="235"/>
    </row>
    <row r="18" spans="1:15" ht="56.25">
      <c r="A18" s="267"/>
      <c r="B18" s="269"/>
      <c r="C18" s="278" t="s">
        <v>1281</v>
      </c>
      <c r="D18" s="279"/>
      <c r="E18" s="280"/>
      <c r="F18" s="281"/>
      <c r="G18" s="281"/>
      <c r="H18" s="282"/>
      <c r="I18" s="235"/>
      <c r="J18" s="235"/>
      <c r="K18" s="235"/>
      <c r="L18" s="235"/>
      <c r="M18" s="235"/>
      <c r="N18" s="235"/>
      <c r="O18" s="235"/>
    </row>
    <row r="19" spans="1:15">
      <c r="A19" s="267">
        <v>7</v>
      </c>
      <c r="B19" s="269" t="s">
        <v>1282</v>
      </c>
      <c r="C19" s="270" t="s">
        <v>1283</v>
      </c>
      <c r="D19" s="271" t="s">
        <v>1268</v>
      </c>
      <c r="E19" s="272">
        <v>1</v>
      </c>
      <c r="F19" s="273"/>
      <c r="G19" s="274">
        <f>E19*F19</f>
        <v>0</v>
      </c>
      <c r="H19" s="275" t="s">
        <v>1269</v>
      </c>
      <c r="I19" s="235"/>
      <c r="J19" s="235"/>
      <c r="K19" s="235"/>
      <c r="L19" s="235"/>
      <c r="M19" s="235"/>
      <c r="N19" s="235"/>
      <c r="O19" s="235"/>
    </row>
    <row r="20" spans="1:15" ht="56.25">
      <c r="A20" s="267"/>
      <c r="B20" s="269"/>
      <c r="C20" s="278" t="s">
        <v>1284</v>
      </c>
      <c r="D20" s="279"/>
      <c r="E20" s="280"/>
      <c r="F20" s="281"/>
      <c r="G20" s="281"/>
      <c r="H20" s="282"/>
      <c r="I20" s="235"/>
      <c r="J20" s="235"/>
      <c r="K20" s="235"/>
      <c r="L20" s="235"/>
      <c r="M20" s="235"/>
      <c r="N20" s="235"/>
      <c r="O20" s="235"/>
    </row>
    <row r="21" spans="1:15" s="286" customFormat="1">
      <c r="A21" s="283"/>
      <c r="B21" s="502" t="s">
        <v>1285</v>
      </c>
      <c r="C21" s="504"/>
      <c r="D21" s="505"/>
      <c r="E21" s="506"/>
      <c r="F21" s="507"/>
      <c r="G21" s="507"/>
      <c r="H21" s="284"/>
      <c r="I21" s="235"/>
      <c r="J21" s="285"/>
      <c r="K21" s="285"/>
      <c r="L21" s="285"/>
      <c r="M21" s="285"/>
      <c r="N21" s="285"/>
      <c r="O21" s="285"/>
    </row>
    <row r="22" spans="1:15">
      <c r="A22" s="267">
        <v>8</v>
      </c>
      <c r="B22" s="269" t="s">
        <v>1286</v>
      </c>
      <c r="C22" s="270" t="s">
        <v>1287</v>
      </c>
      <c r="D22" s="271" t="s">
        <v>1268</v>
      </c>
      <c r="E22" s="272">
        <v>1</v>
      </c>
      <c r="F22" s="273"/>
      <c r="G22" s="274">
        <f>E22*F22</f>
        <v>0</v>
      </c>
      <c r="H22" s="275" t="s">
        <v>1269</v>
      </c>
      <c r="I22" s="235"/>
      <c r="J22" s="235"/>
      <c r="K22" s="235"/>
      <c r="L22" s="235"/>
      <c r="M22" s="235"/>
      <c r="N22" s="235"/>
      <c r="O22" s="235"/>
    </row>
    <row r="23" spans="1:15" s="290" customFormat="1" ht="67.5">
      <c r="A23" s="287"/>
      <c r="B23" s="288"/>
      <c r="C23" s="278" t="s">
        <v>1288</v>
      </c>
      <c r="D23" s="279"/>
      <c r="E23" s="280"/>
      <c r="F23" s="281"/>
      <c r="G23" s="281"/>
      <c r="H23" s="282"/>
      <c r="I23" s="235"/>
      <c r="J23" s="289"/>
      <c r="K23" s="289"/>
      <c r="L23" s="289"/>
      <c r="M23" s="289"/>
      <c r="N23" s="289"/>
      <c r="O23" s="289"/>
    </row>
    <row r="24" spans="1:15">
      <c r="A24" s="291" t="s">
        <v>126</v>
      </c>
      <c r="B24" s="292" t="s">
        <v>111</v>
      </c>
      <c r="C24" s="293" t="s">
        <v>27</v>
      </c>
      <c r="D24" s="294"/>
      <c r="E24" s="295"/>
      <c r="F24" s="295"/>
      <c r="G24" s="296">
        <f>G27+G29+G31+G33+G36+G37+G38+G39+G40+G41+G42+G43+G44+SUM(G64:G76)</f>
        <v>0</v>
      </c>
      <c r="H24" s="297"/>
      <c r="I24" s="235"/>
    </row>
    <row r="25" spans="1:15">
      <c r="A25" s="298"/>
      <c r="B25" s="508" t="s">
        <v>1265</v>
      </c>
      <c r="C25" s="509"/>
      <c r="D25" s="509"/>
      <c r="E25" s="509"/>
      <c r="F25" s="509"/>
      <c r="G25" s="509"/>
      <c r="H25" s="277"/>
      <c r="I25" s="235"/>
      <c r="J25" s="235"/>
      <c r="K25" s="235"/>
      <c r="L25" s="235"/>
      <c r="M25" s="235"/>
      <c r="N25" s="235"/>
      <c r="O25" s="235"/>
    </row>
    <row r="26" spans="1:15" ht="12.75" customHeight="1">
      <c r="A26" s="298"/>
      <c r="B26" s="510" t="s">
        <v>1289</v>
      </c>
      <c r="C26" s="511"/>
      <c r="D26" s="511"/>
      <c r="E26" s="511"/>
      <c r="F26" s="511"/>
      <c r="G26" s="511"/>
      <c r="H26" s="277"/>
      <c r="I26" s="235"/>
      <c r="J26" s="235"/>
      <c r="K26" s="235"/>
      <c r="L26" s="235"/>
      <c r="M26" s="235"/>
      <c r="N26" s="235"/>
      <c r="O26" s="235"/>
    </row>
    <row r="27" spans="1:15">
      <c r="A27" s="298">
        <v>9</v>
      </c>
      <c r="B27" s="269" t="s">
        <v>1290</v>
      </c>
      <c r="C27" s="270" t="s">
        <v>1291</v>
      </c>
      <c r="D27" s="271" t="s">
        <v>1268</v>
      </c>
      <c r="E27" s="272">
        <v>1</v>
      </c>
      <c r="F27" s="273"/>
      <c r="G27" s="274">
        <f>E27*F27</f>
        <v>0</v>
      </c>
      <c r="H27" s="275" t="s">
        <v>1269</v>
      </c>
      <c r="I27" s="235"/>
      <c r="J27" s="235"/>
      <c r="K27" s="235"/>
      <c r="L27" s="235"/>
      <c r="M27" s="235"/>
      <c r="N27" s="235"/>
      <c r="O27" s="235"/>
    </row>
    <row r="28" spans="1:15">
      <c r="A28" s="298"/>
      <c r="B28" s="269"/>
      <c r="C28" s="278" t="s">
        <v>1292</v>
      </c>
      <c r="D28" s="299"/>
      <c r="E28" s="299"/>
      <c r="F28" s="299"/>
      <c r="G28" s="299"/>
      <c r="H28" s="300"/>
      <c r="I28" s="235"/>
      <c r="J28" s="235"/>
      <c r="K28" s="235"/>
      <c r="L28" s="235"/>
      <c r="M28" s="235"/>
      <c r="N28" s="235"/>
      <c r="O28" s="235"/>
    </row>
    <row r="29" spans="1:15">
      <c r="A29" s="298">
        <v>10</v>
      </c>
      <c r="B29" s="269" t="s">
        <v>1293</v>
      </c>
      <c r="C29" s="270" t="s">
        <v>1294</v>
      </c>
      <c r="D29" s="271" t="s">
        <v>1268</v>
      </c>
      <c r="E29" s="272">
        <v>1</v>
      </c>
      <c r="F29" s="273"/>
      <c r="G29" s="274">
        <f>E29*F29</f>
        <v>0</v>
      </c>
      <c r="H29" s="275" t="s">
        <v>1269</v>
      </c>
      <c r="I29" s="235"/>
      <c r="J29" s="235"/>
      <c r="K29" s="235"/>
      <c r="L29" s="235"/>
      <c r="M29" s="235"/>
      <c r="N29" s="235"/>
      <c r="O29" s="235"/>
    </row>
    <row r="30" spans="1:15" ht="45">
      <c r="A30" s="298"/>
      <c r="B30" s="269"/>
      <c r="C30" s="278" t="s">
        <v>1295</v>
      </c>
      <c r="D30" s="299"/>
      <c r="E30" s="299"/>
      <c r="F30" s="299"/>
      <c r="G30" s="299"/>
      <c r="H30" s="300"/>
      <c r="I30" s="235"/>
      <c r="J30" s="235"/>
      <c r="K30" s="235"/>
      <c r="L30" s="235"/>
      <c r="M30" s="235"/>
      <c r="N30" s="235"/>
      <c r="O30" s="235"/>
    </row>
    <row r="31" spans="1:15">
      <c r="A31" s="298">
        <v>11</v>
      </c>
      <c r="B31" s="269" t="s">
        <v>1296</v>
      </c>
      <c r="C31" s="270" t="s">
        <v>1297</v>
      </c>
      <c r="D31" s="271" t="s">
        <v>1268</v>
      </c>
      <c r="E31" s="272">
        <v>1</v>
      </c>
      <c r="F31" s="273"/>
      <c r="G31" s="274">
        <f>E31*F31</f>
        <v>0</v>
      </c>
      <c r="H31" s="275" t="s">
        <v>1269</v>
      </c>
      <c r="I31" s="235"/>
      <c r="J31" s="235"/>
      <c r="K31" s="235"/>
      <c r="L31" s="235"/>
      <c r="M31" s="235"/>
      <c r="N31" s="235"/>
      <c r="O31" s="235"/>
    </row>
    <row r="32" spans="1:15" ht="56.25">
      <c r="A32" s="298"/>
      <c r="B32" s="269"/>
      <c r="C32" s="278" t="s">
        <v>1298</v>
      </c>
      <c r="D32" s="299"/>
      <c r="E32" s="299"/>
      <c r="F32" s="299"/>
      <c r="G32" s="299"/>
      <c r="H32" s="300"/>
      <c r="I32" s="235"/>
      <c r="J32" s="235"/>
      <c r="K32" s="235"/>
      <c r="L32" s="235"/>
      <c r="M32" s="235"/>
      <c r="N32" s="235"/>
      <c r="O32" s="235"/>
    </row>
    <row r="33" spans="1:15">
      <c r="A33" s="298">
        <v>12</v>
      </c>
      <c r="B33" s="269" t="s">
        <v>1299</v>
      </c>
      <c r="C33" s="270" t="s">
        <v>1300</v>
      </c>
      <c r="D33" s="271" t="s">
        <v>1268</v>
      </c>
      <c r="E33" s="272">
        <v>1</v>
      </c>
      <c r="F33" s="273"/>
      <c r="G33" s="274">
        <f>E33*F33</f>
        <v>0</v>
      </c>
      <c r="H33" s="275" t="s">
        <v>1269</v>
      </c>
      <c r="I33" s="235"/>
      <c r="J33" s="301"/>
      <c r="K33" s="301"/>
      <c r="L33" s="301"/>
      <c r="M33" s="301"/>
      <c r="N33" s="235"/>
      <c r="O33" s="235"/>
    </row>
    <row r="34" spans="1:15" ht="45">
      <c r="A34" s="298"/>
      <c r="B34" s="302"/>
      <c r="C34" s="278" t="s">
        <v>1301</v>
      </c>
      <c r="D34" s="299"/>
      <c r="E34" s="299"/>
      <c r="F34" s="299"/>
      <c r="G34" s="299"/>
      <c r="H34" s="300"/>
      <c r="I34" s="235"/>
      <c r="J34" s="301"/>
      <c r="K34" s="301"/>
      <c r="L34" s="301"/>
      <c r="M34" s="301"/>
      <c r="N34" s="235"/>
      <c r="O34" s="235"/>
    </row>
    <row r="35" spans="1:15" ht="33.75">
      <c r="A35" s="298"/>
      <c r="B35" s="303"/>
      <c r="C35" s="278" t="s">
        <v>1302</v>
      </c>
      <c r="D35" s="299"/>
      <c r="E35" s="299"/>
      <c r="F35" s="299"/>
      <c r="G35" s="299"/>
      <c r="H35" s="300"/>
      <c r="I35" s="235"/>
      <c r="J35" s="301"/>
      <c r="K35" s="301"/>
      <c r="L35" s="301"/>
      <c r="M35" s="301"/>
      <c r="N35" s="235"/>
      <c r="O35" s="235"/>
    </row>
    <row r="36" spans="1:15" ht="22.5">
      <c r="A36" s="304">
        <v>13</v>
      </c>
      <c r="B36" s="305" t="s">
        <v>1303</v>
      </c>
      <c r="C36" s="236" t="s">
        <v>1304</v>
      </c>
      <c r="D36" s="237" t="s">
        <v>197</v>
      </c>
      <c r="E36" s="306">
        <v>1</v>
      </c>
      <c r="F36" s="307"/>
      <c r="G36" s="308">
        <f>E36*F36</f>
        <v>0</v>
      </c>
      <c r="H36" s="309" t="s">
        <v>1233</v>
      </c>
      <c r="I36" s="235"/>
      <c r="J36" s="301"/>
      <c r="K36" s="301"/>
      <c r="L36" s="301"/>
      <c r="M36" s="301"/>
      <c r="N36" s="235"/>
      <c r="O36" s="235"/>
    </row>
    <row r="37" spans="1:15">
      <c r="A37" s="298">
        <v>14</v>
      </c>
      <c r="B37" s="305" t="s">
        <v>1305</v>
      </c>
      <c r="C37" s="270" t="s">
        <v>1306</v>
      </c>
      <c r="D37" s="271" t="s">
        <v>1268</v>
      </c>
      <c r="E37" s="272">
        <v>1</v>
      </c>
      <c r="F37" s="273"/>
      <c r="G37" s="274">
        <f t="shared" ref="G37:G40" si="0">E37*F37</f>
        <v>0</v>
      </c>
      <c r="H37" s="309" t="s">
        <v>1233</v>
      </c>
      <c r="I37" s="235"/>
      <c r="J37" s="301"/>
      <c r="K37" s="301"/>
      <c r="L37" s="301"/>
      <c r="M37" s="301"/>
      <c r="N37" s="235"/>
      <c r="O37" s="235"/>
    </row>
    <row r="38" spans="1:15">
      <c r="A38" s="304">
        <v>15</v>
      </c>
      <c r="B38" s="305" t="s">
        <v>1307</v>
      </c>
      <c r="C38" s="270" t="s">
        <v>1308</v>
      </c>
      <c r="D38" s="271" t="s">
        <v>1268</v>
      </c>
      <c r="E38" s="272">
        <v>1</v>
      </c>
      <c r="F38" s="273"/>
      <c r="G38" s="274">
        <f t="shared" si="0"/>
        <v>0</v>
      </c>
      <c r="H38" s="309" t="s">
        <v>1233</v>
      </c>
      <c r="I38" s="235"/>
      <c r="J38" s="301"/>
      <c r="K38" s="301"/>
      <c r="L38" s="301"/>
      <c r="M38" s="301"/>
      <c r="N38" s="235"/>
      <c r="O38" s="235"/>
    </row>
    <row r="39" spans="1:15">
      <c r="A39" s="298">
        <v>16</v>
      </c>
      <c r="B39" s="305" t="s">
        <v>1309</v>
      </c>
      <c r="C39" s="270" t="s">
        <v>1310</v>
      </c>
      <c r="D39" s="271" t="s">
        <v>1311</v>
      </c>
      <c r="E39" s="272">
        <v>2</v>
      </c>
      <c r="F39" s="273"/>
      <c r="G39" s="274">
        <f t="shared" si="0"/>
        <v>0</v>
      </c>
      <c r="H39" s="309" t="s">
        <v>1233</v>
      </c>
      <c r="I39" s="235"/>
      <c r="J39" s="301"/>
      <c r="K39" s="301"/>
      <c r="L39" s="301"/>
      <c r="M39" s="301"/>
      <c r="N39" s="235"/>
      <c r="O39" s="235"/>
    </row>
    <row r="40" spans="1:15" ht="33.75">
      <c r="A40" s="304">
        <v>17</v>
      </c>
      <c r="B40" s="305" t="s">
        <v>1312</v>
      </c>
      <c r="C40" s="270" t="s">
        <v>1313</v>
      </c>
      <c r="D40" s="271" t="s">
        <v>1268</v>
      </c>
      <c r="E40" s="272">
        <v>1</v>
      </c>
      <c r="F40" s="273"/>
      <c r="G40" s="274">
        <f t="shared" si="0"/>
        <v>0</v>
      </c>
      <c r="H40" s="309" t="s">
        <v>1233</v>
      </c>
      <c r="I40" s="235"/>
      <c r="J40" s="235"/>
      <c r="K40" s="235"/>
      <c r="L40" s="235"/>
      <c r="M40" s="235"/>
      <c r="N40" s="235"/>
      <c r="O40" s="235"/>
    </row>
    <row r="41" spans="1:15" ht="45">
      <c r="A41" s="298">
        <v>18</v>
      </c>
      <c r="B41" s="305" t="s">
        <v>1314</v>
      </c>
      <c r="C41" s="270" t="s">
        <v>1315</v>
      </c>
      <c r="D41" s="271" t="s">
        <v>668</v>
      </c>
      <c r="E41" s="272">
        <v>30</v>
      </c>
      <c r="F41" s="273"/>
      <c r="G41" s="274">
        <f>E41*F41</f>
        <v>0</v>
      </c>
      <c r="H41" s="275" t="s">
        <v>1269</v>
      </c>
      <c r="I41" s="235"/>
      <c r="J41" s="235"/>
      <c r="K41" s="235"/>
      <c r="L41" s="235"/>
      <c r="M41" s="235"/>
      <c r="N41" s="235"/>
      <c r="O41" s="235"/>
    </row>
    <row r="42" spans="1:15" ht="22.5">
      <c r="A42" s="304">
        <v>19</v>
      </c>
      <c r="B42" s="305" t="s">
        <v>1316</v>
      </c>
      <c r="C42" s="270" t="s">
        <v>1317</v>
      </c>
      <c r="D42" s="271" t="s">
        <v>1268</v>
      </c>
      <c r="E42" s="272">
        <v>1</v>
      </c>
      <c r="F42" s="273"/>
      <c r="G42" s="274">
        <f t="shared" ref="G42:G64" si="1">E42*F42</f>
        <v>0</v>
      </c>
      <c r="H42" s="309" t="s">
        <v>1233</v>
      </c>
      <c r="I42" s="235"/>
      <c r="J42" s="235"/>
      <c r="K42" s="235"/>
      <c r="L42" s="235"/>
      <c r="M42" s="235"/>
      <c r="N42" s="235"/>
      <c r="O42" s="235"/>
    </row>
    <row r="43" spans="1:15" ht="22.5">
      <c r="A43" s="298">
        <v>20</v>
      </c>
      <c r="B43" s="305" t="s">
        <v>1318</v>
      </c>
      <c r="C43" s="270" t="s">
        <v>1319</v>
      </c>
      <c r="D43" s="271" t="s">
        <v>1268</v>
      </c>
      <c r="E43" s="272">
        <v>1</v>
      </c>
      <c r="F43" s="273"/>
      <c r="G43" s="274">
        <f t="shared" si="1"/>
        <v>0</v>
      </c>
      <c r="H43" s="309" t="s">
        <v>1233</v>
      </c>
      <c r="I43" s="235"/>
      <c r="J43" s="235"/>
      <c r="K43" s="235"/>
      <c r="L43" s="235"/>
      <c r="M43" s="235"/>
      <c r="N43" s="235"/>
      <c r="O43" s="235"/>
    </row>
    <row r="44" spans="1:15">
      <c r="A44" s="304">
        <v>21</v>
      </c>
      <c r="B44" s="305" t="s">
        <v>1320</v>
      </c>
      <c r="C44" s="270" t="s">
        <v>1321</v>
      </c>
      <c r="D44" s="271" t="s">
        <v>668</v>
      </c>
      <c r="E44" s="272">
        <v>150</v>
      </c>
      <c r="F44" s="273"/>
      <c r="G44" s="274">
        <f>E44*F44</f>
        <v>0</v>
      </c>
      <c r="H44" s="275" t="s">
        <v>1269</v>
      </c>
      <c r="I44" s="235"/>
      <c r="J44" s="235"/>
      <c r="K44" s="235"/>
      <c r="L44" s="235"/>
      <c r="M44" s="235"/>
      <c r="N44" s="235"/>
      <c r="O44" s="235"/>
    </row>
    <row r="45" spans="1:15" ht="78.75">
      <c r="A45" s="298"/>
      <c r="B45" s="305"/>
      <c r="C45" s="310" t="s">
        <v>1322</v>
      </c>
      <c r="D45" s="271"/>
      <c r="E45" s="272"/>
      <c r="F45" s="273"/>
      <c r="G45" s="274"/>
      <c r="H45" s="311"/>
      <c r="I45" s="235"/>
      <c r="J45" s="235"/>
      <c r="K45" s="235"/>
      <c r="L45" s="235"/>
      <c r="M45" s="235"/>
      <c r="N45" s="235"/>
      <c r="O45" s="235"/>
    </row>
    <row r="46" spans="1:15" ht="33.75">
      <c r="A46" s="298"/>
      <c r="B46" s="305"/>
      <c r="C46" s="310" t="s">
        <v>1323</v>
      </c>
      <c r="D46" s="271"/>
      <c r="E46" s="272"/>
      <c r="F46" s="273"/>
      <c r="G46" s="274"/>
      <c r="H46" s="311"/>
      <c r="I46" s="235"/>
      <c r="J46" s="235"/>
      <c r="K46" s="235"/>
      <c r="L46" s="235"/>
      <c r="M46" s="235"/>
      <c r="N46" s="235"/>
      <c r="O46" s="235"/>
    </row>
    <row r="47" spans="1:15" ht="33.75">
      <c r="A47" s="298"/>
      <c r="B47" s="305"/>
      <c r="C47" s="310" t="s">
        <v>1324</v>
      </c>
      <c r="D47" s="271"/>
      <c r="E47" s="272"/>
      <c r="F47" s="273"/>
      <c r="G47" s="274"/>
      <c r="H47" s="311"/>
      <c r="I47" s="235"/>
      <c r="J47" s="235"/>
      <c r="K47" s="235"/>
      <c r="L47" s="235"/>
      <c r="M47" s="235"/>
      <c r="N47" s="235"/>
      <c r="O47" s="235"/>
    </row>
    <row r="48" spans="1:15">
      <c r="A48" s="298"/>
      <c r="B48" s="305"/>
      <c r="C48" s="310" t="s">
        <v>1325</v>
      </c>
      <c r="D48" s="271"/>
      <c r="E48" s="272"/>
      <c r="F48" s="273"/>
      <c r="G48" s="274"/>
      <c r="H48" s="311"/>
      <c r="I48" s="235"/>
      <c r="J48" s="235"/>
      <c r="K48" s="235"/>
      <c r="L48" s="235"/>
      <c r="M48" s="235"/>
      <c r="N48" s="235"/>
      <c r="O48" s="235"/>
    </row>
    <row r="49" spans="1:15">
      <c r="A49" s="298"/>
      <c r="B49" s="305"/>
      <c r="C49" s="310" t="s">
        <v>1326</v>
      </c>
      <c r="D49" s="271"/>
      <c r="E49" s="272"/>
      <c r="F49" s="273"/>
      <c r="G49" s="274"/>
      <c r="H49" s="311"/>
      <c r="I49" s="235"/>
      <c r="J49" s="235"/>
      <c r="K49" s="235"/>
      <c r="L49" s="235"/>
      <c r="M49" s="235"/>
      <c r="N49" s="235"/>
      <c r="O49" s="235"/>
    </row>
    <row r="50" spans="1:15" ht="22.5">
      <c r="A50" s="298"/>
      <c r="B50" s="305"/>
      <c r="C50" s="310" t="s">
        <v>1327</v>
      </c>
      <c r="D50" s="271"/>
      <c r="E50" s="272"/>
      <c r="F50" s="273"/>
      <c r="G50" s="274"/>
      <c r="H50" s="311"/>
      <c r="I50" s="235"/>
      <c r="J50" s="235"/>
      <c r="K50" s="235"/>
      <c r="L50" s="235"/>
      <c r="M50" s="235"/>
      <c r="N50" s="235"/>
      <c r="O50" s="235"/>
    </row>
    <row r="51" spans="1:15" ht="22.5">
      <c r="A51" s="298"/>
      <c r="B51" s="305"/>
      <c r="C51" s="310" t="s">
        <v>1328</v>
      </c>
      <c r="D51" s="271"/>
      <c r="E51" s="272"/>
      <c r="F51" s="273"/>
      <c r="G51" s="274"/>
      <c r="H51" s="311"/>
      <c r="I51" s="235"/>
      <c r="J51" s="235"/>
      <c r="K51" s="235"/>
      <c r="L51" s="235"/>
      <c r="M51" s="235"/>
      <c r="N51" s="235"/>
      <c r="O51" s="235"/>
    </row>
    <row r="52" spans="1:15">
      <c r="A52" s="298"/>
      <c r="B52" s="305"/>
      <c r="C52" s="310" t="s">
        <v>1329</v>
      </c>
      <c r="D52" s="271"/>
      <c r="E52" s="272"/>
      <c r="F52" s="273"/>
      <c r="G52" s="274"/>
      <c r="H52" s="311"/>
      <c r="I52" s="235"/>
      <c r="J52" s="235"/>
      <c r="K52" s="235"/>
      <c r="L52" s="235"/>
      <c r="M52" s="235"/>
      <c r="N52" s="235"/>
      <c r="O52" s="235"/>
    </row>
    <row r="53" spans="1:15">
      <c r="A53" s="298"/>
      <c r="B53" s="305"/>
      <c r="C53" s="310" t="s">
        <v>1330</v>
      </c>
      <c r="D53" s="271"/>
      <c r="E53" s="272"/>
      <c r="F53" s="273"/>
      <c r="G53" s="274"/>
      <c r="H53" s="311"/>
      <c r="I53" s="235"/>
      <c r="J53" s="235"/>
      <c r="K53" s="235"/>
      <c r="L53" s="235"/>
      <c r="M53" s="235"/>
      <c r="N53" s="235"/>
      <c r="O53" s="235"/>
    </row>
    <row r="54" spans="1:15">
      <c r="A54" s="298"/>
      <c r="B54" s="305"/>
      <c r="C54" s="310" t="s">
        <v>1331</v>
      </c>
      <c r="D54" s="271"/>
      <c r="E54" s="272"/>
      <c r="F54" s="273"/>
      <c r="G54" s="274"/>
      <c r="H54" s="311"/>
      <c r="I54" s="235"/>
      <c r="J54" s="235"/>
      <c r="K54" s="235"/>
      <c r="L54" s="235"/>
      <c r="M54" s="235"/>
      <c r="N54" s="235"/>
      <c r="O54" s="235"/>
    </row>
    <row r="55" spans="1:15">
      <c r="A55" s="298"/>
      <c r="B55" s="305"/>
      <c r="C55" s="310" t="s">
        <v>1332</v>
      </c>
      <c r="D55" s="271"/>
      <c r="E55" s="272"/>
      <c r="F55" s="273"/>
      <c r="G55" s="274"/>
      <c r="H55" s="311"/>
      <c r="I55" s="235"/>
      <c r="J55" s="235"/>
      <c r="K55" s="235"/>
      <c r="L55" s="235"/>
      <c r="M55" s="235"/>
      <c r="N55" s="235"/>
      <c r="O55" s="235"/>
    </row>
    <row r="56" spans="1:15">
      <c r="A56" s="298"/>
      <c r="B56" s="305"/>
      <c r="C56" s="310" t="s">
        <v>1333</v>
      </c>
      <c r="D56" s="271"/>
      <c r="E56" s="272"/>
      <c r="F56" s="273"/>
      <c r="G56" s="274"/>
      <c r="H56" s="311"/>
      <c r="I56" s="235"/>
      <c r="J56" s="235"/>
      <c r="K56" s="235"/>
      <c r="L56" s="235"/>
      <c r="M56" s="235"/>
      <c r="N56" s="235"/>
      <c r="O56" s="235"/>
    </row>
    <row r="57" spans="1:15">
      <c r="A57" s="298"/>
      <c r="B57" s="305"/>
      <c r="C57" s="310" t="s">
        <v>1334</v>
      </c>
      <c r="D57" s="271"/>
      <c r="E57" s="272"/>
      <c r="F57" s="273"/>
      <c r="G57" s="274"/>
      <c r="H57" s="311"/>
      <c r="I57" s="235"/>
      <c r="J57" s="235"/>
      <c r="K57" s="235"/>
      <c r="L57" s="235"/>
      <c r="M57" s="235"/>
      <c r="N57" s="235"/>
      <c r="O57" s="235"/>
    </row>
    <row r="58" spans="1:15">
      <c r="A58" s="298"/>
      <c r="B58" s="305"/>
      <c r="C58" s="310" t="s">
        <v>1335</v>
      </c>
      <c r="D58" s="271"/>
      <c r="E58" s="272"/>
      <c r="F58" s="273"/>
      <c r="G58" s="274"/>
      <c r="H58" s="311"/>
      <c r="I58" s="235"/>
      <c r="J58" s="235"/>
      <c r="K58" s="235"/>
      <c r="L58" s="235"/>
      <c r="M58" s="235"/>
      <c r="N58" s="235"/>
      <c r="O58" s="235"/>
    </row>
    <row r="59" spans="1:15">
      <c r="A59" s="298"/>
      <c r="B59" s="305"/>
      <c r="C59" s="310" t="s">
        <v>1336</v>
      </c>
      <c r="D59" s="271"/>
      <c r="E59" s="272"/>
      <c r="F59" s="273"/>
      <c r="G59" s="274"/>
      <c r="H59" s="311"/>
      <c r="I59" s="235"/>
      <c r="J59" s="235"/>
      <c r="K59" s="235"/>
      <c r="L59" s="235"/>
      <c r="M59" s="235"/>
      <c r="N59" s="235"/>
      <c r="O59" s="235"/>
    </row>
    <row r="60" spans="1:15">
      <c r="A60" s="298"/>
      <c r="B60" s="303"/>
      <c r="C60" s="310" t="s">
        <v>1337</v>
      </c>
      <c r="D60" s="271"/>
      <c r="E60" s="272"/>
      <c r="F60" s="273"/>
      <c r="G60" s="274"/>
      <c r="H60" s="311"/>
      <c r="I60" s="235"/>
      <c r="J60" s="235"/>
      <c r="K60" s="235"/>
      <c r="L60" s="235"/>
      <c r="M60" s="235"/>
      <c r="N60" s="235"/>
      <c r="O60" s="235"/>
    </row>
    <row r="61" spans="1:15" ht="22.5">
      <c r="A61" s="298"/>
      <c r="B61" s="303"/>
      <c r="C61" s="310" t="s">
        <v>1338</v>
      </c>
      <c r="D61" s="271"/>
      <c r="E61" s="272"/>
      <c r="F61" s="273"/>
      <c r="G61" s="274"/>
      <c r="H61" s="311"/>
      <c r="I61" s="235"/>
      <c r="J61" s="235"/>
      <c r="K61" s="235"/>
      <c r="L61" s="235"/>
      <c r="M61" s="235"/>
      <c r="N61" s="235"/>
      <c r="O61" s="235"/>
    </row>
    <row r="62" spans="1:15">
      <c r="A62" s="298"/>
      <c r="B62" s="303"/>
      <c r="C62" s="310" t="s">
        <v>1339</v>
      </c>
      <c r="D62" s="271"/>
      <c r="E62" s="272"/>
      <c r="F62" s="273"/>
      <c r="G62" s="274"/>
      <c r="H62" s="311"/>
      <c r="I62" s="235"/>
      <c r="J62" s="235"/>
      <c r="K62" s="235"/>
      <c r="L62" s="235"/>
      <c r="M62" s="235"/>
      <c r="N62" s="235"/>
      <c r="O62" s="235"/>
    </row>
    <row r="63" spans="1:15" ht="22.5">
      <c r="A63" s="298"/>
      <c r="B63" s="303"/>
      <c r="C63" s="310" t="s">
        <v>1340</v>
      </c>
      <c r="D63" s="271"/>
      <c r="E63" s="272"/>
      <c r="F63" s="273"/>
      <c r="G63" s="274"/>
      <c r="H63" s="311"/>
      <c r="I63" s="235"/>
      <c r="J63" s="235"/>
      <c r="K63" s="235"/>
      <c r="L63" s="235"/>
      <c r="M63" s="235"/>
      <c r="N63" s="235"/>
      <c r="O63" s="235"/>
    </row>
    <row r="64" spans="1:15" ht="33.75">
      <c r="A64" s="298">
        <v>22</v>
      </c>
      <c r="B64" s="305" t="s">
        <v>1341</v>
      </c>
      <c r="C64" s="270" t="s">
        <v>1342</v>
      </c>
      <c r="D64" s="271" t="s">
        <v>668</v>
      </c>
      <c r="E64" s="272">
        <v>44</v>
      </c>
      <c r="F64" s="273"/>
      <c r="G64" s="274">
        <f t="shared" si="1"/>
        <v>0</v>
      </c>
      <c r="H64" s="309" t="s">
        <v>1233</v>
      </c>
      <c r="I64" s="235"/>
      <c r="J64" s="235"/>
      <c r="K64" s="235"/>
      <c r="L64" s="235"/>
      <c r="M64" s="235"/>
      <c r="N64" s="235"/>
      <c r="O64" s="235"/>
    </row>
    <row r="65" spans="1:15" ht="22.5">
      <c r="A65" s="298">
        <v>23</v>
      </c>
      <c r="B65" s="303" t="s">
        <v>1343</v>
      </c>
      <c r="C65" s="312" t="s">
        <v>1344</v>
      </c>
      <c r="D65" s="271" t="s">
        <v>668</v>
      </c>
      <c r="E65" s="272">
        <v>58</v>
      </c>
      <c r="F65" s="273"/>
      <c r="G65" s="274">
        <f>E65*F65</f>
        <v>0</v>
      </c>
      <c r="H65" s="275" t="s">
        <v>1269</v>
      </c>
      <c r="I65" s="235"/>
      <c r="J65" s="235"/>
      <c r="K65" s="235"/>
      <c r="L65" s="235"/>
      <c r="M65" s="235"/>
      <c r="N65" s="235"/>
      <c r="O65" s="235"/>
    </row>
    <row r="66" spans="1:15" ht="33.75">
      <c r="A66" s="298">
        <v>24</v>
      </c>
      <c r="B66" s="303" t="s">
        <v>1343</v>
      </c>
      <c r="C66" s="312" t="s">
        <v>1345</v>
      </c>
      <c r="D66" s="271" t="s">
        <v>668</v>
      </c>
      <c r="E66" s="272">
        <v>58</v>
      </c>
      <c r="F66" s="273"/>
      <c r="G66" s="274">
        <f>E66*F66</f>
        <v>0</v>
      </c>
      <c r="H66" s="275" t="s">
        <v>1269</v>
      </c>
      <c r="I66" s="235"/>
      <c r="J66" s="235"/>
      <c r="K66" s="235"/>
      <c r="L66" s="235"/>
      <c r="M66" s="235"/>
      <c r="N66" s="235"/>
      <c r="O66" s="235"/>
    </row>
    <row r="67" spans="1:15" ht="45">
      <c r="A67" s="298">
        <v>25</v>
      </c>
      <c r="B67" s="305" t="s">
        <v>1346</v>
      </c>
      <c r="C67" s="270" t="s">
        <v>1347</v>
      </c>
      <c r="D67" s="271" t="s">
        <v>1268</v>
      </c>
      <c r="E67" s="272">
        <v>1</v>
      </c>
      <c r="F67" s="273"/>
      <c r="G67" s="274">
        <f t="shared" ref="G67:G68" si="2">E67*F67</f>
        <v>0</v>
      </c>
      <c r="H67" s="309" t="s">
        <v>1233</v>
      </c>
      <c r="I67" s="235"/>
    </row>
    <row r="68" spans="1:15" ht="22.5">
      <c r="A68" s="298">
        <v>26</v>
      </c>
      <c r="B68" s="305" t="s">
        <v>1348</v>
      </c>
      <c r="C68" s="270" t="s">
        <v>1349</v>
      </c>
      <c r="D68" s="271" t="s">
        <v>1268</v>
      </c>
      <c r="E68" s="272">
        <v>1</v>
      </c>
      <c r="F68" s="273"/>
      <c r="G68" s="274">
        <f t="shared" si="2"/>
        <v>0</v>
      </c>
      <c r="H68" s="309" t="s">
        <v>1233</v>
      </c>
      <c r="I68" s="235"/>
    </row>
    <row r="69" spans="1:15" ht="22.5">
      <c r="A69" s="298">
        <v>27</v>
      </c>
      <c r="B69" s="303" t="s">
        <v>1350</v>
      </c>
      <c r="C69" s="270" t="s">
        <v>1351</v>
      </c>
      <c r="D69" s="271" t="s">
        <v>1268</v>
      </c>
      <c r="E69" s="272">
        <v>1</v>
      </c>
      <c r="F69" s="273"/>
      <c r="G69" s="274">
        <f>E69*F69</f>
        <v>0</v>
      </c>
      <c r="H69" s="275" t="s">
        <v>1269</v>
      </c>
      <c r="I69" s="235"/>
    </row>
    <row r="70" spans="1:15" ht="45">
      <c r="A70" s="298">
        <v>28</v>
      </c>
      <c r="B70" s="305" t="s">
        <v>1352</v>
      </c>
      <c r="C70" s="270" t="s">
        <v>1353</v>
      </c>
      <c r="D70" s="271" t="s">
        <v>1268</v>
      </c>
      <c r="E70" s="272">
        <v>1</v>
      </c>
      <c r="F70" s="273"/>
      <c r="G70" s="274">
        <f t="shared" ref="G70" si="3">E70*F70</f>
        <v>0</v>
      </c>
      <c r="H70" s="309" t="s">
        <v>1233</v>
      </c>
      <c r="I70" s="235"/>
    </row>
    <row r="71" spans="1:15" ht="33.75">
      <c r="A71" s="298">
        <v>29</v>
      </c>
      <c r="B71" s="303" t="s">
        <v>1354</v>
      </c>
      <c r="C71" s="270" t="s">
        <v>1355</v>
      </c>
      <c r="D71" s="271" t="s">
        <v>668</v>
      </c>
      <c r="E71" s="272">
        <v>30</v>
      </c>
      <c r="F71" s="273"/>
      <c r="G71" s="274">
        <f>E71*F71</f>
        <v>0</v>
      </c>
      <c r="H71" s="275" t="s">
        <v>1269</v>
      </c>
      <c r="I71" s="235"/>
    </row>
    <row r="72" spans="1:15" ht="33.75">
      <c r="A72" s="298">
        <v>30</v>
      </c>
      <c r="B72" s="303" t="s">
        <v>1356</v>
      </c>
      <c r="C72" s="270" t="s">
        <v>1357</v>
      </c>
      <c r="D72" s="271" t="s">
        <v>1268</v>
      </c>
      <c r="E72" s="272">
        <v>1</v>
      </c>
      <c r="F72" s="273"/>
      <c r="G72" s="274">
        <f>E72*F72</f>
        <v>0</v>
      </c>
      <c r="H72" s="275" t="s">
        <v>1269</v>
      </c>
      <c r="I72" s="235"/>
    </row>
    <row r="73" spans="1:15" ht="67.5">
      <c r="A73" s="298">
        <v>31</v>
      </c>
      <c r="B73" s="303" t="s">
        <v>1266</v>
      </c>
      <c r="C73" s="270" t="s">
        <v>1358</v>
      </c>
      <c r="D73" s="271" t="s">
        <v>668</v>
      </c>
      <c r="E73" s="272">
        <v>87</v>
      </c>
      <c r="F73" s="273"/>
      <c r="G73" s="274">
        <f>E73*F73</f>
        <v>0</v>
      </c>
      <c r="H73" s="275" t="s">
        <v>1269</v>
      </c>
      <c r="I73" s="235"/>
    </row>
    <row r="74" spans="1:15">
      <c r="A74" s="298">
        <v>32</v>
      </c>
      <c r="B74" s="305" t="s">
        <v>1359</v>
      </c>
      <c r="C74" s="270" t="s">
        <v>1360</v>
      </c>
      <c r="D74" s="271" t="s">
        <v>1361</v>
      </c>
      <c r="E74" s="272">
        <v>1</v>
      </c>
      <c r="F74" s="273"/>
      <c r="G74" s="274">
        <f>E74*F74</f>
        <v>0</v>
      </c>
      <c r="H74" s="309" t="s">
        <v>1233</v>
      </c>
      <c r="I74" s="235"/>
    </row>
    <row r="75" spans="1:15">
      <c r="A75" s="298">
        <v>33</v>
      </c>
      <c r="B75" s="305" t="s">
        <v>1362</v>
      </c>
      <c r="C75" s="312" t="s">
        <v>1363</v>
      </c>
      <c r="D75" s="271" t="s">
        <v>668</v>
      </c>
      <c r="E75" s="272">
        <v>2</v>
      </c>
      <c r="F75" s="273"/>
      <c r="G75" s="274">
        <f t="shared" ref="G75" si="4">E75*F75</f>
        <v>0</v>
      </c>
      <c r="H75" s="309" t="s">
        <v>1233</v>
      </c>
      <c r="I75" s="235"/>
    </row>
    <row r="76" spans="1:15" ht="23.25" thickBot="1">
      <c r="A76" s="313">
        <v>34</v>
      </c>
      <c r="B76" s="314" t="s">
        <v>1364</v>
      </c>
      <c r="C76" s="315" t="s">
        <v>1365</v>
      </c>
      <c r="D76" s="316" t="s">
        <v>1268</v>
      </c>
      <c r="E76" s="317">
        <v>1</v>
      </c>
      <c r="F76" s="318"/>
      <c r="G76" s="319">
        <f>E76*F76</f>
        <v>0</v>
      </c>
      <c r="H76" s="320" t="s">
        <v>1269</v>
      </c>
      <c r="I76" s="235"/>
    </row>
    <row r="77" spans="1:15" ht="15.75" thickBot="1">
      <c r="A77" s="321"/>
      <c r="B77" s="322" t="s">
        <v>1366</v>
      </c>
      <c r="C77" s="323" t="s">
        <v>1367</v>
      </c>
      <c r="D77" s="324"/>
      <c r="E77" s="325"/>
      <c r="F77" s="325"/>
      <c r="G77" s="326">
        <f>G24+G8</f>
        <v>0</v>
      </c>
      <c r="H77" s="327"/>
    </row>
    <row r="78" spans="1:15">
      <c r="D78" s="238"/>
    </row>
    <row r="79" spans="1:15">
      <c r="D79" s="238"/>
    </row>
    <row r="80" spans="1:15">
      <c r="D80" s="238"/>
    </row>
    <row r="81" spans="4:4">
      <c r="D81" s="238"/>
    </row>
    <row r="82" spans="4:4">
      <c r="D82" s="238"/>
    </row>
    <row r="83" spans="4:4">
      <c r="D83" s="238"/>
    </row>
    <row r="84" spans="4:4">
      <c r="D84" s="238"/>
    </row>
    <row r="85" spans="4:4">
      <c r="D85" s="238"/>
    </row>
    <row r="86" spans="4:4">
      <c r="D86" s="238"/>
    </row>
    <row r="87" spans="4:4">
      <c r="D87" s="238"/>
    </row>
    <row r="88" spans="4:4">
      <c r="D88" s="238"/>
    </row>
    <row r="89" spans="4:4">
      <c r="D89" s="238"/>
    </row>
    <row r="90" spans="4:4">
      <c r="D90" s="238"/>
    </row>
    <row r="91" spans="4:4">
      <c r="D91" s="238"/>
    </row>
    <row r="92" spans="4:4">
      <c r="D92" s="238"/>
    </row>
    <row r="93" spans="4:4">
      <c r="D93" s="238"/>
    </row>
    <row r="94" spans="4:4">
      <c r="D94" s="238"/>
    </row>
    <row r="95" spans="4:4">
      <c r="D95" s="238"/>
    </row>
    <row r="96" spans="4:4">
      <c r="D96" s="238"/>
    </row>
    <row r="97" spans="4:4">
      <c r="D97" s="238"/>
    </row>
    <row r="98" spans="4:4">
      <c r="D98" s="238"/>
    </row>
    <row r="99" spans="4:4">
      <c r="D99" s="238"/>
    </row>
    <row r="100" spans="4:4">
      <c r="D100" s="238"/>
    </row>
    <row r="101" spans="4:4">
      <c r="D101" s="238"/>
    </row>
    <row r="102" spans="4:4">
      <c r="D102" s="238"/>
    </row>
    <row r="103" spans="4:4">
      <c r="D103" s="238"/>
    </row>
    <row r="104" spans="4:4">
      <c r="D104" s="238"/>
    </row>
    <row r="105" spans="4:4">
      <c r="D105" s="238"/>
    </row>
    <row r="106" spans="4:4">
      <c r="D106" s="238"/>
    </row>
    <row r="107" spans="4:4">
      <c r="D107" s="238"/>
    </row>
    <row r="108" spans="4:4">
      <c r="D108" s="238"/>
    </row>
    <row r="109" spans="4:4">
      <c r="D109" s="238"/>
    </row>
    <row r="110" spans="4:4">
      <c r="D110" s="238"/>
    </row>
    <row r="111" spans="4:4">
      <c r="D111" s="238"/>
    </row>
    <row r="112" spans="4:4">
      <c r="D112" s="238"/>
    </row>
    <row r="113" spans="4:4">
      <c r="D113" s="238"/>
    </row>
    <row r="114" spans="4:4">
      <c r="D114" s="238"/>
    </row>
    <row r="115" spans="4:4">
      <c r="D115" s="238"/>
    </row>
    <row r="116" spans="4:4">
      <c r="D116" s="238"/>
    </row>
    <row r="117" spans="4:4">
      <c r="D117" s="238"/>
    </row>
    <row r="118" spans="4:4">
      <c r="D118" s="238"/>
    </row>
    <row r="119" spans="4:4">
      <c r="D119" s="238"/>
    </row>
    <row r="120" spans="4:4">
      <c r="D120" s="238"/>
    </row>
    <row r="121" spans="4:4">
      <c r="D121" s="238"/>
    </row>
    <row r="122" spans="4:4">
      <c r="D122" s="238"/>
    </row>
    <row r="123" spans="4:4">
      <c r="D123" s="238"/>
    </row>
    <row r="124" spans="4:4">
      <c r="D124" s="238"/>
    </row>
    <row r="125" spans="4:4">
      <c r="D125" s="238"/>
    </row>
    <row r="126" spans="4:4">
      <c r="D126" s="238"/>
    </row>
    <row r="127" spans="4:4">
      <c r="D127" s="238"/>
    </row>
    <row r="128" spans="4:4">
      <c r="D128" s="238"/>
    </row>
    <row r="129" spans="4:4">
      <c r="D129" s="238"/>
    </row>
    <row r="130" spans="4:4">
      <c r="D130" s="238"/>
    </row>
    <row r="131" spans="4:4">
      <c r="D131" s="238"/>
    </row>
    <row r="132" spans="4:4">
      <c r="D132" s="238"/>
    </row>
    <row r="133" spans="4:4">
      <c r="D133" s="238"/>
    </row>
    <row r="134" spans="4:4">
      <c r="D134" s="238"/>
    </row>
    <row r="135" spans="4:4">
      <c r="D135" s="238"/>
    </row>
    <row r="136" spans="4:4">
      <c r="D136" s="238"/>
    </row>
    <row r="137" spans="4:4">
      <c r="D137" s="238"/>
    </row>
    <row r="138" spans="4:4">
      <c r="D138" s="238"/>
    </row>
    <row r="139" spans="4:4">
      <c r="D139" s="238"/>
    </row>
    <row r="140" spans="4:4">
      <c r="D140" s="238"/>
    </row>
    <row r="141" spans="4:4">
      <c r="D141" s="238"/>
    </row>
    <row r="142" spans="4:4">
      <c r="D142" s="238"/>
    </row>
    <row r="143" spans="4:4">
      <c r="D143" s="238"/>
    </row>
    <row r="144" spans="4:4">
      <c r="D144" s="238"/>
    </row>
    <row r="145" spans="4:4">
      <c r="D145" s="238"/>
    </row>
    <row r="146" spans="4:4">
      <c r="D146" s="238"/>
    </row>
    <row r="147" spans="4:4">
      <c r="D147" s="238"/>
    </row>
    <row r="148" spans="4:4">
      <c r="D148" s="238"/>
    </row>
    <row r="149" spans="4:4">
      <c r="D149" s="238"/>
    </row>
    <row r="150" spans="4:4">
      <c r="D150" s="238"/>
    </row>
    <row r="151" spans="4:4">
      <c r="D151" s="238"/>
    </row>
    <row r="152" spans="4:4">
      <c r="D152" s="238"/>
    </row>
    <row r="153" spans="4:4">
      <c r="D153" s="238"/>
    </row>
    <row r="154" spans="4:4">
      <c r="D154" s="238"/>
    </row>
    <row r="155" spans="4:4">
      <c r="D155" s="238"/>
    </row>
    <row r="156" spans="4:4">
      <c r="D156" s="238"/>
    </row>
    <row r="157" spans="4:4">
      <c r="D157" s="238"/>
    </row>
    <row r="158" spans="4:4">
      <c r="D158" s="238"/>
    </row>
    <row r="159" spans="4:4">
      <c r="D159" s="238"/>
    </row>
    <row r="160" spans="4:4">
      <c r="D160" s="238"/>
    </row>
    <row r="161" spans="4:4">
      <c r="D161" s="238"/>
    </row>
    <row r="162" spans="4:4">
      <c r="D162" s="238"/>
    </row>
    <row r="163" spans="4:4">
      <c r="D163" s="238"/>
    </row>
    <row r="164" spans="4:4">
      <c r="D164" s="238"/>
    </row>
    <row r="165" spans="4:4">
      <c r="D165" s="238"/>
    </row>
    <row r="166" spans="4:4">
      <c r="D166" s="238"/>
    </row>
    <row r="167" spans="4:4">
      <c r="D167" s="238"/>
    </row>
    <row r="168" spans="4:4">
      <c r="D168" s="238"/>
    </row>
    <row r="169" spans="4:4">
      <c r="D169" s="238"/>
    </row>
    <row r="170" spans="4:4">
      <c r="D170" s="238"/>
    </row>
    <row r="171" spans="4:4">
      <c r="D171" s="238"/>
    </row>
    <row r="172" spans="4:4">
      <c r="D172" s="238"/>
    </row>
    <row r="173" spans="4:4">
      <c r="D173" s="238"/>
    </row>
    <row r="174" spans="4:4">
      <c r="D174" s="238"/>
    </row>
    <row r="175" spans="4:4">
      <c r="D175" s="238"/>
    </row>
    <row r="176" spans="4:4">
      <c r="D176" s="238"/>
    </row>
    <row r="177" spans="4:4">
      <c r="D177" s="238"/>
    </row>
    <row r="178" spans="4:4">
      <c r="D178" s="238"/>
    </row>
    <row r="179" spans="4:4">
      <c r="D179" s="238"/>
    </row>
    <row r="180" spans="4:4">
      <c r="D180" s="238"/>
    </row>
    <row r="181" spans="4:4">
      <c r="D181" s="238"/>
    </row>
    <row r="182" spans="4:4">
      <c r="D182" s="238"/>
    </row>
    <row r="183" spans="4:4">
      <c r="D183" s="238"/>
    </row>
    <row r="184" spans="4:4">
      <c r="D184" s="238"/>
    </row>
    <row r="185" spans="4:4">
      <c r="D185" s="238"/>
    </row>
    <row r="186" spans="4:4">
      <c r="D186" s="238"/>
    </row>
    <row r="187" spans="4:4">
      <c r="D187" s="238"/>
    </row>
    <row r="188" spans="4:4">
      <c r="D188" s="238"/>
    </row>
    <row r="189" spans="4:4">
      <c r="D189" s="238"/>
    </row>
    <row r="190" spans="4:4">
      <c r="D190" s="238"/>
    </row>
    <row r="191" spans="4:4">
      <c r="D191" s="238"/>
    </row>
    <row r="192" spans="4:4">
      <c r="D192" s="238"/>
    </row>
    <row r="193" spans="4:4">
      <c r="D193" s="238"/>
    </row>
    <row r="194" spans="4:4">
      <c r="D194" s="238"/>
    </row>
    <row r="195" spans="4:4">
      <c r="D195" s="238"/>
    </row>
    <row r="196" spans="4:4">
      <c r="D196" s="238"/>
    </row>
    <row r="197" spans="4:4">
      <c r="D197" s="238"/>
    </row>
    <row r="198" spans="4:4">
      <c r="D198" s="238"/>
    </row>
    <row r="199" spans="4:4">
      <c r="D199" s="238"/>
    </row>
    <row r="200" spans="4:4">
      <c r="D200" s="238"/>
    </row>
    <row r="201" spans="4:4">
      <c r="D201" s="238"/>
    </row>
    <row r="202" spans="4:4">
      <c r="D202" s="238"/>
    </row>
    <row r="203" spans="4:4">
      <c r="D203" s="238"/>
    </row>
    <row r="204" spans="4:4">
      <c r="D204" s="238"/>
    </row>
    <row r="205" spans="4:4">
      <c r="D205" s="238"/>
    </row>
    <row r="206" spans="4:4">
      <c r="D206" s="238"/>
    </row>
    <row r="207" spans="4:4">
      <c r="D207" s="238"/>
    </row>
    <row r="208" spans="4:4">
      <c r="D208" s="238"/>
    </row>
    <row r="209" spans="4:4">
      <c r="D209" s="238"/>
    </row>
    <row r="210" spans="4:4">
      <c r="D210" s="238"/>
    </row>
    <row r="211" spans="4:4">
      <c r="D211" s="238"/>
    </row>
    <row r="212" spans="4:4">
      <c r="D212" s="238"/>
    </row>
    <row r="213" spans="4:4">
      <c r="D213" s="238"/>
    </row>
    <row r="214" spans="4:4">
      <c r="D214" s="238"/>
    </row>
    <row r="215" spans="4:4">
      <c r="D215" s="238"/>
    </row>
    <row r="216" spans="4:4">
      <c r="D216" s="238"/>
    </row>
    <row r="217" spans="4:4">
      <c r="D217" s="238"/>
    </row>
    <row r="218" spans="4:4">
      <c r="D218" s="238"/>
    </row>
    <row r="219" spans="4:4">
      <c r="D219" s="238"/>
    </row>
    <row r="220" spans="4:4">
      <c r="D220" s="238"/>
    </row>
    <row r="221" spans="4:4">
      <c r="D221" s="238"/>
    </row>
    <row r="222" spans="4:4">
      <c r="D222" s="238"/>
    </row>
    <row r="223" spans="4:4">
      <c r="D223" s="238"/>
    </row>
    <row r="224" spans="4:4">
      <c r="D224" s="238"/>
    </row>
    <row r="225" spans="4:4">
      <c r="D225" s="238"/>
    </row>
    <row r="226" spans="4:4">
      <c r="D226" s="238"/>
    </row>
    <row r="227" spans="4:4">
      <c r="D227" s="238"/>
    </row>
    <row r="228" spans="4:4">
      <c r="D228" s="238"/>
    </row>
    <row r="229" spans="4:4">
      <c r="D229" s="238"/>
    </row>
    <row r="230" spans="4:4">
      <c r="D230" s="238"/>
    </row>
    <row r="231" spans="4:4">
      <c r="D231" s="238"/>
    </row>
    <row r="232" spans="4:4">
      <c r="D232" s="238"/>
    </row>
    <row r="233" spans="4:4">
      <c r="D233" s="238"/>
    </row>
    <row r="234" spans="4:4">
      <c r="D234" s="238"/>
    </row>
    <row r="235" spans="4:4">
      <c r="D235" s="238"/>
    </row>
    <row r="236" spans="4:4">
      <c r="D236" s="238"/>
    </row>
    <row r="237" spans="4:4">
      <c r="D237" s="238"/>
    </row>
    <row r="238" spans="4:4">
      <c r="D238" s="238"/>
    </row>
    <row r="239" spans="4:4">
      <c r="D239" s="238"/>
    </row>
    <row r="240" spans="4:4">
      <c r="D240" s="238"/>
    </row>
    <row r="241" spans="4:4">
      <c r="D241" s="238"/>
    </row>
    <row r="242" spans="4:4">
      <c r="D242" s="238"/>
    </row>
    <row r="243" spans="4:4">
      <c r="D243" s="238"/>
    </row>
    <row r="244" spans="4:4">
      <c r="D244" s="238"/>
    </row>
    <row r="245" spans="4:4">
      <c r="D245" s="238"/>
    </row>
    <row r="246" spans="4:4">
      <c r="D246" s="238"/>
    </row>
    <row r="247" spans="4:4">
      <c r="D247" s="238"/>
    </row>
    <row r="248" spans="4:4">
      <c r="D248" s="238"/>
    </row>
    <row r="249" spans="4:4">
      <c r="D249" s="238"/>
    </row>
    <row r="250" spans="4:4">
      <c r="D250" s="238"/>
    </row>
    <row r="251" spans="4:4">
      <c r="D251" s="238"/>
    </row>
    <row r="252" spans="4:4">
      <c r="D252" s="238"/>
    </row>
    <row r="253" spans="4:4">
      <c r="D253" s="238"/>
    </row>
    <row r="254" spans="4:4">
      <c r="D254" s="238"/>
    </row>
    <row r="255" spans="4:4">
      <c r="D255" s="238"/>
    </row>
    <row r="256" spans="4:4">
      <c r="D256" s="238"/>
    </row>
    <row r="257" spans="4:4">
      <c r="D257" s="238"/>
    </row>
    <row r="258" spans="4:4">
      <c r="D258" s="238"/>
    </row>
    <row r="259" spans="4:4">
      <c r="D259" s="238"/>
    </row>
    <row r="260" spans="4:4">
      <c r="D260" s="238"/>
    </row>
    <row r="261" spans="4:4">
      <c r="D261" s="238"/>
    </row>
    <row r="262" spans="4:4">
      <c r="D262" s="238"/>
    </row>
    <row r="263" spans="4:4">
      <c r="D263" s="238"/>
    </row>
    <row r="264" spans="4:4">
      <c r="D264" s="238"/>
    </row>
    <row r="265" spans="4:4">
      <c r="D265" s="238"/>
    </row>
    <row r="266" spans="4:4">
      <c r="D266" s="238"/>
    </row>
    <row r="267" spans="4:4">
      <c r="D267" s="238"/>
    </row>
    <row r="268" spans="4:4">
      <c r="D268" s="238"/>
    </row>
    <row r="269" spans="4:4">
      <c r="D269" s="238"/>
    </row>
    <row r="270" spans="4:4">
      <c r="D270" s="238"/>
    </row>
    <row r="271" spans="4:4">
      <c r="D271" s="238"/>
    </row>
    <row r="272" spans="4:4">
      <c r="D272" s="238"/>
    </row>
    <row r="273" spans="4:4">
      <c r="D273" s="238"/>
    </row>
    <row r="274" spans="4:4">
      <c r="D274" s="238"/>
    </row>
    <row r="275" spans="4:4">
      <c r="D275" s="238"/>
    </row>
    <row r="276" spans="4:4">
      <c r="D276" s="238"/>
    </row>
    <row r="277" spans="4:4">
      <c r="D277" s="238"/>
    </row>
    <row r="278" spans="4:4">
      <c r="D278" s="238"/>
    </row>
    <row r="279" spans="4:4">
      <c r="D279" s="238"/>
    </row>
    <row r="280" spans="4:4">
      <c r="D280" s="238"/>
    </row>
    <row r="281" spans="4:4">
      <c r="D281" s="238"/>
    </row>
    <row r="282" spans="4:4">
      <c r="D282" s="238"/>
    </row>
    <row r="283" spans="4:4">
      <c r="D283" s="238"/>
    </row>
    <row r="284" spans="4:4">
      <c r="D284" s="238"/>
    </row>
    <row r="285" spans="4:4">
      <c r="D285" s="238"/>
    </row>
    <row r="286" spans="4:4">
      <c r="D286" s="238"/>
    </row>
    <row r="287" spans="4:4">
      <c r="D287" s="238"/>
    </row>
    <row r="288" spans="4:4">
      <c r="D288" s="238"/>
    </row>
    <row r="289" spans="4:4">
      <c r="D289" s="238"/>
    </row>
    <row r="290" spans="4:4">
      <c r="D290" s="238"/>
    </row>
    <row r="291" spans="4:4">
      <c r="D291" s="238"/>
    </row>
    <row r="292" spans="4:4">
      <c r="D292" s="238"/>
    </row>
    <row r="293" spans="4:4">
      <c r="D293" s="238"/>
    </row>
    <row r="294" spans="4:4">
      <c r="D294" s="238"/>
    </row>
    <row r="295" spans="4:4">
      <c r="D295" s="238"/>
    </row>
    <row r="296" spans="4:4">
      <c r="D296" s="238"/>
    </row>
    <row r="297" spans="4:4">
      <c r="D297" s="238"/>
    </row>
    <row r="298" spans="4:4">
      <c r="D298" s="238"/>
    </row>
    <row r="299" spans="4:4">
      <c r="D299" s="238"/>
    </row>
    <row r="300" spans="4:4">
      <c r="D300" s="238"/>
    </row>
    <row r="301" spans="4:4">
      <c r="D301" s="238"/>
    </row>
    <row r="302" spans="4:4">
      <c r="D302" s="238"/>
    </row>
    <row r="303" spans="4:4">
      <c r="D303" s="238"/>
    </row>
    <row r="304" spans="4:4">
      <c r="D304" s="238"/>
    </row>
    <row r="305" spans="4:4">
      <c r="D305" s="238"/>
    </row>
    <row r="306" spans="4:4">
      <c r="D306" s="238"/>
    </row>
    <row r="307" spans="4:4">
      <c r="D307" s="238"/>
    </row>
    <row r="308" spans="4:4">
      <c r="D308" s="238"/>
    </row>
    <row r="309" spans="4:4">
      <c r="D309" s="238"/>
    </row>
    <row r="310" spans="4:4">
      <c r="D310" s="238"/>
    </row>
    <row r="311" spans="4:4">
      <c r="D311" s="238"/>
    </row>
    <row r="312" spans="4:4">
      <c r="D312" s="238"/>
    </row>
    <row r="313" spans="4:4">
      <c r="D313" s="238"/>
    </row>
    <row r="314" spans="4:4">
      <c r="D314" s="238"/>
    </row>
    <row r="315" spans="4:4">
      <c r="D315" s="238"/>
    </row>
    <row r="316" spans="4:4">
      <c r="D316" s="238"/>
    </row>
    <row r="317" spans="4:4">
      <c r="D317" s="238"/>
    </row>
    <row r="318" spans="4:4">
      <c r="D318" s="238"/>
    </row>
    <row r="319" spans="4:4">
      <c r="D319" s="238"/>
    </row>
    <row r="320" spans="4:4">
      <c r="D320" s="238"/>
    </row>
    <row r="321" spans="4:4">
      <c r="D321" s="238"/>
    </row>
    <row r="322" spans="4:4">
      <c r="D322" s="238"/>
    </row>
    <row r="323" spans="4:4">
      <c r="D323" s="238"/>
    </row>
    <row r="324" spans="4:4">
      <c r="D324" s="238"/>
    </row>
    <row r="325" spans="4:4">
      <c r="D325" s="238"/>
    </row>
    <row r="326" spans="4:4">
      <c r="D326" s="238"/>
    </row>
    <row r="327" spans="4:4">
      <c r="D327" s="238"/>
    </row>
    <row r="328" spans="4:4">
      <c r="D328" s="238"/>
    </row>
    <row r="329" spans="4:4">
      <c r="D329" s="238"/>
    </row>
    <row r="330" spans="4:4">
      <c r="D330" s="238"/>
    </row>
    <row r="331" spans="4:4">
      <c r="D331" s="238"/>
    </row>
    <row r="332" spans="4:4">
      <c r="D332" s="238"/>
    </row>
    <row r="333" spans="4:4">
      <c r="D333" s="238"/>
    </row>
    <row r="334" spans="4:4">
      <c r="D334" s="238"/>
    </row>
    <row r="335" spans="4:4">
      <c r="D335" s="238"/>
    </row>
    <row r="336" spans="4:4">
      <c r="D336" s="238"/>
    </row>
    <row r="337" spans="4:4">
      <c r="D337" s="238"/>
    </row>
    <row r="338" spans="4:4">
      <c r="D338" s="238"/>
    </row>
    <row r="339" spans="4:4">
      <c r="D339" s="238"/>
    </row>
    <row r="340" spans="4:4">
      <c r="D340" s="238"/>
    </row>
    <row r="341" spans="4:4">
      <c r="D341" s="238"/>
    </row>
    <row r="342" spans="4:4">
      <c r="D342" s="238"/>
    </row>
    <row r="343" spans="4:4">
      <c r="D343" s="238"/>
    </row>
    <row r="344" spans="4:4">
      <c r="D344" s="238"/>
    </row>
    <row r="345" spans="4:4">
      <c r="D345" s="238"/>
    </row>
    <row r="346" spans="4:4">
      <c r="D346" s="238"/>
    </row>
    <row r="347" spans="4:4">
      <c r="D347" s="238"/>
    </row>
    <row r="348" spans="4:4">
      <c r="D348" s="238"/>
    </row>
    <row r="349" spans="4:4">
      <c r="D349" s="238"/>
    </row>
    <row r="350" spans="4:4">
      <c r="D350" s="238"/>
    </row>
    <row r="351" spans="4:4">
      <c r="D351" s="238"/>
    </row>
    <row r="352" spans="4:4">
      <c r="D352" s="238"/>
    </row>
    <row r="353" spans="4:4">
      <c r="D353" s="238"/>
    </row>
    <row r="354" spans="4:4">
      <c r="D354" s="238"/>
    </row>
    <row r="355" spans="4:4">
      <c r="D355" s="238"/>
    </row>
    <row r="356" spans="4:4">
      <c r="D356" s="238"/>
    </row>
    <row r="357" spans="4:4">
      <c r="D357" s="238"/>
    </row>
    <row r="358" spans="4:4">
      <c r="D358" s="238"/>
    </row>
    <row r="359" spans="4:4">
      <c r="D359" s="238"/>
    </row>
    <row r="360" spans="4:4">
      <c r="D360" s="238"/>
    </row>
    <row r="361" spans="4:4">
      <c r="D361" s="238"/>
    </row>
    <row r="362" spans="4:4">
      <c r="D362" s="238"/>
    </row>
    <row r="363" spans="4:4">
      <c r="D363" s="238"/>
    </row>
    <row r="364" spans="4:4">
      <c r="D364" s="238"/>
    </row>
    <row r="365" spans="4:4">
      <c r="D365" s="238"/>
    </row>
    <row r="366" spans="4:4">
      <c r="D366" s="238"/>
    </row>
    <row r="367" spans="4:4">
      <c r="D367" s="238"/>
    </row>
    <row r="368" spans="4:4">
      <c r="D368" s="238"/>
    </row>
    <row r="369" spans="4:4">
      <c r="D369" s="238"/>
    </row>
    <row r="370" spans="4:4">
      <c r="D370" s="238"/>
    </row>
    <row r="371" spans="4:4">
      <c r="D371" s="238"/>
    </row>
    <row r="372" spans="4:4">
      <c r="D372" s="238"/>
    </row>
    <row r="373" spans="4:4">
      <c r="D373" s="238"/>
    </row>
    <row r="374" spans="4:4">
      <c r="D374" s="238"/>
    </row>
    <row r="375" spans="4:4">
      <c r="D375" s="238"/>
    </row>
    <row r="376" spans="4:4">
      <c r="D376" s="238"/>
    </row>
    <row r="377" spans="4:4">
      <c r="D377" s="238"/>
    </row>
    <row r="378" spans="4:4">
      <c r="D378" s="238"/>
    </row>
    <row r="379" spans="4:4">
      <c r="D379" s="238"/>
    </row>
    <row r="380" spans="4:4">
      <c r="D380" s="238"/>
    </row>
    <row r="381" spans="4:4">
      <c r="D381" s="238"/>
    </row>
    <row r="382" spans="4:4">
      <c r="D382" s="238"/>
    </row>
    <row r="383" spans="4:4">
      <c r="D383" s="238"/>
    </row>
    <row r="384" spans="4:4">
      <c r="D384" s="238"/>
    </row>
    <row r="385" spans="4:4">
      <c r="D385" s="238"/>
    </row>
    <row r="386" spans="4:4">
      <c r="D386" s="238"/>
    </row>
    <row r="387" spans="4:4">
      <c r="D387" s="238"/>
    </row>
    <row r="388" spans="4:4">
      <c r="D388" s="238"/>
    </row>
    <row r="389" spans="4:4">
      <c r="D389" s="238"/>
    </row>
    <row r="390" spans="4:4">
      <c r="D390" s="238"/>
    </row>
    <row r="391" spans="4:4">
      <c r="D391" s="238"/>
    </row>
    <row r="392" spans="4:4">
      <c r="D392" s="238"/>
    </row>
    <row r="393" spans="4:4">
      <c r="D393" s="238"/>
    </row>
    <row r="394" spans="4:4">
      <c r="D394" s="238"/>
    </row>
    <row r="395" spans="4:4">
      <c r="D395" s="238"/>
    </row>
    <row r="396" spans="4:4">
      <c r="D396" s="238"/>
    </row>
    <row r="397" spans="4:4">
      <c r="D397" s="238"/>
    </row>
    <row r="398" spans="4:4">
      <c r="D398" s="238"/>
    </row>
    <row r="399" spans="4:4">
      <c r="D399" s="238"/>
    </row>
    <row r="400" spans="4:4">
      <c r="D400" s="238"/>
    </row>
    <row r="401" spans="4:4">
      <c r="D401" s="238"/>
    </row>
    <row r="402" spans="4:4">
      <c r="D402" s="238"/>
    </row>
    <row r="403" spans="4:4">
      <c r="D403" s="238"/>
    </row>
    <row r="404" spans="4:4">
      <c r="D404" s="238"/>
    </row>
    <row r="405" spans="4:4">
      <c r="D405" s="238"/>
    </row>
    <row r="406" spans="4:4">
      <c r="D406" s="238"/>
    </row>
    <row r="407" spans="4:4">
      <c r="D407" s="238"/>
    </row>
    <row r="408" spans="4:4">
      <c r="D408" s="238"/>
    </row>
    <row r="409" spans="4:4">
      <c r="D409" s="238"/>
    </row>
    <row r="410" spans="4:4">
      <c r="D410" s="238"/>
    </row>
    <row r="411" spans="4:4">
      <c r="D411" s="238"/>
    </row>
    <row r="412" spans="4:4">
      <c r="D412" s="238"/>
    </row>
    <row r="413" spans="4:4">
      <c r="D413" s="238"/>
    </row>
    <row r="414" spans="4:4">
      <c r="D414" s="238"/>
    </row>
    <row r="415" spans="4:4">
      <c r="D415" s="238"/>
    </row>
    <row r="416" spans="4:4">
      <c r="D416" s="238"/>
    </row>
    <row r="417" spans="4:4">
      <c r="D417" s="238"/>
    </row>
    <row r="418" spans="4:4">
      <c r="D418" s="238"/>
    </row>
    <row r="419" spans="4:4">
      <c r="D419" s="238"/>
    </row>
    <row r="420" spans="4:4">
      <c r="D420" s="238"/>
    </row>
    <row r="421" spans="4:4">
      <c r="D421" s="238"/>
    </row>
    <row r="422" spans="4:4">
      <c r="D422" s="238"/>
    </row>
    <row r="423" spans="4:4">
      <c r="D423" s="238"/>
    </row>
    <row r="424" spans="4:4">
      <c r="D424" s="238"/>
    </row>
    <row r="425" spans="4:4">
      <c r="D425" s="238"/>
    </row>
    <row r="426" spans="4:4">
      <c r="D426" s="238"/>
    </row>
    <row r="427" spans="4:4">
      <c r="D427" s="238"/>
    </row>
    <row r="428" spans="4:4">
      <c r="D428" s="238"/>
    </row>
    <row r="429" spans="4:4">
      <c r="D429" s="238"/>
    </row>
    <row r="430" spans="4:4">
      <c r="D430" s="238"/>
    </row>
    <row r="431" spans="4:4">
      <c r="D431" s="238"/>
    </row>
    <row r="432" spans="4:4">
      <c r="D432" s="238"/>
    </row>
    <row r="433" spans="4:4">
      <c r="D433" s="238"/>
    </row>
    <row r="434" spans="4:4">
      <c r="D434" s="238"/>
    </row>
    <row r="435" spans="4:4">
      <c r="D435" s="238"/>
    </row>
    <row r="436" spans="4:4">
      <c r="D436" s="238"/>
    </row>
    <row r="437" spans="4:4">
      <c r="D437" s="238"/>
    </row>
    <row r="438" spans="4:4">
      <c r="D438" s="238"/>
    </row>
    <row r="439" spans="4:4">
      <c r="D439" s="238"/>
    </row>
    <row r="440" spans="4:4">
      <c r="D440" s="238"/>
    </row>
    <row r="441" spans="4:4">
      <c r="D441" s="238"/>
    </row>
    <row r="442" spans="4:4">
      <c r="D442" s="238"/>
    </row>
    <row r="443" spans="4:4">
      <c r="D443" s="238"/>
    </row>
    <row r="444" spans="4:4">
      <c r="D444" s="238"/>
    </row>
    <row r="445" spans="4:4">
      <c r="D445" s="238"/>
    </row>
    <row r="446" spans="4:4">
      <c r="D446" s="238"/>
    </row>
    <row r="447" spans="4:4">
      <c r="D447" s="238"/>
    </row>
    <row r="448" spans="4:4">
      <c r="D448" s="238"/>
    </row>
    <row r="449" spans="4:4">
      <c r="D449" s="238"/>
    </row>
    <row r="450" spans="4:4">
      <c r="D450" s="238"/>
    </row>
    <row r="451" spans="4:4">
      <c r="D451" s="238"/>
    </row>
    <row r="452" spans="4:4">
      <c r="D452" s="238"/>
    </row>
    <row r="453" spans="4:4">
      <c r="D453" s="238"/>
    </row>
    <row r="454" spans="4:4">
      <c r="D454" s="238"/>
    </row>
    <row r="455" spans="4:4">
      <c r="D455" s="238"/>
    </row>
    <row r="456" spans="4:4">
      <c r="D456" s="238"/>
    </row>
    <row r="457" spans="4:4">
      <c r="D457" s="238"/>
    </row>
    <row r="458" spans="4:4">
      <c r="D458" s="238"/>
    </row>
    <row r="459" spans="4:4">
      <c r="D459" s="238"/>
    </row>
    <row r="460" spans="4:4">
      <c r="D460" s="238"/>
    </row>
    <row r="461" spans="4:4">
      <c r="D461" s="238"/>
    </row>
    <row r="462" spans="4:4">
      <c r="D462" s="238"/>
    </row>
    <row r="463" spans="4:4">
      <c r="D463" s="238"/>
    </row>
    <row r="464" spans="4:4">
      <c r="D464" s="238"/>
    </row>
    <row r="465" spans="4:4">
      <c r="D465" s="238"/>
    </row>
    <row r="466" spans="4:4">
      <c r="D466" s="238"/>
    </row>
    <row r="467" spans="4:4">
      <c r="D467" s="238"/>
    </row>
    <row r="468" spans="4:4">
      <c r="D468" s="238"/>
    </row>
    <row r="469" spans="4:4">
      <c r="D469" s="238"/>
    </row>
    <row r="470" spans="4:4">
      <c r="D470" s="238"/>
    </row>
    <row r="471" spans="4:4">
      <c r="D471" s="238"/>
    </row>
    <row r="472" spans="4:4">
      <c r="D472" s="238"/>
    </row>
    <row r="473" spans="4:4">
      <c r="D473" s="238"/>
    </row>
    <row r="474" spans="4:4">
      <c r="D474" s="238"/>
    </row>
    <row r="475" spans="4:4">
      <c r="D475" s="238"/>
    </row>
    <row r="476" spans="4:4">
      <c r="D476" s="238"/>
    </row>
    <row r="477" spans="4:4">
      <c r="D477" s="238"/>
    </row>
    <row r="478" spans="4:4">
      <c r="D478" s="238"/>
    </row>
    <row r="479" spans="4:4">
      <c r="D479" s="238"/>
    </row>
    <row r="480" spans="4:4">
      <c r="D480" s="238"/>
    </row>
    <row r="481" spans="4:4">
      <c r="D481" s="238"/>
    </row>
    <row r="482" spans="4:4">
      <c r="D482" s="238"/>
    </row>
    <row r="483" spans="4:4">
      <c r="D483" s="238"/>
    </row>
    <row r="484" spans="4:4">
      <c r="D484" s="238"/>
    </row>
    <row r="485" spans="4:4">
      <c r="D485" s="238"/>
    </row>
    <row r="486" spans="4:4">
      <c r="D486" s="238"/>
    </row>
    <row r="487" spans="4:4">
      <c r="D487" s="238"/>
    </row>
    <row r="488" spans="4:4">
      <c r="D488" s="238"/>
    </row>
    <row r="489" spans="4:4">
      <c r="D489" s="238"/>
    </row>
    <row r="490" spans="4:4">
      <c r="D490" s="238"/>
    </row>
    <row r="491" spans="4:4">
      <c r="D491" s="238"/>
    </row>
    <row r="492" spans="4:4">
      <c r="D492" s="238"/>
    </row>
    <row r="493" spans="4:4">
      <c r="D493" s="238"/>
    </row>
    <row r="494" spans="4:4">
      <c r="D494" s="238"/>
    </row>
    <row r="495" spans="4:4">
      <c r="D495" s="238"/>
    </row>
    <row r="496" spans="4:4">
      <c r="D496" s="238"/>
    </row>
    <row r="497" spans="4:4">
      <c r="D497" s="238"/>
    </row>
    <row r="498" spans="4:4">
      <c r="D498" s="238"/>
    </row>
    <row r="499" spans="4:4">
      <c r="D499" s="238"/>
    </row>
    <row r="500" spans="4:4">
      <c r="D500" s="238"/>
    </row>
    <row r="501" spans="4:4">
      <c r="D501" s="238"/>
    </row>
    <row r="502" spans="4:4">
      <c r="D502" s="238"/>
    </row>
    <row r="503" spans="4:4">
      <c r="D503" s="238"/>
    </row>
    <row r="504" spans="4:4">
      <c r="D504" s="238"/>
    </row>
    <row r="505" spans="4:4">
      <c r="D505" s="238"/>
    </row>
    <row r="506" spans="4:4">
      <c r="D506" s="238"/>
    </row>
    <row r="507" spans="4:4">
      <c r="D507" s="238"/>
    </row>
    <row r="508" spans="4:4">
      <c r="D508" s="238"/>
    </row>
    <row r="509" spans="4:4">
      <c r="D509" s="238"/>
    </row>
    <row r="510" spans="4:4">
      <c r="D510" s="238"/>
    </row>
    <row r="511" spans="4:4">
      <c r="D511" s="238"/>
    </row>
    <row r="512" spans="4:4">
      <c r="D512" s="238"/>
    </row>
    <row r="513" spans="4:4">
      <c r="D513" s="238"/>
    </row>
    <row r="514" spans="4:4">
      <c r="D514" s="238"/>
    </row>
    <row r="515" spans="4:4">
      <c r="D515" s="238"/>
    </row>
    <row r="516" spans="4:4">
      <c r="D516" s="238"/>
    </row>
    <row r="517" spans="4:4">
      <c r="D517" s="238"/>
    </row>
    <row r="518" spans="4:4">
      <c r="D518" s="238"/>
    </row>
    <row r="519" spans="4:4">
      <c r="D519" s="238"/>
    </row>
    <row r="520" spans="4:4">
      <c r="D520" s="238"/>
    </row>
    <row r="521" spans="4:4">
      <c r="D521" s="238"/>
    </row>
    <row r="522" spans="4:4">
      <c r="D522" s="238"/>
    </row>
    <row r="523" spans="4:4">
      <c r="D523" s="238"/>
    </row>
    <row r="524" spans="4:4">
      <c r="D524" s="238"/>
    </row>
    <row r="525" spans="4:4">
      <c r="D525" s="238"/>
    </row>
    <row r="526" spans="4:4">
      <c r="D526" s="238"/>
    </row>
    <row r="527" spans="4:4">
      <c r="D527" s="238"/>
    </row>
    <row r="528" spans="4:4">
      <c r="D528" s="238"/>
    </row>
    <row r="529" spans="4:4">
      <c r="D529" s="238"/>
    </row>
    <row r="530" spans="4:4">
      <c r="D530" s="238"/>
    </row>
    <row r="531" spans="4:4">
      <c r="D531" s="238"/>
    </row>
    <row r="532" spans="4:4">
      <c r="D532" s="238"/>
    </row>
    <row r="533" spans="4:4">
      <c r="D533" s="238"/>
    </row>
    <row r="534" spans="4:4">
      <c r="D534" s="238"/>
    </row>
    <row r="535" spans="4:4">
      <c r="D535" s="238"/>
    </row>
    <row r="536" spans="4:4">
      <c r="D536" s="238"/>
    </row>
    <row r="537" spans="4:4">
      <c r="D537" s="238"/>
    </row>
    <row r="538" spans="4:4">
      <c r="D538" s="238"/>
    </row>
    <row r="539" spans="4:4">
      <c r="D539" s="238"/>
    </row>
    <row r="540" spans="4:4">
      <c r="D540" s="238"/>
    </row>
    <row r="541" spans="4:4">
      <c r="D541" s="238"/>
    </row>
    <row r="542" spans="4:4">
      <c r="D542" s="238"/>
    </row>
    <row r="543" spans="4:4">
      <c r="D543" s="238"/>
    </row>
    <row r="544" spans="4:4">
      <c r="D544" s="238"/>
    </row>
    <row r="545" spans="4:4">
      <c r="D545" s="238"/>
    </row>
    <row r="546" spans="4:4">
      <c r="D546" s="238"/>
    </row>
    <row r="547" spans="4:4">
      <c r="D547" s="238"/>
    </row>
    <row r="548" spans="4:4">
      <c r="D548" s="238"/>
    </row>
    <row r="549" spans="4:4">
      <c r="D549" s="238"/>
    </row>
    <row r="550" spans="4:4">
      <c r="D550" s="238"/>
    </row>
    <row r="551" spans="4:4">
      <c r="D551" s="238"/>
    </row>
    <row r="552" spans="4:4">
      <c r="D552" s="238"/>
    </row>
    <row r="553" spans="4:4">
      <c r="D553" s="238"/>
    </row>
    <row r="554" spans="4:4">
      <c r="D554" s="238"/>
    </row>
    <row r="555" spans="4:4">
      <c r="D555" s="238"/>
    </row>
    <row r="556" spans="4:4">
      <c r="D556" s="238"/>
    </row>
    <row r="557" spans="4:4">
      <c r="D557" s="238"/>
    </row>
    <row r="558" spans="4:4">
      <c r="D558" s="238"/>
    </row>
    <row r="559" spans="4:4">
      <c r="D559" s="238"/>
    </row>
    <row r="560" spans="4:4">
      <c r="D560" s="238"/>
    </row>
    <row r="561" spans="4:4">
      <c r="D561" s="238"/>
    </row>
    <row r="562" spans="4:4">
      <c r="D562" s="238"/>
    </row>
    <row r="563" spans="4:4">
      <c r="D563" s="238"/>
    </row>
    <row r="564" spans="4:4">
      <c r="D564" s="238"/>
    </row>
    <row r="565" spans="4:4">
      <c r="D565" s="238"/>
    </row>
    <row r="566" spans="4:4">
      <c r="D566" s="238"/>
    </row>
    <row r="567" spans="4:4">
      <c r="D567" s="238"/>
    </row>
    <row r="568" spans="4:4">
      <c r="D568" s="238"/>
    </row>
    <row r="569" spans="4:4">
      <c r="D569" s="238"/>
    </row>
    <row r="570" spans="4:4">
      <c r="D570" s="238"/>
    </row>
    <row r="571" spans="4:4">
      <c r="D571" s="238"/>
    </row>
    <row r="572" spans="4:4">
      <c r="D572" s="238"/>
    </row>
    <row r="573" spans="4:4">
      <c r="D573" s="238"/>
    </row>
    <row r="574" spans="4:4">
      <c r="D574" s="238"/>
    </row>
    <row r="575" spans="4:4">
      <c r="D575" s="238"/>
    </row>
    <row r="576" spans="4:4">
      <c r="D576" s="238"/>
    </row>
    <row r="577" spans="4:4">
      <c r="D577" s="238"/>
    </row>
    <row r="578" spans="4:4">
      <c r="D578" s="238"/>
    </row>
    <row r="579" spans="4:4">
      <c r="D579" s="238"/>
    </row>
    <row r="580" spans="4:4">
      <c r="D580" s="238"/>
    </row>
    <row r="581" spans="4:4">
      <c r="D581" s="238"/>
    </row>
    <row r="582" spans="4:4">
      <c r="D582" s="238"/>
    </row>
    <row r="583" spans="4:4">
      <c r="D583" s="238"/>
    </row>
    <row r="584" spans="4:4">
      <c r="D584" s="238"/>
    </row>
    <row r="585" spans="4:4">
      <c r="D585" s="238"/>
    </row>
    <row r="586" spans="4:4">
      <c r="D586" s="238"/>
    </row>
    <row r="587" spans="4:4">
      <c r="D587" s="238"/>
    </row>
    <row r="588" spans="4:4">
      <c r="D588" s="238"/>
    </row>
    <row r="589" spans="4:4">
      <c r="D589" s="238"/>
    </row>
    <row r="590" spans="4:4">
      <c r="D590" s="238"/>
    </row>
    <row r="591" spans="4:4">
      <c r="D591" s="238"/>
    </row>
    <row r="592" spans="4:4">
      <c r="D592" s="238"/>
    </row>
    <row r="593" spans="4:4">
      <c r="D593" s="238"/>
    </row>
    <row r="594" spans="4:4">
      <c r="D594" s="238"/>
    </row>
    <row r="595" spans="4:4">
      <c r="D595" s="238"/>
    </row>
    <row r="596" spans="4:4">
      <c r="D596" s="238"/>
    </row>
    <row r="597" spans="4:4">
      <c r="D597" s="238"/>
    </row>
    <row r="598" spans="4:4">
      <c r="D598" s="238"/>
    </row>
    <row r="599" spans="4:4">
      <c r="D599" s="238"/>
    </row>
    <row r="600" spans="4:4">
      <c r="D600" s="238"/>
    </row>
    <row r="601" spans="4:4">
      <c r="D601" s="238"/>
    </row>
    <row r="602" spans="4:4">
      <c r="D602" s="238"/>
    </row>
    <row r="603" spans="4:4">
      <c r="D603" s="238"/>
    </row>
    <row r="604" spans="4:4">
      <c r="D604" s="238"/>
    </row>
    <row r="605" spans="4:4">
      <c r="D605" s="238"/>
    </row>
    <row r="606" spans="4:4">
      <c r="D606" s="238"/>
    </row>
    <row r="607" spans="4:4">
      <c r="D607" s="238"/>
    </row>
    <row r="608" spans="4:4">
      <c r="D608" s="238"/>
    </row>
    <row r="609" spans="4:4">
      <c r="D609" s="238"/>
    </row>
    <row r="610" spans="4:4">
      <c r="D610" s="238"/>
    </row>
    <row r="611" spans="4:4">
      <c r="D611" s="238"/>
    </row>
    <row r="612" spans="4:4">
      <c r="D612" s="238"/>
    </row>
    <row r="613" spans="4:4">
      <c r="D613" s="238"/>
    </row>
    <row r="614" spans="4:4">
      <c r="D614" s="238"/>
    </row>
    <row r="615" spans="4:4">
      <c r="D615" s="238"/>
    </row>
    <row r="616" spans="4:4">
      <c r="D616" s="238"/>
    </row>
    <row r="617" spans="4:4">
      <c r="D617" s="238"/>
    </row>
    <row r="618" spans="4:4">
      <c r="D618" s="238"/>
    </row>
    <row r="619" spans="4:4">
      <c r="D619" s="238"/>
    </row>
    <row r="620" spans="4:4">
      <c r="D620" s="238"/>
    </row>
    <row r="621" spans="4:4">
      <c r="D621" s="238"/>
    </row>
    <row r="622" spans="4:4">
      <c r="D622" s="238"/>
    </row>
    <row r="623" spans="4:4">
      <c r="D623" s="238"/>
    </row>
    <row r="624" spans="4:4">
      <c r="D624" s="238"/>
    </row>
    <row r="625" spans="4:4">
      <c r="D625" s="238"/>
    </row>
    <row r="626" spans="4:4">
      <c r="D626" s="238"/>
    </row>
    <row r="627" spans="4:4">
      <c r="D627" s="238"/>
    </row>
    <row r="628" spans="4:4">
      <c r="D628" s="238"/>
    </row>
    <row r="629" spans="4:4">
      <c r="D629" s="238"/>
    </row>
    <row r="630" spans="4:4">
      <c r="D630" s="238"/>
    </row>
    <row r="631" spans="4:4">
      <c r="D631" s="238"/>
    </row>
    <row r="632" spans="4:4">
      <c r="D632" s="238"/>
    </row>
    <row r="633" spans="4:4">
      <c r="D633" s="238"/>
    </row>
    <row r="634" spans="4:4">
      <c r="D634" s="238"/>
    </row>
    <row r="635" spans="4:4">
      <c r="D635" s="238"/>
    </row>
    <row r="636" spans="4:4">
      <c r="D636" s="238"/>
    </row>
    <row r="637" spans="4:4">
      <c r="D637" s="238"/>
    </row>
    <row r="638" spans="4:4">
      <c r="D638" s="238"/>
    </row>
    <row r="639" spans="4:4">
      <c r="D639" s="238"/>
    </row>
    <row r="640" spans="4:4">
      <c r="D640" s="238"/>
    </row>
    <row r="641" spans="4:4">
      <c r="D641" s="238"/>
    </row>
    <row r="642" spans="4:4">
      <c r="D642" s="238"/>
    </row>
    <row r="643" spans="4:4">
      <c r="D643" s="238"/>
    </row>
    <row r="644" spans="4:4">
      <c r="D644" s="238"/>
    </row>
    <row r="645" spans="4:4">
      <c r="D645" s="238"/>
    </row>
    <row r="646" spans="4:4">
      <c r="D646" s="238"/>
    </row>
    <row r="647" spans="4:4">
      <c r="D647" s="238"/>
    </row>
    <row r="648" spans="4:4">
      <c r="D648" s="238"/>
    </row>
    <row r="649" spans="4:4">
      <c r="D649" s="238"/>
    </row>
    <row r="650" spans="4:4">
      <c r="D650" s="238"/>
    </row>
    <row r="651" spans="4:4">
      <c r="D651" s="238"/>
    </row>
    <row r="652" spans="4:4">
      <c r="D652" s="238"/>
    </row>
    <row r="653" spans="4:4">
      <c r="D653" s="238"/>
    </row>
    <row r="654" spans="4:4">
      <c r="D654" s="238"/>
    </row>
    <row r="655" spans="4:4">
      <c r="D655" s="238"/>
    </row>
    <row r="656" spans="4:4">
      <c r="D656" s="238"/>
    </row>
    <row r="657" spans="4:4">
      <c r="D657" s="238"/>
    </row>
    <row r="658" spans="4:4">
      <c r="D658" s="238"/>
    </row>
    <row r="659" spans="4:4">
      <c r="D659" s="238"/>
    </row>
    <row r="660" spans="4:4">
      <c r="D660" s="238"/>
    </row>
    <row r="661" spans="4:4">
      <c r="D661" s="238"/>
    </row>
    <row r="662" spans="4:4">
      <c r="D662" s="238"/>
    </row>
    <row r="663" spans="4:4">
      <c r="D663" s="238"/>
    </row>
    <row r="664" spans="4:4">
      <c r="D664" s="238"/>
    </row>
    <row r="665" spans="4:4">
      <c r="D665" s="238"/>
    </row>
    <row r="666" spans="4:4">
      <c r="D666" s="238"/>
    </row>
    <row r="667" spans="4:4">
      <c r="D667" s="238"/>
    </row>
    <row r="668" spans="4:4">
      <c r="D668" s="238"/>
    </row>
    <row r="669" spans="4:4">
      <c r="D669" s="238"/>
    </row>
    <row r="670" spans="4:4">
      <c r="D670" s="238"/>
    </row>
    <row r="671" spans="4:4">
      <c r="D671" s="238"/>
    </row>
    <row r="672" spans="4:4">
      <c r="D672" s="238"/>
    </row>
    <row r="673" spans="4:4">
      <c r="D673" s="238"/>
    </row>
    <row r="674" spans="4:4">
      <c r="D674" s="238"/>
    </row>
    <row r="675" spans="4:4">
      <c r="D675" s="238"/>
    </row>
    <row r="676" spans="4:4">
      <c r="D676" s="238"/>
    </row>
    <row r="677" spans="4:4">
      <c r="D677" s="238"/>
    </row>
    <row r="678" spans="4:4">
      <c r="D678" s="238"/>
    </row>
    <row r="679" spans="4:4">
      <c r="D679" s="238"/>
    </row>
    <row r="680" spans="4:4">
      <c r="D680" s="238"/>
    </row>
    <row r="681" spans="4:4">
      <c r="D681" s="238"/>
    </row>
    <row r="682" spans="4:4">
      <c r="D682" s="238"/>
    </row>
    <row r="683" spans="4:4">
      <c r="D683" s="238"/>
    </row>
    <row r="684" spans="4:4">
      <c r="D684" s="238"/>
    </row>
    <row r="685" spans="4:4">
      <c r="D685" s="238"/>
    </row>
    <row r="686" spans="4:4">
      <c r="D686" s="238"/>
    </row>
    <row r="687" spans="4:4">
      <c r="D687" s="238"/>
    </row>
    <row r="688" spans="4:4">
      <c r="D688" s="238"/>
    </row>
    <row r="689" spans="4:4">
      <c r="D689" s="238"/>
    </row>
    <row r="690" spans="4:4">
      <c r="D690" s="238"/>
    </row>
    <row r="691" spans="4:4">
      <c r="D691" s="238"/>
    </row>
    <row r="692" spans="4:4">
      <c r="D692" s="238"/>
    </row>
    <row r="693" spans="4:4">
      <c r="D693" s="238"/>
    </row>
    <row r="694" spans="4:4">
      <c r="D694" s="238"/>
    </row>
    <row r="695" spans="4:4">
      <c r="D695" s="238"/>
    </row>
    <row r="696" spans="4:4">
      <c r="D696" s="238"/>
    </row>
    <row r="697" spans="4:4">
      <c r="D697" s="238"/>
    </row>
    <row r="698" spans="4:4">
      <c r="D698" s="238"/>
    </row>
    <row r="699" spans="4:4">
      <c r="D699" s="238"/>
    </row>
    <row r="700" spans="4:4">
      <c r="D700" s="238"/>
    </row>
    <row r="701" spans="4:4">
      <c r="D701" s="238"/>
    </row>
    <row r="702" spans="4:4">
      <c r="D702" s="238"/>
    </row>
    <row r="703" spans="4:4">
      <c r="D703" s="238"/>
    </row>
    <row r="704" spans="4:4">
      <c r="D704" s="238"/>
    </row>
    <row r="705" spans="4:4">
      <c r="D705" s="238"/>
    </row>
    <row r="706" spans="4:4">
      <c r="D706" s="238"/>
    </row>
    <row r="707" spans="4:4">
      <c r="D707" s="238"/>
    </row>
    <row r="708" spans="4:4">
      <c r="D708" s="238"/>
    </row>
    <row r="709" spans="4:4">
      <c r="D709" s="238"/>
    </row>
    <row r="710" spans="4:4">
      <c r="D710" s="238"/>
    </row>
    <row r="711" spans="4:4">
      <c r="D711" s="238"/>
    </row>
    <row r="712" spans="4:4">
      <c r="D712" s="238"/>
    </row>
    <row r="713" spans="4:4">
      <c r="D713" s="238"/>
    </row>
    <row r="714" spans="4:4">
      <c r="D714" s="238"/>
    </row>
    <row r="715" spans="4:4">
      <c r="D715" s="238"/>
    </row>
    <row r="716" spans="4:4">
      <c r="D716" s="238"/>
    </row>
    <row r="717" spans="4:4">
      <c r="D717" s="238"/>
    </row>
    <row r="718" spans="4:4">
      <c r="D718" s="238"/>
    </row>
    <row r="719" spans="4:4">
      <c r="D719" s="238"/>
    </row>
    <row r="720" spans="4:4">
      <c r="D720" s="238"/>
    </row>
    <row r="721" spans="4:4">
      <c r="D721" s="238"/>
    </row>
    <row r="722" spans="4:4">
      <c r="D722" s="238"/>
    </row>
    <row r="723" spans="4:4">
      <c r="D723" s="238"/>
    </row>
    <row r="724" spans="4:4">
      <c r="D724" s="238"/>
    </row>
    <row r="725" spans="4:4">
      <c r="D725" s="238"/>
    </row>
    <row r="726" spans="4:4">
      <c r="D726" s="238"/>
    </row>
    <row r="727" spans="4:4">
      <c r="D727" s="238"/>
    </row>
    <row r="728" spans="4:4">
      <c r="D728" s="238"/>
    </row>
    <row r="729" spans="4:4">
      <c r="D729" s="238"/>
    </row>
    <row r="730" spans="4:4">
      <c r="D730" s="238"/>
    </row>
    <row r="731" spans="4:4">
      <c r="D731" s="238"/>
    </row>
    <row r="732" spans="4:4">
      <c r="D732" s="238"/>
    </row>
    <row r="733" spans="4:4">
      <c r="D733" s="238"/>
    </row>
    <row r="734" spans="4:4">
      <c r="D734" s="238"/>
    </row>
    <row r="735" spans="4:4">
      <c r="D735" s="238"/>
    </row>
    <row r="736" spans="4:4">
      <c r="D736" s="238"/>
    </row>
    <row r="737" spans="4:4">
      <c r="D737" s="238"/>
    </row>
    <row r="738" spans="4:4">
      <c r="D738" s="238"/>
    </row>
    <row r="739" spans="4:4">
      <c r="D739" s="238"/>
    </row>
    <row r="740" spans="4:4">
      <c r="D740" s="238"/>
    </row>
    <row r="741" spans="4:4">
      <c r="D741" s="238"/>
    </row>
    <row r="742" spans="4:4">
      <c r="D742" s="238"/>
    </row>
    <row r="743" spans="4:4">
      <c r="D743" s="238"/>
    </row>
    <row r="744" spans="4:4">
      <c r="D744" s="238"/>
    </row>
    <row r="745" spans="4:4">
      <c r="D745" s="238"/>
    </row>
    <row r="746" spans="4:4">
      <c r="D746" s="238"/>
    </row>
    <row r="747" spans="4:4">
      <c r="D747" s="238"/>
    </row>
    <row r="748" spans="4:4">
      <c r="D748" s="238"/>
    </row>
    <row r="749" spans="4:4">
      <c r="D749" s="238"/>
    </row>
    <row r="750" spans="4:4">
      <c r="D750" s="238"/>
    </row>
    <row r="751" spans="4:4">
      <c r="D751" s="238"/>
    </row>
    <row r="752" spans="4:4">
      <c r="D752" s="238"/>
    </row>
    <row r="753" spans="4:4">
      <c r="D753" s="238"/>
    </row>
    <row r="754" spans="4:4">
      <c r="D754" s="238"/>
    </row>
    <row r="755" spans="4:4">
      <c r="D755" s="238"/>
    </row>
    <row r="756" spans="4:4">
      <c r="D756" s="238"/>
    </row>
    <row r="757" spans="4:4">
      <c r="D757" s="238"/>
    </row>
    <row r="758" spans="4:4">
      <c r="D758" s="238"/>
    </row>
    <row r="759" spans="4:4">
      <c r="D759" s="238"/>
    </row>
    <row r="760" spans="4:4">
      <c r="D760" s="238"/>
    </row>
    <row r="761" spans="4:4">
      <c r="D761" s="238"/>
    </row>
    <row r="762" spans="4:4">
      <c r="D762" s="238"/>
    </row>
    <row r="763" spans="4:4">
      <c r="D763" s="238"/>
    </row>
    <row r="764" spans="4:4">
      <c r="D764" s="238"/>
    </row>
    <row r="765" spans="4:4">
      <c r="D765" s="238"/>
    </row>
    <row r="766" spans="4:4">
      <c r="D766" s="238"/>
    </row>
    <row r="767" spans="4:4">
      <c r="D767" s="238"/>
    </row>
    <row r="768" spans="4:4">
      <c r="D768" s="238"/>
    </row>
    <row r="769" spans="4:4">
      <c r="D769" s="238"/>
    </row>
    <row r="770" spans="4:4">
      <c r="D770" s="238"/>
    </row>
    <row r="771" spans="4:4">
      <c r="D771" s="238"/>
    </row>
    <row r="772" spans="4:4">
      <c r="D772" s="238"/>
    </row>
    <row r="773" spans="4:4">
      <c r="D773" s="238"/>
    </row>
    <row r="774" spans="4:4">
      <c r="D774" s="238"/>
    </row>
    <row r="775" spans="4:4">
      <c r="D775" s="238"/>
    </row>
    <row r="776" spans="4:4">
      <c r="D776" s="238"/>
    </row>
    <row r="777" spans="4:4">
      <c r="D777" s="238"/>
    </row>
    <row r="778" spans="4:4">
      <c r="D778" s="238"/>
    </row>
    <row r="779" spans="4:4">
      <c r="D779" s="238"/>
    </row>
    <row r="780" spans="4:4">
      <c r="D780" s="238"/>
    </row>
    <row r="781" spans="4:4">
      <c r="D781" s="238"/>
    </row>
    <row r="782" spans="4:4">
      <c r="D782" s="238"/>
    </row>
    <row r="783" spans="4:4">
      <c r="D783" s="238"/>
    </row>
    <row r="784" spans="4:4">
      <c r="D784" s="238"/>
    </row>
    <row r="785" spans="4:4">
      <c r="D785" s="238"/>
    </row>
    <row r="786" spans="4:4">
      <c r="D786" s="238"/>
    </row>
    <row r="787" spans="4:4">
      <c r="D787" s="238"/>
    </row>
    <row r="788" spans="4:4">
      <c r="D788" s="238"/>
    </row>
    <row r="789" spans="4:4">
      <c r="D789" s="238"/>
    </row>
    <row r="790" spans="4:4">
      <c r="D790" s="238"/>
    </row>
    <row r="791" spans="4:4">
      <c r="D791" s="238"/>
    </row>
    <row r="792" spans="4:4">
      <c r="D792" s="238"/>
    </row>
    <row r="793" spans="4:4">
      <c r="D793" s="238"/>
    </row>
    <row r="794" spans="4:4">
      <c r="D794" s="238"/>
    </row>
    <row r="795" spans="4:4">
      <c r="D795" s="238"/>
    </row>
    <row r="796" spans="4:4">
      <c r="D796" s="238"/>
    </row>
    <row r="797" spans="4:4">
      <c r="D797" s="238"/>
    </row>
    <row r="798" spans="4:4">
      <c r="D798" s="238"/>
    </row>
    <row r="799" spans="4:4">
      <c r="D799" s="238"/>
    </row>
    <row r="800" spans="4:4">
      <c r="D800" s="238"/>
    </row>
    <row r="801" spans="4:4">
      <c r="D801" s="238"/>
    </row>
    <row r="802" spans="4:4">
      <c r="D802" s="238"/>
    </row>
    <row r="803" spans="4:4">
      <c r="D803" s="238"/>
    </row>
    <row r="804" spans="4:4">
      <c r="D804" s="238"/>
    </row>
    <row r="805" spans="4:4">
      <c r="D805" s="238"/>
    </row>
    <row r="806" spans="4:4">
      <c r="D806" s="238"/>
    </row>
    <row r="807" spans="4:4">
      <c r="D807" s="238"/>
    </row>
    <row r="808" spans="4:4">
      <c r="D808" s="238"/>
    </row>
    <row r="809" spans="4:4">
      <c r="D809" s="238"/>
    </row>
    <row r="810" spans="4:4">
      <c r="D810" s="238"/>
    </row>
    <row r="811" spans="4:4">
      <c r="D811" s="238"/>
    </row>
    <row r="812" spans="4:4">
      <c r="D812" s="238"/>
    </row>
    <row r="813" spans="4:4">
      <c r="D813" s="238"/>
    </row>
    <row r="814" spans="4:4">
      <c r="D814" s="238"/>
    </row>
    <row r="815" spans="4:4">
      <c r="D815" s="238"/>
    </row>
    <row r="816" spans="4:4">
      <c r="D816" s="238"/>
    </row>
    <row r="817" spans="4:4">
      <c r="D817" s="238"/>
    </row>
    <row r="818" spans="4:4">
      <c r="D818" s="238"/>
    </row>
    <row r="819" spans="4:4">
      <c r="D819" s="238"/>
    </row>
    <row r="820" spans="4:4">
      <c r="D820" s="238"/>
    </row>
    <row r="821" spans="4:4">
      <c r="D821" s="238"/>
    </row>
    <row r="822" spans="4:4">
      <c r="D822" s="238"/>
    </row>
    <row r="823" spans="4:4">
      <c r="D823" s="238"/>
    </row>
    <row r="824" spans="4:4">
      <c r="D824" s="238"/>
    </row>
    <row r="825" spans="4:4">
      <c r="D825" s="238"/>
    </row>
    <row r="826" spans="4:4">
      <c r="D826" s="238"/>
    </row>
    <row r="827" spans="4:4">
      <c r="D827" s="238"/>
    </row>
    <row r="828" spans="4:4">
      <c r="D828" s="238"/>
    </row>
    <row r="829" spans="4:4">
      <c r="D829" s="238"/>
    </row>
    <row r="830" spans="4:4">
      <c r="D830" s="238"/>
    </row>
    <row r="831" spans="4:4">
      <c r="D831" s="238"/>
    </row>
    <row r="832" spans="4:4">
      <c r="D832" s="238"/>
    </row>
    <row r="833" spans="4:4">
      <c r="D833" s="238"/>
    </row>
    <row r="834" spans="4:4">
      <c r="D834" s="238"/>
    </row>
    <row r="835" spans="4:4">
      <c r="D835" s="238"/>
    </row>
    <row r="836" spans="4:4">
      <c r="D836" s="238"/>
    </row>
    <row r="837" spans="4:4">
      <c r="D837" s="238"/>
    </row>
    <row r="838" spans="4:4">
      <c r="D838" s="238"/>
    </row>
    <row r="839" spans="4:4">
      <c r="D839" s="238"/>
    </row>
    <row r="840" spans="4:4">
      <c r="D840" s="238"/>
    </row>
    <row r="841" spans="4:4">
      <c r="D841" s="238"/>
    </row>
    <row r="842" spans="4:4">
      <c r="D842" s="238"/>
    </row>
    <row r="843" spans="4:4">
      <c r="D843" s="238"/>
    </row>
    <row r="844" spans="4:4">
      <c r="D844" s="238"/>
    </row>
    <row r="845" spans="4:4">
      <c r="D845" s="238"/>
    </row>
    <row r="846" spans="4:4">
      <c r="D846" s="238"/>
    </row>
    <row r="847" spans="4:4">
      <c r="D847" s="238"/>
    </row>
    <row r="848" spans="4:4">
      <c r="D848" s="238"/>
    </row>
    <row r="849" spans="4:4">
      <c r="D849" s="238"/>
    </row>
    <row r="850" spans="4:4">
      <c r="D850" s="238"/>
    </row>
    <row r="851" spans="4:4">
      <c r="D851" s="238"/>
    </row>
    <row r="852" spans="4:4">
      <c r="D852" s="238"/>
    </row>
    <row r="853" spans="4:4">
      <c r="D853" s="238"/>
    </row>
    <row r="854" spans="4:4">
      <c r="D854" s="238"/>
    </row>
    <row r="855" spans="4:4">
      <c r="D855" s="238"/>
    </row>
    <row r="856" spans="4:4">
      <c r="D856" s="238"/>
    </row>
    <row r="857" spans="4:4">
      <c r="D857" s="238"/>
    </row>
    <row r="858" spans="4:4">
      <c r="D858" s="238"/>
    </row>
    <row r="859" spans="4:4">
      <c r="D859" s="238"/>
    </row>
    <row r="860" spans="4:4">
      <c r="D860" s="238"/>
    </row>
    <row r="861" spans="4:4">
      <c r="D861" s="238"/>
    </row>
    <row r="862" spans="4:4">
      <c r="D862" s="238"/>
    </row>
    <row r="863" spans="4:4">
      <c r="D863" s="238"/>
    </row>
    <row r="864" spans="4:4">
      <c r="D864" s="238"/>
    </row>
    <row r="865" spans="4:4">
      <c r="D865" s="238"/>
    </row>
    <row r="866" spans="4:4">
      <c r="D866" s="238"/>
    </row>
    <row r="867" spans="4:4">
      <c r="D867" s="238"/>
    </row>
    <row r="868" spans="4:4">
      <c r="D868" s="238"/>
    </row>
    <row r="869" spans="4:4">
      <c r="D869" s="238"/>
    </row>
    <row r="870" spans="4:4">
      <c r="D870" s="238"/>
    </row>
    <row r="871" spans="4:4">
      <c r="D871" s="238"/>
    </row>
    <row r="872" spans="4:4">
      <c r="D872" s="238"/>
    </row>
    <row r="873" spans="4:4">
      <c r="D873" s="238"/>
    </row>
    <row r="874" spans="4:4">
      <c r="D874" s="238"/>
    </row>
    <row r="875" spans="4:4">
      <c r="D875" s="238"/>
    </row>
    <row r="876" spans="4:4">
      <c r="D876" s="238"/>
    </row>
    <row r="877" spans="4:4">
      <c r="D877" s="238"/>
    </row>
    <row r="878" spans="4:4">
      <c r="D878" s="238"/>
    </row>
    <row r="879" spans="4:4">
      <c r="D879" s="238"/>
    </row>
    <row r="880" spans="4:4">
      <c r="D880" s="238"/>
    </row>
    <row r="881" spans="4:4">
      <c r="D881" s="238"/>
    </row>
    <row r="882" spans="4:4">
      <c r="D882" s="238"/>
    </row>
    <row r="883" spans="4:4">
      <c r="D883" s="238"/>
    </row>
    <row r="884" spans="4:4">
      <c r="D884" s="238"/>
    </row>
    <row r="885" spans="4:4">
      <c r="D885" s="238"/>
    </row>
    <row r="886" spans="4:4">
      <c r="D886" s="238"/>
    </row>
    <row r="887" spans="4:4">
      <c r="D887" s="238"/>
    </row>
    <row r="888" spans="4:4">
      <c r="D888" s="238"/>
    </row>
    <row r="889" spans="4:4">
      <c r="D889" s="238"/>
    </row>
    <row r="890" spans="4:4">
      <c r="D890" s="238"/>
    </row>
    <row r="891" spans="4:4">
      <c r="D891" s="238"/>
    </row>
    <row r="892" spans="4:4">
      <c r="D892" s="238"/>
    </row>
    <row r="893" spans="4:4">
      <c r="D893" s="238"/>
    </row>
    <row r="894" spans="4:4">
      <c r="D894" s="238"/>
    </row>
    <row r="895" spans="4:4">
      <c r="D895" s="238"/>
    </row>
    <row r="896" spans="4:4">
      <c r="D896" s="238"/>
    </row>
    <row r="897" spans="4:4">
      <c r="D897" s="238"/>
    </row>
    <row r="898" spans="4:4">
      <c r="D898" s="238"/>
    </row>
    <row r="899" spans="4:4">
      <c r="D899" s="238"/>
    </row>
    <row r="900" spans="4:4">
      <c r="D900" s="238"/>
    </row>
    <row r="901" spans="4:4">
      <c r="D901" s="238"/>
    </row>
    <row r="902" spans="4:4">
      <c r="D902" s="238"/>
    </row>
    <row r="903" spans="4:4">
      <c r="D903" s="238"/>
    </row>
    <row r="904" spans="4:4">
      <c r="D904" s="238"/>
    </row>
    <row r="905" spans="4:4">
      <c r="D905" s="238"/>
    </row>
    <row r="906" spans="4:4">
      <c r="D906" s="238"/>
    </row>
    <row r="907" spans="4:4">
      <c r="D907" s="238"/>
    </row>
    <row r="908" spans="4:4">
      <c r="D908" s="238"/>
    </row>
    <row r="909" spans="4:4">
      <c r="D909" s="238"/>
    </row>
    <row r="910" spans="4:4">
      <c r="D910" s="238"/>
    </row>
    <row r="911" spans="4:4">
      <c r="D911" s="238"/>
    </row>
    <row r="912" spans="4:4">
      <c r="D912" s="238"/>
    </row>
    <row r="913" spans="4:4">
      <c r="D913" s="238"/>
    </row>
    <row r="914" spans="4:4">
      <c r="D914" s="238"/>
    </row>
    <row r="915" spans="4:4">
      <c r="D915" s="238"/>
    </row>
    <row r="916" spans="4:4">
      <c r="D916" s="238"/>
    </row>
    <row r="917" spans="4:4">
      <c r="D917" s="238"/>
    </row>
    <row r="918" spans="4:4">
      <c r="D918" s="238"/>
    </row>
    <row r="919" spans="4:4">
      <c r="D919" s="238"/>
    </row>
    <row r="920" spans="4:4">
      <c r="D920" s="238"/>
    </row>
    <row r="921" spans="4:4">
      <c r="D921" s="238"/>
    </row>
    <row r="922" spans="4:4">
      <c r="D922" s="238"/>
    </row>
    <row r="923" spans="4:4">
      <c r="D923" s="238"/>
    </row>
    <row r="924" spans="4:4">
      <c r="D924" s="238"/>
    </row>
    <row r="925" spans="4:4">
      <c r="D925" s="238"/>
    </row>
    <row r="926" spans="4:4">
      <c r="D926" s="238"/>
    </row>
    <row r="927" spans="4:4">
      <c r="D927" s="238"/>
    </row>
    <row r="928" spans="4:4">
      <c r="D928" s="238"/>
    </row>
    <row r="929" spans="4:4">
      <c r="D929" s="238"/>
    </row>
    <row r="930" spans="4:4">
      <c r="D930" s="238"/>
    </row>
    <row r="931" spans="4:4">
      <c r="D931" s="238"/>
    </row>
    <row r="932" spans="4:4">
      <c r="D932" s="238"/>
    </row>
    <row r="933" spans="4:4">
      <c r="D933" s="238"/>
    </row>
    <row r="934" spans="4:4">
      <c r="D934" s="238"/>
    </row>
    <row r="935" spans="4:4">
      <c r="D935" s="238"/>
    </row>
    <row r="936" spans="4:4">
      <c r="D936" s="238"/>
    </row>
    <row r="937" spans="4:4">
      <c r="D937" s="238"/>
    </row>
    <row r="938" spans="4:4">
      <c r="D938" s="238"/>
    </row>
    <row r="939" spans="4:4">
      <c r="D939" s="238"/>
    </row>
    <row r="940" spans="4:4">
      <c r="D940" s="238"/>
    </row>
    <row r="941" spans="4:4">
      <c r="D941" s="238"/>
    </row>
    <row r="942" spans="4:4">
      <c r="D942" s="238"/>
    </row>
    <row r="943" spans="4:4">
      <c r="D943" s="238"/>
    </row>
    <row r="944" spans="4:4">
      <c r="D944" s="238"/>
    </row>
    <row r="945" spans="4:4">
      <c r="D945" s="238"/>
    </row>
    <row r="946" spans="4:4">
      <c r="D946" s="238"/>
    </row>
    <row r="947" spans="4:4">
      <c r="D947" s="238"/>
    </row>
    <row r="948" spans="4:4">
      <c r="D948" s="238"/>
    </row>
    <row r="949" spans="4:4">
      <c r="D949" s="238"/>
    </row>
    <row r="950" spans="4:4">
      <c r="D950" s="238"/>
    </row>
    <row r="951" spans="4:4">
      <c r="D951" s="238"/>
    </row>
    <row r="952" spans="4:4">
      <c r="D952" s="238"/>
    </row>
    <row r="953" spans="4:4">
      <c r="D953" s="238"/>
    </row>
    <row r="954" spans="4:4">
      <c r="D954" s="238"/>
    </row>
    <row r="955" spans="4:4">
      <c r="D955" s="238"/>
    </row>
    <row r="956" spans="4:4">
      <c r="D956" s="238"/>
    </row>
    <row r="957" spans="4:4">
      <c r="D957" s="238"/>
    </row>
    <row r="958" spans="4:4">
      <c r="D958" s="238"/>
    </row>
    <row r="959" spans="4:4">
      <c r="D959" s="238"/>
    </row>
    <row r="960" spans="4:4">
      <c r="D960" s="238"/>
    </row>
    <row r="961" spans="4:4">
      <c r="D961" s="238"/>
    </row>
    <row r="962" spans="4:4">
      <c r="D962" s="238"/>
    </row>
    <row r="963" spans="4:4">
      <c r="D963" s="238"/>
    </row>
    <row r="964" spans="4:4">
      <c r="D964" s="238"/>
    </row>
    <row r="965" spans="4:4">
      <c r="D965" s="238"/>
    </row>
    <row r="966" spans="4:4">
      <c r="D966" s="238"/>
    </row>
    <row r="967" spans="4:4">
      <c r="D967" s="238"/>
    </row>
    <row r="968" spans="4:4">
      <c r="D968" s="238"/>
    </row>
    <row r="969" spans="4:4">
      <c r="D969" s="238"/>
    </row>
    <row r="970" spans="4:4">
      <c r="D970" s="238"/>
    </row>
    <row r="971" spans="4:4">
      <c r="D971" s="238"/>
    </row>
    <row r="972" spans="4:4">
      <c r="D972" s="238"/>
    </row>
    <row r="973" spans="4:4">
      <c r="D973" s="238"/>
    </row>
    <row r="974" spans="4:4">
      <c r="D974" s="238"/>
    </row>
    <row r="975" spans="4:4">
      <c r="D975" s="238"/>
    </row>
    <row r="976" spans="4:4">
      <c r="D976" s="238"/>
    </row>
    <row r="977" spans="4:4">
      <c r="D977" s="238"/>
    </row>
    <row r="978" spans="4:4">
      <c r="D978" s="238"/>
    </row>
    <row r="979" spans="4:4">
      <c r="D979" s="238"/>
    </row>
    <row r="980" spans="4:4">
      <c r="D980" s="238"/>
    </row>
    <row r="981" spans="4:4">
      <c r="D981" s="238"/>
    </row>
    <row r="982" spans="4:4">
      <c r="D982" s="238"/>
    </row>
    <row r="983" spans="4:4">
      <c r="D983" s="238"/>
    </row>
    <row r="984" spans="4:4">
      <c r="D984" s="238"/>
    </row>
    <row r="985" spans="4:4">
      <c r="D985" s="238"/>
    </row>
    <row r="986" spans="4:4">
      <c r="D986" s="238"/>
    </row>
    <row r="987" spans="4:4">
      <c r="D987" s="238"/>
    </row>
    <row r="988" spans="4:4">
      <c r="D988" s="238"/>
    </row>
    <row r="989" spans="4:4">
      <c r="D989" s="238"/>
    </row>
    <row r="990" spans="4:4">
      <c r="D990" s="238"/>
    </row>
    <row r="991" spans="4:4">
      <c r="D991" s="238"/>
    </row>
    <row r="992" spans="4:4">
      <c r="D992" s="238"/>
    </row>
    <row r="993" spans="4:4">
      <c r="D993" s="238"/>
    </row>
    <row r="994" spans="4:4">
      <c r="D994" s="238"/>
    </row>
    <row r="995" spans="4:4">
      <c r="D995" s="238"/>
    </row>
    <row r="996" spans="4:4">
      <c r="D996" s="238"/>
    </row>
    <row r="997" spans="4:4">
      <c r="D997" s="238"/>
    </row>
    <row r="998" spans="4:4">
      <c r="D998" s="238"/>
    </row>
    <row r="999" spans="4:4">
      <c r="D999" s="238"/>
    </row>
    <row r="1000" spans="4:4">
      <c r="D1000" s="238"/>
    </row>
    <row r="1001" spans="4:4">
      <c r="D1001" s="238"/>
    </row>
    <row r="1002" spans="4:4">
      <c r="D1002" s="238"/>
    </row>
    <row r="1003" spans="4:4">
      <c r="D1003" s="238"/>
    </row>
    <row r="1004" spans="4:4">
      <c r="D1004" s="238"/>
    </row>
    <row r="1005" spans="4:4">
      <c r="D1005" s="238"/>
    </row>
    <row r="1006" spans="4:4">
      <c r="D1006" s="238"/>
    </row>
    <row r="1007" spans="4:4">
      <c r="D1007" s="238"/>
    </row>
    <row r="1008" spans="4:4">
      <c r="D1008" s="238"/>
    </row>
    <row r="1009" spans="4:4">
      <c r="D1009" s="238"/>
    </row>
    <row r="1010" spans="4:4">
      <c r="D1010" s="238"/>
    </row>
    <row r="1011" spans="4:4">
      <c r="D1011" s="238"/>
    </row>
    <row r="1012" spans="4:4">
      <c r="D1012" s="238"/>
    </row>
    <row r="1013" spans="4:4">
      <c r="D1013" s="238"/>
    </row>
    <row r="1014" spans="4:4">
      <c r="D1014" s="238"/>
    </row>
    <row r="1015" spans="4:4">
      <c r="D1015" s="238"/>
    </row>
    <row r="1016" spans="4:4">
      <c r="D1016" s="238"/>
    </row>
    <row r="1017" spans="4:4">
      <c r="D1017" s="238"/>
    </row>
    <row r="1018" spans="4:4">
      <c r="D1018" s="238"/>
    </row>
    <row r="1019" spans="4:4">
      <c r="D1019" s="238"/>
    </row>
    <row r="1020" spans="4:4">
      <c r="D1020" s="238"/>
    </row>
    <row r="1021" spans="4:4">
      <c r="D1021" s="238"/>
    </row>
    <row r="1022" spans="4:4">
      <c r="D1022" s="238"/>
    </row>
    <row r="1023" spans="4:4">
      <c r="D1023" s="238"/>
    </row>
    <row r="1024" spans="4:4">
      <c r="D1024" s="238"/>
    </row>
    <row r="1025" spans="4:4">
      <c r="D1025" s="238"/>
    </row>
    <row r="1026" spans="4:4">
      <c r="D1026" s="238"/>
    </row>
    <row r="1027" spans="4:4">
      <c r="D1027" s="238"/>
    </row>
    <row r="1028" spans="4:4">
      <c r="D1028" s="238"/>
    </row>
    <row r="1029" spans="4:4">
      <c r="D1029" s="238"/>
    </row>
    <row r="1030" spans="4:4">
      <c r="D1030" s="238"/>
    </row>
    <row r="1031" spans="4:4">
      <c r="D1031" s="238"/>
    </row>
    <row r="1032" spans="4:4">
      <c r="D1032" s="238"/>
    </row>
    <row r="1033" spans="4:4">
      <c r="D1033" s="238"/>
    </row>
    <row r="1034" spans="4:4">
      <c r="D1034" s="238"/>
    </row>
    <row r="1035" spans="4:4">
      <c r="D1035" s="238"/>
    </row>
    <row r="1036" spans="4:4">
      <c r="D1036" s="238"/>
    </row>
    <row r="1037" spans="4:4">
      <c r="D1037" s="238"/>
    </row>
    <row r="1038" spans="4:4">
      <c r="D1038" s="238"/>
    </row>
    <row r="1039" spans="4:4">
      <c r="D1039" s="238"/>
    </row>
    <row r="1040" spans="4:4">
      <c r="D1040" s="238"/>
    </row>
    <row r="1041" spans="4:4">
      <c r="D1041" s="238"/>
    </row>
    <row r="1042" spans="4:4">
      <c r="D1042" s="238"/>
    </row>
    <row r="1043" spans="4:4">
      <c r="D1043" s="238"/>
    </row>
    <row r="1044" spans="4:4">
      <c r="D1044" s="238"/>
    </row>
    <row r="1045" spans="4:4">
      <c r="D1045" s="238"/>
    </row>
    <row r="1046" spans="4:4">
      <c r="D1046" s="238"/>
    </row>
    <row r="1047" spans="4:4">
      <c r="D1047" s="238"/>
    </row>
    <row r="1048" spans="4:4">
      <c r="D1048" s="238"/>
    </row>
    <row r="1049" spans="4:4">
      <c r="D1049" s="238"/>
    </row>
    <row r="1050" spans="4:4">
      <c r="D1050" s="238"/>
    </row>
    <row r="1051" spans="4:4">
      <c r="D1051" s="238"/>
    </row>
    <row r="1052" spans="4:4">
      <c r="D1052" s="238"/>
    </row>
    <row r="1053" spans="4:4">
      <c r="D1053" s="238"/>
    </row>
    <row r="1054" spans="4:4">
      <c r="D1054" s="238"/>
    </row>
    <row r="1055" spans="4:4">
      <c r="D1055" s="238"/>
    </row>
    <row r="1056" spans="4:4">
      <c r="D1056" s="238"/>
    </row>
    <row r="1057" spans="4:4">
      <c r="D1057" s="238"/>
    </row>
    <row r="1058" spans="4:4">
      <c r="D1058" s="238"/>
    </row>
    <row r="1059" spans="4:4">
      <c r="D1059" s="238"/>
    </row>
    <row r="1060" spans="4:4">
      <c r="D1060" s="238"/>
    </row>
    <row r="1061" spans="4:4">
      <c r="D1061" s="238"/>
    </row>
    <row r="1062" spans="4:4">
      <c r="D1062" s="238"/>
    </row>
    <row r="1063" spans="4:4">
      <c r="D1063" s="238"/>
    </row>
    <row r="1064" spans="4:4">
      <c r="D1064" s="238"/>
    </row>
    <row r="1065" spans="4:4">
      <c r="D1065" s="238"/>
    </row>
    <row r="1066" spans="4:4">
      <c r="D1066" s="238"/>
    </row>
    <row r="1067" spans="4:4">
      <c r="D1067" s="238"/>
    </row>
    <row r="1068" spans="4:4">
      <c r="D1068" s="238"/>
    </row>
    <row r="1069" spans="4:4">
      <c r="D1069" s="238"/>
    </row>
    <row r="1070" spans="4:4">
      <c r="D1070" s="238"/>
    </row>
    <row r="1071" spans="4:4">
      <c r="D1071" s="238"/>
    </row>
    <row r="1072" spans="4:4">
      <c r="D1072" s="238"/>
    </row>
    <row r="1073" spans="4:4">
      <c r="D1073" s="238"/>
    </row>
    <row r="1074" spans="4:4">
      <c r="D1074" s="238"/>
    </row>
    <row r="1075" spans="4:4">
      <c r="D1075" s="238"/>
    </row>
    <row r="1076" spans="4:4">
      <c r="D1076" s="238"/>
    </row>
    <row r="1077" spans="4:4">
      <c r="D1077" s="238"/>
    </row>
    <row r="1078" spans="4:4">
      <c r="D1078" s="238"/>
    </row>
    <row r="1079" spans="4:4">
      <c r="D1079" s="238"/>
    </row>
    <row r="1080" spans="4:4">
      <c r="D1080" s="238"/>
    </row>
    <row r="1081" spans="4:4">
      <c r="D1081" s="238"/>
    </row>
    <row r="1082" spans="4:4">
      <c r="D1082" s="238"/>
    </row>
    <row r="1083" spans="4:4">
      <c r="D1083" s="238"/>
    </row>
    <row r="1084" spans="4:4">
      <c r="D1084" s="238"/>
    </row>
    <row r="1085" spans="4:4">
      <c r="D1085" s="238"/>
    </row>
    <row r="1086" spans="4:4">
      <c r="D1086" s="238"/>
    </row>
    <row r="1087" spans="4:4">
      <c r="D1087" s="238"/>
    </row>
    <row r="1088" spans="4:4">
      <c r="D1088" s="238"/>
    </row>
    <row r="1089" spans="4:4">
      <c r="D1089" s="238"/>
    </row>
    <row r="1090" spans="4:4">
      <c r="D1090" s="238"/>
    </row>
    <row r="1091" spans="4:4">
      <c r="D1091" s="238"/>
    </row>
    <row r="1092" spans="4:4">
      <c r="D1092" s="238"/>
    </row>
    <row r="1093" spans="4:4">
      <c r="D1093" s="238"/>
    </row>
    <row r="1094" spans="4:4">
      <c r="D1094" s="238"/>
    </row>
    <row r="1095" spans="4:4">
      <c r="D1095" s="238"/>
    </row>
    <row r="1096" spans="4:4">
      <c r="D1096" s="238"/>
    </row>
    <row r="1097" spans="4:4">
      <c r="D1097" s="238"/>
    </row>
    <row r="1098" spans="4:4">
      <c r="D1098" s="238"/>
    </row>
    <row r="1099" spans="4:4">
      <c r="D1099" s="238"/>
    </row>
    <row r="1100" spans="4:4">
      <c r="D1100" s="238"/>
    </row>
    <row r="1101" spans="4:4">
      <c r="D1101" s="238"/>
    </row>
    <row r="1102" spans="4:4">
      <c r="D1102" s="238"/>
    </row>
    <row r="1103" spans="4:4">
      <c r="D1103" s="238"/>
    </row>
    <row r="1104" spans="4:4">
      <c r="D1104" s="238"/>
    </row>
    <row r="1105" spans="4:4">
      <c r="D1105" s="238"/>
    </row>
    <row r="1106" spans="4:4">
      <c r="D1106" s="238"/>
    </row>
    <row r="1107" spans="4:4">
      <c r="D1107" s="238"/>
    </row>
    <row r="1108" spans="4:4">
      <c r="D1108" s="238"/>
    </row>
    <row r="1109" spans="4:4">
      <c r="D1109" s="238"/>
    </row>
    <row r="1110" spans="4:4">
      <c r="D1110" s="238"/>
    </row>
    <row r="1111" spans="4:4">
      <c r="D1111" s="238"/>
    </row>
    <row r="1112" spans="4:4">
      <c r="D1112" s="238"/>
    </row>
    <row r="1113" spans="4:4">
      <c r="D1113" s="238"/>
    </row>
    <row r="1114" spans="4:4">
      <c r="D1114" s="238"/>
    </row>
    <row r="1115" spans="4:4">
      <c r="D1115" s="238"/>
    </row>
    <row r="1116" spans="4:4">
      <c r="D1116" s="238"/>
    </row>
    <row r="1117" spans="4:4">
      <c r="D1117" s="238"/>
    </row>
    <row r="1118" spans="4:4">
      <c r="D1118" s="238"/>
    </row>
    <row r="1119" spans="4:4">
      <c r="D1119" s="238"/>
    </row>
    <row r="1120" spans="4:4">
      <c r="D1120" s="238"/>
    </row>
    <row r="1121" spans="4:4">
      <c r="D1121" s="238"/>
    </row>
    <row r="1122" spans="4:4">
      <c r="D1122" s="238"/>
    </row>
    <row r="1123" spans="4:4">
      <c r="D1123" s="238"/>
    </row>
    <row r="1124" spans="4:4">
      <c r="D1124" s="238"/>
    </row>
    <row r="1125" spans="4:4">
      <c r="D1125" s="238"/>
    </row>
    <row r="1126" spans="4:4">
      <c r="D1126" s="238"/>
    </row>
    <row r="1127" spans="4:4">
      <c r="D1127" s="238"/>
    </row>
    <row r="1128" spans="4:4">
      <c r="D1128" s="238"/>
    </row>
    <row r="1129" spans="4:4">
      <c r="D1129" s="238"/>
    </row>
    <row r="1130" spans="4:4">
      <c r="D1130" s="238"/>
    </row>
    <row r="1131" spans="4:4">
      <c r="D1131" s="238"/>
    </row>
    <row r="1132" spans="4:4">
      <c r="D1132" s="238"/>
    </row>
    <row r="1133" spans="4:4">
      <c r="D1133" s="238"/>
    </row>
    <row r="1134" spans="4:4">
      <c r="D1134" s="238"/>
    </row>
    <row r="1135" spans="4:4">
      <c r="D1135" s="238"/>
    </row>
    <row r="1136" spans="4:4">
      <c r="D1136" s="238"/>
    </row>
    <row r="1137" spans="4:4">
      <c r="D1137" s="238"/>
    </row>
    <row r="1138" spans="4:4">
      <c r="D1138" s="238"/>
    </row>
    <row r="1139" spans="4:4">
      <c r="D1139" s="238"/>
    </row>
    <row r="1140" spans="4:4">
      <c r="D1140" s="238"/>
    </row>
    <row r="1141" spans="4:4">
      <c r="D1141" s="238"/>
    </row>
    <row r="1142" spans="4:4">
      <c r="D1142" s="238"/>
    </row>
    <row r="1143" spans="4:4">
      <c r="D1143" s="238"/>
    </row>
    <row r="1144" spans="4:4">
      <c r="D1144" s="238"/>
    </row>
    <row r="1145" spans="4:4">
      <c r="D1145" s="238"/>
    </row>
    <row r="1146" spans="4:4">
      <c r="D1146" s="238"/>
    </row>
    <row r="1147" spans="4:4">
      <c r="D1147" s="238"/>
    </row>
    <row r="1148" spans="4:4">
      <c r="D1148" s="238"/>
    </row>
    <row r="1149" spans="4:4">
      <c r="D1149" s="238"/>
    </row>
    <row r="1150" spans="4:4">
      <c r="D1150" s="238"/>
    </row>
    <row r="1151" spans="4:4">
      <c r="D1151" s="238"/>
    </row>
    <row r="1152" spans="4:4">
      <c r="D1152" s="238"/>
    </row>
    <row r="1153" spans="4:4">
      <c r="D1153" s="238"/>
    </row>
    <row r="1154" spans="4:4">
      <c r="D1154" s="238"/>
    </row>
    <row r="1155" spans="4:4">
      <c r="D1155" s="238"/>
    </row>
    <row r="1156" spans="4:4">
      <c r="D1156" s="238"/>
    </row>
    <row r="1157" spans="4:4">
      <c r="D1157" s="238"/>
    </row>
    <row r="1158" spans="4:4">
      <c r="D1158" s="238"/>
    </row>
    <row r="1159" spans="4:4">
      <c r="D1159" s="238"/>
    </row>
    <row r="1160" spans="4:4">
      <c r="D1160" s="238"/>
    </row>
    <row r="1161" spans="4:4">
      <c r="D1161" s="238"/>
    </row>
    <row r="1162" spans="4:4">
      <c r="D1162" s="238"/>
    </row>
    <row r="1163" spans="4:4">
      <c r="D1163" s="238"/>
    </row>
    <row r="1164" spans="4:4">
      <c r="D1164" s="238"/>
    </row>
    <row r="1165" spans="4:4">
      <c r="D1165" s="238"/>
    </row>
    <row r="1166" spans="4:4">
      <c r="D1166" s="238"/>
    </row>
    <row r="1167" spans="4:4">
      <c r="D1167" s="238"/>
    </row>
    <row r="1168" spans="4:4">
      <c r="D1168" s="238"/>
    </row>
    <row r="1169" spans="4:4">
      <c r="D1169" s="238"/>
    </row>
    <row r="1170" spans="4:4">
      <c r="D1170" s="238"/>
    </row>
    <row r="1171" spans="4:4">
      <c r="D1171" s="238"/>
    </row>
    <row r="1172" spans="4:4">
      <c r="D1172" s="238"/>
    </row>
    <row r="1173" spans="4:4">
      <c r="D1173" s="238"/>
    </row>
    <row r="1174" spans="4:4">
      <c r="D1174" s="238"/>
    </row>
    <row r="1175" spans="4:4">
      <c r="D1175" s="238"/>
    </row>
    <row r="1176" spans="4:4">
      <c r="D1176" s="238"/>
    </row>
    <row r="1177" spans="4:4">
      <c r="D1177" s="238"/>
    </row>
    <row r="1178" spans="4:4">
      <c r="D1178" s="238"/>
    </row>
    <row r="1179" spans="4:4">
      <c r="D1179" s="238"/>
    </row>
    <row r="1180" spans="4:4">
      <c r="D1180" s="238"/>
    </row>
    <row r="1181" spans="4:4">
      <c r="D1181" s="238"/>
    </row>
    <row r="1182" spans="4:4">
      <c r="D1182" s="238"/>
    </row>
    <row r="1183" spans="4:4">
      <c r="D1183" s="238"/>
    </row>
    <row r="1184" spans="4:4">
      <c r="D1184" s="238"/>
    </row>
    <row r="1185" spans="4:4">
      <c r="D1185" s="238"/>
    </row>
    <row r="1186" spans="4:4">
      <c r="D1186" s="238"/>
    </row>
    <row r="1187" spans="4:4">
      <c r="D1187" s="238"/>
    </row>
    <row r="1188" spans="4:4">
      <c r="D1188" s="238"/>
    </row>
    <row r="1189" spans="4:4">
      <c r="D1189" s="238"/>
    </row>
    <row r="1190" spans="4:4">
      <c r="D1190" s="238"/>
    </row>
    <row r="1191" spans="4:4">
      <c r="D1191" s="238"/>
    </row>
    <row r="1192" spans="4:4">
      <c r="D1192" s="238"/>
    </row>
    <row r="1193" spans="4:4">
      <c r="D1193" s="238"/>
    </row>
    <row r="1194" spans="4:4">
      <c r="D1194" s="238"/>
    </row>
    <row r="1195" spans="4:4">
      <c r="D1195" s="238"/>
    </row>
    <row r="1196" spans="4:4">
      <c r="D1196" s="238"/>
    </row>
    <row r="1197" spans="4:4">
      <c r="D1197" s="238"/>
    </row>
    <row r="1198" spans="4:4">
      <c r="D1198" s="238"/>
    </row>
    <row r="1199" spans="4:4">
      <c r="D1199" s="238"/>
    </row>
    <row r="1200" spans="4:4">
      <c r="D1200" s="238"/>
    </row>
    <row r="1201" spans="4:4">
      <c r="D1201" s="238"/>
    </row>
    <row r="1202" spans="4:4">
      <c r="D1202" s="238"/>
    </row>
    <row r="1203" spans="4:4">
      <c r="D1203" s="238"/>
    </row>
    <row r="1204" spans="4:4">
      <c r="D1204" s="238"/>
    </row>
    <row r="1205" spans="4:4">
      <c r="D1205" s="238"/>
    </row>
    <row r="1206" spans="4:4">
      <c r="D1206" s="238"/>
    </row>
    <row r="1207" spans="4:4">
      <c r="D1207" s="238"/>
    </row>
    <row r="1208" spans="4:4">
      <c r="D1208" s="238"/>
    </row>
    <row r="1209" spans="4:4">
      <c r="D1209" s="238"/>
    </row>
    <row r="1210" spans="4:4">
      <c r="D1210" s="238"/>
    </row>
    <row r="1211" spans="4:4">
      <c r="D1211" s="238"/>
    </row>
    <row r="1212" spans="4:4">
      <c r="D1212" s="238"/>
    </row>
    <row r="1213" spans="4:4">
      <c r="D1213" s="238"/>
    </row>
    <row r="1214" spans="4:4">
      <c r="D1214" s="238"/>
    </row>
    <row r="1215" spans="4:4">
      <c r="D1215" s="238"/>
    </row>
    <row r="1216" spans="4:4">
      <c r="D1216" s="238"/>
    </row>
    <row r="1217" spans="4:4">
      <c r="D1217" s="238"/>
    </row>
    <row r="1218" spans="4:4">
      <c r="D1218" s="238"/>
    </row>
    <row r="1219" spans="4:4">
      <c r="D1219" s="238"/>
    </row>
    <row r="1220" spans="4:4">
      <c r="D1220" s="238"/>
    </row>
    <row r="1221" spans="4:4">
      <c r="D1221" s="238"/>
    </row>
    <row r="1222" spans="4:4">
      <c r="D1222" s="238"/>
    </row>
    <row r="1223" spans="4:4">
      <c r="D1223" s="238"/>
    </row>
    <row r="1224" spans="4:4">
      <c r="D1224" s="238"/>
    </row>
    <row r="1225" spans="4:4">
      <c r="D1225" s="238"/>
    </row>
    <row r="1226" spans="4:4">
      <c r="D1226" s="238"/>
    </row>
    <row r="1227" spans="4:4">
      <c r="D1227" s="238"/>
    </row>
    <row r="1228" spans="4:4">
      <c r="D1228" s="238"/>
    </row>
    <row r="1229" spans="4:4">
      <c r="D1229" s="238"/>
    </row>
    <row r="1230" spans="4:4">
      <c r="D1230" s="238"/>
    </row>
    <row r="1231" spans="4:4">
      <c r="D1231" s="238"/>
    </row>
    <row r="1232" spans="4:4">
      <c r="D1232" s="238"/>
    </row>
    <row r="1233" spans="4:4">
      <c r="D1233" s="238"/>
    </row>
    <row r="1234" spans="4:4">
      <c r="D1234" s="238"/>
    </row>
    <row r="1235" spans="4:4">
      <c r="D1235" s="238"/>
    </row>
    <row r="1236" spans="4:4">
      <c r="D1236" s="238"/>
    </row>
    <row r="1237" spans="4:4">
      <c r="D1237" s="238"/>
    </row>
    <row r="1238" spans="4:4">
      <c r="D1238" s="238"/>
    </row>
    <row r="1239" spans="4:4">
      <c r="D1239" s="238"/>
    </row>
    <row r="1240" spans="4:4">
      <c r="D1240" s="238"/>
    </row>
    <row r="1241" spans="4:4">
      <c r="D1241" s="238"/>
    </row>
    <row r="1242" spans="4:4">
      <c r="D1242" s="238"/>
    </row>
    <row r="1243" spans="4:4">
      <c r="D1243" s="238"/>
    </row>
    <row r="1244" spans="4:4">
      <c r="D1244" s="238"/>
    </row>
    <row r="1245" spans="4:4">
      <c r="D1245" s="238"/>
    </row>
    <row r="1246" spans="4:4">
      <c r="D1246" s="238"/>
    </row>
    <row r="1247" spans="4:4">
      <c r="D1247" s="238"/>
    </row>
    <row r="1248" spans="4:4">
      <c r="D1248" s="238"/>
    </row>
    <row r="1249" spans="4:4">
      <c r="D1249" s="238"/>
    </row>
    <row r="1250" spans="4:4">
      <c r="D1250" s="238"/>
    </row>
    <row r="1251" spans="4:4">
      <c r="D1251" s="238"/>
    </row>
    <row r="1252" spans="4:4">
      <c r="D1252" s="238"/>
    </row>
    <row r="1253" spans="4:4">
      <c r="D1253" s="238"/>
    </row>
    <row r="1254" spans="4:4">
      <c r="D1254" s="238"/>
    </row>
    <row r="1255" spans="4:4">
      <c r="D1255" s="238"/>
    </row>
    <row r="1256" spans="4:4">
      <c r="D1256" s="238"/>
    </row>
    <row r="1257" spans="4:4">
      <c r="D1257" s="238"/>
    </row>
    <row r="1258" spans="4:4">
      <c r="D1258" s="238"/>
    </row>
    <row r="1259" spans="4:4">
      <c r="D1259" s="238"/>
    </row>
    <row r="1260" spans="4:4">
      <c r="D1260" s="238"/>
    </row>
    <row r="1261" spans="4:4">
      <c r="D1261" s="238"/>
    </row>
    <row r="1262" spans="4:4">
      <c r="D1262" s="238"/>
    </row>
    <row r="1263" spans="4:4">
      <c r="D1263" s="238"/>
    </row>
    <row r="1264" spans="4:4">
      <c r="D1264" s="238"/>
    </row>
    <row r="1265" spans="4:4">
      <c r="D1265" s="238"/>
    </row>
    <row r="1266" spans="4:4">
      <c r="D1266" s="238"/>
    </row>
    <row r="1267" spans="4:4">
      <c r="D1267" s="238"/>
    </row>
    <row r="1268" spans="4:4">
      <c r="D1268" s="238"/>
    </row>
    <row r="1269" spans="4:4">
      <c r="D1269" s="238"/>
    </row>
    <row r="1270" spans="4:4">
      <c r="D1270" s="238"/>
    </row>
    <row r="1271" spans="4:4">
      <c r="D1271" s="238"/>
    </row>
    <row r="1272" spans="4:4">
      <c r="D1272" s="238"/>
    </row>
    <row r="1273" spans="4:4">
      <c r="D1273" s="238"/>
    </row>
    <row r="1274" spans="4:4">
      <c r="D1274" s="238"/>
    </row>
    <row r="1275" spans="4:4">
      <c r="D1275" s="238"/>
    </row>
    <row r="1276" spans="4:4">
      <c r="D1276" s="238"/>
    </row>
    <row r="1277" spans="4:4">
      <c r="D1277" s="238"/>
    </row>
    <row r="1278" spans="4:4">
      <c r="D1278" s="238"/>
    </row>
    <row r="1279" spans="4:4">
      <c r="D1279" s="238"/>
    </row>
    <row r="1280" spans="4:4">
      <c r="D1280" s="238"/>
    </row>
    <row r="1281" spans="4:4">
      <c r="D1281" s="238"/>
    </row>
    <row r="1282" spans="4:4">
      <c r="D1282" s="238"/>
    </row>
    <row r="1283" spans="4:4">
      <c r="D1283" s="238"/>
    </row>
    <row r="1284" spans="4:4">
      <c r="D1284" s="238"/>
    </row>
    <row r="1285" spans="4:4">
      <c r="D1285" s="238"/>
    </row>
    <row r="1286" spans="4:4">
      <c r="D1286" s="238"/>
    </row>
    <row r="1287" spans="4:4">
      <c r="D1287" s="238"/>
    </row>
    <row r="1288" spans="4:4">
      <c r="D1288" s="238"/>
    </row>
    <row r="1289" spans="4:4">
      <c r="D1289" s="238"/>
    </row>
    <row r="1290" spans="4:4">
      <c r="D1290" s="238"/>
    </row>
    <row r="1291" spans="4:4">
      <c r="D1291" s="238"/>
    </row>
    <row r="1292" spans="4:4">
      <c r="D1292" s="238"/>
    </row>
    <row r="1293" spans="4:4">
      <c r="D1293" s="238"/>
    </row>
    <row r="1294" spans="4:4">
      <c r="D1294" s="238"/>
    </row>
    <row r="1295" spans="4:4">
      <c r="D1295" s="238"/>
    </row>
    <row r="1296" spans="4:4">
      <c r="D1296" s="238"/>
    </row>
    <row r="1297" spans="4:4">
      <c r="D1297" s="238"/>
    </row>
    <row r="1298" spans="4:4">
      <c r="D1298" s="238"/>
    </row>
    <row r="1299" spans="4:4">
      <c r="D1299" s="238"/>
    </row>
    <row r="1300" spans="4:4">
      <c r="D1300" s="238"/>
    </row>
    <row r="1301" spans="4:4">
      <c r="D1301" s="238"/>
    </row>
    <row r="1302" spans="4:4">
      <c r="D1302" s="238"/>
    </row>
    <row r="1303" spans="4:4">
      <c r="D1303" s="238"/>
    </row>
    <row r="1304" spans="4:4">
      <c r="D1304" s="238"/>
    </row>
    <row r="1305" spans="4:4">
      <c r="D1305" s="238"/>
    </row>
    <row r="1306" spans="4:4">
      <c r="D1306" s="238"/>
    </row>
    <row r="1307" spans="4:4">
      <c r="D1307" s="238"/>
    </row>
    <row r="1308" spans="4:4">
      <c r="D1308" s="238"/>
    </row>
    <row r="1309" spans="4:4">
      <c r="D1309" s="238"/>
    </row>
    <row r="1310" spans="4:4">
      <c r="D1310" s="238"/>
    </row>
    <row r="1311" spans="4:4">
      <c r="D1311" s="238"/>
    </row>
    <row r="1312" spans="4:4">
      <c r="D1312" s="238"/>
    </row>
    <row r="1313" spans="4:4">
      <c r="D1313" s="238"/>
    </row>
    <row r="1314" spans="4:4">
      <c r="D1314" s="238"/>
    </row>
    <row r="1315" spans="4:4">
      <c r="D1315" s="238"/>
    </row>
    <row r="1316" spans="4:4">
      <c r="D1316" s="238"/>
    </row>
    <row r="1317" spans="4:4">
      <c r="D1317" s="238"/>
    </row>
    <row r="1318" spans="4:4">
      <c r="D1318" s="238"/>
    </row>
    <row r="1319" spans="4:4">
      <c r="D1319" s="238"/>
    </row>
    <row r="1320" spans="4:4">
      <c r="D1320" s="238"/>
    </row>
    <row r="1321" spans="4:4">
      <c r="D1321" s="238"/>
    </row>
    <row r="1322" spans="4:4">
      <c r="D1322" s="238"/>
    </row>
    <row r="1323" spans="4:4">
      <c r="D1323" s="238"/>
    </row>
    <row r="1324" spans="4:4">
      <c r="D1324" s="238"/>
    </row>
    <row r="1325" spans="4:4">
      <c r="D1325" s="238"/>
    </row>
    <row r="1326" spans="4:4">
      <c r="D1326" s="238"/>
    </row>
    <row r="1327" spans="4:4">
      <c r="D1327" s="238"/>
    </row>
    <row r="1328" spans="4:4">
      <c r="D1328" s="238"/>
    </row>
    <row r="1329" spans="4:4">
      <c r="D1329" s="238"/>
    </row>
    <row r="1330" spans="4:4">
      <c r="D1330" s="238"/>
    </row>
    <row r="1331" spans="4:4">
      <c r="D1331" s="238"/>
    </row>
    <row r="1332" spans="4:4">
      <c r="D1332" s="238"/>
    </row>
    <row r="1333" spans="4:4">
      <c r="D1333" s="238"/>
    </row>
    <row r="1334" spans="4:4">
      <c r="D1334" s="238"/>
    </row>
    <row r="1335" spans="4:4">
      <c r="D1335" s="238"/>
    </row>
    <row r="1336" spans="4:4">
      <c r="D1336" s="238"/>
    </row>
    <row r="1337" spans="4:4">
      <c r="D1337" s="238"/>
    </row>
    <row r="1338" spans="4:4">
      <c r="D1338" s="238"/>
    </row>
    <row r="1339" spans="4:4">
      <c r="D1339" s="238"/>
    </row>
    <row r="1340" spans="4:4">
      <c r="D1340" s="238"/>
    </row>
    <row r="1341" spans="4:4">
      <c r="D1341" s="238"/>
    </row>
    <row r="1342" spans="4:4">
      <c r="D1342" s="238"/>
    </row>
    <row r="1343" spans="4:4">
      <c r="D1343" s="238"/>
    </row>
    <row r="1344" spans="4:4">
      <c r="D1344" s="238"/>
    </row>
    <row r="1345" spans="4:4">
      <c r="D1345" s="238"/>
    </row>
    <row r="1346" spans="4:4">
      <c r="D1346" s="238"/>
    </row>
    <row r="1347" spans="4:4">
      <c r="D1347" s="238"/>
    </row>
    <row r="1348" spans="4:4">
      <c r="D1348" s="238"/>
    </row>
    <row r="1349" spans="4:4">
      <c r="D1349" s="238"/>
    </row>
    <row r="1350" spans="4:4">
      <c r="D1350" s="238"/>
    </row>
    <row r="1351" spans="4:4">
      <c r="D1351" s="238"/>
    </row>
    <row r="1352" spans="4:4">
      <c r="D1352" s="238"/>
    </row>
    <row r="1353" spans="4:4">
      <c r="D1353" s="238"/>
    </row>
    <row r="1354" spans="4:4">
      <c r="D1354" s="238"/>
    </row>
    <row r="1355" spans="4:4">
      <c r="D1355" s="238"/>
    </row>
    <row r="1356" spans="4:4">
      <c r="D1356" s="238"/>
    </row>
    <row r="1357" spans="4:4">
      <c r="D1357" s="238"/>
    </row>
    <row r="1358" spans="4:4">
      <c r="D1358" s="238"/>
    </row>
    <row r="1359" spans="4:4">
      <c r="D1359" s="238"/>
    </row>
    <row r="1360" spans="4:4">
      <c r="D1360" s="238"/>
    </row>
    <row r="1361" spans="4:4">
      <c r="D1361" s="238"/>
    </row>
    <row r="1362" spans="4:4">
      <c r="D1362" s="238"/>
    </row>
    <row r="1363" spans="4:4">
      <c r="D1363" s="238"/>
    </row>
    <row r="1364" spans="4:4">
      <c r="D1364" s="238"/>
    </row>
    <row r="1365" spans="4:4">
      <c r="D1365" s="238"/>
    </row>
    <row r="1366" spans="4:4">
      <c r="D1366" s="238"/>
    </row>
    <row r="1367" spans="4:4">
      <c r="D1367" s="238"/>
    </row>
    <row r="1368" spans="4:4">
      <c r="D1368" s="238"/>
    </row>
    <row r="1369" spans="4:4">
      <c r="D1369" s="238"/>
    </row>
    <row r="1370" spans="4:4">
      <c r="D1370" s="238"/>
    </row>
    <row r="1371" spans="4:4">
      <c r="D1371" s="238"/>
    </row>
    <row r="1372" spans="4:4">
      <c r="D1372" s="238"/>
    </row>
    <row r="1373" spans="4:4">
      <c r="D1373" s="238"/>
    </row>
    <row r="1374" spans="4:4">
      <c r="D1374" s="238"/>
    </row>
    <row r="1375" spans="4:4">
      <c r="D1375" s="238"/>
    </row>
    <row r="1376" spans="4:4">
      <c r="D1376" s="238"/>
    </row>
    <row r="1377" spans="4:4">
      <c r="D1377" s="238"/>
    </row>
    <row r="1378" spans="4:4">
      <c r="D1378" s="238"/>
    </row>
    <row r="1379" spans="4:4">
      <c r="D1379" s="238"/>
    </row>
    <row r="1380" spans="4:4">
      <c r="D1380" s="238"/>
    </row>
    <row r="1381" spans="4:4">
      <c r="D1381" s="238"/>
    </row>
    <row r="1382" spans="4:4">
      <c r="D1382" s="238"/>
    </row>
    <row r="1383" spans="4:4">
      <c r="D1383" s="238"/>
    </row>
    <row r="1384" spans="4:4">
      <c r="D1384" s="238"/>
    </row>
    <row r="1385" spans="4:4">
      <c r="D1385" s="238"/>
    </row>
    <row r="1386" spans="4:4">
      <c r="D1386" s="238"/>
    </row>
    <row r="1387" spans="4:4">
      <c r="D1387" s="238"/>
    </row>
    <row r="1388" spans="4:4">
      <c r="D1388" s="238"/>
    </row>
    <row r="1389" spans="4:4">
      <c r="D1389" s="238"/>
    </row>
    <row r="1390" spans="4:4">
      <c r="D1390" s="238"/>
    </row>
    <row r="1391" spans="4:4">
      <c r="D1391" s="238"/>
    </row>
    <row r="1392" spans="4:4">
      <c r="D1392" s="238"/>
    </row>
    <row r="1393" spans="4:4">
      <c r="D1393" s="238"/>
    </row>
    <row r="1394" spans="4:4">
      <c r="D1394" s="238"/>
    </row>
    <row r="1395" spans="4:4">
      <c r="D1395" s="238"/>
    </row>
    <row r="1396" spans="4:4">
      <c r="D1396" s="238"/>
    </row>
    <row r="1397" spans="4:4">
      <c r="D1397" s="238"/>
    </row>
    <row r="1398" spans="4:4">
      <c r="D1398" s="238"/>
    </row>
    <row r="1399" spans="4:4">
      <c r="D1399" s="238"/>
    </row>
    <row r="1400" spans="4:4">
      <c r="D1400" s="238"/>
    </row>
    <row r="1401" spans="4:4">
      <c r="D1401" s="238"/>
    </row>
    <row r="1402" spans="4:4">
      <c r="D1402" s="238"/>
    </row>
    <row r="1403" spans="4:4">
      <c r="D1403" s="238"/>
    </row>
    <row r="1404" spans="4:4">
      <c r="D1404" s="238"/>
    </row>
    <row r="1405" spans="4:4">
      <c r="D1405" s="238"/>
    </row>
    <row r="1406" spans="4:4">
      <c r="D1406" s="238"/>
    </row>
    <row r="1407" spans="4:4">
      <c r="D1407" s="238"/>
    </row>
    <row r="1408" spans="4:4">
      <c r="D1408" s="238"/>
    </row>
    <row r="1409" spans="4:4">
      <c r="D1409" s="238"/>
    </row>
    <row r="1410" spans="4:4">
      <c r="D1410" s="238"/>
    </row>
    <row r="1411" spans="4:4">
      <c r="D1411" s="238"/>
    </row>
    <row r="1412" spans="4:4">
      <c r="D1412" s="238"/>
    </row>
    <row r="1413" spans="4:4">
      <c r="D1413" s="238"/>
    </row>
    <row r="1414" spans="4:4">
      <c r="D1414" s="238"/>
    </row>
    <row r="1415" spans="4:4">
      <c r="D1415" s="238"/>
    </row>
    <row r="1416" spans="4:4">
      <c r="D1416" s="238"/>
    </row>
    <row r="1417" spans="4:4">
      <c r="D1417" s="238"/>
    </row>
    <row r="1418" spans="4:4">
      <c r="D1418" s="238"/>
    </row>
    <row r="1419" spans="4:4">
      <c r="D1419" s="238"/>
    </row>
    <row r="1420" spans="4:4">
      <c r="D1420" s="238"/>
    </row>
    <row r="1421" spans="4:4">
      <c r="D1421" s="238"/>
    </row>
    <row r="1422" spans="4:4">
      <c r="D1422" s="238"/>
    </row>
    <row r="1423" spans="4:4">
      <c r="D1423" s="238"/>
    </row>
    <row r="1424" spans="4:4">
      <c r="D1424" s="238"/>
    </row>
    <row r="1425" spans="4:4">
      <c r="D1425" s="238"/>
    </row>
    <row r="1426" spans="4:4">
      <c r="D1426" s="238"/>
    </row>
    <row r="1427" spans="4:4">
      <c r="D1427" s="238"/>
    </row>
    <row r="1428" spans="4:4">
      <c r="D1428" s="238"/>
    </row>
    <row r="1429" spans="4:4">
      <c r="D1429" s="238"/>
    </row>
    <row r="1430" spans="4:4">
      <c r="D1430" s="238"/>
    </row>
    <row r="1431" spans="4:4">
      <c r="D1431" s="238"/>
    </row>
    <row r="1432" spans="4:4">
      <c r="D1432" s="238"/>
    </row>
    <row r="1433" spans="4:4">
      <c r="D1433" s="238"/>
    </row>
    <row r="1434" spans="4:4">
      <c r="D1434" s="238"/>
    </row>
    <row r="1435" spans="4:4">
      <c r="D1435" s="238"/>
    </row>
    <row r="1436" spans="4:4">
      <c r="D1436" s="238"/>
    </row>
    <row r="1437" spans="4:4">
      <c r="D1437" s="238"/>
    </row>
    <row r="1438" spans="4:4">
      <c r="D1438" s="238"/>
    </row>
    <row r="1439" spans="4:4">
      <c r="D1439" s="238"/>
    </row>
    <row r="1440" spans="4:4">
      <c r="D1440" s="238"/>
    </row>
    <row r="1441" spans="4:4">
      <c r="D1441" s="238"/>
    </row>
    <row r="1442" spans="4:4">
      <c r="D1442" s="238"/>
    </row>
    <row r="1443" spans="4:4">
      <c r="D1443" s="238"/>
    </row>
    <row r="1444" spans="4:4">
      <c r="D1444" s="238"/>
    </row>
    <row r="1445" spans="4:4">
      <c r="D1445" s="238"/>
    </row>
    <row r="1446" spans="4:4">
      <c r="D1446" s="238"/>
    </row>
    <row r="1447" spans="4:4">
      <c r="D1447" s="238"/>
    </row>
    <row r="1448" spans="4:4">
      <c r="D1448" s="238"/>
    </row>
    <row r="1449" spans="4:4">
      <c r="D1449" s="238"/>
    </row>
    <row r="1450" spans="4:4">
      <c r="D1450" s="238"/>
    </row>
    <row r="1451" spans="4:4">
      <c r="D1451" s="238"/>
    </row>
    <row r="1452" spans="4:4">
      <c r="D1452" s="238"/>
    </row>
    <row r="1453" spans="4:4">
      <c r="D1453" s="238"/>
    </row>
    <row r="1454" spans="4:4">
      <c r="D1454" s="238"/>
    </row>
    <row r="1455" spans="4:4">
      <c r="D1455" s="238"/>
    </row>
    <row r="1456" spans="4:4">
      <c r="D1456" s="238"/>
    </row>
    <row r="1457" spans="4:4">
      <c r="D1457" s="238"/>
    </row>
    <row r="1458" spans="4:4">
      <c r="D1458" s="238"/>
    </row>
    <row r="1459" spans="4:4">
      <c r="D1459" s="238"/>
    </row>
    <row r="1460" spans="4:4">
      <c r="D1460" s="238"/>
    </row>
    <row r="1461" spans="4:4">
      <c r="D1461" s="238"/>
    </row>
    <row r="1462" spans="4:4">
      <c r="D1462" s="238"/>
    </row>
    <row r="1463" spans="4:4">
      <c r="D1463" s="238"/>
    </row>
    <row r="1464" spans="4:4">
      <c r="D1464" s="238"/>
    </row>
    <row r="1465" spans="4:4">
      <c r="D1465" s="238"/>
    </row>
    <row r="1466" spans="4:4">
      <c r="D1466" s="238"/>
    </row>
    <row r="1467" spans="4:4">
      <c r="D1467" s="238"/>
    </row>
    <row r="1468" spans="4:4">
      <c r="D1468" s="238"/>
    </row>
    <row r="1469" spans="4:4">
      <c r="D1469" s="238"/>
    </row>
    <row r="1470" spans="4:4">
      <c r="D1470" s="238"/>
    </row>
    <row r="1471" spans="4:4">
      <c r="D1471" s="238"/>
    </row>
    <row r="1472" spans="4:4">
      <c r="D1472" s="238"/>
    </row>
    <row r="1473" spans="4:4">
      <c r="D1473" s="238"/>
    </row>
    <row r="1474" spans="4:4">
      <c r="D1474" s="238"/>
    </row>
    <row r="1475" spans="4:4">
      <c r="D1475" s="238"/>
    </row>
    <row r="1476" spans="4:4">
      <c r="D1476" s="238"/>
    </row>
    <row r="1477" spans="4:4">
      <c r="D1477" s="238"/>
    </row>
    <row r="1478" spans="4:4">
      <c r="D1478" s="238"/>
    </row>
    <row r="1479" spans="4:4">
      <c r="D1479" s="238"/>
    </row>
    <row r="1480" spans="4:4">
      <c r="D1480" s="238"/>
    </row>
    <row r="1481" spans="4:4">
      <c r="D1481" s="238"/>
    </row>
    <row r="1482" spans="4:4">
      <c r="D1482" s="238"/>
    </row>
    <row r="1483" spans="4:4">
      <c r="D1483" s="238"/>
    </row>
    <row r="1484" spans="4:4">
      <c r="D1484" s="238"/>
    </row>
    <row r="1485" spans="4:4">
      <c r="D1485" s="238"/>
    </row>
    <row r="1486" spans="4:4">
      <c r="D1486" s="238"/>
    </row>
    <row r="1487" spans="4:4">
      <c r="D1487" s="238"/>
    </row>
    <row r="1488" spans="4:4">
      <c r="D1488" s="238"/>
    </row>
    <row r="1489" spans="4:4">
      <c r="D1489" s="238"/>
    </row>
    <row r="1490" spans="4:4">
      <c r="D1490" s="238"/>
    </row>
    <row r="1491" spans="4:4">
      <c r="D1491" s="238"/>
    </row>
    <row r="1492" spans="4:4">
      <c r="D1492" s="238"/>
    </row>
    <row r="1493" spans="4:4">
      <c r="D1493" s="238"/>
    </row>
    <row r="1494" spans="4:4">
      <c r="D1494" s="238"/>
    </row>
    <row r="1495" spans="4:4">
      <c r="D1495" s="238"/>
    </row>
    <row r="1496" spans="4:4">
      <c r="D1496" s="238"/>
    </row>
    <row r="1497" spans="4:4">
      <c r="D1497" s="238"/>
    </row>
    <row r="1498" spans="4:4">
      <c r="D1498" s="238"/>
    </row>
    <row r="1499" spans="4:4">
      <c r="D1499" s="238"/>
    </row>
    <row r="1500" spans="4:4">
      <c r="D1500" s="238"/>
    </row>
    <row r="1501" spans="4:4">
      <c r="D1501" s="238"/>
    </row>
    <row r="1502" spans="4:4">
      <c r="D1502" s="238"/>
    </row>
    <row r="1503" spans="4:4">
      <c r="D1503" s="238"/>
    </row>
    <row r="1504" spans="4:4">
      <c r="D1504" s="238"/>
    </row>
    <row r="1505" spans="4:4">
      <c r="D1505" s="238"/>
    </row>
    <row r="1506" spans="4:4">
      <c r="D1506" s="238"/>
    </row>
    <row r="1507" spans="4:4">
      <c r="D1507" s="238"/>
    </row>
    <row r="1508" spans="4:4">
      <c r="D1508" s="238"/>
    </row>
    <row r="1509" spans="4:4">
      <c r="D1509" s="238"/>
    </row>
    <row r="1510" spans="4:4">
      <c r="D1510" s="238"/>
    </row>
    <row r="1511" spans="4:4">
      <c r="D1511" s="238"/>
    </row>
    <row r="1512" spans="4:4">
      <c r="D1512" s="238"/>
    </row>
    <row r="1513" spans="4:4">
      <c r="D1513" s="238"/>
    </row>
    <row r="1514" spans="4:4">
      <c r="D1514" s="238"/>
    </row>
    <row r="1515" spans="4:4">
      <c r="D1515" s="238"/>
    </row>
    <row r="1516" spans="4:4">
      <c r="D1516" s="238"/>
    </row>
    <row r="1517" spans="4:4">
      <c r="D1517" s="238"/>
    </row>
    <row r="1518" spans="4:4">
      <c r="D1518" s="238"/>
    </row>
    <row r="1519" spans="4:4">
      <c r="D1519" s="238"/>
    </row>
    <row r="1520" spans="4:4">
      <c r="D1520" s="238"/>
    </row>
    <row r="1521" spans="4:4">
      <c r="D1521" s="238"/>
    </row>
    <row r="1522" spans="4:4">
      <c r="D1522" s="238"/>
    </row>
    <row r="1523" spans="4:4">
      <c r="D1523" s="238"/>
    </row>
    <row r="1524" spans="4:4">
      <c r="D1524" s="238"/>
    </row>
    <row r="1525" spans="4:4">
      <c r="D1525" s="238"/>
    </row>
    <row r="1526" spans="4:4">
      <c r="D1526" s="238"/>
    </row>
    <row r="1527" spans="4:4">
      <c r="D1527" s="238"/>
    </row>
    <row r="1528" spans="4:4">
      <c r="D1528" s="238"/>
    </row>
    <row r="1529" spans="4:4">
      <c r="D1529" s="238"/>
    </row>
    <row r="1530" spans="4:4">
      <c r="D1530" s="238"/>
    </row>
    <row r="1531" spans="4:4">
      <c r="D1531" s="238"/>
    </row>
    <row r="1532" spans="4:4">
      <c r="D1532" s="238"/>
    </row>
    <row r="1533" spans="4:4">
      <c r="D1533" s="238"/>
    </row>
    <row r="1534" spans="4:4">
      <c r="D1534" s="238"/>
    </row>
    <row r="1535" spans="4:4">
      <c r="D1535" s="238"/>
    </row>
    <row r="1536" spans="4:4">
      <c r="D1536" s="238"/>
    </row>
    <row r="1537" spans="4:4">
      <c r="D1537" s="238"/>
    </row>
    <row r="1538" spans="4:4">
      <c r="D1538" s="238"/>
    </row>
    <row r="1539" spans="4:4">
      <c r="D1539" s="238"/>
    </row>
    <row r="1540" spans="4:4">
      <c r="D1540" s="238"/>
    </row>
    <row r="1541" spans="4:4">
      <c r="D1541" s="238"/>
    </row>
    <row r="1542" spans="4:4">
      <c r="D1542" s="238"/>
    </row>
    <row r="1543" spans="4:4">
      <c r="D1543" s="238"/>
    </row>
    <row r="1544" spans="4:4">
      <c r="D1544" s="238"/>
    </row>
    <row r="1545" spans="4:4">
      <c r="D1545" s="238"/>
    </row>
    <row r="1546" spans="4:4">
      <c r="D1546" s="238"/>
    </row>
    <row r="1547" spans="4:4">
      <c r="D1547" s="238"/>
    </row>
    <row r="1548" spans="4:4">
      <c r="D1548" s="238"/>
    </row>
    <row r="1549" spans="4:4">
      <c r="D1549" s="238"/>
    </row>
    <row r="1550" spans="4:4">
      <c r="D1550" s="238"/>
    </row>
    <row r="1551" spans="4:4">
      <c r="D1551" s="238"/>
    </row>
    <row r="1552" spans="4:4">
      <c r="D1552" s="238"/>
    </row>
    <row r="1553" spans="4:4">
      <c r="D1553" s="238"/>
    </row>
    <row r="1554" spans="4:4">
      <c r="D1554" s="238"/>
    </row>
    <row r="1555" spans="4:4">
      <c r="D1555" s="238"/>
    </row>
    <row r="1556" spans="4:4">
      <c r="D1556" s="238"/>
    </row>
    <row r="1557" spans="4:4">
      <c r="D1557" s="238"/>
    </row>
    <row r="1558" spans="4:4">
      <c r="D1558" s="238"/>
    </row>
    <row r="1559" spans="4:4">
      <c r="D1559" s="238"/>
    </row>
    <row r="1560" spans="4:4">
      <c r="D1560" s="238"/>
    </row>
    <row r="1561" spans="4:4">
      <c r="D1561" s="238"/>
    </row>
    <row r="1562" spans="4:4">
      <c r="D1562" s="238"/>
    </row>
    <row r="1563" spans="4:4">
      <c r="D1563" s="238"/>
    </row>
    <row r="1564" spans="4:4">
      <c r="D1564" s="238"/>
    </row>
    <row r="1565" spans="4:4">
      <c r="D1565" s="238"/>
    </row>
    <row r="1566" spans="4:4">
      <c r="D1566" s="238"/>
    </row>
    <row r="1567" spans="4:4">
      <c r="D1567" s="238"/>
    </row>
    <row r="1568" spans="4:4">
      <c r="D1568" s="238"/>
    </row>
    <row r="1569" spans="4:4">
      <c r="D1569" s="238"/>
    </row>
    <row r="1570" spans="4:4">
      <c r="D1570" s="238"/>
    </row>
    <row r="1571" spans="4:4">
      <c r="D1571" s="238"/>
    </row>
    <row r="1572" spans="4:4">
      <c r="D1572" s="238"/>
    </row>
    <row r="1573" spans="4:4">
      <c r="D1573" s="238"/>
    </row>
    <row r="1574" spans="4:4">
      <c r="D1574" s="238"/>
    </row>
    <row r="1575" spans="4:4">
      <c r="D1575" s="238"/>
    </row>
    <row r="1576" spans="4:4">
      <c r="D1576" s="238"/>
    </row>
    <row r="1577" spans="4:4">
      <c r="D1577" s="238"/>
    </row>
    <row r="1578" spans="4:4">
      <c r="D1578" s="238"/>
    </row>
    <row r="1579" spans="4:4">
      <c r="D1579" s="238"/>
    </row>
    <row r="1580" spans="4:4">
      <c r="D1580" s="238"/>
    </row>
    <row r="1581" spans="4:4">
      <c r="D1581" s="238"/>
    </row>
    <row r="1582" spans="4:4">
      <c r="D1582" s="238"/>
    </row>
    <row r="1583" spans="4:4">
      <c r="D1583" s="238"/>
    </row>
    <row r="1584" spans="4:4">
      <c r="D1584" s="238"/>
    </row>
    <row r="1585" spans="4:4">
      <c r="D1585" s="238"/>
    </row>
    <row r="1586" spans="4:4">
      <c r="D1586" s="238"/>
    </row>
    <row r="1587" spans="4:4">
      <c r="D1587" s="238"/>
    </row>
    <row r="1588" spans="4:4">
      <c r="D1588" s="238"/>
    </row>
    <row r="1589" spans="4:4">
      <c r="D1589" s="238"/>
    </row>
    <row r="1590" spans="4:4">
      <c r="D1590" s="238"/>
    </row>
    <row r="1591" spans="4:4">
      <c r="D1591" s="238"/>
    </row>
    <row r="1592" spans="4:4">
      <c r="D1592" s="238"/>
    </row>
    <row r="1593" spans="4:4">
      <c r="D1593" s="238"/>
    </row>
    <row r="1594" spans="4:4">
      <c r="D1594" s="238"/>
    </row>
    <row r="1595" spans="4:4">
      <c r="D1595" s="238"/>
    </row>
    <row r="1596" spans="4:4">
      <c r="D1596" s="238"/>
    </row>
    <row r="1597" spans="4:4">
      <c r="D1597" s="238"/>
    </row>
    <row r="1598" spans="4:4">
      <c r="D1598" s="238"/>
    </row>
    <row r="1599" spans="4:4">
      <c r="D1599" s="238"/>
    </row>
    <row r="1600" spans="4:4">
      <c r="D1600" s="238"/>
    </row>
    <row r="1601" spans="4:4">
      <c r="D1601" s="238"/>
    </row>
    <row r="1602" spans="4:4">
      <c r="D1602" s="238"/>
    </row>
    <row r="1603" spans="4:4">
      <c r="D1603" s="238"/>
    </row>
    <row r="1604" spans="4:4">
      <c r="D1604" s="238"/>
    </row>
    <row r="1605" spans="4:4">
      <c r="D1605" s="238"/>
    </row>
    <row r="1606" spans="4:4">
      <c r="D1606" s="238"/>
    </row>
    <row r="1607" spans="4:4">
      <c r="D1607" s="238"/>
    </row>
    <row r="1608" spans="4:4">
      <c r="D1608" s="238"/>
    </row>
    <row r="1609" spans="4:4">
      <c r="D1609" s="238"/>
    </row>
    <row r="1610" spans="4:4">
      <c r="D1610" s="238"/>
    </row>
    <row r="1611" spans="4:4">
      <c r="D1611" s="238"/>
    </row>
    <row r="1612" spans="4:4">
      <c r="D1612" s="238"/>
    </row>
    <row r="1613" spans="4:4">
      <c r="D1613" s="238"/>
    </row>
    <row r="1614" spans="4:4">
      <c r="D1614" s="238"/>
    </row>
    <row r="1615" spans="4:4">
      <c r="D1615" s="238"/>
    </row>
    <row r="1616" spans="4:4">
      <c r="D1616" s="238"/>
    </row>
    <row r="1617" spans="4:4">
      <c r="D1617" s="238"/>
    </row>
    <row r="1618" spans="4:4">
      <c r="D1618" s="238"/>
    </row>
    <row r="1619" spans="4:4">
      <c r="D1619" s="238"/>
    </row>
    <row r="1620" spans="4:4">
      <c r="D1620" s="238"/>
    </row>
    <row r="1621" spans="4:4">
      <c r="D1621" s="238"/>
    </row>
    <row r="1622" spans="4:4">
      <c r="D1622" s="238"/>
    </row>
    <row r="1623" spans="4:4">
      <c r="D1623" s="238"/>
    </row>
    <row r="1624" spans="4:4">
      <c r="D1624" s="238"/>
    </row>
    <row r="1625" spans="4:4">
      <c r="D1625" s="238"/>
    </row>
    <row r="1626" spans="4:4">
      <c r="D1626" s="238"/>
    </row>
    <row r="1627" spans="4:4">
      <c r="D1627" s="238"/>
    </row>
    <row r="1628" spans="4:4">
      <c r="D1628" s="238"/>
    </row>
    <row r="1629" spans="4:4">
      <c r="D1629" s="238"/>
    </row>
    <row r="1630" spans="4:4">
      <c r="D1630" s="238"/>
    </row>
    <row r="1631" spans="4:4">
      <c r="D1631" s="238"/>
    </row>
    <row r="1632" spans="4:4">
      <c r="D1632" s="238"/>
    </row>
    <row r="1633" spans="4:4">
      <c r="D1633" s="238"/>
    </row>
    <row r="1634" spans="4:4">
      <c r="D1634" s="238"/>
    </row>
    <row r="1635" spans="4:4">
      <c r="D1635" s="238"/>
    </row>
    <row r="1636" spans="4:4">
      <c r="D1636" s="238"/>
    </row>
    <row r="1637" spans="4:4">
      <c r="D1637" s="238"/>
    </row>
    <row r="1638" spans="4:4">
      <c r="D1638" s="238"/>
    </row>
    <row r="1639" spans="4:4">
      <c r="D1639" s="238"/>
    </row>
    <row r="1640" spans="4:4">
      <c r="D1640" s="238"/>
    </row>
    <row r="1641" spans="4:4">
      <c r="D1641" s="238"/>
    </row>
    <row r="1642" spans="4:4">
      <c r="D1642" s="238"/>
    </row>
    <row r="1643" spans="4:4">
      <c r="D1643" s="238"/>
    </row>
    <row r="1644" spans="4:4">
      <c r="D1644" s="238"/>
    </row>
    <row r="1645" spans="4:4">
      <c r="D1645" s="238"/>
    </row>
    <row r="1646" spans="4:4">
      <c r="D1646" s="238"/>
    </row>
    <row r="1647" spans="4:4">
      <c r="D1647" s="238"/>
    </row>
    <row r="1648" spans="4:4">
      <c r="D1648" s="238"/>
    </row>
    <row r="1649" spans="4:4">
      <c r="D1649" s="238"/>
    </row>
    <row r="1650" spans="4:4">
      <c r="D1650" s="238"/>
    </row>
    <row r="1651" spans="4:4">
      <c r="D1651" s="238"/>
    </row>
    <row r="1652" spans="4:4">
      <c r="D1652" s="238"/>
    </row>
    <row r="1653" spans="4:4">
      <c r="D1653" s="238"/>
    </row>
    <row r="1654" spans="4:4">
      <c r="D1654" s="238"/>
    </row>
    <row r="1655" spans="4:4">
      <c r="D1655" s="238"/>
    </row>
    <row r="1656" spans="4:4">
      <c r="D1656" s="238"/>
    </row>
    <row r="1657" spans="4:4">
      <c r="D1657" s="238"/>
    </row>
    <row r="1658" spans="4:4">
      <c r="D1658" s="238"/>
    </row>
    <row r="1659" spans="4:4">
      <c r="D1659" s="238"/>
    </row>
    <row r="1660" spans="4:4">
      <c r="D1660" s="238"/>
    </row>
    <row r="1661" spans="4:4">
      <c r="D1661" s="238"/>
    </row>
    <row r="1662" spans="4:4">
      <c r="D1662" s="238"/>
    </row>
    <row r="1663" spans="4:4">
      <c r="D1663" s="238"/>
    </row>
    <row r="1664" spans="4:4">
      <c r="D1664" s="238"/>
    </row>
    <row r="1665" spans="4:4">
      <c r="D1665" s="238"/>
    </row>
    <row r="1666" spans="4:4">
      <c r="D1666" s="238"/>
    </row>
    <row r="1667" spans="4:4">
      <c r="D1667" s="238"/>
    </row>
    <row r="1668" spans="4:4">
      <c r="D1668" s="238"/>
    </row>
    <row r="1669" spans="4:4">
      <c r="D1669" s="238"/>
    </row>
    <row r="1670" spans="4:4">
      <c r="D1670" s="238"/>
    </row>
    <row r="1671" spans="4:4">
      <c r="D1671" s="238"/>
    </row>
    <row r="1672" spans="4:4">
      <c r="D1672" s="238"/>
    </row>
    <row r="1673" spans="4:4">
      <c r="D1673" s="238"/>
    </row>
    <row r="1674" spans="4:4">
      <c r="D1674" s="238"/>
    </row>
    <row r="1675" spans="4:4">
      <c r="D1675" s="238"/>
    </row>
    <row r="1676" spans="4:4">
      <c r="D1676" s="238"/>
    </row>
    <row r="1677" spans="4:4">
      <c r="D1677" s="238"/>
    </row>
    <row r="1678" spans="4:4">
      <c r="D1678" s="238"/>
    </row>
    <row r="1679" spans="4:4">
      <c r="D1679" s="238"/>
    </row>
    <row r="1680" spans="4:4">
      <c r="D1680" s="238"/>
    </row>
    <row r="1681" spans="4:4">
      <c r="D1681" s="238"/>
    </row>
    <row r="1682" spans="4:4">
      <c r="D1682" s="238"/>
    </row>
    <row r="1683" spans="4:4">
      <c r="D1683" s="238"/>
    </row>
    <row r="1684" spans="4:4">
      <c r="D1684" s="238"/>
    </row>
    <row r="1685" spans="4:4">
      <c r="D1685" s="238"/>
    </row>
    <row r="1686" spans="4:4">
      <c r="D1686" s="238"/>
    </row>
    <row r="1687" spans="4:4">
      <c r="D1687" s="238"/>
    </row>
    <row r="1688" spans="4:4">
      <c r="D1688" s="238"/>
    </row>
    <row r="1689" spans="4:4">
      <c r="D1689" s="238"/>
    </row>
    <row r="1690" spans="4:4">
      <c r="D1690" s="238"/>
    </row>
    <row r="1691" spans="4:4">
      <c r="D1691" s="238"/>
    </row>
    <row r="1692" spans="4:4">
      <c r="D1692" s="238"/>
    </row>
    <row r="1693" spans="4:4">
      <c r="D1693" s="238"/>
    </row>
    <row r="1694" spans="4:4">
      <c r="D1694" s="238"/>
    </row>
    <row r="1695" spans="4:4">
      <c r="D1695" s="238"/>
    </row>
    <row r="1696" spans="4:4">
      <c r="D1696" s="238"/>
    </row>
    <row r="1697" spans="4:4">
      <c r="D1697" s="238"/>
    </row>
    <row r="1698" spans="4:4">
      <c r="D1698" s="238"/>
    </row>
    <row r="1699" spans="4:4">
      <c r="D1699" s="238"/>
    </row>
    <row r="1700" spans="4:4">
      <c r="D1700" s="238"/>
    </row>
    <row r="1701" spans="4:4">
      <c r="D1701" s="238"/>
    </row>
    <row r="1702" spans="4:4">
      <c r="D1702" s="238"/>
    </row>
    <row r="1703" spans="4:4">
      <c r="D1703" s="238"/>
    </row>
    <row r="1704" spans="4:4">
      <c r="D1704" s="238"/>
    </row>
    <row r="1705" spans="4:4">
      <c r="D1705" s="238"/>
    </row>
    <row r="1706" spans="4:4">
      <c r="D1706" s="238"/>
    </row>
    <row r="1707" spans="4:4">
      <c r="D1707" s="238"/>
    </row>
    <row r="1708" spans="4:4">
      <c r="D1708" s="238"/>
    </row>
    <row r="1709" spans="4:4">
      <c r="D1709" s="238"/>
    </row>
    <row r="1710" spans="4:4">
      <c r="D1710" s="238"/>
    </row>
    <row r="1711" spans="4:4">
      <c r="D1711" s="238"/>
    </row>
    <row r="1712" spans="4:4">
      <c r="D1712" s="238"/>
    </row>
    <row r="1713" spans="4:4">
      <c r="D1713" s="238"/>
    </row>
    <row r="1714" spans="4:4">
      <c r="D1714" s="238"/>
    </row>
    <row r="1715" spans="4:4">
      <c r="D1715" s="238"/>
    </row>
    <row r="1716" spans="4:4">
      <c r="D1716" s="238"/>
    </row>
    <row r="1717" spans="4:4">
      <c r="D1717" s="238"/>
    </row>
    <row r="1718" spans="4:4">
      <c r="D1718" s="238"/>
    </row>
    <row r="1719" spans="4:4">
      <c r="D1719" s="238"/>
    </row>
    <row r="1720" spans="4:4">
      <c r="D1720" s="238"/>
    </row>
    <row r="1721" spans="4:4">
      <c r="D1721" s="238"/>
    </row>
    <row r="1722" spans="4:4">
      <c r="D1722" s="238"/>
    </row>
    <row r="1723" spans="4:4">
      <c r="D1723" s="238"/>
    </row>
    <row r="1724" spans="4:4">
      <c r="D1724" s="238"/>
    </row>
    <row r="1725" spans="4:4">
      <c r="D1725" s="238"/>
    </row>
    <row r="1726" spans="4:4">
      <c r="D1726" s="238"/>
    </row>
    <row r="1727" spans="4:4">
      <c r="D1727" s="238"/>
    </row>
    <row r="1728" spans="4:4">
      <c r="D1728" s="238"/>
    </row>
    <row r="1729" spans="4:4">
      <c r="D1729" s="238"/>
    </row>
    <row r="1730" spans="4:4">
      <c r="D1730" s="238"/>
    </row>
    <row r="1731" spans="4:4">
      <c r="D1731" s="238"/>
    </row>
    <row r="1732" spans="4:4">
      <c r="D1732" s="238"/>
    </row>
    <row r="1733" spans="4:4">
      <c r="D1733" s="238"/>
    </row>
    <row r="1734" spans="4:4">
      <c r="D1734" s="238"/>
    </row>
    <row r="1735" spans="4:4">
      <c r="D1735" s="238"/>
    </row>
    <row r="1736" spans="4:4">
      <c r="D1736" s="238"/>
    </row>
    <row r="1737" spans="4:4">
      <c r="D1737" s="238"/>
    </row>
    <row r="1738" spans="4:4">
      <c r="D1738" s="238"/>
    </row>
    <row r="1739" spans="4:4">
      <c r="D1739" s="238"/>
    </row>
    <row r="1740" spans="4:4">
      <c r="D1740" s="238"/>
    </row>
    <row r="1741" spans="4:4">
      <c r="D1741" s="238"/>
    </row>
    <row r="1742" spans="4:4">
      <c r="D1742" s="238"/>
    </row>
    <row r="1743" spans="4:4">
      <c r="D1743" s="238"/>
    </row>
    <row r="1744" spans="4:4">
      <c r="D1744" s="238"/>
    </row>
    <row r="1745" spans="4:4">
      <c r="D1745" s="238"/>
    </row>
    <row r="1746" spans="4:4">
      <c r="D1746" s="238"/>
    </row>
    <row r="1747" spans="4:4">
      <c r="D1747" s="238"/>
    </row>
    <row r="1748" spans="4:4">
      <c r="D1748" s="238"/>
    </row>
    <row r="1749" spans="4:4">
      <c r="D1749" s="238"/>
    </row>
    <row r="1750" spans="4:4">
      <c r="D1750" s="238"/>
    </row>
    <row r="1751" spans="4:4">
      <c r="D1751" s="238"/>
    </row>
    <row r="1752" spans="4:4">
      <c r="D1752" s="238"/>
    </row>
    <row r="1753" spans="4:4">
      <c r="D1753" s="238"/>
    </row>
    <row r="1754" spans="4:4">
      <c r="D1754" s="238"/>
    </row>
    <row r="1755" spans="4:4">
      <c r="D1755" s="238"/>
    </row>
    <row r="1756" spans="4:4">
      <c r="D1756" s="238"/>
    </row>
    <row r="1757" spans="4:4">
      <c r="D1757" s="238"/>
    </row>
    <row r="1758" spans="4:4">
      <c r="D1758" s="238"/>
    </row>
    <row r="1759" spans="4:4">
      <c r="D1759" s="238"/>
    </row>
    <row r="1760" spans="4:4">
      <c r="D1760" s="238"/>
    </row>
    <row r="1761" spans="4:4">
      <c r="D1761" s="238"/>
    </row>
    <row r="1762" spans="4:4">
      <c r="D1762" s="238"/>
    </row>
    <row r="1763" spans="4:4">
      <c r="D1763" s="238"/>
    </row>
    <row r="1764" spans="4:4">
      <c r="D1764" s="238"/>
    </row>
    <row r="1765" spans="4:4">
      <c r="D1765" s="238"/>
    </row>
    <row r="1766" spans="4:4">
      <c r="D1766" s="238"/>
    </row>
    <row r="1767" spans="4:4">
      <c r="D1767" s="238"/>
    </row>
    <row r="1768" spans="4:4">
      <c r="D1768" s="238"/>
    </row>
    <row r="1769" spans="4:4">
      <c r="D1769" s="238"/>
    </row>
    <row r="1770" spans="4:4">
      <c r="D1770" s="238"/>
    </row>
    <row r="1771" spans="4:4">
      <c r="D1771" s="238"/>
    </row>
    <row r="1772" spans="4:4">
      <c r="D1772" s="238"/>
    </row>
    <row r="1773" spans="4:4">
      <c r="D1773" s="238"/>
    </row>
    <row r="1774" spans="4:4">
      <c r="D1774" s="238"/>
    </row>
    <row r="1775" spans="4:4">
      <c r="D1775" s="238"/>
    </row>
    <row r="1776" spans="4:4">
      <c r="D1776" s="238"/>
    </row>
    <row r="1777" spans="4:4">
      <c r="D1777" s="238"/>
    </row>
    <row r="1778" spans="4:4">
      <c r="D1778" s="238"/>
    </row>
    <row r="1779" spans="4:4">
      <c r="D1779" s="238"/>
    </row>
    <row r="1780" spans="4:4">
      <c r="D1780" s="238"/>
    </row>
    <row r="1781" spans="4:4">
      <c r="D1781" s="238"/>
    </row>
    <row r="1782" spans="4:4">
      <c r="D1782" s="238"/>
    </row>
    <row r="1783" spans="4:4">
      <c r="D1783" s="238"/>
    </row>
    <row r="1784" spans="4:4">
      <c r="D1784" s="238"/>
    </row>
    <row r="1785" spans="4:4">
      <c r="D1785" s="238"/>
    </row>
    <row r="1786" spans="4:4">
      <c r="D1786" s="238"/>
    </row>
    <row r="1787" spans="4:4">
      <c r="D1787" s="238"/>
    </row>
    <row r="1788" spans="4:4">
      <c r="D1788" s="238"/>
    </row>
    <row r="1789" spans="4:4">
      <c r="D1789" s="238"/>
    </row>
    <row r="1790" spans="4:4">
      <c r="D1790" s="238"/>
    </row>
    <row r="1791" spans="4:4">
      <c r="D1791" s="238"/>
    </row>
    <row r="1792" spans="4:4">
      <c r="D1792" s="238"/>
    </row>
    <row r="1793" spans="4:4">
      <c r="D1793" s="238"/>
    </row>
    <row r="1794" spans="4:4">
      <c r="D1794" s="238"/>
    </row>
    <row r="1795" spans="4:4">
      <c r="D1795" s="238"/>
    </row>
    <row r="1796" spans="4:4">
      <c r="D1796" s="238"/>
    </row>
    <row r="1797" spans="4:4">
      <c r="D1797" s="238"/>
    </row>
    <row r="1798" spans="4:4">
      <c r="D1798" s="238"/>
    </row>
    <row r="1799" spans="4:4">
      <c r="D1799" s="238"/>
    </row>
    <row r="1800" spans="4:4">
      <c r="D1800" s="238"/>
    </row>
    <row r="1801" spans="4:4">
      <c r="D1801" s="238"/>
    </row>
    <row r="1802" spans="4:4">
      <c r="D1802" s="238"/>
    </row>
    <row r="1803" spans="4:4">
      <c r="D1803" s="238"/>
    </row>
    <row r="1804" spans="4:4">
      <c r="D1804" s="238"/>
    </row>
    <row r="1805" spans="4:4">
      <c r="D1805" s="238"/>
    </row>
    <row r="1806" spans="4:4">
      <c r="D1806" s="238"/>
    </row>
    <row r="1807" spans="4:4">
      <c r="D1807" s="238"/>
    </row>
    <row r="1808" spans="4:4">
      <c r="D1808" s="238"/>
    </row>
    <row r="1809" spans="4:4">
      <c r="D1809" s="238"/>
    </row>
    <row r="1810" spans="4:4">
      <c r="D1810" s="238"/>
    </row>
    <row r="1811" spans="4:4">
      <c r="D1811" s="238"/>
    </row>
    <row r="1812" spans="4:4">
      <c r="D1812" s="238"/>
    </row>
    <row r="1813" spans="4:4">
      <c r="D1813" s="238"/>
    </row>
    <row r="1814" spans="4:4">
      <c r="D1814" s="238"/>
    </row>
    <row r="1815" spans="4:4">
      <c r="D1815" s="238"/>
    </row>
    <row r="1816" spans="4:4">
      <c r="D1816" s="238"/>
    </row>
    <row r="1817" spans="4:4">
      <c r="D1817" s="238"/>
    </row>
    <row r="1818" spans="4:4">
      <c r="D1818" s="238"/>
    </row>
    <row r="1819" spans="4:4">
      <c r="D1819" s="238"/>
    </row>
    <row r="1820" spans="4:4">
      <c r="D1820" s="238"/>
    </row>
    <row r="1821" spans="4:4">
      <c r="D1821" s="238"/>
    </row>
    <row r="1822" spans="4:4">
      <c r="D1822" s="238"/>
    </row>
    <row r="1823" spans="4:4">
      <c r="D1823" s="238"/>
    </row>
    <row r="1824" spans="4:4">
      <c r="D1824" s="238"/>
    </row>
    <row r="1825" spans="4:4">
      <c r="D1825" s="238"/>
    </row>
    <row r="1826" spans="4:4">
      <c r="D1826" s="238"/>
    </row>
    <row r="1827" spans="4:4">
      <c r="D1827" s="238"/>
    </row>
    <row r="1828" spans="4:4">
      <c r="D1828" s="238"/>
    </row>
    <row r="1829" spans="4:4">
      <c r="D1829" s="238"/>
    </row>
    <row r="1830" spans="4:4">
      <c r="D1830" s="238"/>
    </row>
    <row r="1831" spans="4:4">
      <c r="D1831" s="238"/>
    </row>
    <row r="1832" spans="4:4">
      <c r="D1832" s="238"/>
    </row>
    <row r="1833" spans="4:4">
      <c r="D1833" s="238"/>
    </row>
    <row r="1834" spans="4:4">
      <c r="D1834" s="238"/>
    </row>
    <row r="1835" spans="4:4">
      <c r="D1835" s="238"/>
    </row>
    <row r="1836" spans="4:4">
      <c r="D1836" s="238"/>
    </row>
    <row r="1837" spans="4:4">
      <c r="D1837" s="238"/>
    </row>
    <row r="1838" spans="4:4">
      <c r="D1838" s="238"/>
    </row>
    <row r="1839" spans="4:4">
      <c r="D1839" s="238"/>
    </row>
    <row r="1840" spans="4:4">
      <c r="D1840" s="238"/>
    </row>
    <row r="1841" spans="4:4">
      <c r="D1841" s="238"/>
    </row>
    <row r="1842" spans="4:4">
      <c r="D1842" s="238"/>
    </row>
    <row r="1843" spans="4:4">
      <c r="D1843" s="238"/>
    </row>
    <row r="1844" spans="4:4">
      <c r="D1844" s="238"/>
    </row>
    <row r="1845" spans="4:4">
      <c r="D1845" s="238"/>
    </row>
    <row r="1846" spans="4:4">
      <c r="D1846" s="238"/>
    </row>
    <row r="1847" spans="4:4">
      <c r="D1847" s="238"/>
    </row>
    <row r="1848" spans="4:4">
      <c r="D1848" s="238"/>
    </row>
    <row r="1849" spans="4:4">
      <c r="D1849" s="238"/>
    </row>
    <row r="1850" spans="4:4">
      <c r="D1850" s="238"/>
    </row>
    <row r="1851" spans="4:4">
      <c r="D1851" s="238"/>
    </row>
    <row r="1852" spans="4:4">
      <c r="D1852" s="238"/>
    </row>
    <row r="1853" spans="4:4">
      <c r="D1853" s="238"/>
    </row>
    <row r="1854" spans="4:4">
      <c r="D1854" s="238"/>
    </row>
    <row r="1855" spans="4:4">
      <c r="D1855" s="238"/>
    </row>
    <row r="1856" spans="4:4">
      <c r="D1856" s="238"/>
    </row>
    <row r="1857" spans="4:4">
      <c r="D1857" s="238"/>
    </row>
    <row r="1858" spans="4:4">
      <c r="D1858" s="238"/>
    </row>
    <row r="1859" spans="4:4">
      <c r="D1859" s="238"/>
    </row>
    <row r="1860" spans="4:4">
      <c r="D1860" s="238"/>
    </row>
    <row r="1861" spans="4:4">
      <c r="D1861" s="238"/>
    </row>
    <row r="1862" spans="4:4">
      <c r="D1862" s="238"/>
    </row>
    <row r="1863" spans="4:4">
      <c r="D1863" s="238"/>
    </row>
    <row r="1864" spans="4:4">
      <c r="D1864" s="238"/>
    </row>
    <row r="1865" spans="4:4">
      <c r="D1865" s="238"/>
    </row>
    <row r="1866" spans="4:4">
      <c r="D1866" s="238"/>
    </row>
    <row r="1867" spans="4:4">
      <c r="D1867" s="238"/>
    </row>
    <row r="1868" spans="4:4">
      <c r="D1868" s="238"/>
    </row>
    <row r="1869" spans="4:4">
      <c r="D1869" s="238"/>
    </row>
    <row r="1870" spans="4:4">
      <c r="D1870" s="238"/>
    </row>
    <row r="1871" spans="4:4">
      <c r="D1871" s="238"/>
    </row>
    <row r="1872" spans="4:4">
      <c r="D1872" s="238"/>
    </row>
    <row r="1873" spans="4:4">
      <c r="D1873" s="238"/>
    </row>
    <row r="1874" spans="4:4">
      <c r="D1874" s="238"/>
    </row>
    <row r="1875" spans="4:4">
      <c r="D1875" s="238"/>
    </row>
    <row r="1876" spans="4:4">
      <c r="D1876" s="238"/>
    </row>
    <row r="1877" spans="4:4">
      <c r="D1877" s="238"/>
    </row>
    <row r="1878" spans="4:4">
      <c r="D1878" s="238"/>
    </row>
    <row r="1879" spans="4:4">
      <c r="D1879" s="238"/>
    </row>
    <row r="1880" spans="4:4">
      <c r="D1880" s="238"/>
    </row>
    <row r="1881" spans="4:4">
      <c r="D1881" s="238"/>
    </row>
    <row r="1882" spans="4:4">
      <c r="D1882" s="238"/>
    </row>
    <row r="1883" spans="4:4">
      <c r="D1883" s="238"/>
    </row>
    <row r="1884" spans="4:4">
      <c r="D1884" s="238"/>
    </row>
    <row r="1885" spans="4:4">
      <c r="D1885" s="238"/>
    </row>
    <row r="1886" spans="4:4">
      <c r="D1886" s="238"/>
    </row>
    <row r="1887" spans="4:4">
      <c r="D1887" s="238"/>
    </row>
    <row r="1888" spans="4:4">
      <c r="D1888" s="238"/>
    </row>
    <row r="1889" spans="4:4">
      <c r="D1889" s="238"/>
    </row>
    <row r="1890" spans="4:4">
      <c r="D1890" s="238"/>
    </row>
    <row r="1891" spans="4:4">
      <c r="D1891" s="238"/>
    </row>
    <row r="1892" spans="4:4">
      <c r="D1892" s="238"/>
    </row>
    <row r="1893" spans="4:4">
      <c r="D1893" s="238"/>
    </row>
    <row r="1894" spans="4:4">
      <c r="D1894" s="238"/>
    </row>
    <row r="1895" spans="4:4">
      <c r="D1895" s="238"/>
    </row>
    <row r="1896" spans="4:4">
      <c r="D1896" s="238"/>
    </row>
    <row r="1897" spans="4:4">
      <c r="D1897" s="238"/>
    </row>
    <row r="1898" spans="4:4">
      <c r="D1898" s="238"/>
    </row>
    <row r="1899" spans="4:4">
      <c r="D1899" s="238"/>
    </row>
    <row r="1900" spans="4:4">
      <c r="D1900" s="238"/>
    </row>
    <row r="1901" spans="4:4">
      <c r="D1901" s="238"/>
    </row>
    <row r="1902" spans="4:4">
      <c r="D1902" s="238"/>
    </row>
    <row r="1903" spans="4:4">
      <c r="D1903" s="238"/>
    </row>
    <row r="1904" spans="4:4">
      <c r="D1904" s="238"/>
    </row>
    <row r="1905" spans="4:4">
      <c r="D1905" s="238"/>
    </row>
    <row r="1906" spans="4:4">
      <c r="D1906" s="238"/>
    </row>
    <row r="1907" spans="4:4">
      <c r="D1907" s="238"/>
    </row>
    <row r="1908" spans="4:4">
      <c r="D1908" s="238"/>
    </row>
    <row r="1909" spans="4:4">
      <c r="D1909" s="238"/>
    </row>
    <row r="1910" spans="4:4">
      <c r="D1910" s="238"/>
    </row>
    <row r="1911" spans="4:4">
      <c r="D1911" s="238"/>
    </row>
    <row r="1912" spans="4:4">
      <c r="D1912" s="238"/>
    </row>
    <row r="1913" spans="4:4">
      <c r="D1913" s="238"/>
    </row>
    <row r="1914" spans="4:4">
      <c r="D1914" s="238"/>
    </row>
    <row r="1915" spans="4:4">
      <c r="D1915" s="238"/>
    </row>
    <row r="1916" spans="4:4">
      <c r="D1916" s="238"/>
    </row>
    <row r="1917" spans="4:4">
      <c r="D1917" s="238"/>
    </row>
    <row r="1918" spans="4:4">
      <c r="D1918" s="238"/>
    </row>
    <row r="1919" spans="4:4">
      <c r="D1919" s="238"/>
    </row>
    <row r="1920" spans="4:4">
      <c r="D1920" s="238"/>
    </row>
    <row r="1921" spans="4:4">
      <c r="D1921" s="238"/>
    </row>
    <row r="1922" spans="4:4">
      <c r="D1922" s="238"/>
    </row>
    <row r="1923" spans="4:4">
      <c r="D1923" s="238"/>
    </row>
    <row r="1924" spans="4:4">
      <c r="D1924" s="238"/>
    </row>
    <row r="1925" spans="4:4">
      <c r="D1925" s="238"/>
    </row>
    <row r="1926" spans="4:4">
      <c r="D1926" s="238"/>
    </row>
    <row r="1927" spans="4:4">
      <c r="D1927" s="238"/>
    </row>
    <row r="1928" spans="4:4">
      <c r="D1928" s="238"/>
    </row>
    <row r="1929" spans="4:4">
      <c r="D1929" s="238"/>
    </row>
    <row r="1930" spans="4:4">
      <c r="D1930" s="238"/>
    </row>
    <row r="1931" spans="4:4">
      <c r="D1931" s="238"/>
    </row>
    <row r="1932" spans="4:4">
      <c r="D1932" s="238"/>
    </row>
    <row r="1933" spans="4:4">
      <c r="D1933" s="238"/>
    </row>
    <row r="1934" spans="4:4">
      <c r="D1934" s="238"/>
    </row>
    <row r="1935" spans="4:4">
      <c r="D1935" s="238"/>
    </row>
    <row r="1936" spans="4:4">
      <c r="D1936" s="238"/>
    </row>
    <row r="1937" spans="4:4">
      <c r="D1937" s="238"/>
    </row>
    <row r="1938" spans="4:4">
      <c r="D1938" s="238"/>
    </row>
    <row r="1939" spans="4:4">
      <c r="D1939" s="238"/>
    </row>
    <row r="1940" spans="4:4">
      <c r="D1940" s="238"/>
    </row>
    <row r="1941" spans="4:4">
      <c r="D1941" s="238"/>
    </row>
    <row r="1942" spans="4:4">
      <c r="D1942" s="238"/>
    </row>
    <row r="1943" spans="4:4">
      <c r="D1943" s="238"/>
    </row>
    <row r="1944" spans="4:4">
      <c r="D1944" s="238"/>
    </row>
    <row r="1945" spans="4:4">
      <c r="D1945" s="238"/>
    </row>
    <row r="1946" spans="4:4">
      <c r="D1946" s="238"/>
    </row>
    <row r="1947" spans="4:4">
      <c r="D1947" s="238"/>
    </row>
    <row r="1948" spans="4:4">
      <c r="D1948" s="238"/>
    </row>
    <row r="1949" spans="4:4">
      <c r="D1949" s="238"/>
    </row>
    <row r="1950" spans="4:4">
      <c r="D1950" s="238"/>
    </row>
    <row r="1951" spans="4:4">
      <c r="D1951" s="238"/>
    </row>
    <row r="1952" spans="4:4">
      <c r="D1952" s="238"/>
    </row>
    <row r="1953" spans="4:4">
      <c r="D1953" s="238"/>
    </row>
    <row r="1954" spans="4:4">
      <c r="D1954" s="238"/>
    </row>
    <row r="1955" spans="4:4">
      <c r="D1955" s="238"/>
    </row>
    <row r="1956" spans="4:4">
      <c r="D1956" s="238"/>
    </row>
    <row r="1957" spans="4:4">
      <c r="D1957" s="238"/>
    </row>
    <row r="1958" spans="4:4">
      <c r="D1958" s="238"/>
    </row>
    <row r="1959" spans="4:4">
      <c r="D1959" s="238"/>
    </row>
    <row r="1960" spans="4:4">
      <c r="D1960" s="238"/>
    </row>
    <row r="1961" spans="4:4">
      <c r="D1961" s="238"/>
    </row>
    <row r="1962" spans="4:4">
      <c r="D1962" s="238"/>
    </row>
    <row r="1963" spans="4:4">
      <c r="D1963" s="238"/>
    </row>
    <row r="1964" spans="4:4">
      <c r="D1964" s="238"/>
    </row>
    <row r="1965" spans="4:4">
      <c r="D1965" s="238"/>
    </row>
    <row r="1966" spans="4:4">
      <c r="D1966" s="238"/>
    </row>
    <row r="1967" spans="4:4">
      <c r="D1967" s="238"/>
    </row>
    <row r="1968" spans="4:4">
      <c r="D1968" s="238"/>
    </row>
    <row r="1969" spans="4:4">
      <c r="D1969" s="238"/>
    </row>
    <row r="1970" spans="4:4">
      <c r="D1970" s="238"/>
    </row>
    <row r="1971" spans="4:4">
      <c r="D1971" s="238"/>
    </row>
    <row r="1972" spans="4:4">
      <c r="D1972" s="238"/>
    </row>
    <row r="1973" spans="4:4">
      <c r="D1973" s="238"/>
    </row>
    <row r="1974" spans="4:4">
      <c r="D1974" s="238"/>
    </row>
    <row r="1975" spans="4:4">
      <c r="D1975" s="238"/>
    </row>
    <row r="1976" spans="4:4">
      <c r="D1976" s="238"/>
    </row>
    <row r="1977" spans="4:4">
      <c r="D1977" s="238"/>
    </row>
    <row r="1978" spans="4:4">
      <c r="D1978" s="238"/>
    </row>
    <row r="1979" spans="4:4">
      <c r="D1979" s="238"/>
    </row>
    <row r="1980" spans="4:4">
      <c r="D1980" s="238"/>
    </row>
    <row r="1981" spans="4:4">
      <c r="D1981" s="238"/>
    </row>
    <row r="1982" spans="4:4">
      <c r="D1982" s="238"/>
    </row>
    <row r="1983" spans="4:4">
      <c r="D1983" s="238"/>
    </row>
    <row r="1984" spans="4:4">
      <c r="D1984" s="238"/>
    </row>
    <row r="1985" spans="4:4">
      <c r="D1985" s="238"/>
    </row>
    <row r="1986" spans="4:4">
      <c r="D1986" s="238"/>
    </row>
    <row r="1987" spans="4:4">
      <c r="D1987" s="238"/>
    </row>
    <row r="1988" spans="4:4">
      <c r="D1988" s="238"/>
    </row>
    <row r="1989" spans="4:4">
      <c r="D1989" s="238"/>
    </row>
    <row r="1990" spans="4:4">
      <c r="D1990" s="238"/>
    </row>
    <row r="1991" spans="4:4">
      <c r="D1991" s="238"/>
    </row>
    <row r="1992" spans="4:4">
      <c r="D1992" s="238"/>
    </row>
    <row r="1993" spans="4:4">
      <c r="D1993" s="238"/>
    </row>
    <row r="1994" spans="4:4">
      <c r="D1994" s="238"/>
    </row>
    <row r="1995" spans="4:4">
      <c r="D1995" s="238"/>
    </row>
    <row r="1996" spans="4:4">
      <c r="D1996" s="238"/>
    </row>
    <row r="1997" spans="4:4">
      <c r="D1997" s="238"/>
    </row>
    <row r="1998" spans="4:4">
      <c r="D1998" s="238"/>
    </row>
    <row r="1999" spans="4:4">
      <c r="D1999" s="238"/>
    </row>
    <row r="2000" spans="4:4">
      <c r="D2000" s="238"/>
    </row>
    <row r="2001" spans="4:4">
      <c r="D2001" s="238"/>
    </row>
    <row r="2002" spans="4:4">
      <c r="D2002" s="238"/>
    </row>
    <row r="2003" spans="4:4">
      <c r="D2003" s="238"/>
    </row>
    <row r="2004" spans="4:4">
      <c r="D2004" s="238"/>
    </row>
    <row r="2005" spans="4:4">
      <c r="D2005" s="238"/>
    </row>
    <row r="2006" spans="4:4">
      <c r="D2006" s="238"/>
    </row>
    <row r="2007" spans="4:4">
      <c r="D2007" s="238"/>
    </row>
    <row r="2008" spans="4:4">
      <c r="D2008" s="238"/>
    </row>
    <row r="2009" spans="4:4">
      <c r="D2009" s="238"/>
    </row>
    <row r="2010" spans="4:4">
      <c r="D2010" s="238"/>
    </row>
    <row r="2011" spans="4:4">
      <c r="D2011" s="238"/>
    </row>
    <row r="2012" spans="4:4">
      <c r="D2012" s="238"/>
    </row>
    <row r="2013" spans="4:4">
      <c r="D2013" s="238"/>
    </row>
    <row r="2014" spans="4:4">
      <c r="D2014" s="238"/>
    </row>
    <row r="2015" spans="4:4">
      <c r="D2015" s="238"/>
    </row>
    <row r="2016" spans="4:4">
      <c r="D2016" s="238"/>
    </row>
    <row r="2017" spans="4:4">
      <c r="D2017" s="238"/>
    </row>
    <row r="2018" spans="4:4">
      <c r="D2018" s="238"/>
    </row>
    <row r="2019" spans="4:4">
      <c r="D2019" s="238"/>
    </row>
    <row r="2020" spans="4:4">
      <c r="D2020" s="238"/>
    </row>
    <row r="2021" spans="4:4">
      <c r="D2021" s="238"/>
    </row>
    <row r="2022" spans="4:4">
      <c r="D2022" s="238"/>
    </row>
    <row r="2023" spans="4:4">
      <c r="D2023" s="238"/>
    </row>
    <row r="2024" spans="4:4">
      <c r="D2024" s="238"/>
    </row>
    <row r="2025" spans="4:4">
      <c r="D2025" s="238"/>
    </row>
    <row r="2026" spans="4:4">
      <c r="D2026" s="238"/>
    </row>
    <row r="2027" spans="4:4">
      <c r="D2027" s="238"/>
    </row>
    <row r="2028" spans="4:4">
      <c r="D2028" s="238"/>
    </row>
    <row r="2029" spans="4:4">
      <c r="D2029" s="238"/>
    </row>
    <row r="2030" spans="4:4">
      <c r="D2030" s="238"/>
    </row>
    <row r="2031" spans="4:4">
      <c r="D2031" s="238"/>
    </row>
    <row r="2032" spans="4:4">
      <c r="D2032" s="238"/>
    </row>
    <row r="2033" spans="4:4">
      <c r="D2033" s="238"/>
    </row>
    <row r="2034" spans="4:4">
      <c r="D2034" s="238"/>
    </row>
    <row r="2035" spans="4:4">
      <c r="D2035" s="238"/>
    </row>
    <row r="2036" spans="4:4">
      <c r="D2036" s="238"/>
    </row>
    <row r="2037" spans="4:4">
      <c r="D2037" s="238"/>
    </row>
    <row r="2038" spans="4:4">
      <c r="D2038" s="238"/>
    </row>
    <row r="2039" spans="4:4">
      <c r="D2039" s="238"/>
    </row>
    <row r="2040" spans="4:4">
      <c r="D2040" s="238"/>
    </row>
    <row r="2041" spans="4:4">
      <c r="D2041" s="238"/>
    </row>
    <row r="2042" spans="4:4">
      <c r="D2042" s="238"/>
    </row>
    <row r="2043" spans="4:4">
      <c r="D2043" s="238"/>
    </row>
    <row r="2044" spans="4:4">
      <c r="D2044" s="238"/>
    </row>
    <row r="2045" spans="4:4">
      <c r="D2045" s="238"/>
    </row>
    <row r="2046" spans="4:4">
      <c r="D2046" s="238"/>
    </row>
    <row r="2047" spans="4:4">
      <c r="D2047" s="238"/>
    </row>
    <row r="2048" spans="4:4">
      <c r="D2048" s="238"/>
    </row>
    <row r="2049" spans="4:4">
      <c r="D2049" s="238"/>
    </row>
    <row r="2050" spans="4:4">
      <c r="D2050" s="238"/>
    </row>
    <row r="2051" spans="4:4">
      <c r="D2051" s="238"/>
    </row>
    <row r="2052" spans="4:4">
      <c r="D2052" s="238"/>
    </row>
    <row r="2053" spans="4:4">
      <c r="D2053" s="238"/>
    </row>
    <row r="2054" spans="4:4">
      <c r="D2054" s="238"/>
    </row>
    <row r="2055" spans="4:4">
      <c r="D2055" s="238"/>
    </row>
    <row r="2056" spans="4:4">
      <c r="D2056" s="238"/>
    </row>
    <row r="2057" spans="4:4">
      <c r="D2057" s="238"/>
    </row>
    <row r="2058" spans="4:4">
      <c r="D2058" s="238"/>
    </row>
    <row r="2059" spans="4:4">
      <c r="D2059" s="238"/>
    </row>
    <row r="2060" spans="4:4">
      <c r="D2060" s="238"/>
    </row>
    <row r="2061" spans="4:4">
      <c r="D2061" s="238"/>
    </row>
    <row r="2062" spans="4:4">
      <c r="D2062" s="238"/>
    </row>
    <row r="2063" spans="4:4">
      <c r="D2063" s="238"/>
    </row>
    <row r="2064" spans="4:4">
      <c r="D2064" s="238"/>
    </row>
    <row r="2065" spans="4:4">
      <c r="D2065" s="238"/>
    </row>
    <row r="2066" spans="4:4">
      <c r="D2066" s="238"/>
    </row>
    <row r="2067" spans="4:4">
      <c r="D2067" s="238"/>
    </row>
    <row r="2068" spans="4:4">
      <c r="D2068" s="238"/>
    </row>
    <row r="2069" spans="4:4">
      <c r="D2069" s="238"/>
    </row>
    <row r="2070" spans="4:4">
      <c r="D2070" s="238"/>
    </row>
    <row r="2071" spans="4:4">
      <c r="D2071" s="238"/>
    </row>
    <row r="2072" spans="4:4">
      <c r="D2072" s="238"/>
    </row>
    <row r="2073" spans="4:4">
      <c r="D2073" s="238"/>
    </row>
    <row r="2074" spans="4:4">
      <c r="D2074" s="238"/>
    </row>
    <row r="2075" spans="4:4">
      <c r="D2075" s="238"/>
    </row>
    <row r="2076" spans="4:4">
      <c r="D2076" s="238"/>
    </row>
    <row r="2077" spans="4:4">
      <c r="D2077" s="238"/>
    </row>
    <row r="2078" spans="4:4">
      <c r="D2078" s="238"/>
    </row>
    <row r="2079" spans="4:4">
      <c r="D2079" s="238"/>
    </row>
    <row r="2080" spans="4:4">
      <c r="D2080" s="238"/>
    </row>
    <row r="2081" spans="4:4">
      <c r="D2081" s="238"/>
    </row>
    <row r="2082" spans="4:4">
      <c r="D2082" s="238"/>
    </row>
    <row r="2083" spans="4:4">
      <c r="D2083" s="238"/>
    </row>
    <row r="2084" spans="4:4">
      <c r="D2084" s="238"/>
    </row>
    <row r="2085" spans="4:4">
      <c r="D2085" s="238"/>
    </row>
    <row r="2086" spans="4:4">
      <c r="D2086" s="238"/>
    </row>
    <row r="2087" spans="4:4">
      <c r="D2087" s="238"/>
    </row>
    <row r="2088" spans="4:4">
      <c r="D2088" s="238"/>
    </row>
    <row r="2089" spans="4:4">
      <c r="D2089" s="238"/>
    </row>
    <row r="2090" spans="4:4">
      <c r="D2090" s="238"/>
    </row>
    <row r="2091" spans="4:4">
      <c r="D2091" s="238"/>
    </row>
    <row r="2092" spans="4:4">
      <c r="D2092" s="238"/>
    </row>
    <row r="2093" spans="4:4">
      <c r="D2093" s="238"/>
    </row>
    <row r="2094" spans="4:4">
      <c r="D2094" s="238"/>
    </row>
    <row r="2095" spans="4:4">
      <c r="D2095" s="238"/>
    </row>
    <row r="2096" spans="4:4">
      <c r="D2096" s="238"/>
    </row>
    <row r="2097" spans="4:4">
      <c r="D2097" s="238"/>
    </row>
    <row r="2098" spans="4:4">
      <c r="D2098" s="238"/>
    </row>
    <row r="2099" spans="4:4">
      <c r="D2099" s="238"/>
    </row>
    <row r="2100" spans="4:4">
      <c r="D2100" s="238"/>
    </row>
    <row r="2101" spans="4:4">
      <c r="D2101" s="238"/>
    </row>
    <row r="2102" spans="4:4">
      <c r="D2102" s="238"/>
    </row>
    <row r="2103" spans="4:4">
      <c r="D2103" s="238"/>
    </row>
    <row r="2104" spans="4:4">
      <c r="D2104" s="238"/>
    </row>
    <row r="2105" spans="4:4">
      <c r="D2105" s="238"/>
    </row>
    <row r="2106" spans="4:4">
      <c r="D2106" s="238"/>
    </row>
    <row r="2107" spans="4:4">
      <c r="D2107" s="238"/>
    </row>
    <row r="2108" spans="4:4">
      <c r="D2108" s="238"/>
    </row>
    <row r="2109" spans="4:4">
      <c r="D2109" s="238"/>
    </row>
    <row r="2110" spans="4:4">
      <c r="D2110" s="238"/>
    </row>
    <row r="2111" spans="4:4">
      <c r="D2111" s="238"/>
    </row>
    <row r="2112" spans="4:4">
      <c r="D2112" s="238"/>
    </row>
    <row r="2113" spans="4:4">
      <c r="D2113" s="238"/>
    </row>
    <row r="2114" spans="4:4">
      <c r="D2114" s="238"/>
    </row>
    <row r="2115" spans="4:4">
      <c r="D2115" s="238"/>
    </row>
    <row r="2116" spans="4:4">
      <c r="D2116" s="238"/>
    </row>
    <row r="2117" spans="4:4">
      <c r="D2117" s="238"/>
    </row>
    <row r="2118" spans="4:4">
      <c r="D2118" s="238"/>
    </row>
    <row r="2119" spans="4:4">
      <c r="D2119" s="238"/>
    </row>
    <row r="2120" spans="4:4">
      <c r="D2120" s="238"/>
    </row>
    <row r="2121" spans="4:4">
      <c r="D2121" s="238"/>
    </row>
    <row r="2122" spans="4:4">
      <c r="D2122" s="238"/>
    </row>
    <row r="2123" spans="4:4">
      <c r="D2123" s="238"/>
    </row>
    <row r="2124" spans="4:4">
      <c r="D2124" s="238"/>
    </row>
    <row r="2125" spans="4:4">
      <c r="D2125" s="238"/>
    </row>
    <row r="2126" spans="4:4">
      <c r="D2126" s="238"/>
    </row>
    <row r="2127" spans="4:4">
      <c r="D2127" s="238"/>
    </row>
    <row r="2128" spans="4:4">
      <c r="D2128" s="238"/>
    </row>
    <row r="2129" spans="4:4">
      <c r="D2129" s="238"/>
    </row>
    <row r="2130" spans="4:4">
      <c r="D2130" s="238"/>
    </row>
    <row r="2131" spans="4:4">
      <c r="D2131" s="238"/>
    </row>
    <row r="2132" spans="4:4">
      <c r="D2132" s="238"/>
    </row>
    <row r="2133" spans="4:4">
      <c r="D2133" s="238"/>
    </row>
    <row r="2134" spans="4:4">
      <c r="D2134" s="238"/>
    </row>
    <row r="2135" spans="4:4">
      <c r="D2135" s="238"/>
    </row>
    <row r="2136" spans="4:4">
      <c r="D2136" s="238"/>
    </row>
    <row r="2137" spans="4:4">
      <c r="D2137" s="238"/>
    </row>
    <row r="2138" spans="4:4">
      <c r="D2138" s="238"/>
    </row>
    <row r="2139" spans="4:4">
      <c r="D2139" s="238"/>
    </row>
    <row r="2140" spans="4:4">
      <c r="D2140" s="238"/>
    </row>
    <row r="2141" spans="4:4">
      <c r="D2141" s="238"/>
    </row>
    <row r="2142" spans="4:4">
      <c r="D2142" s="238"/>
    </row>
    <row r="2143" spans="4:4">
      <c r="D2143" s="238"/>
    </row>
    <row r="2144" spans="4:4">
      <c r="D2144" s="238"/>
    </row>
    <row r="2145" spans="4:4">
      <c r="D2145" s="238"/>
    </row>
    <row r="2146" spans="4:4">
      <c r="D2146" s="238"/>
    </row>
    <row r="2147" spans="4:4">
      <c r="D2147" s="238"/>
    </row>
    <row r="2148" spans="4:4">
      <c r="D2148" s="238"/>
    </row>
    <row r="2149" spans="4:4">
      <c r="D2149" s="238"/>
    </row>
    <row r="2150" spans="4:4">
      <c r="D2150" s="238"/>
    </row>
    <row r="2151" spans="4:4">
      <c r="D2151" s="238"/>
    </row>
    <row r="2152" spans="4:4">
      <c r="D2152" s="238"/>
    </row>
    <row r="2153" spans="4:4">
      <c r="D2153" s="238"/>
    </row>
    <row r="2154" spans="4:4">
      <c r="D2154" s="238"/>
    </row>
    <row r="2155" spans="4:4">
      <c r="D2155" s="238"/>
    </row>
    <row r="2156" spans="4:4">
      <c r="D2156" s="238"/>
    </row>
    <row r="2157" spans="4:4">
      <c r="D2157" s="238"/>
    </row>
    <row r="2158" spans="4:4">
      <c r="D2158" s="238"/>
    </row>
    <row r="2159" spans="4:4">
      <c r="D2159" s="238"/>
    </row>
    <row r="2160" spans="4:4">
      <c r="D2160" s="238"/>
    </row>
    <row r="2161" spans="4:4">
      <c r="D2161" s="238"/>
    </row>
    <row r="2162" spans="4:4">
      <c r="D2162" s="238"/>
    </row>
    <row r="2163" spans="4:4">
      <c r="D2163" s="238"/>
    </row>
    <row r="2164" spans="4:4">
      <c r="D2164" s="238"/>
    </row>
    <row r="2165" spans="4:4">
      <c r="D2165" s="238"/>
    </row>
    <row r="2166" spans="4:4">
      <c r="D2166" s="238"/>
    </row>
    <row r="2167" spans="4:4">
      <c r="D2167" s="238"/>
    </row>
    <row r="2168" spans="4:4">
      <c r="D2168" s="238"/>
    </row>
    <row r="2169" spans="4:4">
      <c r="D2169" s="238"/>
    </row>
    <row r="2170" spans="4:4">
      <c r="D2170" s="238"/>
    </row>
    <row r="2171" spans="4:4">
      <c r="D2171" s="238"/>
    </row>
    <row r="2172" spans="4:4">
      <c r="D2172" s="238"/>
    </row>
    <row r="2173" spans="4:4">
      <c r="D2173" s="238"/>
    </row>
    <row r="2174" spans="4:4">
      <c r="D2174" s="238"/>
    </row>
    <row r="2175" spans="4:4">
      <c r="D2175" s="238"/>
    </row>
    <row r="2176" spans="4:4">
      <c r="D2176" s="238"/>
    </row>
    <row r="2177" spans="4:4">
      <c r="D2177" s="238"/>
    </row>
    <row r="2178" spans="4:4">
      <c r="D2178" s="238"/>
    </row>
    <row r="2179" spans="4:4">
      <c r="D2179" s="238"/>
    </row>
    <row r="2180" spans="4:4">
      <c r="D2180" s="238"/>
    </row>
    <row r="2181" spans="4:4">
      <c r="D2181" s="238"/>
    </row>
    <row r="2182" spans="4:4">
      <c r="D2182" s="238"/>
    </row>
    <row r="2183" spans="4:4">
      <c r="D2183" s="238"/>
    </row>
    <row r="2184" spans="4:4">
      <c r="D2184" s="238"/>
    </row>
    <row r="2185" spans="4:4">
      <c r="D2185" s="238"/>
    </row>
    <row r="2186" spans="4:4">
      <c r="D2186" s="238"/>
    </row>
    <row r="2187" spans="4:4">
      <c r="D2187" s="238"/>
    </row>
    <row r="2188" spans="4:4">
      <c r="D2188" s="238"/>
    </row>
    <row r="2189" spans="4:4">
      <c r="D2189" s="238"/>
    </row>
    <row r="2190" spans="4:4">
      <c r="D2190" s="238"/>
    </row>
    <row r="2191" spans="4:4">
      <c r="D2191" s="238"/>
    </row>
    <row r="2192" spans="4:4">
      <c r="D2192" s="238"/>
    </row>
    <row r="2193" spans="4:4">
      <c r="D2193" s="238"/>
    </row>
    <row r="2194" spans="4:4">
      <c r="D2194" s="238"/>
    </row>
    <row r="2195" spans="4:4">
      <c r="D2195" s="238"/>
    </row>
    <row r="2196" spans="4:4">
      <c r="D2196" s="238"/>
    </row>
    <row r="2197" spans="4:4">
      <c r="D2197" s="238"/>
    </row>
    <row r="2198" spans="4:4">
      <c r="D2198" s="238"/>
    </row>
    <row r="2199" spans="4:4">
      <c r="D2199" s="238"/>
    </row>
    <row r="2200" spans="4:4">
      <c r="D2200" s="238"/>
    </row>
    <row r="2201" spans="4:4">
      <c r="D2201" s="238"/>
    </row>
    <row r="2202" spans="4:4">
      <c r="D2202" s="238"/>
    </row>
    <row r="2203" spans="4:4">
      <c r="D2203" s="238"/>
    </row>
    <row r="2204" spans="4:4">
      <c r="D2204" s="238"/>
    </row>
    <row r="2205" spans="4:4">
      <c r="D2205" s="238"/>
    </row>
    <row r="2206" spans="4:4">
      <c r="D2206" s="238"/>
    </row>
    <row r="2207" spans="4:4">
      <c r="D2207" s="238"/>
    </row>
    <row r="2208" spans="4:4">
      <c r="D2208" s="238"/>
    </row>
    <row r="2209" spans="4:4">
      <c r="D2209" s="238"/>
    </row>
    <row r="2210" spans="4:4">
      <c r="D2210" s="238"/>
    </row>
    <row r="2211" spans="4:4">
      <c r="D2211" s="238"/>
    </row>
    <row r="2212" spans="4:4">
      <c r="D2212" s="238"/>
    </row>
    <row r="2213" spans="4:4">
      <c r="D2213" s="238"/>
    </row>
    <row r="2214" spans="4:4">
      <c r="D2214" s="238"/>
    </row>
    <row r="2215" spans="4:4">
      <c r="D2215" s="238"/>
    </row>
    <row r="2216" spans="4:4">
      <c r="D2216" s="238"/>
    </row>
    <row r="2217" spans="4:4">
      <c r="D2217" s="238"/>
    </row>
    <row r="2218" spans="4:4">
      <c r="D2218" s="238"/>
    </row>
    <row r="2219" spans="4:4">
      <c r="D2219" s="238"/>
    </row>
    <row r="2220" spans="4:4">
      <c r="D2220" s="238"/>
    </row>
    <row r="2221" spans="4:4">
      <c r="D2221" s="238"/>
    </row>
    <row r="2222" spans="4:4">
      <c r="D2222" s="238"/>
    </row>
    <row r="2223" spans="4:4">
      <c r="D2223" s="238"/>
    </row>
    <row r="2224" spans="4:4">
      <c r="D2224" s="238"/>
    </row>
    <row r="2225" spans="4:4">
      <c r="D2225" s="238"/>
    </row>
    <row r="2226" spans="4:4">
      <c r="D2226" s="238"/>
    </row>
    <row r="2227" spans="4:4">
      <c r="D2227" s="238"/>
    </row>
    <row r="2228" spans="4:4">
      <c r="D2228" s="238"/>
    </row>
    <row r="2229" spans="4:4">
      <c r="D2229" s="238"/>
    </row>
    <row r="2230" spans="4:4">
      <c r="D2230" s="238"/>
    </row>
    <row r="2231" spans="4:4">
      <c r="D2231" s="238"/>
    </row>
    <row r="2232" spans="4:4">
      <c r="D2232" s="238"/>
    </row>
    <row r="2233" spans="4:4">
      <c r="D2233" s="238"/>
    </row>
    <row r="2234" spans="4:4">
      <c r="D2234" s="238"/>
    </row>
    <row r="2235" spans="4:4">
      <c r="D2235" s="238"/>
    </row>
    <row r="2236" spans="4:4">
      <c r="D2236" s="238"/>
    </row>
    <row r="2237" spans="4:4">
      <c r="D2237" s="238"/>
    </row>
    <row r="2238" spans="4:4">
      <c r="D2238" s="238"/>
    </row>
    <row r="2239" spans="4:4">
      <c r="D2239" s="238"/>
    </row>
    <row r="2240" spans="4:4">
      <c r="D2240" s="238"/>
    </row>
    <row r="2241" spans="4:4">
      <c r="D2241" s="238"/>
    </row>
    <row r="2242" spans="4:4">
      <c r="D2242" s="238"/>
    </row>
    <row r="2243" spans="4:4">
      <c r="D2243" s="238"/>
    </row>
    <row r="2244" spans="4:4">
      <c r="D2244" s="238"/>
    </row>
    <row r="2245" spans="4:4">
      <c r="D2245" s="238"/>
    </row>
    <row r="2246" spans="4:4">
      <c r="D2246" s="238"/>
    </row>
    <row r="2247" spans="4:4">
      <c r="D2247" s="238"/>
    </row>
    <row r="2248" spans="4:4">
      <c r="D2248" s="238"/>
    </row>
    <row r="2249" spans="4:4">
      <c r="D2249" s="238"/>
    </row>
    <row r="2250" spans="4:4">
      <c r="D2250" s="238"/>
    </row>
    <row r="2251" spans="4:4">
      <c r="D2251" s="238"/>
    </row>
    <row r="2252" spans="4:4">
      <c r="D2252" s="238"/>
    </row>
    <row r="2253" spans="4:4">
      <c r="D2253" s="238"/>
    </row>
    <row r="2254" spans="4:4">
      <c r="D2254" s="238"/>
    </row>
    <row r="2255" spans="4:4">
      <c r="D2255" s="238"/>
    </row>
    <row r="2256" spans="4:4">
      <c r="D2256" s="238"/>
    </row>
    <row r="2257" spans="4:4">
      <c r="D2257" s="238"/>
    </row>
    <row r="2258" spans="4:4">
      <c r="D2258" s="238"/>
    </row>
    <row r="2259" spans="4:4">
      <c r="D2259" s="238"/>
    </row>
    <row r="2260" spans="4:4">
      <c r="D2260" s="238"/>
    </row>
    <row r="2261" spans="4:4">
      <c r="D2261" s="238"/>
    </row>
    <row r="2262" spans="4:4">
      <c r="D2262" s="238"/>
    </row>
    <row r="2263" spans="4:4">
      <c r="D2263" s="238"/>
    </row>
    <row r="2264" spans="4:4">
      <c r="D2264" s="238"/>
    </row>
    <row r="2265" spans="4:4">
      <c r="D2265" s="238"/>
    </row>
    <row r="2266" spans="4:4">
      <c r="D2266" s="238"/>
    </row>
    <row r="2267" spans="4:4">
      <c r="D2267" s="238"/>
    </row>
    <row r="2268" spans="4:4">
      <c r="D2268" s="238"/>
    </row>
    <row r="2269" spans="4:4">
      <c r="D2269" s="238"/>
    </row>
    <row r="2270" spans="4:4">
      <c r="D2270" s="238"/>
    </row>
    <row r="2271" spans="4:4">
      <c r="D2271" s="238"/>
    </row>
    <row r="2272" spans="4:4">
      <c r="D2272" s="238"/>
    </row>
    <row r="2273" spans="4:4">
      <c r="D2273" s="238"/>
    </row>
    <row r="2274" spans="4:4">
      <c r="D2274" s="238"/>
    </row>
    <row r="2275" spans="4:4">
      <c r="D2275" s="238"/>
    </row>
    <row r="2276" spans="4:4">
      <c r="D2276" s="238"/>
    </row>
    <row r="2277" spans="4:4">
      <c r="D2277" s="238"/>
    </row>
    <row r="2278" spans="4:4">
      <c r="D2278" s="238"/>
    </row>
    <row r="2279" spans="4:4">
      <c r="D2279" s="238"/>
    </row>
    <row r="2280" spans="4:4">
      <c r="D2280" s="238"/>
    </row>
    <row r="2281" spans="4:4">
      <c r="D2281" s="238"/>
    </row>
    <row r="2282" spans="4:4">
      <c r="D2282" s="238"/>
    </row>
    <row r="2283" spans="4:4">
      <c r="D2283" s="238"/>
    </row>
    <row r="2284" spans="4:4">
      <c r="D2284" s="238"/>
    </row>
    <row r="2285" spans="4:4">
      <c r="D2285" s="238"/>
    </row>
    <row r="2286" spans="4:4">
      <c r="D2286" s="238"/>
    </row>
    <row r="2287" spans="4:4">
      <c r="D2287" s="238"/>
    </row>
    <row r="2288" spans="4:4">
      <c r="D2288" s="238"/>
    </row>
    <row r="2289" spans="4:4">
      <c r="D2289" s="238"/>
    </row>
    <row r="2290" spans="4:4">
      <c r="D2290" s="238"/>
    </row>
    <row r="2291" spans="4:4">
      <c r="D2291" s="238"/>
    </row>
    <row r="2292" spans="4:4">
      <c r="D2292" s="238"/>
    </row>
    <row r="2293" spans="4:4">
      <c r="D2293" s="238"/>
    </row>
    <row r="2294" spans="4:4">
      <c r="D2294" s="238"/>
    </row>
    <row r="2295" spans="4:4">
      <c r="D2295" s="238"/>
    </row>
    <row r="2296" spans="4:4">
      <c r="D2296" s="238"/>
    </row>
    <row r="2297" spans="4:4">
      <c r="D2297" s="238"/>
    </row>
    <row r="2298" spans="4:4">
      <c r="D2298" s="238"/>
    </row>
    <row r="2299" spans="4:4">
      <c r="D2299" s="238"/>
    </row>
    <row r="2300" spans="4:4">
      <c r="D2300" s="238"/>
    </row>
    <row r="2301" spans="4:4">
      <c r="D2301" s="238"/>
    </row>
    <row r="2302" spans="4:4">
      <c r="D2302" s="238"/>
    </row>
    <row r="2303" spans="4:4">
      <c r="D2303" s="238"/>
    </row>
    <row r="2304" spans="4:4">
      <c r="D2304" s="238"/>
    </row>
    <row r="2305" spans="4:4">
      <c r="D2305" s="238"/>
    </row>
    <row r="2306" spans="4:4">
      <c r="D2306" s="238"/>
    </row>
    <row r="2307" spans="4:4">
      <c r="D2307" s="238"/>
    </row>
    <row r="2308" spans="4:4">
      <c r="D2308" s="238"/>
    </row>
    <row r="2309" spans="4:4">
      <c r="D2309" s="238"/>
    </row>
    <row r="2310" spans="4:4">
      <c r="D2310" s="238"/>
    </row>
    <row r="2311" spans="4:4">
      <c r="D2311" s="238"/>
    </row>
    <row r="2312" spans="4:4">
      <c r="D2312" s="238"/>
    </row>
    <row r="2313" spans="4:4">
      <c r="D2313" s="238"/>
    </row>
    <row r="2314" spans="4:4">
      <c r="D2314" s="238"/>
    </row>
    <row r="2315" spans="4:4">
      <c r="D2315" s="238"/>
    </row>
    <row r="2316" spans="4:4">
      <c r="D2316" s="238"/>
    </row>
    <row r="2317" spans="4:4">
      <c r="D2317" s="238"/>
    </row>
    <row r="2318" spans="4:4">
      <c r="D2318" s="238"/>
    </row>
    <row r="2319" spans="4:4">
      <c r="D2319" s="238"/>
    </row>
    <row r="2320" spans="4:4">
      <c r="D2320" s="238"/>
    </row>
    <row r="2321" spans="4:4">
      <c r="D2321" s="238"/>
    </row>
    <row r="2322" spans="4:4">
      <c r="D2322" s="238"/>
    </row>
    <row r="2323" spans="4:4">
      <c r="D2323" s="238"/>
    </row>
    <row r="2324" spans="4:4">
      <c r="D2324" s="238"/>
    </row>
    <row r="2325" spans="4:4">
      <c r="D2325" s="238"/>
    </row>
    <row r="2326" spans="4:4">
      <c r="D2326" s="238"/>
    </row>
    <row r="2327" spans="4:4">
      <c r="D2327" s="238"/>
    </row>
    <row r="2328" spans="4:4">
      <c r="D2328" s="238"/>
    </row>
    <row r="2329" spans="4:4">
      <c r="D2329" s="238"/>
    </row>
    <row r="2330" spans="4:4">
      <c r="D2330" s="238"/>
    </row>
    <row r="2331" spans="4:4">
      <c r="D2331" s="238"/>
    </row>
    <row r="2332" spans="4:4">
      <c r="D2332" s="238"/>
    </row>
    <row r="2333" spans="4:4">
      <c r="D2333" s="238"/>
    </row>
    <row r="2334" spans="4:4">
      <c r="D2334" s="238"/>
    </row>
    <row r="2335" spans="4:4">
      <c r="D2335" s="238"/>
    </row>
    <row r="2336" spans="4:4">
      <c r="D2336" s="238"/>
    </row>
    <row r="2337" spans="4:4">
      <c r="D2337" s="238"/>
    </row>
    <row r="2338" spans="4:4">
      <c r="D2338" s="238"/>
    </row>
    <row r="2339" spans="4:4">
      <c r="D2339" s="238"/>
    </row>
    <row r="2340" spans="4:4">
      <c r="D2340" s="238"/>
    </row>
    <row r="2341" spans="4:4">
      <c r="D2341" s="238"/>
    </row>
    <row r="2342" spans="4:4">
      <c r="D2342" s="238"/>
    </row>
    <row r="2343" spans="4:4">
      <c r="D2343" s="238"/>
    </row>
    <row r="2344" spans="4:4">
      <c r="D2344" s="238"/>
    </row>
    <row r="2345" spans="4:4">
      <c r="D2345" s="238"/>
    </row>
    <row r="2346" spans="4:4">
      <c r="D2346" s="238"/>
    </row>
    <row r="2347" spans="4:4">
      <c r="D2347" s="238"/>
    </row>
    <row r="2348" spans="4:4">
      <c r="D2348" s="238"/>
    </row>
    <row r="2349" spans="4:4">
      <c r="D2349" s="238"/>
    </row>
    <row r="2350" spans="4:4">
      <c r="D2350" s="238"/>
    </row>
    <row r="2351" spans="4:4">
      <c r="D2351" s="238"/>
    </row>
    <row r="2352" spans="4:4">
      <c r="D2352" s="238"/>
    </row>
    <row r="2353" spans="4:4">
      <c r="D2353" s="238"/>
    </row>
    <row r="2354" spans="4:4">
      <c r="D2354" s="238"/>
    </row>
    <row r="2355" spans="4:4">
      <c r="D2355" s="238"/>
    </row>
    <row r="2356" spans="4:4">
      <c r="D2356" s="238"/>
    </row>
    <row r="2357" spans="4:4">
      <c r="D2357" s="238"/>
    </row>
    <row r="2358" spans="4:4">
      <c r="D2358" s="238"/>
    </row>
    <row r="2359" spans="4:4">
      <c r="D2359" s="238"/>
    </row>
    <row r="2360" spans="4:4">
      <c r="D2360" s="238"/>
    </row>
    <row r="2361" spans="4:4">
      <c r="D2361" s="238"/>
    </row>
    <row r="2362" spans="4:4">
      <c r="D2362" s="238"/>
    </row>
    <row r="2363" spans="4:4">
      <c r="D2363" s="238"/>
    </row>
    <row r="2364" spans="4:4">
      <c r="D2364" s="238"/>
    </row>
    <row r="2365" spans="4:4">
      <c r="D2365" s="238"/>
    </row>
    <row r="2366" spans="4:4">
      <c r="D2366" s="238"/>
    </row>
    <row r="2367" spans="4:4">
      <c r="D2367" s="238"/>
    </row>
    <row r="2368" spans="4:4">
      <c r="D2368" s="238"/>
    </row>
    <row r="2369" spans="4:4">
      <c r="D2369" s="238"/>
    </row>
    <row r="2370" spans="4:4">
      <c r="D2370" s="238"/>
    </row>
    <row r="2371" spans="4:4">
      <c r="D2371" s="238"/>
    </row>
    <row r="2372" spans="4:4">
      <c r="D2372" s="238"/>
    </row>
    <row r="2373" spans="4:4">
      <c r="D2373" s="238"/>
    </row>
    <row r="2374" spans="4:4">
      <c r="D2374" s="238"/>
    </row>
    <row r="2375" spans="4:4">
      <c r="D2375" s="238"/>
    </row>
    <row r="2376" spans="4:4">
      <c r="D2376" s="238"/>
    </row>
    <row r="2377" spans="4:4">
      <c r="D2377" s="238"/>
    </row>
    <row r="2378" spans="4:4">
      <c r="D2378" s="238"/>
    </row>
    <row r="2379" spans="4:4">
      <c r="D2379" s="238"/>
    </row>
    <row r="2380" spans="4:4">
      <c r="D2380" s="238"/>
    </row>
    <row r="2381" spans="4:4">
      <c r="D2381" s="238"/>
    </row>
    <row r="2382" spans="4:4">
      <c r="D2382" s="238"/>
    </row>
    <row r="2383" spans="4:4">
      <c r="D2383" s="238"/>
    </row>
    <row r="2384" spans="4:4">
      <c r="D2384" s="238"/>
    </row>
    <row r="2385" spans="4:4">
      <c r="D2385" s="238"/>
    </row>
    <row r="2386" spans="4:4">
      <c r="D2386" s="238"/>
    </row>
    <row r="2387" spans="4:4">
      <c r="D2387" s="238"/>
    </row>
    <row r="2388" spans="4:4">
      <c r="D2388" s="238"/>
    </row>
    <row r="2389" spans="4:4">
      <c r="D2389" s="238"/>
    </row>
    <row r="2390" spans="4:4">
      <c r="D2390" s="238"/>
    </row>
    <row r="2391" spans="4:4">
      <c r="D2391" s="238"/>
    </row>
    <row r="2392" spans="4:4">
      <c r="D2392" s="238"/>
    </row>
    <row r="2393" spans="4:4">
      <c r="D2393" s="238"/>
    </row>
    <row r="2394" spans="4:4">
      <c r="D2394" s="238"/>
    </row>
    <row r="2395" spans="4:4">
      <c r="D2395" s="238"/>
    </row>
    <row r="2396" spans="4:4">
      <c r="D2396" s="238"/>
    </row>
    <row r="2397" spans="4:4">
      <c r="D2397" s="238"/>
    </row>
    <row r="2398" spans="4:4">
      <c r="D2398" s="238"/>
    </row>
    <row r="2399" spans="4:4">
      <c r="D2399" s="238"/>
    </row>
    <row r="2400" spans="4:4">
      <c r="D2400" s="238"/>
    </row>
    <row r="2401" spans="4:4">
      <c r="D2401" s="238"/>
    </row>
    <row r="2402" spans="4:4">
      <c r="D2402" s="238"/>
    </row>
    <row r="2403" spans="4:4">
      <c r="D2403" s="238"/>
    </row>
    <row r="2404" spans="4:4">
      <c r="D2404" s="238"/>
    </row>
    <row r="2405" spans="4:4">
      <c r="D2405" s="238"/>
    </row>
    <row r="2406" spans="4:4">
      <c r="D2406" s="238"/>
    </row>
    <row r="2407" spans="4:4">
      <c r="D2407" s="238"/>
    </row>
    <row r="2408" spans="4:4">
      <c r="D2408" s="238"/>
    </row>
    <row r="2409" spans="4:4">
      <c r="D2409" s="238"/>
    </row>
    <row r="2410" spans="4:4">
      <c r="D2410" s="238"/>
    </row>
    <row r="2411" spans="4:4">
      <c r="D2411" s="238"/>
    </row>
    <row r="2412" spans="4:4">
      <c r="D2412" s="238"/>
    </row>
    <row r="2413" spans="4:4">
      <c r="D2413" s="238"/>
    </row>
    <row r="2414" spans="4:4">
      <c r="D2414" s="238"/>
    </row>
    <row r="2415" spans="4:4">
      <c r="D2415" s="238"/>
    </row>
    <row r="2416" spans="4:4">
      <c r="D2416" s="238"/>
    </row>
    <row r="2417" spans="4:4">
      <c r="D2417" s="238"/>
    </row>
    <row r="2418" spans="4:4">
      <c r="D2418" s="238"/>
    </row>
    <row r="2419" spans="4:4">
      <c r="D2419" s="238"/>
    </row>
    <row r="2420" spans="4:4">
      <c r="D2420" s="238"/>
    </row>
    <row r="2421" spans="4:4">
      <c r="D2421" s="238"/>
    </row>
    <row r="2422" spans="4:4">
      <c r="D2422" s="238"/>
    </row>
    <row r="2423" spans="4:4">
      <c r="D2423" s="238"/>
    </row>
    <row r="2424" spans="4:4">
      <c r="D2424" s="238"/>
    </row>
    <row r="2425" spans="4:4">
      <c r="D2425" s="238"/>
    </row>
    <row r="2426" spans="4:4">
      <c r="D2426" s="238"/>
    </row>
    <row r="2427" spans="4:4">
      <c r="D2427" s="238"/>
    </row>
    <row r="2428" spans="4:4">
      <c r="D2428" s="238"/>
    </row>
    <row r="2429" spans="4:4">
      <c r="D2429" s="238"/>
    </row>
    <row r="2430" spans="4:4">
      <c r="D2430" s="238"/>
    </row>
    <row r="2431" spans="4:4">
      <c r="D2431" s="238"/>
    </row>
    <row r="2432" spans="4:4">
      <c r="D2432" s="238"/>
    </row>
    <row r="2433" spans="4:4">
      <c r="D2433" s="238"/>
    </row>
    <row r="2434" spans="4:4">
      <c r="D2434" s="238"/>
    </row>
    <row r="2435" spans="4:4">
      <c r="D2435" s="238"/>
    </row>
    <row r="2436" spans="4:4">
      <c r="D2436" s="238"/>
    </row>
    <row r="2437" spans="4:4">
      <c r="D2437" s="238"/>
    </row>
    <row r="2438" spans="4:4">
      <c r="D2438" s="238"/>
    </row>
    <row r="2439" spans="4:4">
      <c r="D2439" s="238"/>
    </row>
    <row r="2440" spans="4:4">
      <c r="D2440" s="238"/>
    </row>
    <row r="2441" spans="4:4">
      <c r="D2441" s="238"/>
    </row>
    <row r="2442" spans="4:4">
      <c r="D2442" s="238"/>
    </row>
    <row r="2443" spans="4:4">
      <c r="D2443" s="238"/>
    </row>
    <row r="2444" spans="4:4">
      <c r="D2444" s="238"/>
    </row>
    <row r="2445" spans="4:4">
      <c r="D2445" s="238"/>
    </row>
    <row r="2446" spans="4:4">
      <c r="D2446" s="238"/>
    </row>
    <row r="2447" spans="4:4">
      <c r="D2447" s="238"/>
    </row>
    <row r="2448" spans="4:4">
      <c r="D2448" s="238"/>
    </row>
    <row r="2449" spans="4:4">
      <c r="D2449" s="238"/>
    </row>
    <row r="2450" spans="4:4">
      <c r="D2450" s="238"/>
    </row>
    <row r="2451" spans="4:4">
      <c r="D2451" s="238"/>
    </row>
    <row r="2452" spans="4:4">
      <c r="D2452" s="238"/>
    </row>
    <row r="2453" spans="4:4">
      <c r="D2453" s="238"/>
    </row>
    <row r="2454" spans="4:4">
      <c r="D2454" s="238"/>
    </row>
    <row r="2455" spans="4:4">
      <c r="D2455" s="238"/>
    </row>
    <row r="2456" spans="4:4">
      <c r="D2456" s="238"/>
    </row>
    <row r="2457" spans="4:4">
      <c r="D2457" s="238"/>
    </row>
    <row r="2458" spans="4:4">
      <c r="D2458" s="238"/>
    </row>
    <row r="2459" spans="4:4">
      <c r="D2459" s="238"/>
    </row>
    <row r="2460" spans="4:4">
      <c r="D2460" s="238"/>
    </row>
    <row r="2461" spans="4:4">
      <c r="D2461" s="238"/>
    </row>
    <row r="2462" spans="4:4">
      <c r="D2462" s="238"/>
    </row>
    <row r="2463" spans="4:4">
      <c r="D2463" s="238"/>
    </row>
    <row r="2464" spans="4:4">
      <c r="D2464" s="238"/>
    </row>
    <row r="2465" spans="4:4">
      <c r="D2465" s="238"/>
    </row>
    <row r="2466" spans="4:4">
      <c r="D2466" s="238"/>
    </row>
    <row r="2467" spans="4:4">
      <c r="D2467" s="238"/>
    </row>
    <row r="2468" spans="4:4">
      <c r="D2468" s="238"/>
    </row>
    <row r="2469" spans="4:4">
      <c r="D2469" s="238"/>
    </row>
    <row r="2470" spans="4:4">
      <c r="D2470" s="238"/>
    </row>
    <row r="2471" spans="4:4">
      <c r="D2471" s="238"/>
    </row>
    <row r="2472" spans="4:4">
      <c r="D2472" s="238"/>
    </row>
    <row r="2473" spans="4:4">
      <c r="D2473" s="238"/>
    </row>
    <row r="2474" spans="4:4">
      <c r="D2474" s="238"/>
    </row>
    <row r="2475" spans="4:4">
      <c r="D2475" s="238"/>
    </row>
    <row r="2476" spans="4:4">
      <c r="D2476" s="238"/>
    </row>
    <row r="2477" spans="4:4">
      <c r="D2477" s="238"/>
    </row>
    <row r="2478" spans="4:4">
      <c r="D2478" s="238"/>
    </row>
    <row r="2479" spans="4:4">
      <c r="D2479" s="238"/>
    </row>
    <row r="2480" spans="4:4">
      <c r="D2480" s="238"/>
    </row>
    <row r="2481" spans="4:4">
      <c r="D2481" s="238"/>
    </row>
    <row r="2482" spans="4:4">
      <c r="D2482" s="238"/>
    </row>
    <row r="2483" spans="4:4">
      <c r="D2483" s="238"/>
    </row>
    <row r="2484" spans="4:4">
      <c r="D2484" s="238"/>
    </row>
    <row r="2485" spans="4:4">
      <c r="D2485" s="238"/>
    </row>
    <row r="2486" spans="4:4">
      <c r="D2486" s="238"/>
    </row>
    <row r="2487" spans="4:4">
      <c r="D2487" s="238"/>
    </row>
    <row r="2488" spans="4:4">
      <c r="D2488" s="238"/>
    </row>
    <row r="2489" spans="4:4">
      <c r="D2489" s="238"/>
    </row>
    <row r="2490" spans="4:4">
      <c r="D2490" s="238"/>
    </row>
    <row r="2491" spans="4:4">
      <c r="D2491" s="238"/>
    </row>
    <row r="2492" spans="4:4">
      <c r="D2492" s="238"/>
    </row>
    <row r="2493" spans="4:4">
      <c r="D2493" s="238"/>
    </row>
    <row r="2494" spans="4:4">
      <c r="D2494" s="238"/>
    </row>
    <row r="2495" spans="4:4">
      <c r="D2495" s="238"/>
    </row>
    <row r="2496" spans="4:4">
      <c r="D2496" s="238"/>
    </row>
    <row r="2497" spans="4:4">
      <c r="D2497" s="238"/>
    </row>
    <row r="2498" spans="4:4">
      <c r="D2498" s="238"/>
    </row>
    <row r="2499" spans="4:4">
      <c r="D2499" s="238"/>
    </row>
    <row r="2500" spans="4:4">
      <c r="D2500" s="238"/>
    </row>
    <row r="2501" spans="4:4">
      <c r="D2501" s="238"/>
    </row>
    <row r="2502" spans="4:4">
      <c r="D2502" s="238"/>
    </row>
    <row r="2503" spans="4:4">
      <c r="D2503" s="238"/>
    </row>
    <row r="2504" spans="4:4">
      <c r="D2504" s="238"/>
    </row>
    <row r="2505" spans="4:4">
      <c r="D2505" s="238"/>
    </row>
    <row r="2506" spans="4:4">
      <c r="D2506" s="238"/>
    </row>
    <row r="2507" spans="4:4">
      <c r="D2507" s="238"/>
    </row>
    <row r="2508" spans="4:4">
      <c r="D2508" s="238"/>
    </row>
    <row r="2509" spans="4:4">
      <c r="D2509" s="238"/>
    </row>
    <row r="2510" spans="4:4">
      <c r="D2510" s="238"/>
    </row>
    <row r="2511" spans="4:4">
      <c r="D2511" s="238"/>
    </row>
    <row r="2512" spans="4:4">
      <c r="D2512" s="238"/>
    </row>
    <row r="2513" spans="4:4">
      <c r="D2513" s="238"/>
    </row>
    <row r="2514" spans="4:4">
      <c r="D2514" s="238"/>
    </row>
    <row r="2515" spans="4:4">
      <c r="D2515" s="238"/>
    </row>
    <row r="2516" spans="4:4">
      <c r="D2516" s="238"/>
    </row>
    <row r="2517" spans="4:4">
      <c r="D2517" s="238"/>
    </row>
    <row r="2518" spans="4:4">
      <c r="D2518" s="238"/>
    </row>
    <row r="2519" spans="4:4">
      <c r="D2519" s="238"/>
    </row>
    <row r="2520" spans="4:4">
      <c r="D2520" s="238"/>
    </row>
    <row r="2521" spans="4:4">
      <c r="D2521" s="238"/>
    </row>
    <row r="2522" spans="4:4">
      <c r="D2522" s="238"/>
    </row>
    <row r="2523" spans="4:4">
      <c r="D2523" s="238"/>
    </row>
    <row r="2524" spans="4:4">
      <c r="D2524" s="238"/>
    </row>
    <row r="2525" spans="4:4">
      <c r="D2525" s="238"/>
    </row>
    <row r="2526" spans="4:4">
      <c r="D2526" s="238"/>
    </row>
    <row r="2527" spans="4:4">
      <c r="D2527" s="238"/>
    </row>
    <row r="2528" spans="4:4">
      <c r="D2528" s="238"/>
    </row>
    <row r="2529" spans="4:4">
      <c r="D2529" s="238"/>
    </row>
    <row r="2530" spans="4:4">
      <c r="D2530" s="238"/>
    </row>
    <row r="2531" spans="4:4">
      <c r="D2531" s="238"/>
    </row>
    <row r="2532" spans="4:4">
      <c r="D2532" s="238"/>
    </row>
    <row r="2533" spans="4:4">
      <c r="D2533" s="238"/>
    </row>
    <row r="2534" spans="4:4">
      <c r="D2534" s="238"/>
    </row>
    <row r="2535" spans="4:4">
      <c r="D2535" s="238"/>
    </row>
    <row r="2536" spans="4:4">
      <c r="D2536" s="238"/>
    </row>
    <row r="2537" spans="4:4">
      <c r="D2537" s="238"/>
    </row>
    <row r="2538" spans="4:4">
      <c r="D2538" s="238"/>
    </row>
    <row r="2539" spans="4:4">
      <c r="D2539" s="238"/>
    </row>
    <row r="2540" spans="4:4">
      <c r="D2540" s="238"/>
    </row>
    <row r="2541" spans="4:4">
      <c r="D2541" s="238"/>
    </row>
    <row r="2542" spans="4:4">
      <c r="D2542" s="238"/>
    </row>
    <row r="2543" spans="4:4">
      <c r="D2543" s="238"/>
    </row>
    <row r="2544" spans="4:4">
      <c r="D2544" s="238"/>
    </row>
    <row r="2545" spans="4:4">
      <c r="D2545" s="238"/>
    </row>
    <row r="2546" spans="4:4">
      <c r="D2546" s="238"/>
    </row>
    <row r="2547" spans="4:4">
      <c r="D2547" s="238"/>
    </row>
    <row r="2548" spans="4:4">
      <c r="D2548" s="238"/>
    </row>
    <row r="2549" spans="4:4">
      <c r="D2549" s="238"/>
    </row>
    <row r="2550" spans="4:4">
      <c r="D2550" s="238"/>
    </row>
    <row r="2551" spans="4:4">
      <c r="D2551" s="238"/>
    </row>
    <row r="2552" spans="4:4">
      <c r="D2552" s="238"/>
    </row>
    <row r="2553" spans="4:4">
      <c r="D2553" s="238"/>
    </row>
    <row r="2554" spans="4:4">
      <c r="D2554" s="238"/>
    </row>
    <row r="2555" spans="4:4">
      <c r="D2555" s="238"/>
    </row>
    <row r="2556" spans="4:4">
      <c r="D2556" s="238"/>
    </row>
    <row r="2557" spans="4:4">
      <c r="D2557" s="238"/>
    </row>
    <row r="2558" spans="4:4">
      <c r="D2558" s="238"/>
    </row>
    <row r="2559" spans="4:4">
      <c r="D2559" s="238"/>
    </row>
    <row r="2560" spans="4:4">
      <c r="D2560" s="238"/>
    </row>
    <row r="2561" spans="4:4">
      <c r="D2561" s="238"/>
    </row>
    <row r="2562" spans="4:4">
      <c r="D2562" s="238"/>
    </row>
    <row r="2563" spans="4:4">
      <c r="D2563" s="238"/>
    </row>
    <row r="2564" spans="4:4">
      <c r="D2564" s="238"/>
    </row>
    <row r="2565" spans="4:4">
      <c r="D2565" s="238"/>
    </row>
    <row r="2566" spans="4:4">
      <c r="D2566" s="238"/>
    </row>
    <row r="2567" spans="4:4">
      <c r="D2567" s="238"/>
    </row>
    <row r="2568" spans="4:4">
      <c r="D2568" s="238"/>
    </row>
    <row r="2569" spans="4:4">
      <c r="D2569" s="238"/>
    </row>
    <row r="2570" spans="4:4">
      <c r="D2570" s="238"/>
    </row>
    <row r="2571" spans="4:4">
      <c r="D2571" s="238"/>
    </row>
    <row r="2572" spans="4:4">
      <c r="D2572" s="238"/>
    </row>
    <row r="2573" spans="4:4">
      <c r="D2573" s="238"/>
    </row>
    <row r="2574" spans="4:4">
      <c r="D2574" s="238"/>
    </row>
    <row r="2575" spans="4:4">
      <c r="D2575" s="238"/>
    </row>
    <row r="2576" spans="4:4">
      <c r="D2576" s="238"/>
    </row>
    <row r="2577" spans="4:4">
      <c r="D2577" s="238"/>
    </row>
    <row r="2578" spans="4:4">
      <c r="D2578" s="238"/>
    </row>
    <row r="2579" spans="4:4">
      <c r="D2579" s="238"/>
    </row>
    <row r="2580" spans="4:4">
      <c r="D2580" s="238"/>
    </row>
    <row r="2581" spans="4:4">
      <c r="D2581" s="238"/>
    </row>
    <row r="2582" spans="4:4">
      <c r="D2582" s="238"/>
    </row>
    <row r="2583" spans="4:4">
      <c r="D2583" s="238"/>
    </row>
    <row r="2584" spans="4:4">
      <c r="D2584" s="238"/>
    </row>
    <row r="2585" spans="4:4">
      <c r="D2585" s="238"/>
    </row>
    <row r="2586" spans="4:4">
      <c r="D2586" s="238"/>
    </row>
    <row r="2587" spans="4:4">
      <c r="D2587" s="238"/>
    </row>
    <row r="2588" spans="4:4">
      <c r="D2588" s="238"/>
    </row>
    <row r="2589" spans="4:4">
      <c r="D2589" s="238"/>
    </row>
    <row r="2590" spans="4:4">
      <c r="D2590" s="238"/>
    </row>
    <row r="2591" spans="4:4">
      <c r="D2591" s="238"/>
    </row>
    <row r="2592" spans="4:4">
      <c r="D2592" s="238"/>
    </row>
    <row r="2593" spans="4:4">
      <c r="D2593" s="238"/>
    </row>
    <row r="2594" spans="4:4">
      <c r="D2594" s="238"/>
    </row>
    <row r="2595" spans="4:4">
      <c r="D2595" s="238"/>
    </row>
    <row r="2596" spans="4:4">
      <c r="D2596" s="238"/>
    </row>
    <row r="2597" spans="4:4">
      <c r="D2597" s="238"/>
    </row>
    <row r="2598" spans="4:4">
      <c r="D2598" s="238"/>
    </row>
    <row r="2599" spans="4:4">
      <c r="D2599" s="238"/>
    </row>
    <row r="2600" spans="4:4">
      <c r="D2600" s="238"/>
    </row>
    <row r="2601" spans="4:4">
      <c r="D2601" s="238"/>
    </row>
    <row r="2602" spans="4:4">
      <c r="D2602" s="238"/>
    </row>
    <row r="2603" spans="4:4">
      <c r="D2603" s="238"/>
    </row>
    <row r="2604" spans="4:4">
      <c r="D2604" s="238"/>
    </row>
    <row r="2605" spans="4:4">
      <c r="D2605" s="238"/>
    </row>
    <row r="2606" spans="4:4">
      <c r="D2606" s="238"/>
    </row>
    <row r="2607" spans="4:4">
      <c r="D2607" s="238"/>
    </row>
    <row r="2608" spans="4:4">
      <c r="D2608" s="238"/>
    </row>
    <row r="2609" spans="4:4">
      <c r="D2609" s="238"/>
    </row>
    <row r="2610" spans="4:4">
      <c r="D2610" s="238"/>
    </row>
    <row r="2611" spans="4:4">
      <c r="D2611" s="238"/>
    </row>
    <row r="2612" spans="4:4">
      <c r="D2612" s="238"/>
    </row>
    <row r="2613" spans="4:4">
      <c r="D2613" s="238"/>
    </row>
    <row r="2614" spans="4:4">
      <c r="D2614" s="238"/>
    </row>
    <row r="2615" spans="4:4">
      <c r="D2615" s="238"/>
    </row>
    <row r="2616" spans="4:4">
      <c r="D2616" s="238"/>
    </row>
    <row r="2617" spans="4:4">
      <c r="D2617" s="238"/>
    </row>
    <row r="2618" spans="4:4">
      <c r="D2618" s="238"/>
    </row>
    <row r="2619" spans="4:4">
      <c r="D2619" s="238"/>
    </row>
    <row r="2620" spans="4:4">
      <c r="D2620" s="238"/>
    </row>
    <row r="2621" spans="4:4">
      <c r="D2621" s="238"/>
    </row>
    <row r="2622" spans="4:4">
      <c r="D2622" s="238"/>
    </row>
    <row r="2623" spans="4:4">
      <c r="D2623" s="238"/>
    </row>
    <row r="2624" spans="4:4">
      <c r="D2624" s="238"/>
    </row>
    <row r="2625" spans="4:4">
      <c r="D2625" s="238"/>
    </row>
    <row r="2626" spans="4:4">
      <c r="D2626" s="238"/>
    </row>
    <row r="2627" spans="4:4">
      <c r="D2627" s="238"/>
    </row>
    <row r="2628" spans="4:4">
      <c r="D2628" s="238"/>
    </row>
    <row r="2629" spans="4:4">
      <c r="D2629" s="238"/>
    </row>
    <row r="2630" spans="4:4">
      <c r="D2630" s="238"/>
    </row>
    <row r="2631" spans="4:4">
      <c r="D2631" s="238"/>
    </row>
    <row r="2632" spans="4:4">
      <c r="D2632" s="238"/>
    </row>
    <row r="2633" spans="4:4">
      <c r="D2633" s="238"/>
    </row>
    <row r="2634" spans="4:4">
      <c r="D2634" s="238"/>
    </row>
    <row r="2635" spans="4:4">
      <c r="D2635" s="238"/>
    </row>
    <row r="2636" spans="4:4">
      <c r="D2636" s="238"/>
    </row>
    <row r="2637" spans="4:4">
      <c r="D2637" s="238"/>
    </row>
    <row r="2638" spans="4:4">
      <c r="D2638" s="238"/>
    </row>
    <row r="2639" spans="4:4">
      <c r="D2639" s="238"/>
    </row>
    <row r="2640" spans="4:4">
      <c r="D2640" s="238"/>
    </row>
    <row r="2641" spans="4:4">
      <c r="D2641" s="238"/>
    </row>
    <row r="2642" spans="4:4">
      <c r="D2642" s="238"/>
    </row>
    <row r="2643" spans="4:4">
      <c r="D2643" s="238"/>
    </row>
    <row r="2644" spans="4:4">
      <c r="D2644" s="238"/>
    </row>
    <row r="2645" spans="4:4">
      <c r="D2645" s="238"/>
    </row>
    <row r="2646" spans="4:4">
      <c r="D2646" s="238"/>
    </row>
    <row r="2647" spans="4:4">
      <c r="D2647" s="238"/>
    </row>
    <row r="2648" spans="4:4">
      <c r="D2648" s="238"/>
    </row>
    <row r="2649" spans="4:4">
      <c r="D2649" s="238"/>
    </row>
    <row r="2650" spans="4:4">
      <c r="D2650" s="238"/>
    </row>
    <row r="2651" spans="4:4">
      <c r="D2651" s="238"/>
    </row>
    <row r="2652" spans="4:4">
      <c r="D2652" s="238"/>
    </row>
    <row r="2653" spans="4:4">
      <c r="D2653" s="238"/>
    </row>
    <row r="2654" spans="4:4">
      <c r="D2654" s="238"/>
    </row>
    <row r="2655" spans="4:4">
      <c r="D2655" s="238"/>
    </row>
    <row r="2656" spans="4:4">
      <c r="D2656" s="238"/>
    </row>
    <row r="2657" spans="4:4">
      <c r="D2657" s="238"/>
    </row>
    <row r="2658" spans="4:4">
      <c r="D2658" s="238"/>
    </row>
    <row r="2659" spans="4:4">
      <c r="D2659" s="238"/>
    </row>
    <row r="2660" spans="4:4">
      <c r="D2660" s="238"/>
    </row>
    <row r="2661" spans="4:4">
      <c r="D2661" s="238"/>
    </row>
    <row r="2662" spans="4:4">
      <c r="D2662" s="238"/>
    </row>
    <row r="2663" spans="4:4">
      <c r="D2663" s="238"/>
    </row>
    <row r="2664" spans="4:4">
      <c r="D2664" s="238"/>
    </row>
    <row r="2665" spans="4:4">
      <c r="D2665" s="238"/>
    </row>
    <row r="2666" spans="4:4">
      <c r="D2666" s="238"/>
    </row>
    <row r="2667" spans="4:4">
      <c r="D2667" s="238"/>
    </row>
    <row r="2668" spans="4:4">
      <c r="D2668" s="238"/>
    </row>
    <row r="2669" spans="4:4">
      <c r="D2669" s="238"/>
    </row>
    <row r="2670" spans="4:4">
      <c r="D2670" s="238"/>
    </row>
    <row r="2671" spans="4:4">
      <c r="D2671" s="238"/>
    </row>
    <row r="2672" spans="4:4">
      <c r="D2672" s="238"/>
    </row>
    <row r="2673" spans="4:4">
      <c r="D2673" s="238"/>
    </row>
    <row r="2674" spans="4:4">
      <c r="D2674" s="238"/>
    </row>
    <row r="2675" spans="4:4">
      <c r="D2675" s="238"/>
    </row>
    <row r="2676" spans="4:4">
      <c r="D2676" s="238"/>
    </row>
    <row r="2677" spans="4:4">
      <c r="D2677" s="238"/>
    </row>
    <row r="2678" spans="4:4">
      <c r="D2678" s="238"/>
    </row>
    <row r="2679" spans="4:4">
      <c r="D2679" s="238"/>
    </row>
    <row r="2680" spans="4:4">
      <c r="D2680" s="238"/>
    </row>
    <row r="2681" spans="4:4">
      <c r="D2681" s="238"/>
    </row>
    <row r="2682" spans="4:4">
      <c r="D2682" s="238"/>
    </row>
    <row r="2683" spans="4:4">
      <c r="D2683" s="238"/>
    </row>
    <row r="2684" spans="4:4">
      <c r="D2684" s="238"/>
    </row>
    <row r="2685" spans="4:4">
      <c r="D2685" s="238"/>
    </row>
    <row r="2686" spans="4:4">
      <c r="D2686" s="238"/>
    </row>
    <row r="2687" spans="4:4">
      <c r="D2687" s="238"/>
    </row>
    <row r="2688" spans="4:4">
      <c r="D2688" s="238"/>
    </row>
    <row r="2689" spans="4:4">
      <c r="D2689" s="238"/>
    </row>
    <row r="2690" spans="4:4">
      <c r="D2690" s="238"/>
    </row>
    <row r="2691" spans="4:4">
      <c r="D2691" s="238"/>
    </row>
    <row r="2692" spans="4:4">
      <c r="D2692" s="238"/>
    </row>
    <row r="2693" spans="4:4">
      <c r="D2693" s="238"/>
    </row>
    <row r="2694" spans="4:4">
      <c r="D2694" s="238"/>
    </row>
    <row r="2695" spans="4:4">
      <c r="D2695" s="238"/>
    </row>
    <row r="2696" spans="4:4">
      <c r="D2696" s="238"/>
    </row>
    <row r="2697" spans="4:4">
      <c r="D2697" s="238"/>
    </row>
    <row r="2698" spans="4:4">
      <c r="D2698" s="238"/>
    </row>
    <row r="2699" spans="4:4">
      <c r="D2699" s="238"/>
    </row>
    <row r="2700" spans="4:4">
      <c r="D2700" s="238"/>
    </row>
    <row r="2701" spans="4:4">
      <c r="D2701" s="238"/>
    </row>
    <row r="2702" spans="4:4">
      <c r="D2702" s="238"/>
    </row>
    <row r="2703" spans="4:4">
      <c r="D2703" s="238"/>
    </row>
    <row r="2704" spans="4:4">
      <c r="D2704" s="238"/>
    </row>
    <row r="2705" spans="4:4">
      <c r="D2705" s="238"/>
    </row>
    <row r="2706" spans="4:4">
      <c r="D2706" s="238"/>
    </row>
    <row r="2707" spans="4:4">
      <c r="D2707" s="238"/>
    </row>
    <row r="2708" spans="4:4">
      <c r="D2708" s="238"/>
    </row>
    <row r="2709" spans="4:4">
      <c r="D2709" s="238"/>
    </row>
    <row r="2710" spans="4:4">
      <c r="D2710" s="238"/>
    </row>
    <row r="2711" spans="4:4">
      <c r="D2711" s="238"/>
    </row>
    <row r="2712" spans="4:4">
      <c r="D2712" s="238"/>
    </row>
    <row r="2713" spans="4:4">
      <c r="D2713" s="238"/>
    </row>
    <row r="2714" spans="4:4">
      <c r="D2714" s="238"/>
    </row>
    <row r="2715" spans="4:4">
      <c r="D2715" s="238"/>
    </row>
    <row r="2716" spans="4:4">
      <c r="D2716" s="238"/>
    </row>
    <row r="2717" spans="4:4">
      <c r="D2717" s="238"/>
    </row>
    <row r="2718" spans="4:4">
      <c r="D2718" s="238"/>
    </row>
    <row r="2719" spans="4:4">
      <c r="D2719" s="238"/>
    </row>
    <row r="2720" spans="4:4">
      <c r="D2720" s="238"/>
    </row>
    <row r="2721" spans="4:4">
      <c r="D2721" s="238"/>
    </row>
    <row r="2722" spans="4:4">
      <c r="D2722" s="238"/>
    </row>
    <row r="2723" spans="4:4">
      <c r="D2723" s="238"/>
    </row>
    <row r="2724" spans="4:4">
      <c r="D2724" s="238"/>
    </row>
    <row r="2725" spans="4:4">
      <c r="D2725" s="238"/>
    </row>
    <row r="2726" spans="4:4">
      <c r="D2726" s="238"/>
    </row>
    <row r="2727" spans="4:4">
      <c r="D2727" s="238"/>
    </row>
    <row r="2728" spans="4:4">
      <c r="D2728" s="238"/>
    </row>
    <row r="2729" spans="4:4">
      <c r="D2729" s="238"/>
    </row>
    <row r="2730" spans="4:4">
      <c r="D2730" s="238"/>
    </row>
    <row r="2731" spans="4:4">
      <c r="D2731" s="238"/>
    </row>
    <row r="2732" spans="4:4">
      <c r="D2732" s="238"/>
    </row>
    <row r="2733" spans="4:4">
      <c r="D2733" s="238"/>
    </row>
    <row r="2734" spans="4:4">
      <c r="D2734" s="238"/>
    </row>
    <row r="2735" spans="4:4">
      <c r="D2735" s="238"/>
    </row>
    <row r="2736" spans="4:4">
      <c r="D2736" s="238"/>
    </row>
    <row r="2737" spans="4:4">
      <c r="D2737" s="238"/>
    </row>
    <row r="2738" spans="4:4">
      <c r="D2738" s="238"/>
    </row>
    <row r="2739" spans="4:4">
      <c r="D2739" s="238"/>
    </row>
    <row r="2740" spans="4:4">
      <c r="D2740" s="238"/>
    </row>
    <row r="2741" spans="4:4">
      <c r="D2741" s="238"/>
    </row>
    <row r="2742" spans="4:4">
      <c r="D2742" s="238"/>
    </row>
    <row r="2743" spans="4:4">
      <c r="D2743" s="238"/>
    </row>
    <row r="2744" spans="4:4">
      <c r="D2744" s="238"/>
    </row>
    <row r="2745" spans="4:4">
      <c r="D2745" s="238"/>
    </row>
    <row r="2746" spans="4:4">
      <c r="D2746" s="238"/>
    </row>
    <row r="2747" spans="4:4">
      <c r="D2747" s="238"/>
    </row>
    <row r="2748" spans="4:4">
      <c r="D2748" s="238"/>
    </row>
    <row r="2749" spans="4:4">
      <c r="D2749" s="238"/>
    </row>
    <row r="2750" spans="4:4">
      <c r="D2750" s="238"/>
    </row>
    <row r="2751" spans="4:4">
      <c r="D2751" s="238"/>
    </row>
    <row r="2752" spans="4:4">
      <c r="D2752" s="238"/>
    </row>
    <row r="2753" spans="4:4">
      <c r="D2753" s="238"/>
    </row>
    <row r="2754" spans="4:4">
      <c r="D2754" s="238"/>
    </row>
    <row r="2755" spans="4:4">
      <c r="D2755" s="238"/>
    </row>
    <row r="2756" spans="4:4">
      <c r="D2756" s="238"/>
    </row>
    <row r="2757" spans="4:4">
      <c r="D2757" s="238"/>
    </row>
    <row r="2758" spans="4:4">
      <c r="D2758" s="238"/>
    </row>
    <row r="2759" spans="4:4">
      <c r="D2759" s="238"/>
    </row>
    <row r="2760" spans="4:4">
      <c r="D2760" s="238"/>
    </row>
    <row r="2761" spans="4:4">
      <c r="D2761" s="238"/>
    </row>
    <row r="2762" spans="4:4">
      <c r="D2762" s="238"/>
    </row>
    <row r="2763" spans="4:4">
      <c r="D2763" s="238"/>
    </row>
    <row r="2764" spans="4:4">
      <c r="D2764" s="238"/>
    </row>
    <row r="2765" spans="4:4">
      <c r="D2765" s="238"/>
    </row>
    <row r="2766" spans="4:4">
      <c r="D2766" s="238"/>
    </row>
    <row r="2767" spans="4:4">
      <c r="D2767" s="238"/>
    </row>
    <row r="2768" spans="4:4">
      <c r="D2768" s="238"/>
    </row>
    <row r="2769" spans="4:4">
      <c r="D2769" s="238"/>
    </row>
    <row r="2770" spans="4:4">
      <c r="D2770" s="238"/>
    </row>
    <row r="2771" spans="4:4">
      <c r="D2771" s="238"/>
    </row>
    <row r="2772" spans="4:4">
      <c r="D2772" s="238"/>
    </row>
    <row r="2773" spans="4:4">
      <c r="D2773" s="238"/>
    </row>
    <row r="2774" spans="4:4">
      <c r="D2774" s="238"/>
    </row>
    <row r="2775" spans="4:4">
      <c r="D2775" s="238"/>
    </row>
    <row r="2776" spans="4:4">
      <c r="D2776" s="238"/>
    </row>
    <row r="2777" spans="4:4">
      <c r="D2777" s="238"/>
    </row>
    <row r="2778" spans="4:4">
      <c r="D2778" s="238"/>
    </row>
    <row r="2779" spans="4:4">
      <c r="D2779" s="238"/>
    </row>
    <row r="2780" spans="4:4">
      <c r="D2780" s="238"/>
    </row>
    <row r="2781" spans="4:4">
      <c r="D2781" s="238"/>
    </row>
    <row r="2782" spans="4:4">
      <c r="D2782" s="238"/>
    </row>
    <row r="2783" spans="4:4">
      <c r="D2783" s="238"/>
    </row>
    <row r="2784" spans="4:4">
      <c r="D2784" s="238"/>
    </row>
    <row r="2785" spans="4:4">
      <c r="D2785" s="238"/>
    </row>
    <row r="2786" spans="4:4">
      <c r="D2786" s="238"/>
    </row>
    <row r="2787" spans="4:4">
      <c r="D2787" s="238"/>
    </row>
    <row r="2788" spans="4:4">
      <c r="D2788" s="238"/>
    </row>
    <row r="2789" spans="4:4">
      <c r="D2789" s="238"/>
    </row>
    <row r="2790" spans="4:4">
      <c r="D2790" s="238"/>
    </row>
    <row r="2791" spans="4:4">
      <c r="D2791" s="238"/>
    </row>
    <row r="2792" spans="4:4">
      <c r="D2792" s="238"/>
    </row>
    <row r="2793" spans="4:4">
      <c r="D2793" s="238"/>
    </row>
    <row r="2794" spans="4:4">
      <c r="D2794" s="238"/>
    </row>
    <row r="2795" spans="4:4">
      <c r="D2795" s="238"/>
    </row>
    <row r="2796" spans="4:4">
      <c r="D2796" s="238"/>
    </row>
    <row r="2797" spans="4:4">
      <c r="D2797" s="238"/>
    </row>
    <row r="2798" spans="4:4">
      <c r="D2798" s="238"/>
    </row>
    <row r="2799" spans="4:4">
      <c r="D2799" s="238"/>
    </row>
    <row r="2800" spans="4:4">
      <c r="D2800" s="238"/>
    </row>
    <row r="2801" spans="4:4">
      <c r="D2801" s="238"/>
    </row>
    <row r="2802" spans="4:4">
      <c r="D2802" s="238"/>
    </row>
    <row r="2803" spans="4:4">
      <c r="D2803" s="238"/>
    </row>
    <row r="2804" spans="4:4">
      <c r="D2804" s="238"/>
    </row>
    <row r="2805" spans="4:4">
      <c r="D2805" s="238"/>
    </row>
    <row r="2806" spans="4:4">
      <c r="D2806" s="238"/>
    </row>
    <row r="2807" spans="4:4">
      <c r="D2807" s="238"/>
    </row>
    <row r="2808" spans="4:4">
      <c r="D2808" s="238"/>
    </row>
    <row r="2809" spans="4:4">
      <c r="D2809" s="238"/>
    </row>
    <row r="2810" spans="4:4">
      <c r="D2810" s="238"/>
    </row>
    <row r="2811" spans="4:4">
      <c r="D2811" s="238"/>
    </row>
    <row r="2812" spans="4:4">
      <c r="D2812" s="238"/>
    </row>
    <row r="2813" spans="4:4">
      <c r="D2813" s="238"/>
    </row>
    <row r="2814" spans="4:4">
      <c r="D2814" s="238"/>
    </row>
    <row r="2815" spans="4:4">
      <c r="D2815" s="238"/>
    </row>
    <row r="2816" spans="4:4">
      <c r="D2816" s="238"/>
    </row>
    <row r="2817" spans="4:4">
      <c r="D2817" s="238"/>
    </row>
    <row r="2818" spans="4:4">
      <c r="D2818" s="238"/>
    </row>
    <row r="2819" spans="4:4">
      <c r="D2819" s="238"/>
    </row>
    <row r="2820" spans="4:4">
      <c r="D2820" s="238"/>
    </row>
    <row r="2821" spans="4:4">
      <c r="D2821" s="238"/>
    </row>
    <row r="2822" spans="4:4">
      <c r="D2822" s="238"/>
    </row>
    <row r="2823" spans="4:4">
      <c r="D2823" s="238"/>
    </row>
    <row r="2824" spans="4:4">
      <c r="D2824" s="238"/>
    </row>
    <row r="2825" spans="4:4">
      <c r="D2825" s="238"/>
    </row>
    <row r="2826" spans="4:4">
      <c r="D2826" s="238"/>
    </row>
    <row r="2827" spans="4:4">
      <c r="D2827" s="238"/>
    </row>
    <row r="2828" spans="4:4">
      <c r="D2828" s="238"/>
    </row>
    <row r="2829" spans="4:4">
      <c r="D2829" s="238"/>
    </row>
    <row r="2830" spans="4:4">
      <c r="D2830" s="238"/>
    </row>
    <row r="2831" spans="4:4">
      <c r="D2831" s="238"/>
    </row>
    <row r="2832" spans="4:4">
      <c r="D2832" s="238"/>
    </row>
    <row r="2833" spans="4:4">
      <c r="D2833" s="238"/>
    </row>
    <row r="2834" spans="4:4">
      <c r="D2834" s="238"/>
    </row>
    <row r="2835" spans="4:4">
      <c r="D2835" s="238"/>
    </row>
    <row r="2836" spans="4:4">
      <c r="D2836" s="238"/>
    </row>
    <row r="2837" spans="4:4">
      <c r="D2837" s="238"/>
    </row>
    <row r="2838" spans="4:4">
      <c r="D2838" s="238"/>
    </row>
    <row r="2839" spans="4:4">
      <c r="D2839" s="238"/>
    </row>
    <row r="2840" spans="4:4">
      <c r="D2840" s="238"/>
    </row>
    <row r="2841" spans="4:4">
      <c r="D2841" s="238"/>
    </row>
    <row r="2842" spans="4:4">
      <c r="D2842" s="238"/>
    </row>
    <row r="2843" spans="4:4">
      <c r="D2843" s="238"/>
    </row>
    <row r="2844" spans="4:4">
      <c r="D2844" s="238"/>
    </row>
    <row r="2845" spans="4:4">
      <c r="D2845" s="238"/>
    </row>
    <row r="2846" spans="4:4">
      <c r="D2846" s="238"/>
    </row>
    <row r="2847" spans="4:4">
      <c r="D2847" s="238"/>
    </row>
    <row r="2848" spans="4:4">
      <c r="D2848" s="238"/>
    </row>
    <row r="2849" spans="4:4">
      <c r="D2849" s="238"/>
    </row>
    <row r="2850" spans="4:4">
      <c r="D2850" s="238"/>
    </row>
    <row r="2851" spans="4:4">
      <c r="D2851" s="238"/>
    </row>
    <row r="2852" spans="4:4">
      <c r="D2852" s="238"/>
    </row>
    <row r="2853" spans="4:4">
      <c r="D2853" s="238"/>
    </row>
    <row r="2854" spans="4:4">
      <c r="D2854" s="238"/>
    </row>
    <row r="2855" spans="4:4">
      <c r="D2855" s="238"/>
    </row>
    <row r="2856" spans="4:4">
      <c r="D2856" s="238"/>
    </row>
    <row r="2857" spans="4:4">
      <c r="D2857" s="238"/>
    </row>
    <row r="2858" spans="4:4">
      <c r="D2858" s="238"/>
    </row>
    <row r="2859" spans="4:4">
      <c r="D2859" s="238"/>
    </row>
    <row r="2860" spans="4:4">
      <c r="D2860" s="238"/>
    </row>
    <row r="2861" spans="4:4">
      <c r="D2861" s="238"/>
    </row>
    <row r="2862" spans="4:4">
      <c r="D2862" s="238"/>
    </row>
    <row r="2863" spans="4:4">
      <c r="D2863" s="238"/>
    </row>
    <row r="2864" spans="4:4">
      <c r="D2864" s="238"/>
    </row>
    <row r="2865" spans="4:4">
      <c r="D2865" s="238"/>
    </row>
    <row r="2866" spans="4:4">
      <c r="D2866" s="238"/>
    </row>
    <row r="2867" spans="4:4">
      <c r="D2867" s="238"/>
    </row>
    <row r="2868" spans="4:4">
      <c r="D2868" s="238"/>
    </row>
    <row r="2869" spans="4:4">
      <c r="D2869" s="238"/>
    </row>
    <row r="2870" spans="4:4">
      <c r="D2870" s="238"/>
    </row>
    <row r="2871" spans="4:4">
      <c r="D2871" s="238"/>
    </row>
    <row r="2872" spans="4:4">
      <c r="D2872" s="238"/>
    </row>
    <row r="2873" spans="4:4">
      <c r="D2873" s="238"/>
    </row>
    <row r="2874" spans="4:4">
      <c r="D2874" s="238"/>
    </row>
    <row r="2875" spans="4:4">
      <c r="D2875" s="238"/>
    </row>
    <row r="2876" spans="4:4">
      <c r="D2876" s="238"/>
    </row>
    <row r="2877" spans="4:4">
      <c r="D2877" s="238"/>
    </row>
    <row r="2878" spans="4:4">
      <c r="D2878" s="238"/>
    </row>
    <row r="2879" spans="4:4">
      <c r="D2879" s="238"/>
    </row>
    <row r="2880" spans="4:4">
      <c r="D2880" s="238"/>
    </row>
    <row r="2881" spans="4:4">
      <c r="D2881" s="238"/>
    </row>
    <row r="2882" spans="4:4">
      <c r="D2882" s="238"/>
    </row>
    <row r="2883" spans="4:4">
      <c r="D2883" s="238"/>
    </row>
    <row r="2884" spans="4:4">
      <c r="D2884" s="238"/>
    </row>
    <row r="2885" spans="4:4">
      <c r="D2885" s="238"/>
    </row>
    <row r="2886" spans="4:4">
      <c r="D2886" s="238"/>
    </row>
    <row r="2887" spans="4:4">
      <c r="D2887" s="238"/>
    </row>
    <row r="2888" spans="4:4">
      <c r="D2888" s="238"/>
    </row>
    <row r="2889" spans="4:4">
      <c r="D2889" s="238"/>
    </row>
    <row r="2890" spans="4:4">
      <c r="D2890" s="238"/>
    </row>
    <row r="2891" spans="4:4">
      <c r="D2891" s="238"/>
    </row>
    <row r="2892" spans="4:4">
      <c r="D2892" s="238"/>
    </row>
    <row r="2893" spans="4:4">
      <c r="D2893" s="238"/>
    </row>
    <row r="2894" spans="4:4">
      <c r="D2894" s="238"/>
    </row>
    <row r="2895" spans="4:4">
      <c r="D2895" s="238"/>
    </row>
    <row r="2896" spans="4:4">
      <c r="D2896" s="238"/>
    </row>
    <row r="2897" spans="4:4">
      <c r="D2897" s="238"/>
    </row>
    <row r="2898" spans="4:4">
      <c r="D2898" s="238"/>
    </row>
    <row r="2899" spans="4:4">
      <c r="D2899" s="238"/>
    </row>
    <row r="2900" spans="4:4">
      <c r="D2900" s="238"/>
    </row>
    <row r="2901" spans="4:4">
      <c r="D2901" s="238"/>
    </row>
    <row r="2902" spans="4:4">
      <c r="D2902" s="238"/>
    </row>
    <row r="2903" spans="4:4">
      <c r="D2903" s="238"/>
    </row>
    <row r="2904" spans="4:4">
      <c r="D2904" s="238"/>
    </row>
    <row r="2905" spans="4:4">
      <c r="D2905" s="238"/>
    </row>
    <row r="2906" spans="4:4">
      <c r="D2906" s="238"/>
    </row>
    <row r="2907" spans="4:4">
      <c r="D2907" s="238"/>
    </row>
    <row r="2908" spans="4:4">
      <c r="D2908" s="238"/>
    </row>
    <row r="2909" spans="4:4">
      <c r="D2909" s="238"/>
    </row>
    <row r="2910" spans="4:4">
      <c r="D2910" s="238"/>
    </row>
    <row r="2911" spans="4:4">
      <c r="D2911" s="238"/>
    </row>
    <row r="2912" spans="4:4">
      <c r="D2912" s="238"/>
    </row>
    <row r="2913" spans="4:4">
      <c r="D2913" s="238"/>
    </row>
    <row r="2914" spans="4:4">
      <c r="D2914" s="238"/>
    </row>
    <row r="2915" spans="4:4">
      <c r="D2915" s="238"/>
    </row>
    <row r="2916" spans="4:4">
      <c r="D2916" s="238"/>
    </row>
    <row r="2917" spans="4:4">
      <c r="D2917" s="238"/>
    </row>
    <row r="2918" spans="4:4">
      <c r="D2918" s="238"/>
    </row>
    <row r="2919" spans="4:4">
      <c r="D2919" s="238"/>
    </row>
    <row r="2920" spans="4:4">
      <c r="D2920" s="238"/>
    </row>
    <row r="2921" spans="4:4">
      <c r="D2921" s="238"/>
    </row>
    <row r="2922" spans="4:4">
      <c r="D2922" s="238"/>
    </row>
    <row r="2923" spans="4:4">
      <c r="D2923" s="238"/>
    </row>
    <row r="2924" spans="4:4">
      <c r="D2924" s="238"/>
    </row>
    <row r="2925" spans="4:4">
      <c r="D2925" s="238"/>
    </row>
    <row r="2926" spans="4:4">
      <c r="D2926" s="238"/>
    </row>
    <row r="2927" spans="4:4">
      <c r="D2927" s="238"/>
    </row>
    <row r="2928" spans="4:4">
      <c r="D2928" s="238"/>
    </row>
    <row r="2929" spans="4:4">
      <c r="D2929" s="238"/>
    </row>
    <row r="2930" spans="4:4">
      <c r="D2930" s="238"/>
    </row>
    <row r="2931" spans="4:4">
      <c r="D2931" s="238"/>
    </row>
    <row r="2932" spans="4:4">
      <c r="D2932" s="238"/>
    </row>
    <row r="2933" spans="4:4">
      <c r="D2933" s="238"/>
    </row>
    <row r="2934" spans="4:4">
      <c r="D2934" s="238"/>
    </row>
    <row r="2935" spans="4:4">
      <c r="D2935" s="238"/>
    </row>
    <row r="2936" spans="4:4">
      <c r="D2936" s="238"/>
    </row>
    <row r="2937" spans="4:4">
      <c r="D2937" s="238"/>
    </row>
    <row r="2938" spans="4:4">
      <c r="D2938" s="238"/>
    </row>
    <row r="2939" spans="4:4">
      <c r="D2939" s="238"/>
    </row>
    <row r="2940" spans="4:4">
      <c r="D2940" s="238"/>
    </row>
    <row r="2941" spans="4:4">
      <c r="D2941" s="238"/>
    </row>
    <row r="2942" spans="4:4">
      <c r="D2942" s="238"/>
    </row>
    <row r="2943" spans="4:4">
      <c r="D2943" s="238"/>
    </row>
    <row r="2944" spans="4:4">
      <c r="D2944" s="238"/>
    </row>
    <row r="2945" spans="4:4">
      <c r="D2945" s="238"/>
    </row>
    <row r="2946" spans="4:4">
      <c r="D2946" s="238"/>
    </row>
    <row r="2947" spans="4:4">
      <c r="D2947" s="238"/>
    </row>
    <row r="2948" spans="4:4">
      <c r="D2948" s="238"/>
    </row>
    <row r="2949" spans="4:4">
      <c r="D2949" s="238"/>
    </row>
    <row r="2950" spans="4:4">
      <c r="D2950" s="238"/>
    </row>
    <row r="2951" spans="4:4">
      <c r="D2951" s="238"/>
    </row>
    <row r="2952" spans="4:4">
      <c r="D2952" s="238"/>
    </row>
    <row r="2953" spans="4:4">
      <c r="D2953" s="238"/>
    </row>
    <row r="2954" spans="4:4">
      <c r="D2954" s="238"/>
    </row>
    <row r="2955" spans="4:4">
      <c r="D2955" s="238"/>
    </row>
    <row r="2956" spans="4:4">
      <c r="D2956" s="238"/>
    </row>
    <row r="2957" spans="4:4">
      <c r="D2957" s="238"/>
    </row>
    <row r="2958" spans="4:4">
      <c r="D2958" s="238"/>
    </row>
    <row r="2959" spans="4:4">
      <c r="D2959" s="238"/>
    </row>
    <row r="2960" spans="4:4">
      <c r="D2960" s="238"/>
    </row>
    <row r="2961" spans="4:4">
      <c r="D2961" s="238"/>
    </row>
    <row r="2962" spans="4:4">
      <c r="D2962" s="238"/>
    </row>
    <row r="2963" spans="4:4">
      <c r="D2963" s="238"/>
    </row>
    <row r="2964" spans="4:4">
      <c r="D2964" s="238"/>
    </row>
    <row r="2965" spans="4:4">
      <c r="D2965" s="238"/>
    </row>
    <row r="2966" spans="4:4">
      <c r="D2966" s="238"/>
    </row>
    <row r="2967" spans="4:4">
      <c r="D2967" s="238"/>
    </row>
    <row r="2968" spans="4:4">
      <c r="D2968" s="238"/>
    </row>
    <row r="2969" spans="4:4">
      <c r="D2969" s="238"/>
    </row>
    <row r="2970" spans="4:4">
      <c r="D2970" s="238"/>
    </row>
    <row r="2971" spans="4:4">
      <c r="D2971" s="238"/>
    </row>
    <row r="2972" spans="4:4">
      <c r="D2972" s="238"/>
    </row>
    <row r="2973" spans="4:4">
      <c r="D2973" s="238"/>
    </row>
    <row r="2974" spans="4:4">
      <c r="D2974" s="238"/>
    </row>
    <row r="2975" spans="4:4">
      <c r="D2975" s="238"/>
    </row>
    <row r="2976" spans="4:4">
      <c r="D2976" s="238"/>
    </row>
    <row r="2977" spans="4:4">
      <c r="D2977" s="238"/>
    </row>
    <row r="2978" spans="4:4">
      <c r="D2978" s="238"/>
    </row>
    <row r="2979" spans="4:4">
      <c r="D2979" s="238"/>
    </row>
    <row r="2980" spans="4:4">
      <c r="D2980" s="238"/>
    </row>
    <row r="2981" spans="4:4">
      <c r="D2981" s="238"/>
    </row>
    <row r="2982" spans="4:4">
      <c r="D2982" s="238"/>
    </row>
    <row r="2983" spans="4:4">
      <c r="D2983" s="238"/>
    </row>
    <row r="2984" spans="4:4">
      <c r="D2984" s="238"/>
    </row>
    <row r="2985" spans="4:4">
      <c r="D2985" s="238"/>
    </row>
    <row r="2986" spans="4:4">
      <c r="D2986" s="238"/>
    </row>
    <row r="2987" spans="4:4">
      <c r="D2987" s="238"/>
    </row>
    <row r="2988" spans="4:4">
      <c r="D2988" s="238"/>
    </row>
    <row r="2989" spans="4:4">
      <c r="D2989" s="238"/>
    </row>
    <row r="2990" spans="4:4">
      <c r="D2990" s="238"/>
    </row>
    <row r="2991" spans="4:4">
      <c r="D2991" s="238"/>
    </row>
    <row r="2992" spans="4:4">
      <c r="D2992" s="238"/>
    </row>
    <row r="2993" spans="4:4">
      <c r="D2993" s="238"/>
    </row>
    <row r="2994" spans="4:4">
      <c r="D2994" s="238"/>
    </row>
    <row r="2995" spans="4:4">
      <c r="D2995" s="238"/>
    </row>
    <row r="2996" spans="4:4">
      <c r="D2996" s="238"/>
    </row>
    <row r="2997" spans="4:4">
      <c r="D2997" s="238"/>
    </row>
    <row r="2998" spans="4:4">
      <c r="D2998" s="238"/>
    </row>
    <row r="2999" spans="4:4">
      <c r="D2999" s="238"/>
    </row>
    <row r="3000" spans="4:4">
      <c r="D3000" s="238"/>
    </row>
    <row r="3001" spans="4:4">
      <c r="D3001" s="238"/>
    </row>
    <row r="3002" spans="4:4">
      <c r="D3002" s="238"/>
    </row>
    <row r="3003" spans="4:4">
      <c r="D3003" s="238"/>
    </row>
    <row r="3004" spans="4:4">
      <c r="D3004" s="238"/>
    </row>
    <row r="3005" spans="4:4">
      <c r="D3005" s="238"/>
    </row>
    <row r="3006" spans="4:4">
      <c r="D3006" s="238"/>
    </row>
    <row r="3007" spans="4:4">
      <c r="D3007" s="238"/>
    </row>
    <row r="3008" spans="4:4">
      <c r="D3008" s="238"/>
    </row>
    <row r="3009" spans="4:4">
      <c r="D3009" s="238"/>
    </row>
    <row r="3010" spans="4:4">
      <c r="D3010" s="238"/>
    </row>
    <row r="3011" spans="4:4">
      <c r="D3011" s="238"/>
    </row>
    <row r="3012" spans="4:4">
      <c r="D3012" s="238"/>
    </row>
    <row r="3013" spans="4:4">
      <c r="D3013" s="238"/>
    </row>
    <row r="3014" spans="4:4">
      <c r="D3014" s="238"/>
    </row>
    <row r="3015" spans="4:4">
      <c r="D3015" s="238"/>
    </row>
    <row r="3016" spans="4:4">
      <c r="D3016" s="238"/>
    </row>
    <row r="3017" spans="4:4">
      <c r="D3017" s="238"/>
    </row>
    <row r="3018" spans="4:4">
      <c r="D3018" s="238"/>
    </row>
    <row r="3019" spans="4:4">
      <c r="D3019" s="238"/>
    </row>
    <row r="3020" spans="4:4">
      <c r="D3020" s="238"/>
    </row>
    <row r="3021" spans="4:4">
      <c r="D3021" s="238"/>
    </row>
    <row r="3022" spans="4:4">
      <c r="D3022" s="238"/>
    </row>
    <row r="3023" spans="4:4">
      <c r="D3023" s="238"/>
    </row>
    <row r="3024" spans="4:4">
      <c r="D3024" s="238"/>
    </row>
    <row r="3025" spans="4:4">
      <c r="D3025" s="238"/>
    </row>
    <row r="3026" spans="4:4">
      <c r="D3026" s="238"/>
    </row>
    <row r="3027" spans="4:4">
      <c r="D3027" s="238"/>
    </row>
    <row r="3028" spans="4:4">
      <c r="D3028" s="238"/>
    </row>
    <row r="3029" spans="4:4">
      <c r="D3029" s="238"/>
    </row>
    <row r="3030" spans="4:4">
      <c r="D3030" s="238"/>
    </row>
    <row r="3031" spans="4:4">
      <c r="D3031" s="238"/>
    </row>
    <row r="3032" spans="4:4">
      <c r="D3032" s="238"/>
    </row>
    <row r="3033" spans="4:4">
      <c r="D3033" s="238"/>
    </row>
    <row r="3034" spans="4:4">
      <c r="D3034" s="238"/>
    </row>
    <row r="3035" spans="4:4">
      <c r="D3035" s="238"/>
    </row>
    <row r="3036" spans="4:4">
      <c r="D3036" s="238"/>
    </row>
    <row r="3037" spans="4:4">
      <c r="D3037" s="238"/>
    </row>
    <row r="3038" spans="4:4">
      <c r="D3038" s="238"/>
    </row>
    <row r="3039" spans="4:4">
      <c r="D3039" s="238"/>
    </row>
    <row r="3040" spans="4:4">
      <c r="D3040" s="238"/>
    </row>
    <row r="3041" spans="4:4">
      <c r="D3041" s="238"/>
    </row>
    <row r="3042" spans="4:4">
      <c r="D3042" s="238"/>
    </row>
    <row r="3043" spans="4:4">
      <c r="D3043" s="238"/>
    </row>
    <row r="3044" spans="4:4">
      <c r="D3044" s="238"/>
    </row>
    <row r="3045" spans="4:4">
      <c r="D3045" s="238"/>
    </row>
    <row r="3046" spans="4:4">
      <c r="D3046" s="238"/>
    </row>
    <row r="3047" spans="4:4">
      <c r="D3047" s="238"/>
    </row>
    <row r="3048" spans="4:4">
      <c r="D3048" s="238"/>
    </row>
    <row r="3049" spans="4:4">
      <c r="D3049" s="238"/>
    </row>
    <row r="3050" spans="4:4">
      <c r="D3050" s="238"/>
    </row>
    <row r="3051" spans="4:4">
      <c r="D3051" s="238"/>
    </row>
    <row r="3052" spans="4:4">
      <c r="D3052" s="238"/>
    </row>
    <row r="3053" spans="4:4">
      <c r="D3053" s="238"/>
    </row>
    <row r="3054" spans="4:4">
      <c r="D3054" s="238"/>
    </row>
    <row r="3055" spans="4:4">
      <c r="D3055" s="238"/>
    </row>
    <row r="3056" spans="4:4">
      <c r="D3056" s="238"/>
    </row>
    <row r="3057" spans="4:4">
      <c r="D3057" s="238"/>
    </row>
    <row r="3058" spans="4:4">
      <c r="D3058" s="238"/>
    </row>
    <row r="3059" spans="4:4">
      <c r="D3059" s="238"/>
    </row>
    <row r="3060" spans="4:4">
      <c r="D3060" s="238"/>
    </row>
    <row r="3061" spans="4:4">
      <c r="D3061" s="238"/>
    </row>
    <row r="3062" spans="4:4">
      <c r="D3062" s="238"/>
    </row>
    <row r="3063" spans="4:4">
      <c r="D3063" s="238"/>
    </row>
    <row r="3064" spans="4:4">
      <c r="D3064" s="238"/>
    </row>
    <row r="3065" spans="4:4">
      <c r="D3065" s="238"/>
    </row>
    <row r="3066" spans="4:4">
      <c r="D3066" s="238"/>
    </row>
    <row r="3067" spans="4:4">
      <c r="D3067" s="238"/>
    </row>
    <row r="3068" spans="4:4">
      <c r="D3068" s="238"/>
    </row>
    <row r="3069" spans="4:4">
      <c r="D3069" s="238"/>
    </row>
    <row r="3070" spans="4:4">
      <c r="D3070" s="238"/>
    </row>
    <row r="3071" spans="4:4">
      <c r="D3071" s="238"/>
    </row>
    <row r="3072" spans="4:4">
      <c r="D3072" s="238"/>
    </row>
    <row r="3073" spans="4:4">
      <c r="D3073" s="238"/>
    </row>
    <row r="3074" spans="4:4">
      <c r="D3074" s="238"/>
    </row>
    <row r="3075" spans="4:4">
      <c r="D3075" s="238"/>
    </row>
    <row r="3076" spans="4:4">
      <c r="D3076" s="238"/>
    </row>
    <row r="3077" spans="4:4">
      <c r="D3077" s="238"/>
    </row>
    <row r="3078" spans="4:4">
      <c r="D3078" s="238"/>
    </row>
    <row r="3079" spans="4:4">
      <c r="D3079" s="238"/>
    </row>
    <row r="3080" spans="4:4">
      <c r="D3080" s="238"/>
    </row>
    <row r="3081" spans="4:4">
      <c r="D3081" s="238"/>
    </row>
    <row r="3082" spans="4:4">
      <c r="D3082" s="238"/>
    </row>
    <row r="3083" spans="4:4">
      <c r="D3083" s="238"/>
    </row>
    <row r="3084" spans="4:4">
      <c r="D3084" s="238"/>
    </row>
    <row r="3085" spans="4:4">
      <c r="D3085" s="238"/>
    </row>
    <row r="3086" spans="4:4">
      <c r="D3086" s="238"/>
    </row>
    <row r="3087" spans="4:4">
      <c r="D3087" s="238"/>
    </row>
    <row r="3088" spans="4:4">
      <c r="D3088" s="238"/>
    </row>
    <row r="3089" spans="4:4">
      <c r="D3089" s="238"/>
    </row>
    <row r="3090" spans="4:4">
      <c r="D3090" s="238"/>
    </row>
    <row r="3091" spans="4:4">
      <c r="D3091" s="238"/>
    </row>
    <row r="3092" spans="4:4">
      <c r="D3092" s="238"/>
    </row>
    <row r="3093" spans="4:4">
      <c r="D3093" s="238"/>
    </row>
    <row r="3094" spans="4:4">
      <c r="D3094" s="238"/>
    </row>
    <row r="3095" spans="4:4">
      <c r="D3095" s="238"/>
    </row>
    <row r="3096" spans="4:4">
      <c r="D3096" s="238"/>
    </row>
    <row r="3097" spans="4:4">
      <c r="D3097" s="238"/>
    </row>
    <row r="3098" spans="4:4">
      <c r="D3098" s="238"/>
    </row>
    <row r="3099" spans="4:4">
      <c r="D3099" s="238"/>
    </row>
    <row r="3100" spans="4:4">
      <c r="D3100" s="238"/>
    </row>
    <row r="3101" spans="4:4">
      <c r="D3101" s="238"/>
    </row>
    <row r="3102" spans="4:4">
      <c r="D3102" s="238"/>
    </row>
    <row r="3103" spans="4:4">
      <c r="D3103" s="238"/>
    </row>
    <row r="3104" spans="4:4">
      <c r="D3104" s="238"/>
    </row>
    <row r="3105" spans="4:4">
      <c r="D3105" s="238"/>
    </row>
    <row r="3106" spans="4:4">
      <c r="D3106" s="238"/>
    </row>
    <row r="3107" spans="4:4">
      <c r="D3107" s="238"/>
    </row>
    <row r="3108" spans="4:4">
      <c r="D3108" s="238"/>
    </row>
    <row r="3109" spans="4:4">
      <c r="D3109" s="238"/>
    </row>
    <row r="3110" spans="4:4">
      <c r="D3110" s="238"/>
    </row>
    <row r="3111" spans="4:4">
      <c r="D3111" s="238"/>
    </row>
    <row r="3112" spans="4:4">
      <c r="D3112" s="238"/>
    </row>
    <row r="3113" spans="4:4">
      <c r="D3113" s="238"/>
    </row>
    <row r="3114" spans="4:4">
      <c r="D3114" s="238"/>
    </row>
    <row r="3115" spans="4:4">
      <c r="D3115" s="238"/>
    </row>
    <row r="3116" spans="4:4">
      <c r="D3116" s="238"/>
    </row>
    <row r="3117" spans="4:4">
      <c r="D3117" s="238"/>
    </row>
    <row r="3118" spans="4:4">
      <c r="D3118" s="238"/>
    </row>
    <row r="3119" spans="4:4">
      <c r="D3119" s="238"/>
    </row>
    <row r="3120" spans="4:4">
      <c r="D3120" s="238"/>
    </row>
    <row r="3121" spans="4:4">
      <c r="D3121" s="238"/>
    </row>
    <row r="3122" spans="4:4">
      <c r="D3122" s="238"/>
    </row>
    <row r="3123" spans="4:4">
      <c r="D3123" s="238"/>
    </row>
    <row r="3124" spans="4:4">
      <c r="D3124" s="238"/>
    </row>
    <row r="3125" spans="4:4">
      <c r="D3125" s="238"/>
    </row>
    <row r="3126" spans="4:4">
      <c r="D3126" s="238"/>
    </row>
    <row r="3127" spans="4:4">
      <c r="D3127" s="238"/>
    </row>
    <row r="3128" spans="4:4">
      <c r="D3128" s="238"/>
    </row>
    <row r="3129" spans="4:4">
      <c r="D3129" s="238"/>
    </row>
    <row r="3130" spans="4:4">
      <c r="D3130" s="238"/>
    </row>
    <row r="3131" spans="4:4">
      <c r="D3131" s="238"/>
    </row>
    <row r="3132" spans="4:4">
      <c r="D3132" s="238"/>
    </row>
    <row r="3133" spans="4:4">
      <c r="D3133" s="238"/>
    </row>
    <row r="3134" spans="4:4">
      <c r="D3134" s="238"/>
    </row>
    <row r="3135" spans="4:4">
      <c r="D3135" s="238"/>
    </row>
    <row r="3136" spans="4:4">
      <c r="D3136" s="238"/>
    </row>
    <row r="3137" spans="4:4">
      <c r="D3137" s="238"/>
    </row>
    <row r="3138" spans="4:4">
      <c r="D3138" s="238"/>
    </row>
    <row r="3139" spans="4:4">
      <c r="D3139" s="238"/>
    </row>
    <row r="3140" spans="4:4">
      <c r="D3140" s="238"/>
    </row>
    <row r="3141" spans="4:4">
      <c r="D3141" s="238"/>
    </row>
    <row r="3142" spans="4:4">
      <c r="D3142" s="238"/>
    </row>
    <row r="3143" spans="4:4">
      <c r="D3143" s="238"/>
    </row>
    <row r="3144" spans="4:4">
      <c r="D3144" s="238"/>
    </row>
    <row r="3145" spans="4:4">
      <c r="D3145" s="238"/>
    </row>
    <row r="3146" spans="4:4">
      <c r="D3146" s="238"/>
    </row>
    <row r="3147" spans="4:4">
      <c r="D3147" s="238"/>
    </row>
    <row r="3148" spans="4:4">
      <c r="D3148" s="238"/>
    </row>
    <row r="3149" spans="4:4">
      <c r="D3149" s="238"/>
    </row>
    <row r="3150" spans="4:4">
      <c r="D3150" s="238"/>
    </row>
    <row r="3151" spans="4:4">
      <c r="D3151" s="238"/>
    </row>
    <row r="3152" spans="4:4">
      <c r="D3152" s="238"/>
    </row>
    <row r="3153" spans="4:4">
      <c r="D3153" s="238"/>
    </row>
    <row r="3154" spans="4:4">
      <c r="D3154" s="238"/>
    </row>
    <row r="3155" spans="4:4">
      <c r="D3155" s="238"/>
    </row>
    <row r="3156" spans="4:4">
      <c r="D3156" s="238"/>
    </row>
    <row r="3157" spans="4:4">
      <c r="D3157" s="238"/>
    </row>
    <row r="3158" spans="4:4">
      <c r="D3158" s="238"/>
    </row>
    <row r="3159" spans="4:4">
      <c r="D3159" s="238"/>
    </row>
    <row r="3160" spans="4:4">
      <c r="D3160" s="238"/>
    </row>
    <row r="3161" spans="4:4">
      <c r="D3161" s="238"/>
    </row>
    <row r="3162" spans="4:4">
      <c r="D3162" s="238"/>
    </row>
    <row r="3163" spans="4:4">
      <c r="D3163" s="238"/>
    </row>
    <row r="3164" spans="4:4">
      <c r="D3164" s="238"/>
    </row>
    <row r="3165" spans="4:4">
      <c r="D3165" s="238"/>
    </row>
    <row r="3166" spans="4:4">
      <c r="D3166" s="238"/>
    </row>
    <row r="3167" spans="4:4">
      <c r="D3167" s="238"/>
    </row>
    <row r="3168" spans="4:4">
      <c r="D3168" s="238"/>
    </row>
    <row r="3169" spans="4:4">
      <c r="D3169" s="238"/>
    </row>
    <row r="3170" spans="4:4">
      <c r="D3170" s="238"/>
    </row>
    <row r="3171" spans="4:4">
      <c r="D3171" s="238"/>
    </row>
    <row r="3172" spans="4:4">
      <c r="D3172" s="238"/>
    </row>
    <row r="3173" spans="4:4">
      <c r="D3173" s="238"/>
    </row>
    <row r="3174" spans="4:4">
      <c r="D3174" s="238"/>
    </row>
    <row r="3175" spans="4:4">
      <c r="D3175" s="238"/>
    </row>
    <row r="3176" spans="4:4">
      <c r="D3176" s="238"/>
    </row>
    <row r="3177" spans="4:4">
      <c r="D3177" s="238"/>
    </row>
    <row r="3178" spans="4:4">
      <c r="D3178" s="238"/>
    </row>
    <row r="3179" spans="4:4">
      <c r="D3179" s="238"/>
    </row>
    <row r="3180" spans="4:4">
      <c r="D3180" s="238"/>
    </row>
    <row r="3181" spans="4:4">
      <c r="D3181" s="238"/>
    </row>
    <row r="3182" spans="4:4">
      <c r="D3182" s="238"/>
    </row>
    <row r="3183" spans="4:4">
      <c r="D3183" s="238"/>
    </row>
    <row r="3184" spans="4:4">
      <c r="D3184" s="238"/>
    </row>
    <row r="3185" spans="4:4">
      <c r="D3185" s="238"/>
    </row>
    <row r="3186" spans="4:4">
      <c r="D3186" s="238"/>
    </row>
    <row r="3187" spans="4:4">
      <c r="D3187" s="238"/>
    </row>
    <row r="3188" spans="4:4">
      <c r="D3188" s="238"/>
    </row>
    <row r="3189" spans="4:4">
      <c r="D3189" s="238"/>
    </row>
    <row r="3190" spans="4:4">
      <c r="D3190" s="238"/>
    </row>
    <row r="3191" spans="4:4">
      <c r="D3191" s="238"/>
    </row>
    <row r="3192" spans="4:4">
      <c r="D3192" s="238"/>
    </row>
    <row r="3193" spans="4:4">
      <c r="D3193" s="238"/>
    </row>
    <row r="3194" spans="4:4">
      <c r="D3194" s="238"/>
    </row>
    <row r="3195" spans="4:4">
      <c r="D3195" s="238"/>
    </row>
    <row r="3196" spans="4:4">
      <c r="D3196" s="238"/>
    </row>
    <row r="3197" spans="4:4">
      <c r="D3197" s="238"/>
    </row>
    <row r="3198" spans="4:4">
      <c r="D3198" s="238"/>
    </row>
    <row r="3199" spans="4:4">
      <c r="D3199" s="238"/>
    </row>
    <row r="3200" spans="4:4">
      <c r="D3200" s="238"/>
    </row>
    <row r="3201" spans="4:4">
      <c r="D3201" s="238"/>
    </row>
    <row r="3202" spans="4:4">
      <c r="D3202" s="238"/>
    </row>
    <row r="3203" spans="4:4">
      <c r="D3203" s="238"/>
    </row>
    <row r="3204" spans="4:4">
      <c r="D3204" s="238"/>
    </row>
    <row r="3205" spans="4:4">
      <c r="D3205" s="238"/>
    </row>
    <row r="3206" spans="4:4">
      <c r="D3206" s="238"/>
    </row>
    <row r="3207" spans="4:4">
      <c r="D3207" s="238"/>
    </row>
    <row r="3208" spans="4:4">
      <c r="D3208" s="238"/>
    </row>
    <row r="3209" spans="4:4">
      <c r="D3209" s="238"/>
    </row>
    <row r="3210" spans="4:4">
      <c r="D3210" s="238"/>
    </row>
    <row r="3211" spans="4:4">
      <c r="D3211" s="238"/>
    </row>
    <row r="3212" spans="4:4">
      <c r="D3212" s="238"/>
    </row>
    <row r="3213" spans="4:4">
      <c r="D3213" s="238"/>
    </row>
    <row r="3214" spans="4:4">
      <c r="D3214" s="238"/>
    </row>
    <row r="3215" spans="4:4">
      <c r="D3215" s="238"/>
    </row>
    <row r="3216" spans="4:4">
      <c r="D3216" s="238"/>
    </row>
    <row r="3217" spans="4:4">
      <c r="D3217" s="238"/>
    </row>
    <row r="3218" spans="4:4">
      <c r="D3218" s="238"/>
    </row>
    <row r="3219" spans="4:4">
      <c r="D3219" s="238"/>
    </row>
    <row r="3220" spans="4:4">
      <c r="D3220" s="238"/>
    </row>
    <row r="3221" spans="4:4">
      <c r="D3221" s="238"/>
    </row>
    <row r="3222" spans="4:4">
      <c r="D3222" s="238"/>
    </row>
    <row r="3223" spans="4:4">
      <c r="D3223" s="238"/>
    </row>
    <row r="3224" spans="4:4">
      <c r="D3224" s="238"/>
    </row>
    <row r="3225" spans="4:4">
      <c r="D3225" s="238"/>
    </row>
    <row r="3226" spans="4:4">
      <c r="D3226" s="238"/>
    </row>
    <row r="3227" spans="4:4">
      <c r="D3227" s="238"/>
    </row>
    <row r="3228" spans="4:4">
      <c r="D3228" s="238"/>
    </row>
    <row r="3229" spans="4:4">
      <c r="D3229" s="238"/>
    </row>
    <row r="3230" spans="4:4">
      <c r="D3230" s="238"/>
    </row>
    <row r="3231" spans="4:4">
      <c r="D3231" s="238"/>
    </row>
    <row r="3232" spans="4:4">
      <c r="D3232" s="238"/>
    </row>
    <row r="3233" spans="4:4">
      <c r="D3233" s="238"/>
    </row>
    <row r="3234" spans="4:4">
      <c r="D3234" s="238"/>
    </row>
    <row r="3235" spans="4:4">
      <c r="D3235" s="238"/>
    </row>
    <row r="3236" spans="4:4">
      <c r="D3236" s="238"/>
    </row>
    <row r="3237" spans="4:4">
      <c r="D3237" s="238"/>
    </row>
    <row r="3238" spans="4:4">
      <c r="D3238" s="238"/>
    </row>
    <row r="3239" spans="4:4">
      <c r="D3239" s="238"/>
    </row>
    <row r="3240" spans="4:4">
      <c r="D3240" s="238"/>
    </row>
    <row r="3241" spans="4:4">
      <c r="D3241" s="238"/>
    </row>
    <row r="3242" spans="4:4">
      <c r="D3242" s="238"/>
    </row>
    <row r="3243" spans="4:4">
      <c r="D3243" s="238"/>
    </row>
    <row r="3244" spans="4:4">
      <c r="D3244" s="238"/>
    </row>
    <row r="3245" spans="4:4">
      <c r="D3245" s="238"/>
    </row>
    <row r="3246" spans="4:4">
      <c r="D3246" s="238"/>
    </row>
    <row r="3247" spans="4:4">
      <c r="D3247" s="238"/>
    </row>
    <row r="3248" spans="4:4">
      <c r="D3248" s="238"/>
    </row>
    <row r="3249" spans="4:4">
      <c r="D3249" s="238"/>
    </row>
    <row r="3250" spans="4:4">
      <c r="D3250" s="238"/>
    </row>
    <row r="3251" spans="4:4">
      <c r="D3251" s="238"/>
    </row>
    <row r="3252" spans="4:4">
      <c r="D3252" s="238"/>
    </row>
    <row r="3253" spans="4:4">
      <c r="D3253" s="238"/>
    </row>
    <row r="3254" spans="4:4">
      <c r="D3254" s="238"/>
    </row>
    <row r="3255" spans="4:4">
      <c r="D3255" s="238"/>
    </row>
    <row r="3256" spans="4:4">
      <c r="D3256" s="238"/>
    </row>
    <row r="3257" spans="4:4">
      <c r="D3257" s="238"/>
    </row>
    <row r="3258" spans="4:4">
      <c r="D3258" s="238"/>
    </row>
    <row r="3259" spans="4:4">
      <c r="D3259" s="238"/>
    </row>
    <row r="3260" spans="4:4">
      <c r="D3260" s="238"/>
    </row>
    <row r="3261" spans="4:4">
      <c r="D3261" s="238"/>
    </row>
    <row r="3262" spans="4:4">
      <c r="D3262" s="238"/>
    </row>
    <row r="3263" spans="4:4">
      <c r="D3263" s="238"/>
    </row>
    <row r="3264" spans="4:4">
      <c r="D3264" s="238"/>
    </row>
    <row r="3265" spans="4:4">
      <c r="D3265" s="238"/>
    </row>
    <row r="3266" spans="4:4">
      <c r="D3266" s="238"/>
    </row>
    <row r="3267" spans="4:4">
      <c r="D3267" s="238"/>
    </row>
    <row r="3268" spans="4:4">
      <c r="D3268" s="238"/>
    </row>
    <row r="3269" spans="4:4">
      <c r="D3269" s="238"/>
    </row>
    <row r="3270" spans="4:4">
      <c r="D3270" s="238"/>
    </row>
    <row r="3271" spans="4:4">
      <c r="D3271" s="238"/>
    </row>
    <row r="3272" spans="4:4">
      <c r="D3272" s="238"/>
    </row>
    <row r="3273" spans="4:4">
      <c r="D3273" s="238"/>
    </row>
    <row r="3274" spans="4:4">
      <c r="D3274" s="238"/>
    </row>
    <row r="3275" spans="4:4">
      <c r="D3275" s="238"/>
    </row>
    <row r="3276" spans="4:4">
      <c r="D3276" s="238"/>
    </row>
    <row r="3277" spans="4:4">
      <c r="D3277" s="238"/>
    </row>
    <row r="3278" spans="4:4">
      <c r="D3278" s="238"/>
    </row>
    <row r="3279" spans="4:4">
      <c r="D3279" s="238"/>
    </row>
    <row r="3280" spans="4:4">
      <c r="D3280" s="238"/>
    </row>
    <row r="3281" spans="4:4">
      <c r="D3281" s="238"/>
    </row>
    <row r="3282" spans="4:4">
      <c r="D3282" s="238"/>
    </row>
    <row r="3283" spans="4:4">
      <c r="D3283" s="238"/>
    </row>
    <row r="3284" spans="4:4">
      <c r="D3284" s="238"/>
    </row>
    <row r="3285" spans="4:4">
      <c r="D3285" s="238"/>
    </row>
    <row r="3286" spans="4:4">
      <c r="D3286" s="238"/>
    </row>
    <row r="3287" spans="4:4">
      <c r="D3287" s="238"/>
    </row>
    <row r="3288" spans="4:4">
      <c r="D3288" s="238"/>
    </row>
    <row r="3289" spans="4:4">
      <c r="D3289" s="238"/>
    </row>
    <row r="3290" spans="4:4">
      <c r="D3290" s="238"/>
    </row>
    <row r="3291" spans="4:4">
      <c r="D3291" s="238"/>
    </row>
    <row r="3292" spans="4:4">
      <c r="D3292" s="238"/>
    </row>
    <row r="3293" spans="4:4">
      <c r="D3293" s="238"/>
    </row>
    <row r="3294" spans="4:4">
      <c r="D3294" s="238"/>
    </row>
    <row r="3295" spans="4:4">
      <c r="D3295" s="238"/>
    </row>
    <row r="3296" spans="4:4">
      <c r="D3296" s="238"/>
    </row>
    <row r="3297" spans="4:4">
      <c r="D3297" s="238"/>
    </row>
    <row r="3298" spans="4:4">
      <c r="D3298" s="238"/>
    </row>
    <row r="3299" spans="4:4">
      <c r="D3299" s="238"/>
    </row>
    <row r="3300" spans="4:4">
      <c r="D3300" s="238"/>
    </row>
    <row r="3301" spans="4:4">
      <c r="D3301" s="238"/>
    </row>
    <row r="3302" spans="4:4">
      <c r="D3302" s="238"/>
    </row>
    <row r="3303" spans="4:4">
      <c r="D3303" s="238"/>
    </row>
    <row r="3304" spans="4:4">
      <c r="D3304" s="238"/>
    </row>
    <row r="3305" spans="4:4">
      <c r="D3305" s="238"/>
    </row>
    <row r="3306" spans="4:4">
      <c r="D3306" s="238"/>
    </row>
    <row r="3307" spans="4:4">
      <c r="D3307" s="238"/>
    </row>
    <row r="3308" spans="4:4">
      <c r="D3308" s="238"/>
    </row>
    <row r="3309" spans="4:4">
      <c r="D3309" s="238"/>
    </row>
    <row r="3310" spans="4:4">
      <c r="D3310" s="238"/>
    </row>
    <row r="3311" spans="4:4">
      <c r="D3311" s="238"/>
    </row>
    <row r="3312" spans="4:4">
      <c r="D3312" s="238"/>
    </row>
    <row r="3313" spans="4:4">
      <c r="D3313" s="238"/>
    </row>
    <row r="3314" spans="4:4">
      <c r="D3314" s="238"/>
    </row>
    <row r="3315" spans="4:4">
      <c r="D3315" s="238"/>
    </row>
    <row r="3316" spans="4:4">
      <c r="D3316" s="238"/>
    </row>
    <row r="3317" spans="4:4">
      <c r="D3317" s="238"/>
    </row>
    <row r="3318" spans="4:4">
      <c r="D3318" s="238"/>
    </row>
    <row r="3319" spans="4:4">
      <c r="D3319" s="238"/>
    </row>
    <row r="3320" spans="4:4">
      <c r="D3320" s="238"/>
    </row>
    <row r="3321" spans="4:4">
      <c r="D3321" s="238"/>
    </row>
    <row r="3322" spans="4:4">
      <c r="D3322" s="238"/>
    </row>
    <row r="3323" spans="4:4">
      <c r="D3323" s="238"/>
    </row>
    <row r="3324" spans="4:4">
      <c r="D3324" s="238"/>
    </row>
    <row r="3325" spans="4:4">
      <c r="D3325" s="238"/>
    </row>
    <row r="3326" spans="4:4">
      <c r="D3326" s="238"/>
    </row>
    <row r="3327" spans="4:4">
      <c r="D3327" s="238"/>
    </row>
    <row r="3328" spans="4:4">
      <c r="D3328" s="238"/>
    </row>
    <row r="3329" spans="4:4">
      <c r="D3329" s="238"/>
    </row>
    <row r="3330" spans="4:4">
      <c r="D3330" s="238"/>
    </row>
    <row r="3331" spans="4:4">
      <c r="D3331" s="238"/>
    </row>
    <row r="3332" spans="4:4">
      <c r="D3332" s="238"/>
    </row>
    <row r="3333" spans="4:4">
      <c r="D3333" s="238"/>
    </row>
    <row r="3334" spans="4:4">
      <c r="D3334" s="238"/>
    </row>
    <row r="3335" spans="4:4">
      <c r="D3335" s="238"/>
    </row>
    <row r="3336" spans="4:4">
      <c r="D3336" s="238"/>
    </row>
    <row r="3337" spans="4:4">
      <c r="D3337" s="238"/>
    </row>
    <row r="3338" spans="4:4">
      <c r="D3338" s="238"/>
    </row>
    <row r="3339" spans="4:4">
      <c r="D3339" s="238"/>
    </row>
    <row r="3340" spans="4:4">
      <c r="D3340" s="238"/>
    </row>
    <row r="3341" spans="4:4">
      <c r="D3341" s="238"/>
    </row>
    <row r="3342" spans="4:4">
      <c r="D3342" s="238"/>
    </row>
    <row r="3343" spans="4:4">
      <c r="D3343" s="238"/>
    </row>
    <row r="3344" spans="4:4">
      <c r="D3344" s="238"/>
    </row>
    <row r="3345" spans="4:4">
      <c r="D3345" s="238"/>
    </row>
    <row r="3346" spans="4:4">
      <c r="D3346" s="238"/>
    </row>
    <row r="3347" spans="4:4">
      <c r="D3347" s="238"/>
    </row>
    <row r="3348" spans="4:4">
      <c r="D3348" s="238"/>
    </row>
    <row r="3349" spans="4:4">
      <c r="D3349" s="238"/>
    </row>
    <row r="3350" spans="4:4">
      <c r="D3350" s="238"/>
    </row>
    <row r="3351" spans="4:4">
      <c r="D3351" s="238"/>
    </row>
    <row r="3352" spans="4:4">
      <c r="D3352" s="238"/>
    </row>
    <row r="3353" spans="4:4">
      <c r="D3353" s="238"/>
    </row>
    <row r="3354" spans="4:4">
      <c r="D3354" s="238"/>
    </row>
    <row r="3355" spans="4:4">
      <c r="D3355" s="238"/>
    </row>
    <row r="3356" spans="4:4">
      <c r="D3356" s="238"/>
    </row>
    <row r="3357" spans="4:4">
      <c r="D3357" s="238"/>
    </row>
    <row r="3358" spans="4:4">
      <c r="D3358" s="238"/>
    </row>
    <row r="3359" spans="4:4">
      <c r="D3359" s="238"/>
    </row>
    <row r="3360" spans="4:4">
      <c r="D3360" s="238"/>
    </row>
    <row r="3361" spans="4:4">
      <c r="D3361" s="238"/>
    </row>
    <row r="3362" spans="4:4">
      <c r="D3362" s="238"/>
    </row>
    <row r="3363" spans="4:4">
      <c r="D3363" s="238"/>
    </row>
    <row r="3364" spans="4:4">
      <c r="D3364" s="238"/>
    </row>
    <row r="3365" spans="4:4">
      <c r="D3365" s="238"/>
    </row>
    <row r="3366" spans="4:4">
      <c r="D3366" s="238"/>
    </row>
    <row r="3367" spans="4:4">
      <c r="D3367" s="238"/>
    </row>
    <row r="3368" spans="4:4">
      <c r="D3368" s="238"/>
    </row>
    <row r="3369" spans="4:4">
      <c r="D3369" s="238"/>
    </row>
    <row r="3370" spans="4:4">
      <c r="D3370" s="238"/>
    </row>
    <row r="3371" spans="4:4">
      <c r="D3371" s="238"/>
    </row>
    <row r="3372" spans="4:4">
      <c r="D3372" s="238"/>
    </row>
    <row r="3373" spans="4:4">
      <c r="D3373" s="238"/>
    </row>
    <row r="3374" spans="4:4">
      <c r="D3374" s="238"/>
    </row>
    <row r="3375" spans="4:4">
      <c r="D3375" s="238"/>
    </row>
    <row r="3376" spans="4:4">
      <c r="D3376" s="238"/>
    </row>
    <row r="3377" spans="4:4">
      <c r="D3377" s="238"/>
    </row>
    <row r="3378" spans="4:4">
      <c r="D3378" s="238"/>
    </row>
    <row r="3379" spans="4:4">
      <c r="D3379" s="238"/>
    </row>
    <row r="3380" spans="4:4">
      <c r="D3380" s="238"/>
    </row>
    <row r="3381" spans="4:4">
      <c r="D3381" s="238"/>
    </row>
    <row r="3382" spans="4:4">
      <c r="D3382" s="238"/>
    </row>
    <row r="3383" spans="4:4">
      <c r="D3383" s="238"/>
    </row>
    <row r="3384" spans="4:4">
      <c r="D3384" s="238"/>
    </row>
    <row r="3385" spans="4:4">
      <c r="D3385" s="238"/>
    </row>
    <row r="3386" spans="4:4">
      <c r="D3386" s="238"/>
    </row>
    <row r="3387" spans="4:4">
      <c r="D3387" s="238"/>
    </row>
    <row r="3388" spans="4:4">
      <c r="D3388" s="238"/>
    </row>
    <row r="3389" spans="4:4">
      <c r="D3389" s="238"/>
    </row>
    <row r="3390" spans="4:4">
      <c r="D3390" s="238"/>
    </row>
    <row r="3391" spans="4:4">
      <c r="D3391" s="238"/>
    </row>
    <row r="3392" spans="4:4">
      <c r="D3392" s="238"/>
    </row>
    <row r="3393" spans="4:4">
      <c r="D3393" s="238"/>
    </row>
    <row r="3394" spans="4:4">
      <c r="D3394" s="238"/>
    </row>
    <row r="3395" spans="4:4">
      <c r="D3395" s="238"/>
    </row>
    <row r="3396" spans="4:4">
      <c r="D3396" s="238"/>
    </row>
    <row r="3397" spans="4:4">
      <c r="D3397" s="238"/>
    </row>
    <row r="3398" spans="4:4">
      <c r="D3398" s="238"/>
    </row>
    <row r="3399" spans="4:4">
      <c r="D3399" s="238"/>
    </row>
    <row r="3400" spans="4:4">
      <c r="D3400" s="238"/>
    </row>
    <row r="3401" spans="4:4">
      <c r="D3401" s="238"/>
    </row>
    <row r="3402" spans="4:4">
      <c r="D3402" s="238"/>
    </row>
    <row r="3403" spans="4:4">
      <c r="D3403" s="238"/>
    </row>
    <row r="3404" spans="4:4">
      <c r="D3404" s="238"/>
    </row>
    <row r="3405" spans="4:4">
      <c r="D3405" s="238"/>
    </row>
    <row r="3406" spans="4:4">
      <c r="D3406" s="238"/>
    </row>
    <row r="3407" spans="4:4">
      <c r="D3407" s="238"/>
    </row>
    <row r="3408" spans="4:4">
      <c r="D3408" s="238"/>
    </row>
    <row r="3409" spans="4:4">
      <c r="D3409" s="238"/>
    </row>
    <row r="3410" spans="4:4">
      <c r="D3410" s="238"/>
    </row>
    <row r="3411" spans="4:4">
      <c r="D3411" s="238"/>
    </row>
    <row r="3412" spans="4:4">
      <c r="D3412" s="238"/>
    </row>
    <row r="3413" spans="4:4">
      <c r="D3413" s="238"/>
    </row>
    <row r="3414" spans="4:4">
      <c r="D3414" s="238"/>
    </row>
    <row r="3415" spans="4:4">
      <c r="D3415" s="238"/>
    </row>
    <row r="3416" spans="4:4">
      <c r="D3416" s="238"/>
    </row>
    <row r="3417" spans="4:4">
      <c r="D3417" s="238"/>
    </row>
    <row r="3418" spans="4:4">
      <c r="D3418" s="238"/>
    </row>
    <row r="3419" spans="4:4">
      <c r="D3419" s="238"/>
    </row>
    <row r="3420" spans="4:4">
      <c r="D3420" s="238"/>
    </row>
    <row r="3421" spans="4:4">
      <c r="D3421" s="238"/>
    </row>
    <row r="3422" spans="4:4">
      <c r="D3422" s="238"/>
    </row>
    <row r="3423" spans="4:4">
      <c r="D3423" s="238"/>
    </row>
    <row r="3424" spans="4:4">
      <c r="D3424" s="238"/>
    </row>
    <row r="3425" spans="4:4">
      <c r="D3425" s="238"/>
    </row>
    <row r="3426" spans="4:4">
      <c r="D3426" s="238"/>
    </row>
    <row r="3427" spans="4:4">
      <c r="D3427" s="238"/>
    </row>
    <row r="3428" spans="4:4">
      <c r="D3428" s="238"/>
    </row>
    <row r="3429" spans="4:4">
      <c r="D3429" s="238"/>
    </row>
    <row r="3430" spans="4:4">
      <c r="D3430" s="238"/>
    </row>
    <row r="3431" spans="4:4">
      <c r="D3431" s="238"/>
    </row>
    <row r="3432" spans="4:4">
      <c r="D3432" s="238"/>
    </row>
    <row r="3433" spans="4:4">
      <c r="D3433" s="238"/>
    </row>
    <row r="3434" spans="4:4">
      <c r="D3434" s="238"/>
    </row>
    <row r="3435" spans="4:4">
      <c r="D3435" s="238"/>
    </row>
    <row r="3436" spans="4:4">
      <c r="D3436" s="238"/>
    </row>
    <row r="3437" spans="4:4">
      <c r="D3437" s="238"/>
    </row>
    <row r="3438" spans="4:4">
      <c r="D3438" s="238"/>
    </row>
    <row r="3439" spans="4:4">
      <c r="D3439" s="238"/>
    </row>
    <row r="3440" spans="4:4">
      <c r="D3440" s="238"/>
    </row>
    <row r="3441" spans="4:4">
      <c r="D3441" s="238"/>
    </row>
    <row r="3442" spans="4:4">
      <c r="D3442" s="238"/>
    </row>
    <row r="3443" spans="4:4">
      <c r="D3443" s="238"/>
    </row>
    <row r="3444" spans="4:4">
      <c r="D3444" s="238"/>
    </row>
    <row r="3445" spans="4:4">
      <c r="D3445" s="238"/>
    </row>
    <row r="3446" spans="4:4">
      <c r="D3446" s="238"/>
    </row>
    <row r="3447" spans="4:4">
      <c r="D3447" s="238"/>
    </row>
    <row r="3448" spans="4:4">
      <c r="D3448" s="238"/>
    </row>
    <row r="3449" spans="4:4">
      <c r="D3449" s="238"/>
    </row>
    <row r="3450" spans="4:4">
      <c r="D3450" s="238"/>
    </row>
    <row r="3451" spans="4:4">
      <c r="D3451" s="238"/>
    </row>
    <row r="3452" spans="4:4">
      <c r="D3452" s="238"/>
    </row>
    <row r="3453" spans="4:4">
      <c r="D3453" s="238"/>
    </row>
    <row r="3454" spans="4:4">
      <c r="D3454" s="238"/>
    </row>
    <row r="3455" spans="4:4">
      <c r="D3455" s="238"/>
    </row>
    <row r="3456" spans="4:4">
      <c r="D3456" s="238"/>
    </row>
    <row r="3457" spans="4:4">
      <c r="D3457" s="238"/>
    </row>
    <row r="3458" spans="4:4">
      <c r="D3458" s="238"/>
    </row>
    <row r="3459" spans="4:4">
      <c r="D3459" s="238"/>
    </row>
    <row r="3460" spans="4:4">
      <c r="D3460" s="238"/>
    </row>
    <row r="3461" spans="4:4">
      <c r="D3461" s="238"/>
    </row>
    <row r="3462" spans="4:4">
      <c r="D3462" s="238"/>
    </row>
    <row r="3463" spans="4:4">
      <c r="D3463" s="238"/>
    </row>
    <row r="3464" spans="4:4">
      <c r="D3464" s="238"/>
    </row>
    <row r="3465" spans="4:4">
      <c r="D3465" s="238"/>
    </row>
    <row r="3466" spans="4:4">
      <c r="D3466" s="238"/>
    </row>
    <row r="3467" spans="4:4">
      <c r="D3467" s="238"/>
    </row>
    <row r="3468" spans="4:4">
      <c r="D3468" s="238"/>
    </row>
    <row r="3469" spans="4:4">
      <c r="D3469" s="238"/>
    </row>
    <row r="3470" spans="4:4">
      <c r="D3470" s="238"/>
    </row>
    <row r="3471" spans="4:4">
      <c r="D3471" s="238"/>
    </row>
    <row r="3472" spans="4:4">
      <c r="D3472" s="238"/>
    </row>
    <row r="3473" spans="4:4">
      <c r="D3473" s="238"/>
    </row>
    <row r="3474" spans="4:4">
      <c r="D3474" s="238"/>
    </row>
    <row r="3475" spans="4:4">
      <c r="D3475" s="238"/>
    </row>
    <row r="3476" spans="4:4">
      <c r="D3476" s="238"/>
    </row>
    <row r="3477" spans="4:4">
      <c r="D3477" s="238"/>
    </row>
    <row r="3478" spans="4:4">
      <c r="D3478" s="238"/>
    </row>
    <row r="3479" spans="4:4">
      <c r="D3479" s="238"/>
    </row>
    <row r="3480" spans="4:4">
      <c r="D3480" s="238"/>
    </row>
    <row r="3481" spans="4:4">
      <c r="D3481" s="238"/>
    </row>
    <row r="3482" spans="4:4">
      <c r="D3482" s="238"/>
    </row>
    <row r="3483" spans="4:4">
      <c r="D3483" s="238"/>
    </row>
    <row r="3484" spans="4:4">
      <c r="D3484" s="238"/>
    </row>
    <row r="3485" spans="4:4">
      <c r="D3485" s="238"/>
    </row>
    <row r="3486" spans="4:4">
      <c r="D3486" s="238"/>
    </row>
    <row r="3487" spans="4:4">
      <c r="D3487" s="238"/>
    </row>
    <row r="3488" spans="4:4">
      <c r="D3488" s="238"/>
    </row>
    <row r="3489" spans="4:4">
      <c r="D3489" s="238"/>
    </row>
    <row r="3490" spans="4:4">
      <c r="D3490" s="238"/>
    </row>
    <row r="3491" spans="4:4">
      <c r="D3491" s="238"/>
    </row>
    <row r="3492" spans="4:4">
      <c r="D3492" s="238"/>
    </row>
    <row r="3493" spans="4:4">
      <c r="D3493" s="238"/>
    </row>
    <row r="3494" spans="4:4">
      <c r="D3494" s="238"/>
    </row>
    <row r="3495" spans="4:4">
      <c r="D3495" s="238"/>
    </row>
    <row r="3496" spans="4:4">
      <c r="D3496" s="238"/>
    </row>
    <row r="3497" spans="4:4">
      <c r="D3497" s="238"/>
    </row>
    <row r="3498" spans="4:4">
      <c r="D3498" s="238"/>
    </row>
    <row r="3499" spans="4:4">
      <c r="D3499" s="238"/>
    </row>
    <row r="3500" spans="4:4">
      <c r="D3500" s="238"/>
    </row>
    <row r="3501" spans="4:4">
      <c r="D3501" s="238"/>
    </row>
    <row r="3502" spans="4:4">
      <c r="D3502" s="238"/>
    </row>
    <row r="3503" spans="4:4">
      <c r="D3503" s="238"/>
    </row>
    <row r="3504" spans="4:4">
      <c r="D3504" s="238"/>
    </row>
    <row r="3505" spans="4:4">
      <c r="D3505" s="238"/>
    </row>
    <row r="3506" spans="4:4">
      <c r="D3506" s="238"/>
    </row>
    <row r="3507" spans="4:4">
      <c r="D3507" s="238"/>
    </row>
    <row r="3508" spans="4:4">
      <c r="D3508" s="238"/>
    </row>
    <row r="3509" spans="4:4">
      <c r="D3509" s="238"/>
    </row>
    <row r="3510" spans="4:4">
      <c r="D3510" s="238"/>
    </row>
    <row r="3511" spans="4:4">
      <c r="D3511" s="238"/>
    </row>
    <row r="3512" spans="4:4">
      <c r="D3512" s="238"/>
    </row>
    <row r="3513" spans="4:4">
      <c r="D3513" s="238"/>
    </row>
    <row r="3514" spans="4:4">
      <c r="D3514" s="238"/>
    </row>
    <row r="3515" spans="4:4">
      <c r="D3515" s="238"/>
    </row>
    <row r="3516" spans="4:4">
      <c r="D3516" s="238"/>
    </row>
    <row r="3517" spans="4:4">
      <c r="D3517" s="238"/>
    </row>
    <row r="3518" spans="4:4">
      <c r="D3518" s="238"/>
    </row>
    <row r="3519" spans="4:4">
      <c r="D3519" s="238"/>
    </row>
    <row r="3520" spans="4:4">
      <c r="D3520" s="238"/>
    </row>
    <row r="3521" spans="4:4">
      <c r="D3521" s="238"/>
    </row>
    <row r="3522" spans="4:4">
      <c r="D3522" s="238"/>
    </row>
    <row r="3523" spans="4:4">
      <c r="D3523" s="238"/>
    </row>
    <row r="3524" spans="4:4">
      <c r="D3524" s="238"/>
    </row>
    <row r="3525" spans="4:4">
      <c r="D3525" s="238"/>
    </row>
    <row r="3526" spans="4:4">
      <c r="D3526" s="238"/>
    </row>
    <row r="3527" spans="4:4">
      <c r="D3527" s="238"/>
    </row>
    <row r="3528" spans="4:4">
      <c r="D3528" s="238"/>
    </row>
    <row r="3529" spans="4:4">
      <c r="D3529" s="238"/>
    </row>
    <row r="3530" spans="4:4">
      <c r="D3530" s="238"/>
    </row>
    <row r="3531" spans="4:4">
      <c r="D3531" s="238"/>
    </row>
    <row r="3532" spans="4:4">
      <c r="D3532" s="238"/>
    </row>
    <row r="3533" spans="4:4">
      <c r="D3533" s="238"/>
    </row>
    <row r="3534" spans="4:4">
      <c r="D3534" s="238"/>
    </row>
    <row r="3535" spans="4:4">
      <c r="D3535" s="238"/>
    </row>
    <row r="3536" spans="4:4">
      <c r="D3536" s="238"/>
    </row>
    <row r="3537" spans="4:4">
      <c r="D3537" s="238"/>
    </row>
    <row r="3538" spans="4:4">
      <c r="D3538" s="238"/>
    </row>
    <row r="3539" spans="4:4">
      <c r="D3539" s="238"/>
    </row>
    <row r="3540" spans="4:4">
      <c r="D3540" s="238"/>
    </row>
    <row r="3541" spans="4:4">
      <c r="D3541" s="238"/>
    </row>
    <row r="3542" spans="4:4">
      <c r="D3542" s="238"/>
    </row>
    <row r="3543" spans="4:4">
      <c r="D3543" s="238"/>
    </row>
    <row r="3544" spans="4:4">
      <c r="D3544" s="238"/>
    </row>
    <row r="3545" spans="4:4">
      <c r="D3545" s="238"/>
    </row>
    <row r="3546" spans="4:4">
      <c r="D3546" s="238"/>
    </row>
    <row r="3547" spans="4:4">
      <c r="D3547" s="238"/>
    </row>
    <row r="3548" spans="4:4">
      <c r="D3548" s="238"/>
    </row>
    <row r="3549" spans="4:4">
      <c r="D3549" s="238"/>
    </row>
    <row r="3550" spans="4:4">
      <c r="D3550" s="238"/>
    </row>
    <row r="3551" spans="4:4">
      <c r="D3551" s="238"/>
    </row>
    <row r="3552" spans="4:4">
      <c r="D3552" s="238"/>
    </row>
    <row r="3553" spans="4:4">
      <c r="D3553" s="238"/>
    </row>
    <row r="3554" spans="4:4">
      <c r="D3554" s="238"/>
    </row>
    <row r="3555" spans="4:4">
      <c r="D3555" s="238"/>
    </row>
    <row r="3556" spans="4:4">
      <c r="D3556" s="238"/>
    </row>
    <row r="3557" spans="4:4">
      <c r="D3557" s="238"/>
    </row>
    <row r="3558" spans="4:4">
      <c r="D3558" s="238"/>
    </row>
    <row r="3559" spans="4:4">
      <c r="D3559" s="238"/>
    </row>
    <row r="3560" spans="4:4">
      <c r="D3560" s="238"/>
    </row>
    <row r="3561" spans="4:4">
      <c r="D3561" s="238"/>
    </row>
    <row r="3562" spans="4:4">
      <c r="D3562" s="238"/>
    </row>
    <row r="3563" spans="4:4">
      <c r="D3563" s="238"/>
    </row>
    <row r="3564" spans="4:4">
      <c r="D3564" s="238"/>
    </row>
    <row r="3565" spans="4:4">
      <c r="D3565" s="238"/>
    </row>
    <row r="3566" spans="4:4">
      <c r="D3566" s="238"/>
    </row>
    <row r="3567" spans="4:4">
      <c r="D3567" s="238"/>
    </row>
    <row r="3568" spans="4:4">
      <c r="D3568" s="238"/>
    </row>
    <row r="3569" spans="4:4">
      <c r="D3569" s="238"/>
    </row>
    <row r="3570" spans="4:4">
      <c r="D3570" s="238"/>
    </row>
    <row r="3571" spans="4:4">
      <c r="D3571" s="238"/>
    </row>
    <row r="3572" spans="4:4">
      <c r="D3572" s="238"/>
    </row>
    <row r="3573" spans="4:4">
      <c r="D3573" s="238"/>
    </row>
    <row r="3574" spans="4:4">
      <c r="D3574" s="238"/>
    </row>
    <row r="3575" spans="4:4">
      <c r="D3575" s="238"/>
    </row>
    <row r="3576" spans="4:4">
      <c r="D3576" s="238"/>
    </row>
    <row r="3577" spans="4:4">
      <c r="D3577" s="238"/>
    </row>
    <row r="3578" spans="4:4">
      <c r="D3578" s="238"/>
    </row>
    <row r="3579" spans="4:4">
      <c r="D3579" s="238"/>
    </row>
    <row r="3580" spans="4:4">
      <c r="D3580" s="238"/>
    </row>
    <row r="3581" spans="4:4">
      <c r="D3581" s="238"/>
    </row>
    <row r="3582" spans="4:4">
      <c r="D3582" s="238"/>
    </row>
    <row r="3583" spans="4:4">
      <c r="D3583" s="238"/>
    </row>
    <row r="3584" spans="4:4">
      <c r="D3584" s="238"/>
    </row>
    <row r="3585" spans="4:4">
      <c r="D3585" s="238"/>
    </row>
    <row r="3586" spans="4:4">
      <c r="D3586" s="238"/>
    </row>
    <row r="3587" spans="4:4">
      <c r="D3587" s="238"/>
    </row>
    <row r="3588" spans="4:4">
      <c r="D3588" s="238"/>
    </row>
    <row r="3589" spans="4:4">
      <c r="D3589" s="238"/>
    </row>
    <row r="3590" spans="4:4">
      <c r="D3590" s="238"/>
    </row>
    <row r="3591" spans="4:4">
      <c r="D3591" s="238"/>
    </row>
    <row r="3592" spans="4:4">
      <c r="D3592" s="238"/>
    </row>
    <row r="3593" spans="4:4">
      <c r="D3593" s="238"/>
    </row>
    <row r="3594" spans="4:4">
      <c r="D3594" s="238"/>
    </row>
    <row r="3595" spans="4:4">
      <c r="D3595" s="238"/>
    </row>
    <row r="3596" spans="4:4">
      <c r="D3596" s="238"/>
    </row>
    <row r="3597" spans="4:4">
      <c r="D3597" s="238"/>
    </row>
    <row r="3598" spans="4:4">
      <c r="D3598" s="238"/>
    </row>
    <row r="3599" spans="4:4">
      <c r="D3599" s="238"/>
    </row>
    <row r="3600" spans="4:4">
      <c r="D3600" s="238"/>
    </row>
    <row r="3601" spans="4:4">
      <c r="D3601" s="238"/>
    </row>
    <row r="3602" spans="4:4">
      <c r="D3602" s="238"/>
    </row>
    <row r="3603" spans="4:4">
      <c r="D3603" s="238"/>
    </row>
    <row r="3604" spans="4:4">
      <c r="D3604" s="238"/>
    </row>
    <row r="3605" spans="4:4">
      <c r="D3605" s="238"/>
    </row>
    <row r="3606" spans="4:4">
      <c r="D3606" s="238"/>
    </row>
    <row r="3607" spans="4:4">
      <c r="D3607" s="238"/>
    </row>
    <row r="3608" spans="4:4">
      <c r="D3608" s="238"/>
    </row>
    <row r="3609" spans="4:4">
      <c r="D3609" s="238"/>
    </row>
    <row r="3610" spans="4:4">
      <c r="D3610" s="238"/>
    </row>
    <row r="3611" spans="4:4">
      <c r="D3611" s="238"/>
    </row>
    <row r="3612" spans="4:4">
      <c r="D3612" s="238"/>
    </row>
    <row r="3613" spans="4:4">
      <c r="D3613" s="238"/>
    </row>
    <row r="3614" spans="4:4">
      <c r="D3614" s="238"/>
    </row>
    <row r="3615" spans="4:4">
      <c r="D3615" s="238"/>
    </row>
    <row r="3616" spans="4:4">
      <c r="D3616" s="238"/>
    </row>
    <row r="3617" spans="4:4">
      <c r="D3617" s="238"/>
    </row>
    <row r="3618" spans="4:4">
      <c r="D3618" s="238"/>
    </row>
    <row r="3619" spans="4:4">
      <c r="D3619" s="238"/>
    </row>
    <row r="3620" spans="4:4">
      <c r="D3620" s="238"/>
    </row>
    <row r="3621" spans="4:4">
      <c r="D3621" s="238"/>
    </row>
    <row r="3622" spans="4:4">
      <c r="D3622" s="238"/>
    </row>
    <row r="3623" spans="4:4">
      <c r="D3623" s="238"/>
    </row>
    <row r="3624" spans="4:4">
      <c r="D3624" s="238"/>
    </row>
    <row r="3625" spans="4:4">
      <c r="D3625" s="238"/>
    </row>
    <row r="3626" spans="4:4">
      <c r="D3626" s="238"/>
    </row>
    <row r="3627" spans="4:4">
      <c r="D3627" s="238"/>
    </row>
    <row r="3628" spans="4:4">
      <c r="D3628" s="238"/>
    </row>
    <row r="3629" spans="4:4">
      <c r="D3629" s="238"/>
    </row>
    <row r="3630" spans="4:4">
      <c r="D3630" s="238"/>
    </row>
    <row r="3631" spans="4:4">
      <c r="D3631" s="238"/>
    </row>
    <row r="3632" spans="4:4">
      <c r="D3632" s="238"/>
    </row>
    <row r="3633" spans="4:4">
      <c r="D3633" s="238"/>
    </row>
    <row r="3634" spans="4:4">
      <c r="D3634" s="238"/>
    </row>
    <row r="3635" spans="4:4">
      <c r="D3635" s="238"/>
    </row>
    <row r="3636" spans="4:4">
      <c r="D3636" s="238"/>
    </row>
    <row r="3637" spans="4:4">
      <c r="D3637" s="238"/>
    </row>
    <row r="3638" spans="4:4">
      <c r="D3638" s="238"/>
    </row>
    <row r="3639" spans="4:4">
      <c r="D3639" s="238"/>
    </row>
    <row r="3640" spans="4:4">
      <c r="D3640" s="238"/>
    </row>
    <row r="3641" spans="4:4">
      <c r="D3641" s="238"/>
    </row>
    <row r="3642" spans="4:4">
      <c r="D3642" s="238"/>
    </row>
    <row r="3643" spans="4:4">
      <c r="D3643" s="238"/>
    </row>
    <row r="3644" spans="4:4">
      <c r="D3644" s="238"/>
    </row>
    <row r="3645" spans="4:4">
      <c r="D3645" s="238"/>
    </row>
    <row r="3646" spans="4:4">
      <c r="D3646" s="238"/>
    </row>
    <row r="3647" spans="4:4">
      <c r="D3647" s="238"/>
    </row>
    <row r="3648" spans="4:4">
      <c r="D3648" s="238"/>
    </row>
    <row r="3649" spans="4:4">
      <c r="D3649" s="238"/>
    </row>
    <row r="3650" spans="4:4">
      <c r="D3650" s="238"/>
    </row>
    <row r="3651" spans="4:4">
      <c r="D3651" s="238"/>
    </row>
    <row r="3652" spans="4:4">
      <c r="D3652" s="238"/>
    </row>
    <row r="3653" spans="4:4">
      <c r="D3653" s="238"/>
    </row>
    <row r="3654" spans="4:4">
      <c r="D3654" s="238"/>
    </row>
    <row r="3655" spans="4:4">
      <c r="D3655" s="238"/>
    </row>
    <row r="3656" spans="4:4">
      <c r="D3656" s="238"/>
    </row>
    <row r="3657" spans="4:4">
      <c r="D3657" s="238"/>
    </row>
    <row r="3658" spans="4:4">
      <c r="D3658" s="238"/>
    </row>
    <row r="3659" spans="4:4">
      <c r="D3659" s="238"/>
    </row>
    <row r="3660" spans="4:4">
      <c r="D3660" s="238"/>
    </row>
    <row r="3661" spans="4:4">
      <c r="D3661" s="238"/>
    </row>
    <row r="3662" spans="4:4">
      <c r="D3662" s="238"/>
    </row>
    <row r="3663" spans="4:4">
      <c r="D3663" s="238"/>
    </row>
    <row r="3664" spans="4:4">
      <c r="D3664" s="238"/>
    </row>
    <row r="3665" spans="4:4">
      <c r="D3665" s="238"/>
    </row>
    <row r="3666" spans="4:4">
      <c r="D3666" s="238"/>
    </row>
    <row r="3667" spans="4:4">
      <c r="D3667" s="238"/>
    </row>
    <row r="3668" spans="4:4">
      <c r="D3668" s="238"/>
    </row>
    <row r="3669" spans="4:4">
      <c r="D3669" s="238"/>
    </row>
    <row r="3670" spans="4:4">
      <c r="D3670" s="238"/>
    </row>
    <row r="3671" spans="4:4">
      <c r="D3671" s="238"/>
    </row>
    <row r="3672" spans="4:4">
      <c r="D3672" s="238"/>
    </row>
    <row r="3673" spans="4:4">
      <c r="D3673" s="238"/>
    </row>
    <row r="3674" spans="4:4">
      <c r="D3674" s="238"/>
    </row>
    <row r="3675" spans="4:4">
      <c r="D3675" s="238"/>
    </row>
    <row r="3676" spans="4:4">
      <c r="D3676" s="238"/>
    </row>
    <row r="3677" spans="4:4">
      <c r="D3677" s="238"/>
    </row>
    <row r="3678" spans="4:4">
      <c r="D3678" s="238"/>
    </row>
    <row r="3679" spans="4:4">
      <c r="D3679" s="238"/>
    </row>
    <row r="3680" spans="4:4">
      <c r="D3680" s="238"/>
    </row>
    <row r="3681" spans="4:4">
      <c r="D3681" s="238"/>
    </row>
    <row r="3682" spans="4:4">
      <c r="D3682" s="238"/>
    </row>
    <row r="3683" spans="4:4">
      <c r="D3683" s="238"/>
    </row>
    <row r="3684" spans="4:4">
      <c r="D3684" s="238"/>
    </row>
    <row r="3685" spans="4:4">
      <c r="D3685" s="238"/>
    </row>
    <row r="3686" spans="4:4">
      <c r="D3686" s="238"/>
    </row>
    <row r="3687" spans="4:4">
      <c r="D3687" s="238"/>
    </row>
    <row r="3688" spans="4:4">
      <c r="D3688" s="238"/>
    </row>
    <row r="3689" spans="4:4">
      <c r="D3689" s="238"/>
    </row>
    <row r="3690" spans="4:4">
      <c r="D3690" s="238"/>
    </row>
    <row r="3691" spans="4:4">
      <c r="D3691" s="238"/>
    </row>
    <row r="3692" spans="4:4">
      <c r="D3692" s="238"/>
    </row>
    <row r="3693" spans="4:4">
      <c r="D3693" s="238"/>
    </row>
    <row r="3694" spans="4:4">
      <c r="D3694" s="238"/>
    </row>
    <row r="3695" spans="4:4">
      <c r="D3695" s="238"/>
    </row>
    <row r="3696" spans="4:4">
      <c r="D3696" s="238"/>
    </row>
    <row r="3697" spans="4:4">
      <c r="D3697" s="238"/>
    </row>
    <row r="3698" spans="4:4">
      <c r="D3698" s="238"/>
    </row>
    <row r="3699" spans="4:4">
      <c r="D3699" s="238"/>
    </row>
    <row r="3700" spans="4:4">
      <c r="D3700" s="238"/>
    </row>
    <row r="3701" spans="4:4">
      <c r="D3701" s="238"/>
    </row>
    <row r="3702" spans="4:4">
      <c r="D3702" s="238"/>
    </row>
    <row r="3703" spans="4:4">
      <c r="D3703" s="238"/>
    </row>
    <row r="3704" spans="4:4">
      <c r="D3704" s="238"/>
    </row>
    <row r="3705" spans="4:4">
      <c r="D3705" s="238"/>
    </row>
    <row r="3706" spans="4:4">
      <c r="D3706" s="238"/>
    </row>
    <row r="3707" spans="4:4">
      <c r="D3707" s="238"/>
    </row>
    <row r="3708" spans="4:4">
      <c r="D3708" s="238"/>
    </row>
    <row r="3709" spans="4:4">
      <c r="D3709" s="238"/>
    </row>
    <row r="3710" spans="4:4">
      <c r="D3710" s="238"/>
    </row>
    <row r="3711" spans="4:4">
      <c r="D3711" s="238"/>
    </row>
    <row r="3712" spans="4:4">
      <c r="D3712" s="238"/>
    </row>
    <row r="3713" spans="4:4">
      <c r="D3713" s="238"/>
    </row>
    <row r="3714" spans="4:4">
      <c r="D3714" s="238"/>
    </row>
    <row r="3715" spans="4:4">
      <c r="D3715" s="238"/>
    </row>
    <row r="3716" spans="4:4">
      <c r="D3716" s="238"/>
    </row>
    <row r="3717" spans="4:4">
      <c r="D3717" s="238"/>
    </row>
    <row r="3718" spans="4:4">
      <c r="D3718" s="238"/>
    </row>
    <row r="3719" spans="4:4">
      <c r="D3719" s="238"/>
    </row>
    <row r="3720" spans="4:4">
      <c r="D3720" s="238"/>
    </row>
    <row r="3721" spans="4:4">
      <c r="D3721" s="238"/>
    </row>
    <row r="3722" spans="4:4">
      <c r="D3722" s="238"/>
    </row>
    <row r="3723" spans="4:4">
      <c r="D3723" s="238"/>
    </row>
    <row r="3724" spans="4:4">
      <c r="D3724" s="238"/>
    </row>
    <row r="3725" spans="4:4">
      <c r="D3725" s="238"/>
    </row>
    <row r="3726" spans="4:4">
      <c r="D3726" s="238"/>
    </row>
    <row r="3727" spans="4:4">
      <c r="D3727" s="238"/>
    </row>
    <row r="3728" spans="4:4">
      <c r="D3728" s="238"/>
    </row>
    <row r="3729" spans="4:4">
      <c r="D3729" s="238"/>
    </row>
    <row r="3730" spans="4:4">
      <c r="D3730" s="238"/>
    </row>
    <row r="3731" spans="4:4">
      <c r="D3731" s="238"/>
    </row>
    <row r="3732" spans="4:4">
      <c r="D3732" s="238"/>
    </row>
    <row r="3733" spans="4:4">
      <c r="D3733" s="238"/>
    </row>
    <row r="3734" spans="4:4">
      <c r="D3734" s="238"/>
    </row>
    <row r="3735" spans="4:4">
      <c r="D3735" s="238"/>
    </row>
    <row r="3736" spans="4:4">
      <c r="D3736" s="238"/>
    </row>
    <row r="3737" spans="4:4">
      <c r="D3737" s="238"/>
    </row>
    <row r="3738" spans="4:4">
      <c r="D3738" s="238"/>
    </row>
    <row r="3739" spans="4:4">
      <c r="D3739" s="238"/>
    </row>
    <row r="3740" spans="4:4">
      <c r="D3740" s="238"/>
    </row>
    <row r="3741" spans="4:4">
      <c r="D3741" s="238"/>
    </row>
    <row r="3742" spans="4:4">
      <c r="D3742" s="238"/>
    </row>
    <row r="3743" spans="4:4">
      <c r="D3743" s="238"/>
    </row>
    <row r="3744" spans="4:4">
      <c r="D3744" s="238"/>
    </row>
    <row r="3745" spans="4:4">
      <c r="D3745" s="238"/>
    </row>
    <row r="3746" spans="4:4">
      <c r="D3746" s="238"/>
    </row>
    <row r="3747" spans="4:4">
      <c r="D3747" s="238"/>
    </row>
    <row r="3748" spans="4:4">
      <c r="D3748" s="238"/>
    </row>
    <row r="3749" spans="4:4">
      <c r="D3749" s="238"/>
    </row>
    <row r="3750" spans="4:4">
      <c r="D3750" s="238"/>
    </row>
    <row r="3751" spans="4:4">
      <c r="D3751" s="238"/>
    </row>
    <row r="3752" spans="4:4">
      <c r="D3752" s="238"/>
    </row>
    <row r="3753" spans="4:4">
      <c r="D3753" s="238"/>
    </row>
    <row r="3754" spans="4:4">
      <c r="D3754" s="238"/>
    </row>
    <row r="3755" spans="4:4">
      <c r="D3755" s="238"/>
    </row>
    <row r="3756" spans="4:4">
      <c r="D3756" s="238"/>
    </row>
    <row r="3757" spans="4:4">
      <c r="D3757" s="238"/>
    </row>
    <row r="3758" spans="4:4">
      <c r="D3758" s="238"/>
    </row>
    <row r="3759" spans="4:4">
      <c r="D3759" s="238"/>
    </row>
    <row r="3760" spans="4:4">
      <c r="D3760" s="238"/>
    </row>
    <row r="3761" spans="4:4">
      <c r="D3761" s="238"/>
    </row>
    <row r="3762" spans="4:4">
      <c r="D3762" s="238"/>
    </row>
    <row r="3763" spans="4:4">
      <c r="D3763" s="238"/>
    </row>
    <row r="3764" spans="4:4">
      <c r="D3764" s="238"/>
    </row>
    <row r="3765" spans="4:4">
      <c r="D3765" s="238"/>
    </row>
    <row r="3766" spans="4:4">
      <c r="D3766" s="238"/>
    </row>
    <row r="3767" spans="4:4">
      <c r="D3767" s="238"/>
    </row>
    <row r="3768" spans="4:4">
      <c r="D3768" s="238"/>
    </row>
    <row r="3769" spans="4:4">
      <c r="D3769" s="238"/>
    </row>
    <row r="3770" spans="4:4">
      <c r="D3770" s="238"/>
    </row>
    <row r="3771" spans="4:4">
      <c r="D3771" s="238"/>
    </row>
    <row r="3772" spans="4:4">
      <c r="D3772" s="238"/>
    </row>
    <row r="3773" spans="4:4">
      <c r="D3773" s="238"/>
    </row>
    <row r="3774" spans="4:4">
      <c r="D3774" s="238"/>
    </row>
    <row r="3775" spans="4:4">
      <c r="D3775" s="238"/>
    </row>
    <row r="3776" spans="4:4">
      <c r="D3776" s="238"/>
    </row>
    <row r="3777" spans="4:4">
      <c r="D3777" s="238"/>
    </row>
    <row r="3778" spans="4:4">
      <c r="D3778" s="238"/>
    </row>
    <row r="3779" spans="4:4">
      <c r="D3779" s="238"/>
    </row>
    <row r="3780" spans="4:4">
      <c r="D3780" s="238"/>
    </row>
    <row r="3781" spans="4:4">
      <c r="D3781" s="238"/>
    </row>
    <row r="3782" spans="4:4">
      <c r="D3782" s="238"/>
    </row>
    <row r="3783" spans="4:4">
      <c r="D3783" s="238"/>
    </row>
    <row r="3784" spans="4:4">
      <c r="D3784" s="238"/>
    </row>
    <row r="3785" spans="4:4">
      <c r="D3785" s="238"/>
    </row>
    <row r="3786" spans="4:4">
      <c r="D3786" s="238"/>
    </row>
    <row r="3787" spans="4:4">
      <c r="D3787" s="238"/>
    </row>
    <row r="3788" spans="4:4">
      <c r="D3788" s="238"/>
    </row>
    <row r="3789" spans="4:4">
      <c r="D3789" s="238"/>
    </row>
    <row r="3790" spans="4:4">
      <c r="D3790" s="238"/>
    </row>
    <row r="3791" spans="4:4">
      <c r="D3791" s="238"/>
    </row>
    <row r="3792" spans="4:4">
      <c r="D3792" s="238"/>
    </row>
    <row r="3793" spans="4:4">
      <c r="D3793" s="238"/>
    </row>
    <row r="3794" spans="4:4">
      <c r="D3794" s="238"/>
    </row>
    <row r="3795" spans="4:4">
      <c r="D3795" s="238"/>
    </row>
    <row r="3796" spans="4:4">
      <c r="D3796" s="238"/>
    </row>
    <row r="3797" spans="4:4">
      <c r="D3797" s="238"/>
    </row>
    <row r="3798" spans="4:4">
      <c r="D3798" s="238"/>
    </row>
    <row r="3799" spans="4:4">
      <c r="D3799" s="238"/>
    </row>
    <row r="3800" spans="4:4">
      <c r="D3800" s="238"/>
    </row>
    <row r="3801" spans="4:4">
      <c r="D3801" s="238"/>
    </row>
    <row r="3802" spans="4:4">
      <c r="D3802" s="238"/>
    </row>
    <row r="3803" spans="4:4">
      <c r="D3803" s="238"/>
    </row>
    <row r="3804" spans="4:4">
      <c r="D3804" s="238"/>
    </row>
    <row r="3805" spans="4:4">
      <c r="D3805" s="238"/>
    </row>
    <row r="3806" spans="4:4">
      <c r="D3806" s="238"/>
    </row>
    <row r="3807" spans="4:4">
      <c r="D3807" s="238"/>
    </row>
    <row r="3808" spans="4:4">
      <c r="D3808" s="238"/>
    </row>
    <row r="3809" spans="4:4">
      <c r="D3809" s="238"/>
    </row>
    <row r="3810" spans="4:4">
      <c r="D3810" s="238"/>
    </row>
    <row r="3811" spans="4:4">
      <c r="D3811" s="238"/>
    </row>
    <row r="3812" spans="4:4">
      <c r="D3812" s="238"/>
    </row>
    <row r="3813" spans="4:4">
      <c r="D3813" s="238"/>
    </row>
    <row r="3814" spans="4:4">
      <c r="D3814" s="238"/>
    </row>
    <row r="3815" spans="4:4">
      <c r="D3815" s="238"/>
    </row>
    <row r="3816" spans="4:4">
      <c r="D3816" s="238"/>
    </row>
    <row r="3817" spans="4:4">
      <c r="D3817" s="238"/>
    </row>
    <row r="3818" spans="4:4">
      <c r="D3818" s="238"/>
    </row>
    <row r="3819" spans="4:4">
      <c r="D3819" s="238"/>
    </row>
    <row r="3820" spans="4:4">
      <c r="D3820" s="238"/>
    </row>
    <row r="3821" spans="4:4">
      <c r="D3821" s="238"/>
    </row>
    <row r="3822" spans="4:4">
      <c r="D3822" s="238"/>
    </row>
    <row r="3823" spans="4:4">
      <c r="D3823" s="238"/>
    </row>
    <row r="3824" spans="4:4">
      <c r="D3824" s="238"/>
    </row>
    <row r="3825" spans="4:4">
      <c r="D3825" s="238"/>
    </row>
    <row r="3826" spans="4:4">
      <c r="D3826" s="238"/>
    </row>
    <row r="3827" spans="4:4">
      <c r="D3827" s="238"/>
    </row>
    <row r="3828" spans="4:4">
      <c r="D3828" s="238"/>
    </row>
    <row r="3829" spans="4:4">
      <c r="D3829" s="238"/>
    </row>
    <row r="3830" spans="4:4">
      <c r="D3830" s="238"/>
    </row>
    <row r="3831" spans="4:4">
      <c r="D3831" s="238"/>
    </row>
    <row r="3832" spans="4:4">
      <c r="D3832" s="238"/>
    </row>
    <row r="3833" spans="4:4">
      <c r="D3833" s="238"/>
    </row>
    <row r="3834" spans="4:4">
      <c r="D3834" s="238"/>
    </row>
    <row r="3835" spans="4:4">
      <c r="D3835" s="238"/>
    </row>
    <row r="3836" spans="4:4">
      <c r="D3836" s="238"/>
    </row>
    <row r="3837" spans="4:4">
      <c r="D3837" s="238"/>
    </row>
    <row r="3838" spans="4:4">
      <c r="D3838" s="238"/>
    </row>
    <row r="3839" spans="4:4">
      <c r="D3839" s="238"/>
    </row>
    <row r="3840" spans="4:4">
      <c r="D3840" s="238"/>
    </row>
    <row r="3841" spans="4:4">
      <c r="D3841" s="238"/>
    </row>
    <row r="3842" spans="4:4">
      <c r="D3842" s="238"/>
    </row>
    <row r="3843" spans="4:4">
      <c r="D3843" s="238"/>
    </row>
    <row r="3844" spans="4:4">
      <c r="D3844" s="238"/>
    </row>
    <row r="3845" spans="4:4">
      <c r="D3845" s="238"/>
    </row>
    <row r="3846" spans="4:4">
      <c r="D3846" s="238"/>
    </row>
    <row r="3847" spans="4:4">
      <c r="D3847" s="238"/>
    </row>
    <row r="3848" spans="4:4">
      <c r="D3848" s="238"/>
    </row>
    <row r="3849" spans="4:4">
      <c r="D3849" s="238"/>
    </row>
    <row r="3850" spans="4:4">
      <c r="D3850" s="238"/>
    </row>
    <row r="3851" spans="4:4">
      <c r="D3851" s="238"/>
    </row>
    <row r="3852" spans="4:4">
      <c r="D3852" s="238"/>
    </row>
    <row r="3853" spans="4:4">
      <c r="D3853" s="238"/>
    </row>
    <row r="3854" spans="4:4">
      <c r="D3854" s="238"/>
    </row>
    <row r="3855" spans="4:4">
      <c r="D3855" s="238"/>
    </row>
    <row r="3856" spans="4:4">
      <c r="D3856" s="238"/>
    </row>
    <row r="3857" spans="4:4">
      <c r="D3857" s="238"/>
    </row>
    <row r="3858" spans="4:4">
      <c r="D3858" s="238"/>
    </row>
    <row r="3859" spans="4:4">
      <c r="D3859" s="238"/>
    </row>
    <row r="3860" spans="4:4">
      <c r="D3860" s="238"/>
    </row>
    <row r="3861" spans="4:4">
      <c r="D3861" s="238"/>
    </row>
    <row r="3862" spans="4:4">
      <c r="D3862" s="238"/>
    </row>
    <row r="3863" spans="4:4">
      <c r="D3863" s="238"/>
    </row>
    <row r="3864" spans="4:4">
      <c r="D3864" s="238"/>
    </row>
    <row r="3865" spans="4:4">
      <c r="D3865" s="238"/>
    </row>
    <row r="3866" spans="4:4">
      <c r="D3866" s="238"/>
    </row>
    <row r="3867" spans="4:4">
      <c r="D3867" s="238"/>
    </row>
    <row r="3868" spans="4:4">
      <c r="D3868" s="238"/>
    </row>
    <row r="3869" spans="4:4">
      <c r="D3869" s="238"/>
    </row>
    <row r="3870" spans="4:4">
      <c r="D3870" s="238"/>
    </row>
    <row r="3871" spans="4:4">
      <c r="D3871" s="238"/>
    </row>
    <row r="3872" spans="4:4">
      <c r="D3872" s="238"/>
    </row>
    <row r="3873" spans="4:4">
      <c r="D3873" s="238"/>
    </row>
    <row r="3874" spans="4:4">
      <c r="D3874" s="238"/>
    </row>
    <row r="3875" spans="4:4">
      <c r="D3875" s="238"/>
    </row>
    <row r="3876" spans="4:4">
      <c r="D3876" s="238"/>
    </row>
    <row r="3877" spans="4:4">
      <c r="D3877" s="238"/>
    </row>
    <row r="3878" spans="4:4">
      <c r="D3878" s="238"/>
    </row>
    <row r="3879" spans="4:4">
      <c r="D3879" s="238"/>
    </row>
    <row r="3880" spans="4:4">
      <c r="D3880" s="238"/>
    </row>
    <row r="3881" spans="4:4">
      <c r="D3881" s="238"/>
    </row>
    <row r="3882" spans="4:4">
      <c r="D3882" s="238"/>
    </row>
    <row r="3883" spans="4:4">
      <c r="D3883" s="238"/>
    </row>
    <row r="3884" spans="4:4">
      <c r="D3884" s="238"/>
    </row>
    <row r="3885" spans="4:4">
      <c r="D3885" s="238"/>
    </row>
    <row r="3886" spans="4:4">
      <c r="D3886" s="238"/>
    </row>
    <row r="3887" spans="4:4">
      <c r="D3887" s="238"/>
    </row>
    <row r="3888" spans="4:4">
      <c r="D3888" s="238"/>
    </row>
    <row r="3889" spans="4:4">
      <c r="D3889" s="238"/>
    </row>
    <row r="3890" spans="4:4">
      <c r="D3890" s="238"/>
    </row>
    <row r="3891" spans="4:4">
      <c r="D3891" s="238"/>
    </row>
    <row r="3892" spans="4:4">
      <c r="D3892" s="238"/>
    </row>
    <row r="3893" spans="4:4">
      <c r="D3893" s="238"/>
    </row>
    <row r="3894" spans="4:4">
      <c r="D3894" s="238"/>
    </row>
    <row r="3895" spans="4:4">
      <c r="D3895" s="238"/>
    </row>
    <row r="3896" spans="4:4">
      <c r="D3896" s="238"/>
    </row>
    <row r="3897" spans="4:4">
      <c r="D3897" s="238"/>
    </row>
    <row r="3898" spans="4:4">
      <c r="D3898" s="238"/>
    </row>
    <row r="3899" spans="4:4">
      <c r="D3899" s="238"/>
    </row>
    <row r="3900" spans="4:4">
      <c r="D3900" s="238"/>
    </row>
    <row r="3901" spans="4:4">
      <c r="D3901" s="238"/>
    </row>
    <row r="3902" spans="4:4">
      <c r="D3902" s="238"/>
    </row>
    <row r="3903" spans="4:4">
      <c r="D3903" s="238"/>
    </row>
    <row r="3904" spans="4:4">
      <c r="D3904" s="238"/>
    </row>
    <row r="3905" spans="4:4">
      <c r="D3905" s="238"/>
    </row>
    <row r="3906" spans="4:4">
      <c r="D3906" s="238"/>
    </row>
    <row r="3907" spans="4:4">
      <c r="D3907" s="238"/>
    </row>
    <row r="3908" spans="4:4">
      <c r="D3908" s="238"/>
    </row>
    <row r="3909" spans="4:4">
      <c r="D3909" s="238"/>
    </row>
    <row r="3910" spans="4:4">
      <c r="D3910" s="238"/>
    </row>
    <row r="3911" spans="4:4">
      <c r="D3911" s="238"/>
    </row>
    <row r="3912" spans="4:4">
      <c r="D3912" s="238"/>
    </row>
    <row r="3913" spans="4:4">
      <c r="D3913" s="238"/>
    </row>
    <row r="3914" spans="4:4">
      <c r="D3914" s="238"/>
    </row>
    <row r="3915" spans="4:4">
      <c r="D3915" s="238"/>
    </row>
    <row r="3916" spans="4:4">
      <c r="D3916" s="238"/>
    </row>
    <row r="3917" spans="4:4">
      <c r="D3917" s="238"/>
    </row>
    <row r="3918" spans="4:4">
      <c r="D3918" s="238"/>
    </row>
    <row r="3919" spans="4:4">
      <c r="D3919" s="238"/>
    </row>
    <row r="3920" spans="4:4">
      <c r="D3920" s="238"/>
    </row>
    <row r="3921" spans="4:4">
      <c r="D3921" s="238"/>
    </row>
    <row r="3922" spans="4:4">
      <c r="D3922" s="238"/>
    </row>
    <row r="3923" spans="4:4">
      <c r="D3923" s="238"/>
    </row>
    <row r="3924" spans="4:4">
      <c r="D3924" s="238"/>
    </row>
    <row r="3925" spans="4:4">
      <c r="D3925" s="238"/>
    </row>
    <row r="3926" spans="4:4">
      <c r="D3926" s="238"/>
    </row>
    <row r="3927" spans="4:4">
      <c r="D3927" s="238"/>
    </row>
    <row r="3928" spans="4:4">
      <c r="D3928" s="238"/>
    </row>
    <row r="3929" spans="4:4">
      <c r="D3929" s="238"/>
    </row>
    <row r="3930" spans="4:4">
      <c r="D3930" s="238"/>
    </row>
    <row r="3931" spans="4:4">
      <c r="D3931" s="238"/>
    </row>
    <row r="3932" spans="4:4">
      <c r="D3932" s="238"/>
    </row>
    <row r="3933" spans="4:4">
      <c r="D3933" s="238"/>
    </row>
    <row r="3934" spans="4:4">
      <c r="D3934" s="238"/>
    </row>
    <row r="3935" spans="4:4">
      <c r="D3935" s="238"/>
    </row>
    <row r="3936" spans="4:4">
      <c r="D3936" s="238"/>
    </row>
    <row r="3937" spans="4:4">
      <c r="D3937" s="238"/>
    </row>
    <row r="3938" spans="4:4">
      <c r="D3938" s="238"/>
    </row>
    <row r="3939" spans="4:4">
      <c r="D3939" s="238"/>
    </row>
    <row r="3940" spans="4:4">
      <c r="D3940" s="238"/>
    </row>
    <row r="3941" spans="4:4">
      <c r="D3941" s="238"/>
    </row>
    <row r="3942" spans="4:4">
      <c r="D3942" s="238"/>
    </row>
    <row r="3943" spans="4:4">
      <c r="D3943" s="238"/>
    </row>
    <row r="3944" spans="4:4">
      <c r="D3944" s="238"/>
    </row>
    <row r="3945" spans="4:4">
      <c r="D3945" s="238"/>
    </row>
    <row r="3946" spans="4:4">
      <c r="D3946" s="238"/>
    </row>
    <row r="3947" spans="4:4">
      <c r="D3947" s="238"/>
    </row>
    <row r="3948" spans="4:4">
      <c r="D3948" s="238"/>
    </row>
    <row r="3949" spans="4:4">
      <c r="D3949" s="238"/>
    </row>
    <row r="3950" spans="4:4">
      <c r="D3950" s="238"/>
    </row>
    <row r="3951" spans="4:4">
      <c r="D3951" s="238"/>
    </row>
    <row r="3952" spans="4:4">
      <c r="D3952" s="238"/>
    </row>
    <row r="3953" spans="4:4">
      <c r="D3953" s="238"/>
    </row>
    <row r="3954" spans="4:4">
      <c r="D3954" s="238"/>
    </row>
    <row r="3955" spans="4:4">
      <c r="D3955" s="238"/>
    </row>
    <row r="3956" spans="4:4">
      <c r="D3956" s="238"/>
    </row>
    <row r="3957" spans="4:4">
      <c r="D3957" s="238"/>
    </row>
    <row r="3958" spans="4:4">
      <c r="D3958" s="238"/>
    </row>
    <row r="3959" spans="4:4">
      <c r="D3959" s="238"/>
    </row>
    <row r="3960" spans="4:4">
      <c r="D3960" s="238"/>
    </row>
    <row r="3961" spans="4:4">
      <c r="D3961" s="238"/>
    </row>
    <row r="3962" spans="4:4">
      <c r="D3962" s="238"/>
    </row>
    <row r="3963" spans="4:4">
      <c r="D3963" s="238"/>
    </row>
    <row r="3964" spans="4:4">
      <c r="D3964" s="238"/>
    </row>
    <row r="3965" spans="4:4">
      <c r="D3965" s="238"/>
    </row>
    <row r="3966" spans="4:4">
      <c r="D3966" s="238"/>
    </row>
    <row r="3967" spans="4:4">
      <c r="D3967" s="238"/>
    </row>
    <row r="3968" spans="4:4">
      <c r="D3968" s="238"/>
    </row>
    <row r="3969" spans="4:4">
      <c r="D3969" s="238"/>
    </row>
    <row r="3970" spans="4:4">
      <c r="D3970" s="238"/>
    </row>
    <row r="3971" spans="4:4">
      <c r="D3971" s="238"/>
    </row>
    <row r="3972" spans="4:4">
      <c r="D3972" s="238"/>
    </row>
    <row r="3973" spans="4:4">
      <c r="D3973" s="238"/>
    </row>
    <row r="3974" spans="4:4">
      <c r="D3974" s="238"/>
    </row>
    <row r="3975" spans="4:4">
      <c r="D3975" s="238"/>
    </row>
    <row r="3976" spans="4:4">
      <c r="D3976" s="238"/>
    </row>
    <row r="3977" spans="4:4">
      <c r="D3977" s="238"/>
    </row>
    <row r="3978" spans="4:4">
      <c r="D3978" s="238"/>
    </row>
    <row r="3979" spans="4:4">
      <c r="D3979" s="238"/>
    </row>
    <row r="3980" spans="4:4">
      <c r="D3980" s="238"/>
    </row>
    <row r="3981" spans="4:4">
      <c r="D3981" s="238"/>
    </row>
    <row r="3982" spans="4:4">
      <c r="D3982" s="238"/>
    </row>
    <row r="3983" spans="4:4">
      <c r="D3983" s="238"/>
    </row>
    <row r="3984" spans="4:4">
      <c r="D3984" s="238"/>
    </row>
    <row r="3985" spans="4:4">
      <c r="D3985" s="238"/>
    </row>
    <row r="3986" spans="4:4">
      <c r="D3986" s="238"/>
    </row>
    <row r="3987" spans="4:4">
      <c r="D3987" s="238"/>
    </row>
    <row r="3988" spans="4:4">
      <c r="D3988" s="238"/>
    </row>
    <row r="3989" spans="4:4">
      <c r="D3989" s="238"/>
    </row>
    <row r="3990" spans="4:4">
      <c r="D3990" s="238"/>
    </row>
    <row r="3991" spans="4:4">
      <c r="D3991" s="238"/>
    </row>
    <row r="3992" spans="4:4">
      <c r="D3992" s="238"/>
    </row>
    <row r="3993" spans="4:4">
      <c r="D3993" s="238"/>
    </row>
    <row r="3994" spans="4:4">
      <c r="D3994" s="238"/>
    </row>
    <row r="3995" spans="4:4">
      <c r="D3995" s="238"/>
    </row>
    <row r="3996" spans="4:4">
      <c r="D3996" s="238"/>
    </row>
    <row r="3997" spans="4:4">
      <c r="D3997" s="238"/>
    </row>
    <row r="3998" spans="4:4">
      <c r="D3998" s="238"/>
    </row>
    <row r="3999" spans="4:4">
      <c r="D3999" s="238"/>
    </row>
    <row r="4000" spans="4:4">
      <c r="D4000" s="238"/>
    </row>
    <row r="4001" spans="4:4">
      <c r="D4001" s="238"/>
    </row>
    <row r="4002" spans="4:4">
      <c r="D4002" s="238"/>
    </row>
    <row r="4003" spans="4:4">
      <c r="D4003" s="238"/>
    </row>
    <row r="4004" spans="4:4">
      <c r="D4004" s="238"/>
    </row>
    <row r="4005" spans="4:4">
      <c r="D4005" s="238"/>
    </row>
    <row r="4006" spans="4:4">
      <c r="D4006" s="238"/>
    </row>
    <row r="4007" spans="4:4">
      <c r="D4007" s="238"/>
    </row>
    <row r="4008" spans="4:4">
      <c r="D4008" s="238"/>
    </row>
    <row r="4009" spans="4:4">
      <c r="D4009" s="238"/>
    </row>
    <row r="4010" spans="4:4">
      <c r="D4010" s="238"/>
    </row>
    <row r="4011" spans="4:4">
      <c r="D4011" s="238"/>
    </row>
    <row r="4012" spans="4:4">
      <c r="D4012" s="238"/>
    </row>
    <row r="4013" spans="4:4">
      <c r="D4013" s="238"/>
    </row>
    <row r="4014" spans="4:4">
      <c r="D4014" s="238"/>
    </row>
    <row r="4015" spans="4:4">
      <c r="D4015" s="238"/>
    </row>
    <row r="4016" spans="4:4">
      <c r="D4016" s="238"/>
    </row>
    <row r="4017" spans="4:4">
      <c r="D4017" s="238"/>
    </row>
    <row r="4018" spans="4:4">
      <c r="D4018" s="238"/>
    </row>
    <row r="4019" spans="4:4">
      <c r="D4019" s="238"/>
    </row>
    <row r="4020" spans="4:4">
      <c r="D4020" s="238"/>
    </row>
    <row r="4021" spans="4:4">
      <c r="D4021" s="238"/>
    </row>
    <row r="4022" spans="4:4">
      <c r="D4022" s="238"/>
    </row>
    <row r="4023" spans="4:4">
      <c r="D4023" s="238"/>
    </row>
    <row r="4024" spans="4:4">
      <c r="D4024" s="238"/>
    </row>
    <row r="4025" spans="4:4">
      <c r="D4025" s="238"/>
    </row>
    <row r="4026" spans="4:4">
      <c r="D4026" s="238"/>
    </row>
    <row r="4027" spans="4:4">
      <c r="D4027" s="238"/>
    </row>
    <row r="4028" spans="4:4">
      <c r="D4028" s="238"/>
    </row>
    <row r="4029" spans="4:4">
      <c r="D4029" s="238"/>
    </row>
    <row r="4030" spans="4:4">
      <c r="D4030" s="238"/>
    </row>
    <row r="4031" spans="4:4">
      <c r="D4031" s="238"/>
    </row>
    <row r="4032" spans="4:4">
      <c r="D4032" s="238"/>
    </row>
    <row r="4033" spans="4:4">
      <c r="D4033" s="238"/>
    </row>
    <row r="4034" spans="4:4">
      <c r="D4034" s="238"/>
    </row>
    <row r="4035" spans="4:4">
      <c r="D4035" s="238"/>
    </row>
    <row r="4036" spans="4:4">
      <c r="D4036" s="238"/>
    </row>
    <row r="4037" spans="4:4">
      <c r="D4037" s="238"/>
    </row>
    <row r="4038" spans="4:4">
      <c r="D4038" s="238"/>
    </row>
    <row r="4039" spans="4:4">
      <c r="D4039" s="238"/>
    </row>
    <row r="4040" spans="4:4">
      <c r="D4040" s="238"/>
    </row>
    <row r="4041" spans="4:4">
      <c r="D4041" s="238"/>
    </row>
    <row r="4042" spans="4:4">
      <c r="D4042" s="238"/>
    </row>
    <row r="4043" spans="4:4">
      <c r="D4043" s="238"/>
    </row>
    <row r="4044" spans="4:4">
      <c r="D4044" s="238"/>
    </row>
    <row r="4045" spans="4:4">
      <c r="D4045" s="238"/>
    </row>
    <row r="4046" spans="4:4">
      <c r="D4046" s="238"/>
    </row>
    <row r="4047" spans="4:4">
      <c r="D4047" s="238"/>
    </row>
    <row r="4048" spans="4:4">
      <c r="D4048" s="238"/>
    </row>
    <row r="4049" spans="4:4">
      <c r="D4049" s="238"/>
    </row>
    <row r="4050" spans="4:4">
      <c r="D4050" s="238"/>
    </row>
    <row r="4051" spans="4:4">
      <c r="D4051" s="238"/>
    </row>
    <row r="4052" spans="4:4">
      <c r="D4052" s="238"/>
    </row>
    <row r="4053" spans="4:4">
      <c r="D4053" s="238"/>
    </row>
    <row r="4054" spans="4:4">
      <c r="D4054" s="238"/>
    </row>
    <row r="4055" spans="4:4">
      <c r="D4055" s="238"/>
    </row>
    <row r="4056" spans="4:4">
      <c r="D4056" s="238"/>
    </row>
    <row r="4057" spans="4:4">
      <c r="D4057" s="238"/>
    </row>
    <row r="4058" spans="4:4">
      <c r="D4058" s="238"/>
    </row>
    <row r="4059" spans="4:4">
      <c r="D4059" s="238"/>
    </row>
    <row r="4060" spans="4:4">
      <c r="D4060" s="238"/>
    </row>
    <row r="4061" spans="4:4">
      <c r="D4061" s="238"/>
    </row>
    <row r="4062" spans="4:4">
      <c r="D4062" s="238"/>
    </row>
    <row r="4063" spans="4:4">
      <c r="D4063" s="238"/>
    </row>
    <row r="4064" spans="4:4">
      <c r="D4064" s="238"/>
    </row>
    <row r="4065" spans="4:4">
      <c r="D4065" s="238"/>
    </row>
    <row r="4066" spans="4:4">
      <c r="D4066" s="238"/>
    </row>
    <row r="4067" spans="4:4">
      <c r="D4067" s="238"/>
    </row>
    <row r="4068" spans="4:4">
      <c r="D4068" s="238"/>
    </row>
    <row r="4069" spans="4:4">
      <c r="D4069" s="238"/>
    </row>
    <row r="4070" spans="4:4">
      <c r="D4070" s="238"/>
    </row>
    <row r="4071" spans="4:4">
      <c r="D4071" s="238"/>
    </row>
    <row r="4072" spans="4:4">
      <c r="D4072" s="238"/>
    </row>
    <row r="4073" spans="4:4">
      <c r="D4073" s="238"/>
    </row>
    <row r="4074" spans="4:4">
      <c r="D4074" s="238"/>
    </row>
    <row r="4075" spans="4:4">
      <c r="D4075" s="238"/>
    </row>
    <row r="4076" spans="4:4">
      <c r="D4076" s="238"/>
    </row>
    <row r="4077" spans="4:4">
      <c r="D4077" s="238"/>
    </row>
    <row r="4078" spans="4:4">
      <c r="D4078" s="238"/>
    </row>
    <row r="4079" spans="4:4">
      <c r="D4079" s="238"/>
    </row>
    <row r="4080" spans="4:4">
      <c r="D4080" s="238"/>
    </row>
    <row r="4081" spans="4:4">
      <c r="D4081" s="238"/>
    </row>
    <row r="4082" spans="4:4">
      <c r="D4082" s="238"/>
    </row>
    <row r="4083" spans="4:4">
      <c r="D4083" s="238"/>
    </row>
    <row r="4084" spans="4:4">
      <c r="D4084" s="238"/>
    </row>
    <row r="4085" spans="4:4">
      <c r="D4085" s="238"/>
    </row>
    <row r="4086" spans="4:4">
      <c r="D4086" s="238"/>
    </row>
    <row r="4087" spans="4:4">
      <c r="D4087" s="238"/>
    </row>
    <row r="4088" spans="4:4">
      <c r="D4088" s="238"/>
    </row>
    <row r="4089" spans="4:4">
      <c r="D4089" s="238"/>
    </row>
    <row r="4090" spans="4:4">
      <c r="D4090" s="238"/>
    </row>
    <row r="4091" spans="4:4">
      <c r="D4091" s="238"/>
    </row>
    <row r="4092" spans="4:4">
      <c r="D4092" s="238"/>
    </row>
    <row r="4093" spans="4:4">
      <c r="D4093" s="238"/>
    </row>
    <row r="4094" spans="4:4">
      <c r="D4094" s="238"/>
    </row>
    <row r="4095" spans="4:4">
      <c r="D4095" s="238"/>
    </row>
    <row r="4096" spans="4:4">
      <c r="D4096" s="238"/>
    </row>
    <row r="4097" spans="4:4">
      <c r="D4097" s="238"/>
    </row>
    <row r="4098" spans="4:4">
      <c r="D4098" s="238"/>
    </row>
    <row r="4099" spans="4:4">
      <c r="D4099" s="238"/>
    </row>
    <row r="4100" spans="4:4">
      <c r="D4100" s="238"/>
    </row>
    <row r="4101" spans="4:4">
      <c r="D4101" s="238"/>
    </row>
    <row r="4102" spans="4:4">
      <c r="D4102" s="238"/>
    </row>
    <row r="4103" spans="4:4">
      <c r="D4103" s="238"/>
    </row>
    <row r="4104" spans="4:4">
      <c r="D4104" s="238"/>
    </row>
    <row r="4105" spans="4:4">
      <c r="D4105" s="238"/>
    </row>
    <row r="4106" spans="4:4">
      <c r="D4106" s="238"/>
    </row>
    <row r="4107" spans="4:4">
      <c r="D4107" s="238"/>
    </row>
    <row r="4108" spans="4:4">
      <c r="D4108" s="238"/>
    </row>
    <row r="4109" spans="4:4">
      <c r="D4109" s="238"/>
    </row>
    <row r="4110" spans="4:4">
      <c r="D4110" s="238"/>
    </row>
    <row r="4111" spans="4:4">
      <c r="D4111" s="238"/>
    </row>
    <row r="4112" spans="4:4">
      <c r="D4112" s="238"/>
    </row>
    <row r="4113" spans="4:4">
      <c r="D4113" s="238"/>
    </row>
    <row r="4114" spans="4:4">
      <c r="D4114" s="238"/>
    </row>
    <row r="4115" spans="4:4">
      <c r="D4115" s="238"/>
    </row>
    <row r="4116" spans="4:4">
      <c r="D4116" s="238"/>
    </row>
    <row r="4117" spans="4:4">
      <c r="D4117" s="238"/>
    </row>
    <row r="4118" spans="4:4">
      <c r="D4118" s="238"/>
    </row>
    <row r="4119" spans="4:4">
      <c r="D4119" s="238"/>
    </row>
    <row r="4120" spans="4:4">
      <c r="D4120" s="238"/>
    </row>
    <row r="4121" spans="4:4">
      <c r="D4121" s="238"/>
    </row>
    <row r="4122" spans="4:4">
      <c r="D4122" s="238"/>
    </row>
    <row r="4123" spans="4:4">
      <c r="D4123" s="238"/>
    </row>
    <row r="4124" spans="4:4">
      <c r="D4124" s="238"/>
    </row>
    <row r="4125" spans="4:4">
      <c r="D4125" s="238"/>
    </row>
    <row r="4126" spans="4:4">
      <c r="D4126" s="238"/>
    </row>
    <row r="4127" spans="4:4">
      <c r="D4127" s="238"/>
    </row>
    <row r="4128" spans="4:4">
      <c r="D4128" s="238"/>
    </row>
    <row r="4129" spans="4:4">
      <c r="D4129" s="238"/>
    </row>
    <row r="4130" spans="4:4">
      <c r="D4130" s="238"/>
    </row>
    <row r="4131" spans="4:4">
      <c r="D4131" s="238"/>
    </row>
    <row r="4132" spans="4:4">
      <c r="D4132" s="238"/>
    </row>
    <row r="4133" spans="4:4">
      <c r="D4133" s="238"/>
    </row>
    <row r="4134" spans="4:4">
      <c r="D4134" s="238"/>
    </row>
    <row r="4135" spans="4:4">
      <c r="D4135" s="238"/>
    </row>
    <row r="4136" spans="4:4">
      <c r="D4136" s="238"/>
    </row>
    <row r="4137" spans="4:4">
      <c r="D4137" s="238"/>
    </row>
    <row r="4138" spans="4:4">
      <c r="D4138" s="238"/>
    </row>
    <row r="4139" spans="4:4">
      <c r="D4139" s="238"/>
    </row>
    <row r="4140" spans="4:4">
      <c r="D4140" s="238"/>
    </row>
    <row r="4141" spans="4:4">
      <c r="D4141" s="238"/>
    </row>
    <row r="4142" spans="4:4">
      <c r="D4142" s="238"/>
    </row>
    <row r="4143" spans="4:4">
      <c r="D4143" s="238"/>
    </row>
    <row r="4144" spans="4:4">
      <c r="D4144" s="238"/>
    </row>
    <row r="4145" spans="4:4">
      <c r="D4145" s="238"/>
    </row>
    <row r="4146" spans="4:4">
      <c r="D4146" s="238"/>
    </row>
    <row r="4147" spans="4:4">
      <c r="D4147" s="238"/>
    </row>
    <row r="4148" spans="4:4">
      <c r="D4148" s="238"/>
    </row>
    <row r="4149" spans="4:4">
      <c r="D4149" s="238"/>
    </row>
    <row r="4150" spans="4:4">
      <c r="D4150" s="238"/>
    </row>
    <row r="4151" spans="4:4">
      <c r="D4151" s="238"/>
    </row>
    <row r="4152" spans="4:4">
      <c r="D4152" s="238"/>
    </row>
    <row r="4153" spans="4:4">
      <c r="D4153" s="238"/>
    </row>
    <row r="4154" spans="4:4">
      <c r="D4154" s="238"/>
    </row>
    <row r="4155" spans="4:4">
      <c r="D4155" s="238"/>
    </row>
    <row r="4156" spans="4:4">
      <c r="D4156" s="238"/>
    </row>
    <row r="4157" spans="4:4">
      <c r="D4157" s="238"/>
    </row>
    <row r="4158" spans="4:4">
      <c r="D4158" s="238"/>
    </row>
    <row r="4159" spans="4:4">
      <c r="D4159" s="238"/>
    </row>
    <row r="4160" spans="4:4">
      <c r="D4160" s="238"/>
    </row>
    <row r="4161" spans="4:4">
      <c r="D4161" s="238"/>
    </row>
    <row r="4162" spans="4:4">
      <c r="D4162" s="238"/>
    </row>
    <row r="4163" spans="4:4">
      <c r="D4163" s="238"/>
    </row>
    <row r="4164" spans="4:4">
      <c r="D4164" s="238"/>
    </row>
    <row r="4165" spans="4:4">
      <c r="D4165" s="238"/>
    </row>
    <row r="4166" spans="4:4">
      <c r="D4166" s="238"/>
    </row>
    <row r="4167" spans="4:4">
      <c r="D4167" s="238"/>
    </row>
    <row r="4168" spans="4:4">
      <c r="D4168" s="238"/>
    </row>
    <row r="4169" spans="4:4">
      <c r="D4169" s="238"/>
    </row>
    <row r="4170" spans="4:4">
      <c r="D4170" s="238"/>
    </row>
    <row r="4171" spans="4:4">
      <c r="D4171" s="238"/>
    </row>
    <row r="4172" spans="4:4">
      <c r="D4172" s="238"/>
    </row>
    <row r="4173" spans="4:4">
      <c r="D4173" s="238"/>
    </row>
    <row r="4174" spans="4:4">
      <c r="D4174" s="238"/>
    </row>
    <row r="4175" spans="4:4">
      <c r="D4175" s="238"/>
    </row>
    <row r="4176" spans="4:4">
      <c r="D4176" s="238"/>
    </row>
    <row r="4177" spans="4:4">
      <c r="D4177" s="238"/>
    </row>
    <row r="4178" spans="4:4">
      <c r="D4178" s="238"/>
    </row>
    <row r="4179" spans="4:4">
      <c r="D4179" s="238"/>
    </row>
    <row r="4180" spans="4:4">
      <c r="D4180" s="238"/>
    </row>
    <row r="4181" spans="4:4">
      <c r="D4181" s="238"/>
    </row>
    <row r="4182" spans="4:4">
      <c r="D4182" s="238"/>
    </row>
    <row r="4183" spans="4:4">
      <c r="D4183" s="238"/>
    </row>
    <row r="4184" spans="4:4">
      <c r="D4184" s="238"/>
    </row>
    <row r="4185" spans="4:4">
      <c r="D4185" s="238"/>
    </row>
    <row r="4186" spans="4:4">
      <c r="D4186" s="238"/>
    </row>
    <row r="4187" spans="4:4">
      <c r="D4187" s="238"/>
    </row>
    <row r="4188" spans="4:4">
      <c r="D4188" s="238"/>
    </row>
    <row r="4189" spans="4:4">
      <c r="D4189" s="238"/>
    </row>
    <row r="4190" spans="4:4">
      <c r="D4190" s="238"/>
    </row>
    <row r="4191" spans="4:4">
      <c r="D4191" s="238"/>
    </row>
    <row r="4192" spans="4:4">
      <c r="D4192" s="238"/>
    </row>
    <row r="4193" spans="4:4">
      <c r="D4193" s="238"/>
    </row>
    <row r="4194" spans="4:4">
      <c r="D4194" s="238"/>
    </row>
    <row r="4195" spans="4:4">
      <c r="D4195" s="238"/>
    </row>
    <row r="4196" spans="4:4">
      <c r="D4196" s="238"/>
    </row>
    <row r="4197" spans="4:4">
      <c r="D4197" s="238"/>
    </row>
    <row r="4198" spans="4:4">
      <c r="D4198" s="238"/>
    </row>
    <row r="4199" spans="4:4">
      <c r="D4199" s="238"/>
    </row>
    <row r="4200" spans="4:4">
      <c r="D4200" s="238"/>
    </row>
    <row r="4201" spans="4:4">
      <c r="D4201" s="238"/>
    </row>
    <row r="4202" spans="4:4">
      <c r="D4202" s="238"/>
    </row>
    <row r="4203" spans="4:4">
      <c r="D4203" s="238"/>
    </row>
    <row r="4204" spans="4:4">
      <c r="D4204" s="238"/>
    </row>
    <row r="4205" spans="4:4">
      <c r="D4205" s="238"/>
    </row>
    <row r="4206" spans="4:4">
      <c r="D4206" s="238"/>
    </row>
    <row r="4207" spans="4:4">
      <c r="D4207" s="238"/>
    </row>
    <row r="4208" spans="4:4">
      <c r="D4208" s="238"/>
    </row>
    <row r="4209" spans="4:4">
      <c r="D4209" s="238"/>
    </row>
    <row r="4210" spans="4:4">
      <c r="D4210" s="238"/>
    </row>
    <row r="4211" spans="4:4">
      <c r="D4211" s="238"/>
    </row>
    <row r="4212" spans="4:4">
      <c r="D4212" s="238"/>
    </row>
    <row r="4213" spans="4:4">
      <c r="D4213" s="238"/>
    </row>
    <row r="4214" spans="4:4">
      <c r="D4214" s="238"/>
    </row>
    <row r="4215" spans="4:4">
      <c r="D4215" s="238"/>
    </row>
    <row r="4216" spans="4:4">
      <c r="D4216" s="238"/>
    </row>
    <row r="4217" spans="4:4">
      <c r="D4217" s="238"/>
    </row>
    <row r="4218" spans="4:4">
      <c r="D4218" s="238"/>
    </row>
    <row r="4219" spans="4:4">
      <c r="D4219" s="238"/>
    </row>
    <row r="4220" spans="4:4">
      <c r="D4220" s="238"/>
    </row>
    <row r="4221" spans="4:4">
      <c r="D4221" s="238"/>
    </row>
    <row r="4222" spans="4:4">
      <c r="D4222" s="238"/>
    </row>
    <row r="4223" spans="4:4">
      <c r="D4223" s="238"/>
    </row>
    <row r="4224" spans="4:4">
      <c r="D4224" s="238"/>
    </row>
    <row r="4225" spans="4:4">
      <c r="D4225" s="238"/>
    </row>
    <row r="4226" spans="4:4">
      <c r="D4226" s="238"/>
    </row>
    <row r="4227" spans="4:4">
      <c r="D4227" s="238"/>
    </row>
    <row r="4228" spans="4:4">
      <c r="D4228" s="238"/>
    </row>
    <row r="4229" spans="4:4">
      <c r="D4229" s="238"/>
    </row>
    <row r="4230" spans="4:4">
      <c r="D4230" s="238"/>
    </row>
    <row r="4231" spans="4:4">
      <c r="D4231" s="238"/>
    </row>
    <row r="4232" spans="4:4">
      <c r="D4232" s="238"/>
    </row>
    <row r="4233" spans="4:4">
      <c r="D4233" s="238"/>
    </row>
    <row r="4234" spans="4:4">
      <c r="D4234" s="238"/>
    </row>
    <row r="4235" spans="4:4">
      <c r="D4235" s="238"/>
    </row>
    <row r="4236" spans="4:4">
      <c r="D4236" s="238"/>
    </row>
    <row r="4237" spans="4:4">
      <c r="D4237" s="238"/>
    </row>
    <row r="4238" spans="4:4">
      <c r="D4238" s="238"/>
    </row>
    <row r="4239" spans="4:4">
      <c r="D4239" s="238"/>
    </row>
    <row r="4240" spans="4:4">
      <c r="D4240" s="238"/>
    </row>
    <row r="4241" spans="4:4">
      <c r="D4241" s="238"/>
    </row>
    <row r="4242" spans="4:4">
      <c r="D4242" s="238"/>
    </row>
    <row r="4243" spans="4:4">
      <c r="D4243" s="238"/>
    </row>
    <row r="4244" spans="4:4">
      <c r="D4244" s="238"/>
    </row>
    <row r="4245" spans="4:4">
      <c r="D4245" s="238"/>
    </row>
    <row r="4246" spans="4:4">
      <c r="D4246" s="238"/>
    </row>
    <row r="4247" spans="4:4">
      <c r="D4247" s="238"/>
    </row>
    <row r="4248" spans="4:4">
      <c r="D4248" s="238"/>
    </row>
    <row r="4249" spans="4:4">
      <c r="D4249" s="238"/>
    </row>
    <row r="4250" spans="4:4">
      <c r="D4250" s="238"/>
    </row>
    <row r="4251" spans="4:4">
      <c r="D4251" s="238"/>
    </row>
    <row r="4252" spans="4:4">
      <c r="D4252" s="238"/>
    </row>
    <row r="4253" spans="4:4">
      <c r="D4253" s="238"/>
    </row>
    <row r="4254" spans="4:4">
      <c r="D4254" s="238"/>
    </row>
    <row r="4255" spans="4:4">
      <c r="D4255" s="238"/>
    </row>
    <row r="4256" spans="4:4">
      <c r="D4256" s="238"/>
    </row>
    <row r="4257" spans="4:4">
      <c r="D4257" s="238"/>
    </row>
    <row r="4258" spans="4:4">
      <c r="D4258" s="238"/>
    </row>
    <row r="4259" spans="4:4">
      <c r="D4259" s="238"/>
    </row>
    <row r="4260" spans="4:4">
      <c r="D4260" s="238"/>
    </row>
    <row r="4261" spans="4:4">
      <c r="D4261" s="238"/>
    </row>
    <row r="4262" spans="4:4">
      <c r="D4262" s="238"/>
    </row>
    <row r="4263" spans="4:4">
      <c r="D4263" s="238"/>
    </row>
    <row r="4264" spans="4:4">
      <c r="D4264" s="238"/>
    </row>
    <row r="4265" spans="4:4">
      <c r="D4265" s="238"/>
    </row>
    <row r="4266" spans="4:4">
      <c r="D4266" s="238"/>
    </row>
    <row r="4267" spans="4:4">
      <c r="D4267" s="238"/>
    </row>
    <row r="4268" spans="4:4">
      <c r="D4268" s="238"/>
    </row>
    <row r="4269" spans="4:4">
      <c r="D4269" s="238"/>
    </row>
    <row r="4270" spans="4:4">
      <c r="D4270" s="238"/>
    </row>
    <row r="4271" spans="4:4">
      <c r="D4271" s="238"/>
    </row>
    <row r="4272" spans="4:4">
      <c r="D4272" s="238"/>
    </row>
    <row r="4273" spans="4:4">
      <c r="D4273" s="238"/>
    </row>
    <row r="4274" spans="4:4">
      <c r="D4274" s="238"/>
    </row>
    <row r="4275" spans="4:4">
      <c r="D4275" s="238"/>
    </row>
    <row r="4276" spans="4:4">
      <c r="D4276" s="238"/>
    </row>
    <row r="4277" spans="4:4">
      <c r="D4277" s="238"/>
    </row>
    <row r="4278" spans="4:4">
      <c r="D4278" s="238"/>
    </row>
    <row r="4279" spans="4:4">
      <c r="D4279" s="238"/>
    </row>
    <row r="4280" spans="4:4">
      <c r="D4280" s="238"/>
    </row>
    <row r="4281" spans="4:4">
      <c r="D4281" s="238"/>
    </row>
    <row r="4282" spans="4:4">
      <c r="D4282" s="238"/>
    </row>
    <row r="4283" spans="4:4">
      <c r="D4283" s="238"/>
    </row>
    <row r="4284" spans="4:4">
      <c r="D4284" s="238"/>
    </row>
    <row r="4285" spans="4:4">
      <c r="D4285" s="238"/>
    </row>
    <row r="4286" spans="4:4">
      <c r="D4286" s="238"/>
    </row>
    <row r="4287" spans="4:4">
      <c r="D4287" s="238"/>
    </row>
    <row r="4288" spans="4:4">
      <c r="D4288" s="238"/>
    </row>
    <row r="4289" spans="4:4">
      <c r="D4289" s="238"/>
    </row>
    <row r="4290" spans="4:4">
      <c r="D4290" s="238"/>
    </row>
    <row r="4291" spans="4:4">
      <c r="D4291" s="238"/>
    </row>
    <row r="4292" spans="4:4">
      <c r="D4292" s="238"/>
    </row>
    <row r="4293" spans="4:4">
      <c r="D4293" s="238"/>
    </row>
    <row r="4294" spans="4:4">
      <c r="D4294" s="238"/>
    </row>
    <row r="4295" spans="4:4">
      <c r="D4295" s="238"/>
    </row>
    <row r="4296" spans="4:4">
      <c r="D4296" s="238"/>
    </row>
    <row r="4297" spans="4:4">
      <c r="D4297" s="238"/>
    </row>
    <row r="4298" spans="4:4">
      <c r="D4298" s="238"/>
    </row>
    <row r="4299" spans="4:4">
      <c r="D4299" s="238"/>
    </row>
    <row r="4300" spans="4:4">
      <c r="D4300" s="238"/>
    </row>
    <row r="4301" spans="4:4">
      <c r="D4301" s="238"/>
    </row>
    <row r="4302" spans="4:4">
      <c r="D4302" s="238"/>
    </row>
    <row r="4303" spans="4:4">
      <c r="D4303" s="238"/>
    </row>
    <row r="4304" spans="4:4">
      <c r="D4304" s="238"/>
    </row>
    <row r="4305" spans="4:4">
      <c r="D4305" s="238"/>
    </row>
    <row r="4306" spans="4:4">
      <c r="D4306" s="238"/>
    </row>
    <row r="4307" spans="4:4">
      <c r="D4307" s="238"/>
    </row>
    <row r="4308" spans="4:4">
      <c r="D4308" s="238"/>
    </row>
    <row r="4309" spans="4:4">
      <c r="D4309" s="238"/>
    </row>
    <row r="4310" spans="4:4">
      <c r="D4310" s="238"/>
    </row>
    <row r="4311" spans="4:4">
      <c r="D4311" s="238"/>
    </row>
    <row r="4312" spans="4:4">
      <c r="D4312" s="238"/>
    </row>
    <row r="4313" spans="4:4">
      <c r="D4313" s="238"/>
    </row>
    <row r="4314" spans="4:4">
      <c r="D4314" s="238"/>
    </row>
    <row r="4315" spans="4:4">
      <c r="D4315" s="238"/>
    </row>
    <row r="4316" spans="4:4">
      <c r="D4316" s="238"/>
    </row>
    <row r="4317" spans="4:4">
      <c r="D4317" s="238"/>
    </row>
    <row r="4318" spans="4:4">
      <c r="D4318" s="238"/>
    </row>
    <row r="4319" spans="4:4">
      <c r="D4319" s="238"/>
    </row>
    <row r="4320" spans="4:4">
      <c r="D4320" s="238"/>
    </row>
    <row r="4321" spans="4:4">
      <c r="D4321" s="238"/>
    </row>
    <row r="4322" spans="4:4">
      <c r="D4322" s="238"/>
    </row>
    <row r="4323" spans="4:4">
      <c r="D4323" s="238"/>
    </row>
    <row r="4324" spans="4:4">
      <c r="D4324" s="238"/>
    </row>
    <row r="4325" spans="4:4">
      <c r="D4325" s="238"/>
    </row>
    <row r="4326" spans="4:4">
      <c r="D4326" s="238"/>
    </row>
    <row r="4327" spans="4:4">
      <c r="D4327" s="238"/>
    </row>
    <row r="4328" spans="4:4">
      <c r="D4328" s="238"/>
    </row>
    <row r="4329" spans="4:4">
      <c r="D4329" s="238"/>
    </row>
    <row r="4330" spans="4:4">
      <c r="D4330" s="238"/>
    </row>
    <row r="4331" spans="4:4">
      <c r="D4331" s="238"/>
    </row>
    <row r="4332" spans="4:4">
      <c r="D4332" s="238"/>
    </row>
    <row r="4333" spans="4:4">
      <c r="D4333" s="238"/>
    </row>
    <row r="4334" spans="4:4">
      <c r="D4334" s="238"/>
    </row>
    <row r="4335" spans="4:4">
      <c r="D4335" s="238"/>
    </row>
    <row r="4336" spans="4:4">
      <c r="D4336" s="238"/>
    </row>
    <row r="4337" spans="4:4">
      <c r="D4337" s="238"/>
    </row>
    <row r="4338" spans="4:4">
      <c r="D4338" s="238"/>
    </row>
    <row r="4339" spans="4:4">
      <c r="D4339" s="238"/>
    </row>
    <row r="4340" spans="4:4">
      <c r="D4340" s="238"/>
    </row>
    <row r="4341" spans="4:4">
      <c r="D4341" s="238"/>
    </row>
    <row r="4342" spans="4:4">
      <c r="D4342" s="238"/>
    </row>
    <row r="4343" spans="4:4">
      <c r="D4343" s="238"/>
    </row>
    <row r="4344" spans="4:4">
      <c r="D4344" s="238"/>
    </row>
    <row r="4345" spans="4:4">
      <c r="D4345" s="238"/>
    </row>
    <row r="4346" spans="4:4">
      <c r="D4346" s="238"/>
    </row>
    <row r="4347" spans="4:4">
      <c r="D4347" s="238"/>
    </row>
    <row r="4348" spans="4:4">
      <c r="D4348" s="238"/>
    </row>
    <row r="4349" spans="4:4">
      <c r="D4349" s="238"/>
    </row>
    <row r="4350" spans="4:4">
      <c r="D4350" s="238"/>
    </row>
    <row r="4351" spans="4:4">
      <c r="D4351" s="238"/>
    </row>
    <row r="4352" spans="4:4">
      <c r="D4352" s="238"/>
    </row>
    <row r="4353" spans="4:4">
      <c r="D4353" s="238"/>
    </row>
    <row r="4354" spans="4:4">
      <c r="D4354" s="238"/>
    </row>
    <row r="4355" spans="4:4">
      <c r="D4355" s="238"/>
    </row>
    <row r="4356" spans="4:4">
      <c r="D4356" s="238"/>
    </row>
    <row r="4357" spans="4:4">
      <c r="D4357" s="238"/>
    </row>
    <row r="4358" spans="4:4">
      <c r="D4358" s="238"/>
    </row>
    <row r="4359" spans="4:4">
      <c r="D4359" s="238"/>
    </row>
    <row r="4360" spans="4:4">
      <c r="D4360" s="238"/>
    </row>
    <row r="4361" spans="4:4">
      <c r="D4361" s="238"/>
    </row>
    <row r="4362" spans="4:4">
      <c r="D4362" s="238"/>
    </row>
    <row r="4363" spans="4:4">
      <c r="D4363" s="238"/>
    </row>
    <row r="4364" spans="4:4">
      <c r="D4364" s="238"/>
    </row>
    <row r="4365" spans="4:4">
      <c r="D4365" s="238"/>
    </row>
    <row r="4366" spans="4:4">
      <c r="D4366" s="238"/>
    </row>
    <row r="4367" spans="4:4">
      <c r="D4367" s="238"/>
    </row>
    <row r="4368" spans="4:4">
      <c r="D4368" s="238"/>
    </row>
    <row r="4369" spans="4:4">
      <c r="D4369" s="238"/>
    </row>
    <row r="4370" spans="4:4">
      <c r="D4370" s="238"/>
    </row>
    <row r="4371" spans="4:4">
      <c r="D4371" s="238"/>
    </row>
    <row r="4372" spans="4:4">
      <c r="D4372" s="238"/>
    </row>
    <row r="4373" spans="4:4">
      <c r="D4373" s="238"/>
    </row>
    <row r="4374" spans="4:4">
      <c r="D4374" s="238"/>
    </row>
    <row r="4375" spans="4:4">
      <c r="D4375" s="238"/>
    </row>
    <row r="4376" spans="4:4">
      <c r="D4376" s="238"/>
    </row>
    <row r="4377" spans="4:4">
      <c r="D4377" s="238"/>
    </row>
    <row r="4378" spans="4:4">
      <c r="D4378" s="238"/>
    </row>
    <row r="4379" spans="4:4">
      <c r="D4379" s="238"/>
    </row>
    <row r="4380" spans="4:4">
      <c r="D4380" s="238"/>
    </row>
    <row r="4381" spans="4:4">
      <c r="D4381" s="238"/>
    </row>
    <row r="4382" spans="4:4">
      <c r="D4382" s="238"/>
    </row>
    <row r="4383" spans="4:4">
      <c r="D4383" s="238"/>
    </row>
    <row r="4384" spans="4:4">
      <c r="D4384" s="238"/>
    </row>
    <row r="4385" spans="4:4">
      <c r="D4385" s="238"/>
    </row>
    <row r="4386" spans="4:4">
      <c r="D4386" s="238"/>
    </row>
    <row r="4387" spans="4:4">
      <c r="D4387" s="238"/>
    </row>
    <row r="4388" spans="4:4">
      <c r="D4388" s="238"/>
    </row>
    <row r="4389" spans="4:4">
      <c r="D4389" s="238"/>
    </row>
    <row r="4390" spans="4:4">
      <c r="D4390" s="238"/>
    </row>
    <row r="4391" spans="4:4">
      <c r="D4391" s="238"/>
    </row>
    <row r="4392" spans="4:4">
      <c r="D4392" s="238"/>
    </row>
    <row r="4393" spans="4:4">
      <c r="D4393" s="238"/>
    </row>
    <row r="4394" spans="4:4">
      <c r="D4394" s="238"/>
    </row>
    <row r="4395" spans="4:4">
      <c r="D4395" s="238"/>
    </row>
    <row r="4396" spans="4:4">
      <c r="D4396" s="238"/>
    </row>
    <row r="4397" spans="4:4">
      <c r="D4397" s="238"/>
    </row>
    <row r="4398" spans="4:4">
      <c r="D4398" s="238"/>
    </row>
    <row r="4399" spans="4:4">
      <c r="D4399" s="238"/>
    </row>
    <row r="4400" spans="4:4">
      <c r="D4400" s="238"/>
    </row>
    <row r="4401" spans="4:4">
      <c r="D4401" s="238"/>
    </row>
    <row r="4402" spans="4:4">
      <c r="D4402" s="238"/>
    </row>
    <row r="4403" spans="4:4">
      <c r="D4403" s="238"/>
    </row>
    <row r="4404" spans="4:4">
      <c r="D4404" s="238"/>
    </row>
    <row r="4405" spans="4:4">
      <c r="D4405" s="238"/>
    </row>
    <row r="4406" spans="4:4">
      <c r="D4406" s="238"/>
    </row>
    <row r="4407" spans="4:4">
      <c r="D4407" s="238"/>
    </row>
    <row r="4408" spans="4:4">
      <c r="D4408" s="238"/>
    </row>
    <row r="4409" spans="4:4">
      <c r="D4409" s="238"/>
    </row>
    <row r="4410" spans="4:4">
      <c r="D4410" s="238"/>
    </row>
    <row r="4411" spans="4:4">
      <c r="D4411" s="238"/>
    </row>
    <row r="4412" spans="4:4">
      <c r="D4412" s="238"/>
    </row>
    <row r="4413" spans="4:4">
      <c r="D4413" s="238"/>
    </row>
    <row r="4414" spans="4:4">
      <c r="D4414" s="238"/>
    </row>
    <row r="4415" spans="4:4">
      <c r="D4415" s="238"/>
    </row>
    <row r="4416" spans="4:4">
      <c r="D4416" s="238"/>
    </row>
    <row r="4417" spans="4:4">
      <c r="D4417" s="238"/>
    </row>
    <row r="4418" spans="4:4">
      <c r="D4418" s="238"/>
    </row>
    <row r="4419" spans="4:4">
      <c r="D4419" s="238"/>
    </row>
    <row r="4420" spans="4:4">
      <c r="D4420" s="238"/>
    </row>
    <row r="4421" spans="4:4">
      <c r="D4421" s="238"/>
    </row>
    <row r="4422" spans="4:4">
      <c r="D4422" s="238"/>
    </row>
    <row r="4423" spans="4:4">
      <c r="D4423" s="238"/>
    </row>
    <row r="4424" spans="4:4">
      <c r="D4424" s="238"/>
    </row>
    <row r="4425" spans="4:4">
      <c r="D4425" s="238"/>
    </row>
    <row r="4426" spans="4:4">
      <c r="D4426" s="238"/>
    </row>
    <row r="4427" spans="4:4">
      <c r="D4427" s="238"/>
    </row>
    <row r="4428" spans="4:4">
      <c r="D4428" s="238"/>
    </row>
    <row r="4429" spans="4:4">
      <c r="D4429" s="238"/>
    </row>
    <row r="4430" spans="4:4">
      <c r="D4430" s="238"/>
    </row>
    <row r="4431" spans="4:4">
      <c r="D4431" s="238"/>
    </row>
    <row r="4432" spans="4:4">
      <c r="D4432" s="238"/>
    </row>
    <row r="4433" spans="4:4">
      <c r="D4433" s="238"/>
    </row>
    <row r="4434" spans="4:4">
      <c r="D4434" s="238"/>
    </row>
    <row r="4435" spans="4:4">
      <c r="D4435" s="238"/>
    </row>
    <row r="4436" spans="4:4">
      <c r="D4436" s="238"/>
    </row>
    <row r="4437" spans="4:4">
      <c r="D4437" s="238"/>
    </row>
    <row r="4438" spans="4:4">
      <c r="D4438" s="238"/>
    </row>
    <row r="4439" spans="4:4">
      <c r="D4439" s="238"/>
    </row>
    <row r="4440" spans="4:4">
      <c r="D4440" s="238"/>
    </row>
    <row r="4441" spans="4:4">
      <c r="D4441" s="238"/>
    </row>
    <row r="4442" spans="4:4">
      <c r="D4442" s="238"/>
    </row>
    <row r="4443" spans="4:4">
      <c r="D4443" s="238"/>
    </row>
    <row r="4444" spans="4:4">
      <c r="D4444" s="238"/>
    </row>
    <row r="4445" spans="4:4">
      <c r="D4445" s="238"/>
    </row>
    <row r="4446" spans="4:4">
      <c r="D4446" s="238"/>
    </row>
    <row r="4447" spans="4:4">
      <c r="D4447" s="238"/>
    </row>
    <row r="4448" spans="4:4">
      <c r="D4448" s="238"/>
    </row>
    <row r="4449" spans="4:4">
      <c r="D4449" s="238"/>
    </row>
    <row r="4450" spans="4:4">
      <c r="D4450" s="238"/>
    </row>
    <row r="4451" spans="4:4">
      <c r="D4451" s="238"/>
    </row>
    <row r="4452" spans="4:4">
      <c r="D4452" s="238"/>
    </row>
    <row r="4453" spans="4:4">
      <c r="D4453" s="238"/>
    </row>
    <row r="4454" spans="4:4">
      <c r="D4454" s="238"/>
    </row>
    <row r="4455" spans="4:4">
      <c r="D4455" s="238"/>
    </row>
    <row r="4456" spans="4:4">
      <c r="D4456" s="238"/>
    </row>
    <row r="4457" spans="4:4">
      <c r="D4457" s="238"/>
    </row>
    <row r="4458" spans="4:4">
      <c r="D4458" s="238"/>
    </row>
    <row r="4459" spans="4:4">
      <c r="D4459" s="238"/>
    </row>
    <row r="4460" spans="4:4">
      <c r="D4460" s="238"/>
    </row>
    <row r="4461" spans="4:4">
      <c r="D4461" s="238"/>
    </row>
    <row r="4462" spans="4:4">
      <c r="D4462" s="238"/>
    </row>
    <row r="4463" spans="4:4">
      <c r="D4463" s="238"/>
    </row>
    <row r="4464" spans="4:4">
      <c r="D4464" s="238"/>
    </row>
    <row r="4465" spans="4:4">
      <c r="D4465" s="238"/>
    </row>
    <row r="4466" spans="4:4">
      <c r="D4466" s="238"/>
    </row>
    <row r="4467" spans="4:4">
      <c r="D4467" s="238"/>
    </row>
    <row r="4468" spans="4:4">
      <c r="D4468" s="238"/>
    </row>
    <row r="4469" spans="4:4">
      <c r="D4469" s="238"/>
    </row>
    <row r="4470" spans="4:4">
      <c r="D4470" s="238"/>
    </row>
    <row r="4471" spans="4:4">
      <c r="D4471" s="238"/>
    </row>
    <row r="4472" spans="4:4">
      <c r="D4472" s="238"/>
    </row>
    <row r="4473" spans="4:4">
      <c r="D4473" s="238"/>
    </row>
    <row r="4474" spans="4:4">
      <c r="D4474" s="238"/>
    </row>
    <row r="4475" spans="4:4">
      <c r="D4475" s="238"/>
    </row>
    <row r="4476" spans="4:4">
      <c r="D4476" s="238"/>
    </row>
    <row r="4477" spans="4:4">
      <c r="D4477" s="238"/>
    </row>
    <row r="4478" spans="4:4">
      <c r="D4478" s="238"/>
    </row>
    <row r="4479" spans="4:4">
      <c r="D4479" s="238"/>
    </row>
    <row r="4480" spans="4:4">
      <c r="D4480" s="238"/>
    </row>
    <row r="4481" spans="4:4">
      <c r="D4481" s="238"/>
    </row>
    <row r="4482" spans="4:4">
      <c r="D4482" s="238"/>
    </row>
    <row r="4483" spans="4:4">
      <c r="D4483" s="238"/>
    </row>
    <row r="4484" spans="4:4">
      <c r="D4484" s="238"/>
    </row>
    <row r="4485" spans="4:4">
      <c r="D4485" s="238"/>
    </row>
    <row r="4486" spans="4:4">
      <c r="D4486" s="238"/>
    </row>
    <row r="4487" spans="4:4">
      <c r="D4487" s="238"/>
    </row>
    <row r="4488" spans="4:4">
      <c r="D4488" s="238"/>
    </row>
    <row r="4489" spans="4:4">
      <c r="D4489" s="238"/>
    </row>
    <row r="4490" spans="4:4">
      <c r="D4490" s="238"/>
    </row>
    <row r="4491" spans="4:4">
      <c r="D4491" s="238"/>
    </row>
    <row r="4492" spans="4:4">
      <c r="D4492" s="238"/>
    </row>
    <row r="4493" spans="4:4">
      <c r="D4493" s="238"/>
    </row>
    <row r="4494" spans="4:4">
      <c r="D4494" s="238"/>
    </row>
    <row r="4495" spans="4:4">
      <c r="D4495" s="238"/>
    </row>
    <row r="4496" spans="4:4">
      <c r="D4496" s="238"/>
    </row>
    <row r="4497" spans="4:4">
      <c r="D4497" s="238"/>
    </row>
    <row r="4498" spans="4:4">
      <c r="D4498" s="238"/>
    </row>
    <row r="4499" spans="4:4">
      <c r="D4499" s="238"/>
    </row>
    <row r="4500" spans="4:4">
      <c r="D4500" s="238"/>
    </row>
    <row r="4501" spans="4:4">
      <c r="D4501" s="238"/>
    </row>
    <row r="4502" spans="4:4">
      <c r="D4502" s="238"/>
    </row>
    <row r="4503" spans="4:4">
      <c r="D4503" s="238"/>
    </row>
    <row r="4504" spans="4:4">
      <c r="D4504" s="238"/>
    </row>
    <row r="4505" spans="4:4">
      <c r="D4505" s="238"/>
    </row>
    <row r="4506" spans="4:4">
      <c r="D4506" s="238"/>
    </row>
    <row r="4507" spans="4:4">
      <c r="D4507" s="238"/>
    </row>
    <row r="4508" spans="4:4">
      <c r="D4508" s="238"/>
    </row>
    <row r="4509" spans="4:4">
      <c r="D4509" s="238"/>
    </row>
    <row r="4510" spans="4:4">
      <c r="D4510" s="238"/>
    </row>
    <row r="4511" spans="4:4">
      <c r="D4511" s="238"/>
    </row>
    <row r="4512" spans="4:4">
      <c r="D4512" s="238"/>
    </row>
    <row r="4513" spans="4:4">
      <c r="D4513" s="238"/>
    </row>
    <row r="4514" spans="4:4">
      <c r="D4514" s="238"/>
    </row>
    <row r="4515" spans="4:4">
      <c r="D4515" s="238"/>
    </row>
    <row r="4516" spans="4:4">
      <c r="D4516" s="238"/>
    </row>
    <row r="4517" spans="4:4">
      <c r="D4517" s="238"/>
    </row>
    <row r="4518" spans="4:4">
      <c r="D4518" s="238"/>
    </row>
    <row r="4519" spans="4:4">
      <c r="D4519" s="238"/>
    </row>
    <row r="4520" spans="4:4">
      <c r="D4520" s="238"/>
    </row>
    <row r="4521" spans="4:4">
      <c r="D4521" s="238"/>
    </row>
    <row r="4522" spans="4:4">
      <c r="D4522" s="238"/>
    </row>
    <row r="4523" spans="4:4">
      <c r="D4523" s="238"/>
    </row>
    <row r="4524" spans="4:4">
      <c r="D4524" s="238"/>
    </row>
    <row r="4525" spans="4:4">
      <c r="D4525" s="238"/>
    </row>
    <row r="4526" spans="4:4">
      <c r="D4526" s="238"/>
    </row>
    <row r="4527" spans="4:4">
      <c r="D4527" s="238"/>
    </row>
    <row r="4528" spans="4:4">
      <c r="D4528" s="238"/>
    </row>
    <row r="4529" spans="4:4">
      <c r="D4529" s="238"/>
    </row>
    <row r="4530" spans="4:4">
      <c r="D4530" s="238"/>
    </row>
    <row r="4531" spans="4:4">
      <c r="D4531" s="238"/>
    </row>
    <row r="4532" spans="4:4">
      <c r="D4532" s="238"/>
    </row>
    <row r="4533" spans="4:4">
      <c r="D4533" s="238"/>
    </row>
    <row r="4534" spans="4:4">
      <c r="D4534" s="238"/>
    </row>
    <row r="4535" spans="4:4">
      <c r="D4535" s="238"/>
    </row>
    <row r="4536" spans="4:4">
      <c r="D4536" s="238"/>
    </row>
    <row r="4537" spans="4:4">
      <c r="D4537" s="238"/>
    </row>
    <row r="4538" spans="4:4">
      <c r="D4538" s="238"/>
    </row>
    <row r="4539" spans="4:4">
      <c r="D4539" s="238"/>
    </row>
    <row r="4540" spans="4:4">
      <c r="D4540" s="238"/>
    </row>
    <row r="4541" spans="4:4">
      <c r="D4541" s="238"/>
    </row>
    <row r="4542" spans="4:4">
      <c r="D4542" s="238"/>
    </row>
    <row r="4543" spans="4:4">
      <c r="D4543" s="238"/>
    </row>
    <row r="4544" spans="4:4">
      <c r="D4544" s="238"/>
    </row>
    <row r="4545" spans="4:4">
      <c r="D4545" s="238"/>
    </row>
    <row r="4546" spans="4:4">
      <c r="D4546" s="238"/>
    </row>
    <row r="4547" spans="4:4">
      <c r="D4547" s="238"/>
    </row>
    <row r="4548" spans="4:4">
      <c r="D4548" s="238"/>
    </row>
    <row r="4549" spans="4:4">
      <c r="D4549" s="238"/>
    </row>
    <row r="4550" spans="4:4">
      <c r="D4550" s="238"/>
    </row>
    <row r="4551" spans="4:4">
      <c r="D4551" s="238"/>
    </row>
    <row r="4552" spans="4:4">
      <c r="D4552" s="238"/>
    </row>
    <row r="4553" spans="4:4">
      <c r="D4553" s="238"/>
    </row>
    <row r="4554" spans="4:4">
      <c r="D4554" s="238"/>
    </row>
    <row r="4555" spans="4:4">
      <c r="D4555" s="238"/>
    </row>
    <row r="4556" spans="4:4">
      <c r="D4556" s="238"/>
    </row>
    <row r="4557" spans="4:4">
      <c r="D4557" s="238"/>
    </row>
    <row r="4558" spans="4:4">
      <c r="D4558" s="238"/>
    </row>
    <row r="4559" spans="4:4">
      <c r="D4559" s="238"/>
    </row>
    <row r="4560" spans="4:4">
      <c r="D4560" s="238"/>
    </row>
    <row r="4561" spans="4:4">
      <c r="D4561" s="238"/>
    </row>
    <row r="4562" spans="4:4">
      <c r="D4562" s="238"/>
    </row>
    <row r="4563" spans="4:4">
      <c r="D4563" s="238"/>
    </row>
    <row r="4564" spans="4:4">
      <c r="D4564" s="238"/>
    </row>
    <row r="4565" spans="4:4">
      <c r="D4565" s="238"/>
    </row>
    <row r="4566" spans="4:4">
      <c r="D4566" s="238"/>
    </row>
    <row r="4567" spans="4:4">
      <c r="D4567" s="238"/>
    </row>
    <row r="4568" spans="4:4">
      <c r="D4568" s="238"/>
    </row>
    <row r="4569" spans="4:4">
      <c r="D4569" s="238"/>
    </row>
    <row r="4570" spans="4:4">
      <c r="D4570" s="238"/>
    </row>
    <row r="4571" spans="4:4">
      <c r="D4571" s="238"/>
    </row>
    <row r="4572" spans="4:4">
      <c r="D4572" s="238"/>
    </row>
    <row r="4573" spans="4:4">
      <c r="D4573" s="238"/>
    </row>
    <row r="4574" spans="4:4">
      <c r="D4574" s="238"/>
    </row>
    <row r="4575" spans="4:4">
      <c r="D4575" s="238"/>
    </row>
    <row r="4576" spans="4:4">
      <c r="D4576" s="238"/>
    </row>
    <row r="4577" spans="4:4">
      <c r="D4577" s="238"/>
    </row>
    <row r="4578" spans="4:4">
      <c r="D4578" s="238"/>
    </row>
    <row r="4579" spans="4:4">
      <c r="D4579" s="238"/>
    </row>
    <row r="4580" spans="4:4">
      <c r="D4580" s="238"/>
    </row>
    <row r="4581" spans="4:4">
      <c r="D4581" s="238"/>
    </row>
    <row r="4582" spans="4:4">
      <c r="D4582" s="238"/>
    </row>
    <row r="4583" spans="4:4">
      <c r="D4583" s="238"/>
    </row>
    <row r="4584" spans="4:4">
      <c r="D4584" s="238"/>
    </row>
    <row r="4585" spans="4:4">
      <c r="D4585" s="238"/>
    </row>
    <row r="4586" spans="4:4">
      <c r="D4586" s="238"/>
    </row>
    <row r="4587" spans="4:4">
      <c r="D4587" s="238"/>
    </row>
    <row r="4588" spans="4:4">
      <c r="D4588" s="238"/>
    </row>
    <row r="4589" spans="4:4">
      <c r="D4589" s="238"/>
    </row>
    <row r="4590" spans="4:4">
      <c r="D4590" s="238"/>
    </row>
    <row r="4591" spans="4:4">
      <c r="D4591" s="238"/>
    </row>
    <row r="4592" spans="4:4">
      <c r="D4592" s="238"/>
    </row>
    <row r="4593" spans="4:4">
      <c r="D4593" s="238"/>
    </row>
    <row r="4594" spans="4:4">
      <c r="D4594" s="238"/>
    </row>
    <row r="4595" spans="4:4">
      <c r="D4595" s="238"/>
    </row>
    <row r="4596" spans="4:4">
      <c r="D4596" s="238"/>
    </row>
    <row r="4597" spans="4:4">
      <c r="D4597" s="238"/>
    </row>
    <row r="4598" spans="4:4">
      <c r="D4598" s="238"/>
    </row>
    <row r="4599" spans="4:4">
      <c r="D4599" s="238"/>
    </row>
    <row r="4600" spans="4:4">
      <c r="D4600" s="238"/>
    </row>
    <row r="4601" spans="4:4">
      <c r="D4601" s="238"/>
    </row>
    <row r="4602" spans="4:4">
      <c r="D4602" s="238"/>
    </row>
    <row r="4603" spans="4:4">
      <c r="D4603" s="238"/>
    </row>
    <row r="4604" spans="4:4">
      <c r="D4604" s="238"/>
    </row>
    <row r="4605" spans="4:4">
      <c r="D4605" s="238"/>
    </row>
    <row r="4606" spans="4:4">
      <c r="D4606" s="238"/>
    </row>
    <row r="4607" spans="4:4">
      <c r="D4607" s="238"/>
    </row>
    <row r="4608" spans="4:4">
      <c r="D4608" s="238"/>
    </row>
    <row r="4609" spans="4:4">
      <c r="D4609" s="238"/>
    </row>
    <row r="4610" spans="4:4">
      <c r="D4610" s="238"/>
    </row>
    <row r="4611" spans="4:4">
      <c r="D4611" s="238"/>
    </row>
    <row r="4612" spans="4:4">
      <c r="D4612" s="238"/>
    </row>
    <row r="4613" spans="4:4">
      <c r="D4613" s="238"/>
    </row>
    <row r="4614" spans="4:4">
      <c r="D4614" s="238"/>
    </row>
    <row r="4615" spans="4:4">
      <c r="D4615" s="238"/>
    </row>
    <row r="4616" spans="4:4">
      <c r="D4616" s="238"/>
    </row>
    <row r="4617" spans="4:4">
      <c r="D4617" s="238"/>
    </row>
    <row r="4618" spans="4:4">
      <c r="D4618" s="238"/>
    </row>
    <row r="4619" spans="4:4">
      <c r="D4619" s="238"/>
    </row>
    <row r="4620" spans="4:4">
      <c r="D4620" s="238"/>
    </row>
    <row r="4621" spans="4:4">
      <c r="D4621" s="238"/>
    </row>
    <row r="4622" spans="4:4">
      <c r="D4622" s="238"/>
    </row>
    <row r="4623" spans="4:4">
      <c r="D4623" s="238"/>
    </row>
    <row r="4624" spans="4:4">
      <c r="D4624" s="238"/>
    </row>
    <row r="4625" spans="4:4">
      <c r="D4625" s="238"/>
    </row>
    <row r="4626" spans="4:4">
      <c r="D4626" s="238"/>
    </row>
    <row r="4627" spans="4:4">
      <c r="D4627" s="238"/>
    </row>
    <row r="4628" spans="4:4">
      <c r="D4628" s="238"/>
    </row>
    <row r="4629" spans="4:4">
      <c r="D4629" s="238"/>
    </row>
    <row r="4630" spans="4:4">
      <c r="D4630" s="238"/>
    </row>
    <row r="4631" spans="4:4">
      <c r="D4631" s="238"/>
    </row>
    <row r="4632" spans="4:4">
      <c r="D4632" s="238"/>
    </row>
    <row r="4633" spans="4:4">
      <c r="D4633" s="238"/>
    </row>
    <row r="4634" spans="4:4">
      <c r="D4634" s="238"/>
    </row>
    <row r="4635" spans="4:4">
      <c r="D4635" s="238"/>
    </row>
    <row r="4636" spans="4:4">
      <c r="D4636" s="238"/>
    </row>
    <row r="4637" spans="4:4">
      <c r="D4637" s="238"/>
    </row>
    <row r="4638" spans="4:4">
      <c r="D4638" s="238"/>
    </row>
    <row r="4639" spans="4:4">
      <c r="D4639" s="238"/>
    </row>
    <row r="4640" spans="4:4">
      <c r="D4640" s="238"/>
    </row>
    <row r="4641" spans="4:4">
      <c r="D4641" s="238"/>
    </row>
    <row r="4642" spans="4:4">
      <c r="D4642" s="238"/>
    </row>
    <row r="4643" spans="4:4">
      <c r="D4643" s="238"/>
    </row>
    <row r="4644" spans="4:4">
      <c r="D4644" s="238"/>
    </row>
    <row r="4645" spans="4:4">
      <c r="D4645" s="238"/>
    </row>
    <row r="4646" spans="4:4">
      <c r="D4646" s="238"/>
    </row>
    <row r="4647" spans="4:4">
      <c r="D4647" s="238"/>
    </row>
    <row r="4648" spans="4:4">
      <c r="D4648" s="238"/>
    </row>
    <row r="4649" spans="4:4">
      <c r="D4649" s="238"/>
    </row>
    <row r="4650" spans="4:4">
      <c r="D4650" s="238"/>
    </row>
    <row r="4651" spans="4:4">
      <c r="D4651" s="238"/>
    </row>
    <row r="4652" spans="4:4">
      <c r="D4652" s="238"/>
    </row>
    <row r="4653" spans="4:4">
      <c r="D4653" s="238"/>
    </row>
    <row r="4654" spans="4:4">
      <c r="D4654" s="238"/>
    </row>
    <row r="4655" spans="4:4">
      <c r="D4655" s="238"/>
    </row>
    <row r="4656" spans="4:4">
      <c r="D4656" s="238"/>
    </row>
    <row r="4657" spans="4:4">
      <c r="D4657" s="238"/>
    </row>
    <row r="4658" spans="4:4">
      <c r="D4658" s="238"/>
    </row>
    <row r="4659" spans="4:4">
      <c r="D4659" s="238"/>
    </row>
    <row r="4660" spans="4:4">
      <c r="D4660" s="238"/>
    </row>
    <row r="4661" spans="4:4">
      <c r="D4661" s="238"/>
    </row>
    <row r="4662" spans="4:4">
      <c r="D4662" s="238"/>
    </row>
    <row r="4663" spans="4:4">
      <c r="D4663" s="238"/>
    </row>
    <row r="4664" spans="4:4">
      <c r="D4664" s="238"/>
    </row>
    <row r="4665" spans="4:4">
      <c r="D4665" s="238"/>
    </row>
    <row r="4666" spans="4:4">
      <c r="D4666" s="238"/>
    </row>
    <row r="4667" spans="4:4">
      <c r="D4667" s="238"/>
    </row>
    <row r="4668" spans="4:4">
      <c r="D4668" s="238"/>
    </row>
    <row r="4669" spans="4:4">
      <c r="D4669" s="238"/>
    </row>
    <row r="4670" spans="4:4">
      <c r="D4670" s="238"/>
    </row>
    <row r="4671" spans="4:4">
      <c r="D4671" s="238"/>
    </row>
    <row r="4672" spans="4:4">
      <c r="D4672" s="238"/>
    </row>
    <row r="4673" spans="4:4">
      <c r="D4673" s="238"/>
    </row>
    <row r="4674" spans="4:4">
      <c r="D4674" s="238"/>
    </row>
    <row r="4675" spans="4:4">
      <c r="D4675" s="238"/>
    </row>
    <row r="4676" spans="4:4">
      <c r="D4676" s="238"/>
    </row>
    <row r="4677" spans="4:4">
      <c r="D4677" s="238"/>
    </row>
    <row r="4678" spans="4:4">
      <c r="D4678" s="238"/>
    </row>
    <row r="4679" spans="4:4">
      <c r="D4679" s="238"/>
    </row>
    <row r="4680" spans="4:4">
      <c r="D4680" s="238"/>
    </row>
    <row r="4681" spans="4:4">
      <c r="D4681" s="238"/>
    </row>
    <row r="4682" spans="4:4">
      <c r="D4682" s="238"/>
    </row>
    <row r="4683" spans="4:4">
      <c r="D4683" s="238"/>
    </row>
    <row r="4684" spans="4:4">
      <c r="D4684" s="238"/>
    </row>
    <row r="4685" spans="4:4">
      <c r="D4685" s="238"/>
    </row>
    <row r="4686" spans="4:4">
      <c r="D4686" s="238"/>
    </row>
    <row r="4687" spans="4:4">
      <c r="D4687" s="238"/>
    </row>
    <row r="4688" spans="4:4">
      <c r="D4688" s="238"/>
    </row>
    <row r="4689" spans="4:4">
      <c r="D4689" s="238"/>
    </row>
    <row r="4690" spans="4:4">
      <c r="D4690" s="238"/>
    </row>
    <row r="4691" spans="4:4">
      <c r="D4691" s="238"/>
    </row>
    <row r="4692" spans="4:4">
      <c r="D4692" s="238"/>
    </row>
    <row r="4693" spans="4:4">
      <c r="D4693" s="238"/>
    </row>
    <row r="4694" spans="4:4">
      <c r="D4694" s="238"/>
    </row>
    <row r="4695" spans="4:4">
      <c r="D4695" s="238"/>
    </row>
    <row r="4696" spans="4:4">
      <c r="D4696" s="238"/>
    </row>
    <row r="4697" spans="4:4">
      <c r="D4697" s="238"/>
    </row>
    <row r="4698" spans="4:4">
      <c r="D4698" s="238"/>
    </row>
    <row r="4699" spans="4:4">
      <c r="D4699" s="238"/>
    </row>
    <row r="4700" spans="4:4">
      <c r="D4700" s="238"/>
    </row>
    <row r="4701" spans="4:4">
      <c r="D4701" s="238"/>
    </row>
    <row r="4702" spans="4:4">
      <c r="D4702" s="238"/>
    </row>
    <row r="4703" spans="4:4">
      <c r="D4703" s="238"/>
    </row>
    <row r="4704" spans="4:4">
      <c r="D4704" s="238"/>
    </row>
    <row r="4705" spans="4:4">
      <c r="D4705" s="238"/>
    </row>
    <row r="4706" spans="4:4">
      <c r="D4706" s="238"/>
    </row>
    <row r="4707" spans="4:4">
      <c r="D4707" s="238"/>
    </row>
    <row r="4708" spans="4:4">
      <c r="D4708" s="238"/>
    </row>
    <row r="4709" spans="4:4">
      <c r="D4709" s="238"/>
    </row>
    <row r="4710" spans="4:4">
      <c r="D4710" s="238"/>
    </row>
    <row r="4711" spans="4:4">
      <c r="D4711" s="238"/>
    </row>
    <row r="4712" spans="4:4">
      <c r="D4712" s="238"/>
    </row>
    <row r="4713" spans="4:4">
      <c r="D4713" s="238"/>
    </row>
    <row r="4714" spans="4:4">
      <c r="D4714" s="238"/>
    </row>
    <row r="4715" spans="4:4">
      <c r="D4715" s="238"/>
    </row>
    <row r="4716" spans="4:4">
      <c r="D4716" s="238"/>
    </row>
    <row r="4717" spans="4:4">
      <c r="D4717" s="238"/>
    </row>
    <row r="4718" spans="4:4">
      <c r="D4718" s="238"/>
    </row>
    <row r="4719" spans="4:4">
      <c r="D4719" s="238"/>
    </row>
    <row r="4720" spans="4:4">
      <c r="D4720" s="238"/>
    </row>
    <row r="4721" spans="4:4">
      <c r="D4721" s="238"/>
    </row>
    <row r="4722" spans="4:4">
      <c r="D4722" s="238"/>
    </row>
    <row r="4723" spans="4:4">
      <c r="D4723" s="238"/>
    </row>
    <row r="4724" spans="4:4">
      <c r="D4724" s="238"/>
    </row>
    <row r="4725" spans="4:4">
      <c r="D4725" s="238"/>
    </row>
    <row r="4726" spans="4:4">
      <c r="D4726" s="238"/>
    </row>
    <row r="4727" spans="4:4">
      <c r="D4727" s="238"/>
    </row>
    <row r="4728" spans="4:4">
      <c r="D4728" s="238"/>
    </row>
    <row r="4729" spans="4:4">
      <c r="D4729" s="238"/>
    </row>
    <row r="4730" spans="4:4">
      <c r="D4730" s="238"/>
    </row>
    <row r="4731" spans="4:4">
      <c r="D4731" s="238"/>
    </row>
    <row r="4732" spans="4:4">
      <c r="D4732" s="238"/>
    </row>
    <row r="4733" spans="4:4">
      <c r="D4733" s="238"/>
    </row>
    <row r="4734" spans="4:4">
      <c r="D4734" s="238"/>
    </row>
    <row r="4735" spans="4:4">
      <c r="D4735" s="238"/>
    </row>
    <row r="4736" spans="4:4">
      <c r="D4736" s="238"/>
    </row>
    <row r="4737" spans="4:4">
      <c r="D4737" s="238"/>
    </row>
    <row r="4738" spans="4:4">
      <c r="D4738" s="238"/>
    </row>
    <row r="4739" spans="4:4">
      <c r="D4739" s="238"/>
    </row>
    <row r="4740" spans="4:4">
      <c r="D4740" s="238"/>
    </row>
    <row r="4741" spans="4:4">
      <c r="D4741" s="238"/>
    </row>
    <row r="4742" spans="4:4">
      <c r="D4742" s="238"/>
    </row>
    <row r="4743" spans="4:4">
      <c r="D4743" s="238"/>
    </row>
    <row r="4744" spans="4:4">
      <c r="D4744" s="238"/>
    </row>
    <row r="4745" spans="4:4">
      <c r="D4745" s="238"/>
    </row>
    <row r="4746" spans="4:4">
      <c r="D4746" s="238"/>
    </row>
    <row r="4747" spans="4:4">
      <c r="D4747" s="238"/>
    </row>
    <row r="4748" spans="4:4">
      <c r="D4748" s="238"/>
    </row>
    <row r="4749" spans="4:4">
      <c r="D4749" s="238"/>
    </row>
    <row r="4750" spans="4:4">
      <c r="D4750" s="238"/>
    </row>
    <row r="4751" spans="4:4">
      <c r="D4751" s="238"/>
    </row>
    <row r="4752" spans="4:4">
      <c r="D4752" s="238"/>
    </row>
    <row r="4753" spans="4:4">
      <c r="D4753" s="238"/>
    </row>
    <row r="4754" spans="4:4">
      <c r="D4754" s="238"/>
    </row>
    <row r="4755" spans="4:4">
      <c r="D4755" s="238"/>
    </row>
    <row r="4756" spans="4:4">
      <c r="D4756" s="238"/>
    </row>
    <row r="4757" spans="4:4">
      <c r="D4757" s="238"/>
    </row>
    <row r="4758" spans="4:4">
      <c r="D4758" s="238"/>
    </row>
    <row r="4759" spans="4:4">
      <c r="D4759" s="238"/>
    </row>
    <row r="4760" spans="4:4">
      <c r="D4760" s="238"/>
    </row>
    <row r="4761" spans="4:4">
      <c r="D4761" s="238"/>
    </row>
    <row r="4762" spans="4:4">
      <c r="D4762" s="238"/>
    </row>
    <row r="4763" spans="4:4">
      <c r="D4763" s="238"/>
    </row>
    <row r="4764" spans="4:4">
      <c r="D4764" s="238"/>
    </row>
    <row r="4765" spans="4:4">
      <c r="D4765" s="238"/>
    </row>
    <row r="4766" spans="4:4">
      <c r="D4766" s="238"/>
    </row>
    <row r="4767" spans="4:4">
      <c r="D4767" s="238"/>
    </row>
    <row r="4768" spans="4:4">
      <c r="D4768" s="238"/>
    </row>
    <row r="4769" spans="4:4">
      <c r="D4769" s="238"/>
    </row>
    <row r="4770" spans="4:4">
      <c r="D4770" s="238"/>
    </row>
    <row r="4771" spans="4:4">
      <c r="D4771" s="238"/>
    </row>
    <row r="4772" spans="4:4">
      <c r="D4772" s="238"/>
    </row>
    <row r="4773" spans="4:4">
      <c r="D4773" s="238"/>
    </row>
    <row r="4774" spans="4:4">
      <c r="D4774" s="238"/>
    </row>
    <row r="4775" spans="4:4">
      <c r="D4775" s="238"/>
    </row>
    <row r="4776" spans="4:4">
      <c r="D4776" s="238"/>
    </row>
    <row r="4777" spans="4:4">
      <c r="D4777" s="238"/>
    </row>
    <row r="4778" spans="4:4">
      <c r="D4778" s="238"/>
    </row>
    <row r="4779" spans="4:4">
      <c r="D4779" s="238"/>
    </row>
    <row r="4780" spans="4:4">
      <c r="D4780" s="238"/>
    </row>
    <row r="4781" spans="4:4">
      <c r="D4781" s="238"/>
    </row>
    <row r="4782" spans="4:4">
      <c r="D4782" s="238"/>
    </row>
    <row r="4783" spans="4:4">
      <c r="D4783" s="238"/>
    </row>
    <row r="4784" spans="4:4">
      <c r="D4784" s="238"/>
    </row>
    <row r="4785" spans="4:4">
      <c r="D4785" s="238"/>
    </row>
    <row r="4786" spans="4:4">
      <c r="D4786" s="238"/>
    </row>
    <row r="4787" spans="4:4">
      <c r="D4787" s="238"/>
    </row>
    <row r="4788" spans="4:4">
      <c r="D4788" s="238"/>
    </row>
    <row r="4789" spans="4:4">
      <c r="D4789" s="238"/>
    </row>
    <row r="4790" spans="4:4">
      <c r="D4790" s="238"/>
    </row>
    <row r="4791" spans="4:4">
      <c r="D4791" s="238"/>
    </row>
    <row r="4792" spans="4:4">
      <c r="D4792" s="238"/>
    </row>
    <row r="4793" spans="4:4">
      <c r="D4793" s="238"/>
    </row>
    <row r="4794" spans="4:4">
      <c r="D4794" s="238"/>
    </row>
    <row r="4795" spans="4:4">
      <c r="D4795" s="238"/>
    </row>
    <row r="4796" spans="4:4">
      <c r="D4796" s="238"/>
    </row>
    <row r="4797" spans="4:4">
      <c r="D4797" s="238"/>
    </row>
    <row r="4798" spans="4:4">
      <c r="D4798" s="238"/>
    </row>
    <row r="4799" spans="4:4">
      <c r="D4799" s="238"/>
    </row>
    <row r="4800" spans="4:4">
      <c r="D4800" s="238"/>
    </row>
    <row r="4801" spans="4:4">
      <c r="D4801" s="238"/>
    </row>
    <row r="4802" spans="4:4">
      <c r="D4802" s="238"/>
    </row>
    <row r="4803" spans="4:4">
      <c r="D4803" s="238"/>
    </row>
    <row r="4804" spans="4:4">
      <c r="D4804" s="238"/>
    </row>
    <row r="4805" spans="4:4">
      <c r="D4805" s="238"/>
    </row>
    <row r="4806" spans="4:4">
      <c r="D4806" s="238"/>
    </row>
    <row r="4807" spans="4:4">
      <c r="D4807" s="238"/>
    </row>
    <row r="4808" spans="4:4">
      <c r="D4808" s="238"/>
    </row>
    <row r="4809" spans="4:4">
      <c r="D4809" s="238"/>
    </row>
    <row r="4810" spans="4:4">
      <c r="D4810" s="238"/>
    </row>
    <row r="4811" spans="4:4">
      <c r="D4811" s="238"/>
    </row>
    <row r="4812" spans="4:4">
      <c r="D4812" s="238"/>
    </row>
    <row r="4813" spans="4:4">
      <c r="D4813" s="238"/>
    </row>
    <row r="4814" spans="4:4">
      <c r="D4814" s="238"/>
    </row>
    <row r="4815" spans="4:4">
      <c r="D4815" s="238"/>
    </row>
    <row r="4816" spans="4:4">
      <c r="D4816" s="238"/>
    </row>
    <row r="4817" spans="4:4">
      <c r="D4817" s="238"/>
    </row>
    <row r="4818" spans="4:4">
      <c r="D4818" s="238"/>
    </row>
    <row r="4819" spans="4:4">
      <c r="D4819" s="238"/>
    </row>
    <row r="4820" spans="4:4">
      <c r="D4820" s="238"/>
    </row>
    <row r="4821" spans="4:4">
      <c r="D4821" s="238"/>
    </row>
    <row r="4822" spans="4:4">
      <c r="D4822" s="238"/>
    </row>
    <row r="4823" spans="4:4">
      <c r="D4823" s="238"/>
    </row>
    <row r="4824" spans="4:4">
      <c r="D4824" s="238"/>
    </row>
    <row r="4825" spans="4:4">
      <c r="D4825" s="238"/>
    </row>
    <row r="4826" spans="4:4">
      <c r="D4826" s="238"/>
    </row>
    <row r="4827" spans="4:4">
      <c r="D4827" s="238"/>
    </row>
    <row r="4828" spans="4:4">
      <c r="D4828" s="238"/>
    </row>
    <row r="4829" spans="4:4">
      <c r="D4829" s="238"/>
    </row>
    <row r="4830" spans="4:4">
      <c r="D4830" s="238"/>
    </row>
    <row r="4831" spans="4:4">
      <c r="D4831" s="238"/>
    </row>
    <row r="4832" spans="4:4">
      <c r="D4832" s="238"/>
    </row>
    <row r="4833" spans="4:4">
      <c r="D4833" s="238"/>
    </row>
    <row r="4834" spans="4:4">
      <c r="D4834" s="238"/>
    </row>
    <row r="4835" spans="4:4">
      <c r="D4835" s="238"/>
    </row>
    <row r="4836" spans="4:4">
      <c r="D4836" s="238"/>
    </row>
    <row r="4837" spans="4:4">
      <c r="D4837" s="238"/>
    </row>
    <row r="4838" spans="4:4">
      <c r="D4838" s="238"/>
    </row>
    <row r="4839" spans="4:4">
      <c r="D4839" s="238"/>
    </row>
    <row r="4840" spans="4:4">
      <c r="D4840" s="238"/>
    </row>
    <row r="4841" spans="4:4">
      <c r="D4841" s="238"/>
    </row>
    <row r="4842" spans="4:4">
      <c r="D4842" s="238"/>
    </row>
    <row r="4843" spans="4:4">
      <c r="D4843" s="238"/>
    </row>
    <row r="4844" spans="4:4">
      <c r="D4844" s="238"/>
    </row>
    <row r="4845" spans="4:4">
      <c r="D4845" s="238"/>
    </row>
    <row r="4846" spans="4:4">
      <c r="D4846" s="238"/>
    </row>
    <row r="4847" spans="4:4">
      <c r="D4847" s="238"/>
    </row>
    <row r="4848" spans="4:4">
      <c r="D4848" s="238"/>
    </row>
    <row r="4849" spans="4:4">
      <c r="D4849" s="238"/>
    </row>
    <row r="4850" spans="4:4">
      <c r="D4850" s="238"/>
    </row>
    <row r="4851" spans="4:4">
      <c r="D4851" s="238"/>
    </row>
    <row r="4852" spans="4:4">
      <c r="D4852" s="238"/>
    </row>
    <row r="4853" spans="4:4">
      <c r="D4853" s="238"/>
    </row>
    <row r="4854" spans="4:4">
      <c r="D4854" s="238"/>
    </row>
    <row r="4855" spans="4:4">
      <c r="D4855" s="238"/>
    </row>
    <row r="4856" spans="4:4">
      <c r="D4856" s="238"/>
    </row>
    <row r="4857" spans="4:4">
      <c r="D4857" s="238"/>
    </row>
    <row r="4858" spans="4:4">
      <c r="D4858" s="238"/>
    </row>
    <row r="4859" spans="4:4">
      <c r="D4859" s="238"/>
    </row>
    <row r="4860" spans="4:4">
      <c r="D4860" s="238"/>
    </row>
    <row r="4861" spans="4:4">
      <c r="D4861" s="238"/>
    </row>
    <row r="4862" spans="4:4">
      <c r="D4862" s="238"/>
    </row>
    <row r="4863" spans="4:4">
      <c r="D4863" s="238"/>
    </row>
    <row r="4864" spans="4:4">
      <c r="D4864" s="238"/>
    </row>
    <row r="4865" spans="4:4">
      <c r="D4865" s="238"/>
    </row>
    <row r="4866" spans="4:4">
      <c r="D4866" s="238"/>
    </row>
    <row r="4867" spans="4:4">
      <c r="D4867" s="238"/>
    </row>
    <row r="4868" spans="4:4">
      <c r="D4868" s="238"/>
    </row>
    <row r="4869" spans="4:4">
      <c r="D4869" s="238"/>
    </row>
    <row r="4870" spans="4:4">
      <c r="D4870" s="238"/>
    </row>
    <row r="4871" spans="4:4">
      <c r="D4871" s="238"/>
    </row>
    <row r="4872" spans="4:4">
      <c r="D4872" s="238"/>
    </row>
    <row r="4873" spans="4:4">
      <c r="D4873" s="238"/>
    </row>
    <row r="4874" spans="4:4">
      <c r="D4874" s="238"/>
    </row>
    <row r="4875" spans="4:4">
      <c r="D4875" s="238"/>
    </row>
    <row r="4876" spans="4:4">
      <c r="D4876" s="238"/>
    </row>
    <row r="4877" spans="4:4">
      <c r="D4877" s="238"/>
    </row>
    <row r="4878" spans="4:4">
      <c r="D4878" s="238"/>
    </row>
    <row r="4879" spans="4:4">
      <c r="D4879" s="238"/>
    </row>
    <row r="4880" spans="4:4">
      <c r="D4880" s="238"/>
    </row>
    <row r="4881" spans="4:4">
      <c r="D4881" s="238"/>
    </row>
    <row r="4882" spans="4:4">
      <c r="D4882" s="238"/>
    </row>
    <row r="4883" spans="4:4">
      <c r="D4883" s="238"/>
    </row>
    <row r="4884" spans="4:4">
      <c r="D4884" s="238"/>
    </row>
    <row r="4885" spans="4:4">
      <c r="D4885" s="238"/>
    </row>
    <row r="4886" spans="4:4">
      <c r="D4886" s="238"/>
    </row>
    <row r="4887" spans="4:4">
      <c r="D4887" s="238"/>
    </row>
    <row r="4888" spans="4:4">
      <c r="D4888" s="238"/>
    </row>
    <row r="4889" spans="4:4">
      <c r="D4889" s="238"/>
    </row>
    <row r="4890" spans="4:4">
      <c r="D4890" s="238"/>
    </row>
    <row r="4891" spans="4:4">
      <c r="D4891" s="238"/>
    </row>
    <row r="4892" spans="4:4">
      <c r="D4892" s="238"/>
    </row>
    <row r="4893" spans="4:4">
      <c r="D4893" s="238"/>
    </row>
    <row r="4894" spans="4:4">
      <c r="D4894" s="238"/>
    </row>
    <row r="4895" spans="4:4">
      <c r="D4895" s="238"/>
    </row>
    <row r="4896" spans="4:4">
      <c r="D4896" s="238"/>
    </row>
    <row r="4897" spans="4:4">
      <c r="D4897" s="238"/>
    </row>
    <row r="4898" spans="4:4">
      <c r="D4898" s="238"/>
    </row>
    <row r="4899" spans="4:4">
      <c r="D4899" s="238"/>
    </row>
    <row r="4900" spans="4:4">
      <c r="D4900" s="238"/>
    </row>
    <row r="4901" spans="4:4">
      <c r="D4901" s="238"/>
    </row>
    <row r="4902" spans="4:4">
      <c r="D4902" s="238"/>
    </row>
    <row r="4903" spans="4:4">
      <c r="D4903" s="238"/>
    </row>
    <row r="4904" spans="4:4">
      <c r="D4904" s="238"/>
    </row>
    <row r="4905" spans="4:4">
      <c r="D4905" s="238"/>
    </row>
    <row r="4906" spans="4:4">
      <c r="D4906" s="238"/>
    </row>
    <row r="4907" spans="4:4">
      <c r="D4907" s="238"/>
    </row>
    <row r="4908" spans="4:4">
      <c r="D4908" s="238"/>
    </row>
    <row r="4909" spans="4:4">
      <c r="D4909" s="238"/>
    </row>
    <row r="4910" spans="4:4">
      <c r="D4910" s="238"/>
    </row>
    <row r="4911" spans="4:4">
      <c r="D4911" s="238"/>
    </row>
    <row r="4912" spans="4:4">
      <c r="D4912" s="238"/>
    </row>
    <row r="4913" spans="4:4">
      <c r="D4913" s="238"/>
    </row>
    <row r="4914" spans="4:4">
      <c r="D4914" s="238"/>
    </row>
    <row r="4915" spans="4:4">
      <c r="D4915" s="238"/>
    </row>
    <row r="4916" spans="4:4">
      <c r="D4916" s="238"/>
    </row>
    <row r="4917" spans="4:4">
      <c r="D4917" s="238"/>
    </row>
    <row r="4918" spans="4:4">
      <c r="D4918" s="238"/>
    </row>
    <row r="4919" spans="4:4">
      <c r="D4919" s="238"/>
    </row>
    <row r="4920" spans="4:4">
      <c r="D4920" s="238"/>
    </row>
    <row r="4921" spans="4:4">
      <c r="D4921" s="238"/>
    </row>
    <row r="4922" spans="4:4">
      <c r="D4922" s="238"/>
    </row>
    <row r="4923" spans="4:4">
      <c r="D4923" s="238"/>
    </row>
    <row r="4924" spans="4:4">
      <c r="D4924" s="238"/>
    </row>
    <row r="4925" spans="4:4">
      <c r="D4925" s="238"/>
    </row>
    <row r="4926" spans="4:4">
      <c r="D4926" s="238"/>
    </row>
    <row r="4927" spans="4:4">
      <c r="D4927" s="238"/>
    </row>
    <row r="4928" spans="4:4">
      <c r="D4928" s="238"/>
    </row>
    <row r="4929" spans="4:4">
      <c r="D4929" s="238"/>
    </row>
    <row r="4930" spans="4:4">
      <c r="D4930" s="238"/>
    </row>
    <row r="4931" spans="4:4">
      <c r="D4931" s="238"/>
    </row>
    <row r="4932" spans="4:4">
      <c r="D4932" s="238"/>
    </row>
    <row r="4933" spans="4:4">
      <c r="D4933" s="238"/>
    </row>
    <row r="4934" spans="4:4">
      <c r="D4934" s="238"/>
    </row>
    <row r="4935" spans="4:4">
      <c r="D4935" s="238"/>
    </row>
    <row r="4936" spans="4:4">
      <c r="D4936" s="238"/>
    </row>
    <row r="4937" spans="4:4">
      <c r="D4937" s="238"/>
    </row>
    <row r="4938" spans="4:4">
      <c r="D4938" s="238"/>
    </row>
    <row r="4939" spans="4:4">
      <c r="D4939" s="238"/>
    </row>
    <row r="4940" spans="4:4">
      <c r="D4940" s="238"/>
    </row>
    <row r="4941" spans="4:4">
      <c r="D4941" s="238"/>
    </row>
    <row r="4942" spans="4:4">
      <c r="D4942" s="238"/>
    </row>
    <row r="4943" spans="4:4">
      <c r="D4943" s="238"/>
    </row>
    <row r="4944" spans="4:4">
      <c r="D4944" s="238"/>
    </row>
    <row r="4945" spans="4:4">
      <c r="D4945" s="238"/>
    </row>
    <row r="4946" spans="4:4">
      <c r="D4946" s="238"/>
    </row>
    <row r="4947" spans="4:4">
      <c r="D4947" s="238"/>
    </row>
    <row r="4948" spans="4:4">
      <c r="D4948" s="238"/>
    </row>
    <row r="4949" spans="4:4">
      <c r="D4949" s="238"/>
    </row>
    <row r="4950" spans="4:4">
      <c r="D4950" s="238"/>
    </row>
    <row r="4951" spans="4:4">
      <c r="D4951" s="238"/>
    </row>
    <row r="4952" spans="4:4">
      <c r="D4952" s="238"/>
    </row>
    <row r="4953" spans="4:4">
      <c r="D4953" s="238"/>
    </row>
    <row r="4954" spans="4:4">
      <c r="D4954" s="238"/>
    </row>
    <row r="4955" spans="4:4">
      <c r="D4955" s="238"/>
    </row>
    <row r="4956" spans="4:4">
      <c r="D4956" s="238"/>
    </row>
    <row r="4957" spans="4:4">
      <c r="D4957" s="238"/>
    </row>
    <row r="4958" spans="4:4">
      <c r="D4958" s="238"/>
    </row>
    <row r="4959" spans="4:4">
      <c r="D4959" s="238"/>
    </row>
    <row r="4960" spans="4:4">
      <c r="D4960" s="238"/>
    </row>
    <row r="4961" spans="4:4">
      <c r="D4961" s="238"/>
    </row>
    <row r="4962" spans="4:4">
      <c r="D4962" s="238"/>
    </row>
    <row r="4963" spans="4:4">
      <c r="D4963" s="238"/>
    </row>
    <row r="4964" spans="4:4">
      <c r="D4964" s="238"/>
    </row>
    <row r="4965" spans="4:4">
      <c r="D4965" s="238"/>
    </row>
    <row r="4966" spans="4:4">
      <c r="D4966" s="238"/>
    </row>
    <row r="4967" spans="4:4">
      <c r="D4967" s="238"/>
    </row>
    <row r="4968" spans="4:4">
      <c r="D4968" s="238"/>
    </row>
    <row r="4969" spans="4:4">
      <c r="D4969" s="238"/>
    </row>
    <row r="4970" spans="4:4">
      <c r="D4970" s="238"/>
    </row>
    <row r="4971" spans="4:4">
      <c r="D4971" s="238"/>
    </row>
    <row r="4972" spans="4:4">
      <c r="D4972" s="238"/>
    </row>
    <row r="4973" spans="4:4">
      <c r="D4973" s="238"/>
    </row>
    <row r="4974" spans="4:4">
      <c r="D4974" s="238"/>
    </row>
    <row r="4975" spans="4:4">
      <c r="D4975" s="238"/>
    </row>
    <row r="4976" spans="4:4">
      <c r="D4976" s="238"/>
    </row>
    <row r="4977" spans="4:4">
      <c r="D4977" s="238"/>
    </row>
    <row r="4978" spans="4:4">
      <c r="D4978" s="238"/>
    </row>
    <row r="4979" spans="4:4">
      <c r="D4979" s="238"/>
    </row>
    <row r="4980" spans="4:4">
      <c r="D4980" s="238"/>
    </row>
    <row r="4981" spans="4:4">
      <c r="D4981" s="238"/>
    </row>
    <row r="4982" spans="4:4">
      <c r="D4982" s="238"/>
    </row>
    <row r="4983" spans="4:4">
      <c r="D4983" s="238"/>
    </row>
    <row r="4984" spans="4:4">
      <c r="D4984" s="238"/>
    </row>
    <row r="4985" spans="4:4">
      <c r="D4985" s="238"/>
    </row>
    <row r="4986" spans="4:4">
      <c r="D4986" s="238"/>
    </row>
  </sheetData>
  <sheetProtection password="CCE1" sheet="1" objects="1" scenarios="1"/>
  <protectedRanges>
    <protectedRange sqref="F10:F13 F15 F17 F19 F22 F27 F29 F31 F33 F36:F44 F64:F76" name="Oblast1"/>
  </protectedRanges>
  <mergeCells count="10">
    <mergeCell ref="B14:G14"/>
    <mergeCell ref="B21:G21"/>
    <mergeCell ref="B25:G25"/>
    <mergeCell ref="B26:G26"/>
    <mergeCell ref="A1:G1"/>
    <mergeCell ref="C2:G2"/>
    <mergeCell ref="C3:G3"/>
    <mergeCell ref="C4:G4"/>
    <mergeCell ref="C7:G7"/>
    <mergeCell ref="B9:G9"/>
  </mergeCells>
  <pageMargins left="0.70866141732283472" right="0.70866141732283472" top="0.78740157480314965" bottom="0.78740157480314965" header="0.31496062992125984" footer="0.31496062992125984"/>
  <pageSetup paperSize="9" scale="64" orientation="portrait" r:id="rId1"/>
  <headerFooter>
    <oddFooter>Stránka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B565256B3291498FE769935B2A0ACD" ma:contentTypeVersion="17" ma:contentTypeDescription="Vytvoří nový dokument" ma:contentTypeScope="" ma:versionID="bdd723fe3ce58a8a548782763e103446">
  <xsd:schema xmlns:xsd="http://www.w3.org/2001/XMLSchema" xmlns:xs="http://www.w3.org/2001/XMLSchema" xmlns:p="http://schemas.microsoft.com/office/2006/metadata/properties" xmlns:ns2="c47f37fd-c369-40f2-90d4-e7e46af88bde" xmlns:ns3="3b2a0ea5-291b-4392-ad5f-4a764dc663ac" targetNamespace="http://schemas.microsoft.com/office/2006/metadata/properties" ma:root="true" ma:fieldsID="7210a3d6c596c9eda4db5cc6239744ca" ns2:_="" ns3:_="">
    <xsd:import namespace="c47f37fd-c369-40f2-90d4-e7e46af88bde"/>
    <xsd:import namespace="3b2a0ea5-291b-4392-ad5f-4a764dc663a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7f37fd-c369-40f2-90d4-e7e46af88b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925f360d-f27b-4b2a-a9ba-3d4ff1be46f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a0ea5-291b-4392-ad5f-4a764dc663ac" elementFormDefault="qualified">
    <xsd:import namespace="http://schemas.microsoft.com/office/2006/documentManagement/types"/>
    <xsd:import namespace="http://schemas.microsoft.com/office/infopath/2007/PartnerControls"/>
    <xsd:element name="SharedWithUsers" ma:index="14"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e7c62b7a-ec4c-4b8a-98ce-e8d8a2363021}" ma:internalName="TaxCatchAll" ma:showField="CatchAllData" ma:web="3b2a0ea5-291b-4392-ad5f-4a764dc663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2DCD5D-02A8-4248-9EF0-FAD11FB80BBA}"/>
</file>

<file path=customXml/itemProps2.xml><?xml version="1.0" encoding="utf-8"?>
<ds:datastoreItem xmlns:ds="http://schemas.openxmlformats.org/officeDocument/2006/customXml" ds:itemID="{B11BC8C8-BC21-4855-8519-3CCE3EB75B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57</vt:i4>
      </vt:variant>
    </vt:vector>
  </HeadingPairs>
  <TitlesOfParts>
    <vt:vector size="66" baseType="lpstr">
      <vt:lpstr>Stavba</vt:lpstr>
      <vt:lpstr>VzorPolozky</vt:lpstr>
      <vt:lpstr>1)Přímé hlavní akt.</vt:lpstr>
      <vt:lpstr>1a)Střecha</vt:lpstr>
      <vt:lpstr>1b)VN+ON</vt:lpstr>
      <vt:lpstr>2)Přímé doprovodné akt.</vt:lpstr>
      <vt:lpstr>2a)VN+ON</vt:lpstr>
      <vt:lpstr>3)Nepřímé akt.</vt:lpstr>
      <vt:lpstr>3a)VN+ON</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'1)Přímé hlavní akt.'!Názvy_tisku</vt:lpstr>
      <vt:lpstr>'1a)Střecha'!Názvy_tisku</vt:lpstr>
      <vt:lpstr>'1b)VN+ON'!Názvy_tisku</vt:lpstr>
      <vt:lpstr>'2)Přímé doprovodné akt.'!Názvy_tisku</vt:lpstr>
      <vt:lpstr>'2a)VN+ON'!Názvy_tisku</vt:lpstr>
      <vt:lpstr>'3)Nepřímé akt.'!Názvy_tisku</vt:lpstr>
      <vt:lpstr>'3a)VN+ON'!Názvy_tisku</vt:lpstr>
      <vt:lpstr>oadresa</vt:lpstr>
      <vt:lpstr>Stavba!Objednatel</vt:lpstr>
      <vt:lpstr>Stavba!Objekt</vt:lpstr>
      <vt:lpstr>'1)Přímé hlavní akt.'!Oblast_tisku</vt:lpstr>
      <vt:lpstr>'1a)Střecha'!Oblast_tisku</vt:lpstr>
      <vt:lpstr>'2)Přímé doprovodné akt.'!Oblast_tisku</vt:lpstr>
      <vt:lpstr>'3)Nepřímé akt.'!Oblast_tisku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dc:creator>
  <cp:lastModifiedBy>Uživatel</cp:lastModifiedBy>
  <cp:lastPrinted>2014-02-28T09:52:57Z</cp:lastPrinted>
  <dcterms:created xsi:type="dcterms:W3CDTF">2009-04-08T07:15:50Z</dcterms:created>
  <dcterms:modified xsi:type="dcterms:W3CDTF">2023-08-16T10:32:12Z</dcterms:modified>
</cp:coreProperties>
</file>