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Hluchanie prebierky 2023\SEVER\02 Martin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ponuka'!$A$1:$P$32</definedName>
  </definedNames>
  <calcPr calcId="162913"/>
</workbook>
</file>

<file path=xl/calcChain.xml><?xml version="1.0" encoding="utf-8"?>
<calcChain xmlns="http://schemas.openxmlformats.org/spreadsheetml/2006/main">
  <c r="P18" i="1" l="1"/>
  <c r="M18" i="1" l="1"/>
  <c r="P16" i="1" l="1"/>
  <c r="P15" i="1"/>
  <c r="P14" i="1"/>
  <c r="P13" i="1"/>
  <c r="G16" i="1" l="1"/>
  <c r="G15" i="1"/>
  <c r="G14" i="1"/>
  <c r="G13" i="1"/>
  <c r="G17" i="1" l="1"/>
  <c r="P20" i="1" l="1"/>
  <c r="P19" i="1" l="1"/>
</calcChain>
</file>

<file path=xl/sharedStrings.xml><?xml version="1.0" encoding="utf-8"?>
<sst xmlns="http://schemas.openxmlformats.org/spreadsheetml/2006/main" count="111" uniqueCount="94">
  <si>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</si>
  <si>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</si>
  <si>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</si>
  <si>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</si>
  <si>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</si>
  <si>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</si>
  <si>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</si>
  <si>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</si>
  <si>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</si>
  <si>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</si>
  <si>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</si>
  <si>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</si>
  <si>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</si>
  <si>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</si>
  <si>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</si>
  <si>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</si>
  <si>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</si>
  <si>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</si>
  <si>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</si>
  <si>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</si>
  <si>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</si>
  <si>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</si>
  <si>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</si>
  <si>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</si>
  <si>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</si>
  <si>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</si>
  <si>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</si>
  <si>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</si>
  <si>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</si>
  <si>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</si>
  <si>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</si>
  <si>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</si>
  <si>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</si>
  <si>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</si>
  <si>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</si>
  <si>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</si>
  <si>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</si>
  <si>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</si>
  <si>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</si>
  <si>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</si>
  <si>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</si>
  <si>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</si>
  <si>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</si>
  <si>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</si>
  <si>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</si>
  <si>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</si>
  <si>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</si>
  <si>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</si>
  <si>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</si>
  <si>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</si>
  <si>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</si>
  <si>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</si>
  <si>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</si>
  <si>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</si>
  <si>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</si>
  <si>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</si>
  <si>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</si>
  <si>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</si>
  <si>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</si>
  <si>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</si>
  <si>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</si>
  <si>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</si>
  <si>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</si>
  <si>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</si>
  <si>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</si>
  <si>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</si>
  <si>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</si>
  <si>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</si>
  <si>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</si>
  <si>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</si>
  <si>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</si>
  <si>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1, 2, 4a, 4b, 6, 7</t>
  </si>
  <si>
    <t>VU-50</t>
  </si>
  <si>
    <t>55</t>
  </si>
  <si>
    <t>ihličnaté (m3)</t>
  </si>
  <si>
    <t>listnaté (m3)</t>
  </si>
  <si>
    <t xml:space="preserve">Názov projektu: </t>
  </si>
  <si>
    <t>Názov predmetu zákazky:</t>
  </si>
  <si>
    <t>Lesnícke služby v ťažbovom procese na zlepšenie hniezdnych príležitostí a so zameraním na vytváranie vhodných biotopov pre hlucháňa hôrneho</t>
  </si>
  <si>
    <t xml:space="preserve">Názov DNS: </t>
  </si>
  <si>
    <t>Lesnícke služby v ťažbovom procese na zlepšenie biotopov pre hlucháňa hôrneho pre OZ Sever, LS Martin - výzva č. 2/2023</t>
  </si>
  <si>
    <t>Zmluva č. DNS-H/02/23/09/03</t>
  </si>
  <si>
    <t>LO Kantor</t>
  </si>
  <si>
    <t>SL296-374A2</t>
  </si>
  <si>
    <t>SL296-378 2</t>
  </si>
  <si>
    <t>SL296-389 2</t>
  </si>
  <si>
    <t>SL296-390 2</t>
  </si>
  <si>
    <t>130 | 50 | -</t>
  </si>
  <si>
    <t>50</t>
  </si>
  <si>
    <t>50 | 150 | -</t>
  </si>
  <si>
    <t>110 | 500 | 200</t>
  </si>
  <si>
    <t>0</t>
  </si>
  <si>
    <t>130 | 450 | -</t>
  </si>
  <si>
    <t>Zlepšenie stavu lesných porastov pre hlucháňa na ostatných OZ (OZ Sever) - kód projektu 085BB550001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</si>
</sst>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6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9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32" xfId="0" applyNumberFormat="1" applyFont="1" applyBorder="1" applyAlignment="1">
      <alignment horizontal="right" vertical="center"/>
    </xf>
    <xf numFmtId="4" fontId="6" fillId="2" borderId="32" xfId="0" applyNumberFormat="1" applyFont="1" applyFill="1" applyBorder="1" applyAlignment="1" applyProtection="1">
      <alignment horizontal="center" vertical="center"/>
      <protection locked="0"/>
    </xf>
    <xf numFmtId="2" fontId="6" fillId="3" borderId="33" xfId="0" applyNumberFormat="1" applyFont="1" applyFill="1" applyBorder="1" applyAlignment="1" applyProtection="1">
      <alignment horizontal="center" vertical="center"/>
    </xf>
    <xf numFmtId="2" fontId="6" fillId="3" borderId="34" xfId="0" applyNumberFormat="1" applyFont="1" applyFill="1" applyBorder="1" applyAlignment="1" applyProtection="1">
      <alignment horizontal="center" vertical="center"/>
    </xf>
    <xf numFmtId="0" fontId="15" fillId="0" borderId="35" xfId="0" applyNumberFormat="1" applyFont="1" applyBorder="1" applyAlignment="1">
      <alignment horizontal="center" vertical="center"/>
    </xf>
    <xf numFmtId="4" fontId="6" fillId="2" borderId="35" xfId="0" applyNumberFormat="1" applyFont="1" applyFill="1" applyBorder="1" applyAlignment="1" applyProtection="1">
      <alignment horizontal="center" vertical="center"/>
      <protection locked="0"/>
    </xf>
    <xf numFmtId="2" fontId="6" fillId="3" borderId="36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10" fillId="3" borderId="37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4" fontId="6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0" fillId="3" borderId="3" xfId="0" applyFill="1" applyBorder="1" applyProtection="1"/>
    <xf numFmtId="4" fontId="6" fillId="3" borderId="8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43" fontId="15" fillId="0" borderId="1" xfId="1" applyFont="1" applyBorder="1" applyAlignment="1">
      <alignment horizontal="right" vertical="center"/>
    </xf>
    <xf numFmtId="0" fontId="15" fillId="0" borderId="40" xfId="0" applyNumberFormat="1" applyFont="1" applyBorder="1" applyAlignment="1">
      <alignment horizontal="left" vertical="center"/>
    </xf>
    <xf numFmtId="43" fontId="15" fillId="0" borderId="32" xfId="1" applyFont="1" applyBorder="1" applyAlignment="1">
      <alignment horizontal="right" vertical="center"/>
    </xf>
    <xf numFmtId="0" fontId="15" fillId="0" borderId="41" xfId="0" applyNumberFormat="1" applyFont="1" applyBorder="1" applyAlignment="1">
      <alignment horizontal="left" vertical="center"/>
    </xf>
    <xf numFmtId="0" fontId="15" fillId="0" borderId="31" xfId="0" applyNumberFormat="1" applyFont="1" applyBorder="1" applyAlignment="1">
      <alignment horizontal="left" vertical="center"/>
    </xf>
    <xf numFmtId="43" fontId="15" fillId="0" borderId="35" xfId="1" applyFont="1" applyBorder="1" applyAlignment="1">
      <alignment horizontal="right" vertical="center"/>
    </xf>
    <xf numFmtId="0" fontId="6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18" fillId="3" borderId="0" xfId="0" applyFont="1" applyFill="1" applyProtection="1"/>
    <xf numFmtId="0" fontId="15" fillId="0" borderId="32" xfId="0" applyNumberFormat="1" applyFont="1" applyBorder="1" applyAlignment="1">
      <alignment horizontal="left" vertical="center" wrapText="1"/>
    </xf>
    <xf numFmtId="0" fontId="15" fillId="0" borderId="32" xfId="0" applyNumberFormat="1" applyFont="1" applyBorder="1" applyAlignment="1">
      <alignment horizontal="center" vertical="center"/>
    </xf>
    <xf numFmtId="0" fontId="15" fillId="0" borderId="32" xfId="0" applyNumberFormat="1" applyFont="1" applyBorder="1" applyAlignment="1">
      <alignment horizontal="right" vertical="center" wrapText="1"/>
    </xf>
    <xf numFmtId="2" fontId="15" fillId="0" borderId="32" xfId="0" applyNumberFormat="1" applyFont="1" applyBorder="1" applyAlignment="1">
      <alignment horizontal="right" vertical="center" wrapText="1"/>
    </xf>
    <xf numFmtId="4" fontId="15" fillId="0" borderId="32" xfId="0" applyNumberFormat="1" applyFont="1" applyBorder="1" applyAlignment="1">
      <alignment horizontal="center" vertical="center"/>
    </xf>
    <xf numFmtId="0" fontId="20" fillId="0" borderId="0" xfId="0" applyFont="1"/>
    <xf numFmtId="14" fontId="19" fillId="0" borderId="0" xfId="0" applyNumberFormat="1" applyFont="1"/>
    <xf numFmtId="0" fontId="19" fillId="0" borderId="0" xfId="0" applyFont="1"/>
    <xf numFmtId="0" fontId="15" fillId="0" borderId="1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right" vertical="center" wrapText="1"/>
    </xf>
    <xf numFmtId="2" fontId="15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0" fillId="3" borderId="32" xfId="0" applyFont="1" applyFill="1" applyBorder="1" applyAlignment="1" applyProtection="1">
      <alignment vertical="center"/>
    </xf>
    <xf numFmtId="0" fontId="21" fillId="0" borderId="32" xfId="0" applyFont="1" applyBorder="1"/>
    <xf numFmtId="0" fontId="10" fillId="3" borderId="1" xfId="0" applyFont="1" applyFill="1" applyBorder="1" applyAlignment="1" applyProtection="1">
      <alignment vertical="center"/>
    </xf>
    <xf numFmtId="0" fontId="21" fillId="0" borderId="1" xfId="0" applyFont="1" applyBorder="1"/>
    <xf numFmtId="0" fontId="15" fillId="0" borderId="35" xfId="0" applyNumberFormat="1" applyFont="1" applyBorder="1" applyAlignment="1">
      <alignment horizontal="left" vertical="center" wrapText="1"/>
    </xf>
    <xf numFmtId="0" fontId="10" fillId="3" borderId="35" xfId="0" applyFont="1" applyFill="1" applyBorder="1" applyAlignment="1" applyProtection="1">
      <alignment vertical="center"/>
    </xf>
    <xf numFmtId="2" fontId="15" fillId="0" borderId="35" xfId="0" applyNumberFormat="1" applyFont="1" applyBorder="1" applyAlignment="1">
      <alignment horizontal="right" vertical="center"/>
    </xf>
    <xf numFmtId="0" fontId="15" fillId="0" borderId="35" xfId="0" applyNumberFormat="1" applyFont="1" applyBorder="1" applyAlignment="1">
      <alignment horizontal="right" vertical="center" wrapText="1"/>
    </xf>
    <xf numFmtId="2" fontId="15" fillId="0" borderId="35" xfId="0" applyNumberFormat="1" applyFont="1" applyBorder="1" applyAlignment="1">
      <alignment horizontal="right" vertical="center" wrapText="1"/>
    </xf>
    <xf numFmtId="0" fontId="21" fillId="0" borderId="35" xfId="0" applyFont="1" applyBorder="1"/>
    <xf numFmtId="4" fontId="15" fillId="0" borderId="35" xfId="0" applyNumberFormat="1" applyFont="1" applyBorder="1" applyAlignment="1">
      <alignment horizontal="center" vertical="center"/>
    </xf>
    <xf numFmtId="14" fontId="10" fillId="3" borderId="32" xfId="0" applyNumberFormat="1" applyFont="1" applyFill="1" applyBorder="1" applyAlignment="1" applyProtection="1">
      <alignment vertical="center"/>
    </xf>
    <xf numFmtId="14" fontId="10" fillId="3" borderId="1" xfId="0" applyNumberFormat="1" applyFont="1" applyFill="1" applyBorder="1" applyAlignment="1" applyProtection="1">
      <alignment vertical="center"/>
    </xf>
    <xf numFmtId="14" fontId="10" fillId="3" borderId="35" xfId="0" applyNumberFormat="1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17" fillId="0" borderId="7" xfId="0" applyNumberFormat="1" applyFont="1" applyBorder="1" applyAlignment="1">
      <alignment horizontal="center" vertical="center" wrapText="1"/>
    </xf>
    <xf numFmtId="0" fontId="17" fillId="0" borderId="18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1" fillId="3" borderId="0" xfId="0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left"/>
    </xf>
    <xf numFmtId="0" fontId="12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view="pageBreakPreview" zoomScaleNormal="100" zoomScaleSheetLayoutView="100" workbookViewId="0">
      <selection activeCell="Q11" sqref="Q11:R20"/>
    </sheetView>
  </sheetViews>
  <sheetFormatPr defaultRowHeight="15" x14ac:dyDescent="0.25"/>
  <cols>
    <col min="1" max="1" width="18.28515625" customWidth="1"/>
    <col min="2" max="2" width="12" customWidth="1"/>
    <col min="3" max="3" width="15.85546875" customWidth="1"/>
    <col min="4" max="5" width="16" customWidth="1"/>
    <col min="8" max="8" width="11.85546875" customWidth="1"/>
    <col min="9" max="9" width="9.7109375" customWidth="1"/>
    <col min="11" max="11" width="10.855468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40" t="s">
        <v>62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5" t="s">
        <v>66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67</v>
      </c>
      <c r="P2" s="14"/>
    </row>
    <row r="3" spans="1:18" ht="18" customHeight="1" x14ac:dyDescent="0.25">
      <c r="A3" s="158" t="s">
        <v>77</v>
      </c>
      <c r="B3" s="158"/>
      <c r="C3" s="160" t="s">
        <v>80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4"/>
    </row>
    <row r="4" spans="1:18" ht="24.75" customHeight="1" x14ac:dyDescent="0.25">
      <c r="A4" s="159" t="s">
        <v>79</v>
      </c>
      <c r="B4" s="159"/>
      <c r="C4" s="159" t="s">
        <v>78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4"/>
    </row>
    <row r="5" spans="1:18" x14ac:dyDescent="0.25">
      <c r="A5" s="157" t="s">
        <v>76</v>
      </c>
      <c r="B5" s="157"/>
      <c r="C5" s="73" t="s">
        <v>93</v>
      </c>
      <c r="D5" s="73"/>
      <c r="E5" s="73"/>
      <c r="F5" s="73"/>
      <c r="G5" s="73"/>
      <c r="H5" s="73"/>
      <c r="I5" s="74"/>
      <c r="J5" s="74"/>
      <c r="K5" s="74"/>
      <c r="L5" s="74"/>
      <c r="M5" s="74"/>
      <c r="N5" s="74"/>
      <c r="O5" s="74"/>
      <c r="P5" s="16"/>
    </row>
    <row r="6" spans="1:18" x14ac:dyDescent="0.25">
      <c r="A6" s="18" t="s">
        <v>0</v>
      </c>
      <c r="B6" s="143" t="s">
        <v>70</v>
      </c>
      <c r="C6" s="143"/>
      <c r="D6" s="143"/>
      <c r="E6" s="143"/>
      <c r="F6" s="143"/>
      <c r="G6" s="143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144"/>
      <c r="C7" s="144"/>
      <c r="D7" s="144"/>
      <c r="E7" s="144"/>
      <c r="F7" s="144"/>
      <c r="G7" s="144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141" t="s">
        <v>81</v>
      </c>
      <c r="B8" s="142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28.5" customHeight="1" thickBot="1" x14ac:dyDescent="0.3">
      <c r="A9" s="154" t="s">
        <v>7</v>
      </c>
      <c r="B9" s="145" t="s">
        <v>1</v>
      </c>
      <c r="C9" s="72" t="s">
        <v>51</v>
      </c>
      <c r="D9" s="119" t="s">
        <v>68</v>
      </c>
      <c r="E9" s="161" t="s">
        <v>2</v>
      </c>
      <c r="F9" s="162"/>
      <c r="G9" s="162"/>
      <c r="H9" s="129" t="s">
        <v>3</v>
      </c>
      <c r="I9" s="129" t="s">
        <v>4</v>
      </c>
      <c r="J9" s="132" t="s">
        <v>5</v>
      </c>
      <c r="K9" s="133"/>
      <c r="L9" s="151" t="s">
        <v>6</v>
      </c>
      <c r="M9" s="148" t="s">
        <v>52</v>
      </c>
      <c r="N9" s="119" t="s">
        <v>58</v>
      </c>
      <c r="O9" s="136" t="s">
        <v>56</v>
      </c>
      <c r="P9" s="115" t="s">
        <v>57</v>
      </c>
    </row>
    <row r="10" spans="1:18" ht="21.75" customHeight="1" x14ac:dyDescent="0.25">
      <c r="A10" s="155"/>
      <c r="B10" s="146"/>
      <c r="C10" s="129" t="s">
        <v>65</v>
      </c>
      <c r="D10" s="120"/>
      <c r="E10" s="65" t="s">
        <v>8</v>
      </c>
      <c r="F10" s="62" t="s">
        <v>9</v>
      </c>
      <c r="G10" s="117" t="s">
        <v>10</v>
      </c>
      <c r="H10" s="130"/>
      <c r="I10" s="130"/>
      <c r="J10" s="134" t="s">
        <v>74</v>
      </c>
      <c r="K10" s="134" t="s">
        <v>75</v>
      </c>
      <c r="L10" s="152"/>
      <c r="M10" s="149"/>
      <c r="N10" s="120"/>
      <c r="O10" s="137"/>
      <c r="P10" s="116"/>
    </row>
    <row r="11" spans="1:18" ht="50.25" customHeight="1" thickBot="1" x14ac:dyDescent="0.3">
      <c r="A11" s="156"/>
      <c r="B11" s="147"/>
      <c r="C11" s="131"/>
      <c r="D11" s="121"/>
      <c r="E11" s="64"/>
      <c r="F11" s="63"/>
      <c r="G11" s="118"/>
      <c r="H11" s="131"/>
      <c r="I11" s="131"/>
      <c r="J11" s="135"/>
      <c r="K11" s="135"/>
      <c r="L11" s="153"/>
      <c r="M11" s="150"/>
      <c r="N11" s="121"/>
      <c r="O11" s="137"/>
      <c r="P11" s="116"/>
    </row>
    <row r="12" spans="1:18" ht="9.75" customHeight="1" thickBot="1" x14ac:dyDescent="0.3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38" t="s">
        <v>59</v>
      </c>
      <c r="O12" s="34"/>
      <c r="P12" s="35"/>
      <c r="Q12" s="12"/>
      <c r="R12" s="31"/>
    </row>
    <row r="13" spans="1:18" s="82" customFormat="1" ht="14.25" x14ac:dyDescent="0.2">
      <c r="A13" s="67" t="s">
        <v>82</v>
      </c>
      <c r="B13" s="75" t="s">
        <v>83</v>
      </c>
      <c r="C13" s="88" t="s">
        <v>71</v>
      </c>
      <c r="D13" s="99"/>
      <c r="E13" s="68">
        <v>9</v>
      </c>
      <c r="F13" s="68">
        <v>46</v>
      </c>
      <c r="G13" s="41">
        <f>SUM(E13,F13)</f>
        <v>55</v>
      </c>
      <c r="H13" s="76" t="s">
        <v>72</v>
      </c>
      <c r="I13" s="77" t="s">
        <v>73</v>
      </c>
      <c r="J13" s="78">
        <v>0.09</v>
      </c>
      <c r="K13" s="78">
        <v>5.492537313432836E-2</v>
      </c>
      <c r="L13" s="76" t="s">
        <v>87</v>
      </c>
      <c r="M13" s="89">
        <v>3504.1008999999999</v>
      </c>
      <c r="N13" s="79" t="s">
        <v>59</v>
      </c>
      <c r="O13" s="42"/>
      <c r="P13" s="43">
        <f>G13*O13</f>
        <v>0</v>
      </c>
      <c r="Q13" s="80"/>
      <c r="R13" s="81"/>
    </row>
    <row r="14" spans="1:18" s="82" customFormat="1" ht="14.25" x14ac:dyDescent="0.2">
      <c r="A14" s="69" t="s">
        <v>82</v>
      </c>
      <c r="B14" s="83" t="s">
        <v>84</v>
      </c>
      <c r="C14" s="90" t="s">
        <v>71</v>
      </c>
      <c r="D14" s="100"/>
      <c r="E14" s="66">
        <v>114</v>
      </c>
      <c r="F14" s="66">
        <v>98</v>
      </c>
      <c r="G14" s="39">
        <f>SUM(E14,F14)</f>
        <v>212</v>
      </c>
      <c r="H14" s="84" t="s">
        <v>72</v>
      </c>
      <c r="I14" s="85" t="s">
        <v>88</v>
      </c>
      <c r="J14" s="86">
        <v>0.12</v>
      </c>
      <c r="K14" s="86">
        <v>4.6335697399527184E-2</v>
      </c>
      <c r="L14" s="84" t="s">
        <v>89</v>
      </c>
      <c r="M14" s="91">
        <v>10316.1373</v>
      </c>
      <c r="N14" s="87" t="s">
        <v>59</v>
      </c>
      <c r="O14" s="40"/>
      <c r="P14" s="44">
        <f>G14*O14</f>
        <v>0</v>
      </c>
      <c r="Q14" s="80"/>
      <c r="R14" s="81"/>
    </row>
    <row r="15" spans="1:18" s="82" customFormat="1" ht="14.25" x14ac:dyDescent="0.2">
      <c r="A15" s="69" t="s">
        <v>82</v>
      </c>
      <c r="B15" s="83" t="s">
        <v>85</v>
      </c>
      <c r="C15" s="90" t="s">
        <v>71</v>
      </c>
      <c r="D15" s="100"/>
      <c r="E15" s="66">
        <v>93</v>
      </c>
      <c r="F15" s="66">
        <v>27</v>
      </c>
      <c r="G15" s="39">
        <f>SUM(E15,F15)</f>
        <v>120</v>
      </c>
      <c r="H15" s="84" t="s">
        <v>72</v>
      </c>
      <c r="I15" s="85" t="s">
        <v>88</v>
      </c>
      <c r="J15" s="86">
        <v>0.14000000000000001</v>
      </c>
      <c r="K15" s="86">
        <v>0.06</v>
      </c>
      <c r="L15" s="84" t="s">
        <v>90</v>
      </c>
      <c r="M15" s="91">
        <v>6382.3669</v>
      </c>
      <c r="N15" s="87" t="s">
        <v>59</v>
      </c>
      <c r="O15" s="40"/>
      <c r="P15" s="44">
        <f>G15*O15</f>
        <v>0</v>
      </c>
      <c r="Q15" s="80"/>
      <c r="R15" s="81"/>
    </row>
    <row r="16" spans="1:18" s="82" customFormat="1" thickBot="1" x14ac:dyDescent="0.25">
      <c r="A16" s="70" t="s">
        <v>82</v>
      </c>
      <c r="B16" s="92" t="s">
        <v>86</v>
      </c>
      <c r="C16" s="93" t="s">
        <v>71</v>
      </c>
      <c r="D16" s="101"/>
      <c r="E16" s="71">
        <v>112</v>
      </c>
      <c r="F16" s="71">
        <v>26</v>
      </c>
      <c r="G16" s="94">
        <f>SUM(E16,F16)</f>
        <v>138</v>
      </c>
      <c r="H16" s="45" t="s">
        <v>72</v>
      </c>
      <c r="I16" s="95" t="s">
        <v>91</v>
      </c>
      <c r="J16" s="96">
        <v>0.17</v>
      </c>
      <c r="K16" s="96">
        <v>0.09</v>
      </c>
      <c r="L16" s="45" t="s">
        <v>92</v>
      </c>
      <c r="M16" s="97">
        <v>8431.0764999999992</v>
      </c>
      <c r="N16" s="98" t="s">
        <v>59</v>
      </c>
      <c r="O16" s="46"/>
      <c r="P16" s="47">
        <f>G16*O16</f>
        <v>0</v>
      </c>
      <c r="Q16" s="80"/>
      <c r="R16" s="81"/>
    </row>
    <row r="17" spans="1:17" ht="15.75" thickBot="1" x14ac:dyDescent="0.3">
      <c r="A17" s="50"/>
      <c r="B17" s="51"/>
      <c r="C17" s="52"/>
      <c r="D17" s="53"/>
      <c r="E17" s="53"/>
      <c r="F17" s="54"/>
      <c r="G17" s="55">
        <f>SUM(G13:G16)</f>
        <v>525</v>
      </c>
      <c r="I17" s="56"/>
      <c r="J17" s="51"/>
      <c r="K17" s="51"/>
      <c r="L17" s="52"/>
      <c r="M17" s="57"/>
      <c r="N17" s="57"/>
      <c r="O17" s="58"/>
      <c r="P17" s="59"/>
      <c r="Q17" s="12"/>
    </row>
    <row r="18" spans="1:17" ht="60.75" thickBot="1" x14ac:dyDescent="0.3">
      <c r="A18" s="60"/>
      <c r="B18" s="24"/>
      <c r="C18" s="24"/>
      <c r="D18" s="24"/>
      <c r="E18" s="24"/>
      <c r="F18" s="24"/>
      <c r="G18" s="24"/>
      <c r="H18" s="24"/>
      <c r="I18" s="24"/>
      <c r="J18" s="24"/>
      <c r="K18" s="125" t="s">
        <v>12</v>
      </c>
      <c r="L18" s="125"/>
      <c r="M18" s="23">
        <f>SUM(M13:M16)</f>
        <v>28633.6816</v>
      </c>
      <c r="N18" s="61"/>
      <c r="O18" s="36" t="s">
        <v>69</v>
      </c>
      <c r="P18" s="37">
        <f>SUM(P13:P16)</f>
        <v>0</v>
      </c>
      <c r="Q18" s="12"/>
    </row>
    <row r="19" spans="1:17" ht="15.75" thickBot="1" x14ac:dyDescent="0.3">
      <c r="A19" s="126" t="s">
        <v>13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8"/>
      <c r="P19" s="23">
        <f>P20-P18</f>
        <v>0</v>
      </c>
    </row>
    <row r="20" spans="1:17" ht="15.75" thickBot="1" x14ac:dyDescent="0.3">
      <c r="A20" s="126" t="s">
        <v>14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/>
      <c r="P20" s="23">
        <f>IF("nie"=MID(I28,1,3),P18,(P18*1.2))</f>
        <v>0</v>
      </c>
    </row>
    <row r="21" spans="1:17" x14ac:dyDescent="0.25">
      <c r="A21" s="138" t="s">
        <v>15</v>
      </c>
      <c r="B21" s="138"/>
      <c r="C21" s="138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7" x14ac:dyDescent="0.25">
      <c r="A22" s="114" t="s">
        <v>63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</row>
    <row r="23" spans="1:17" ht="25.5" customHeight="1" x14ac:dyDescent="0.25">
      <c r="A23" s="26" t="s">
        <v>55</v>
      </c>
      <c r="B23" s="26"/>
      <c r="C23" s="26"/>
      <c r="D23" s="26"/>
      <c r="E23" s="32"/>
      <c r="F23" s="26"/>
      <c r="G23" s="26"/>
      <c r="H23" s="27" t="s">
        <v>53</v>
      </c>
      <c r="I23" s="26"/>
      <c r="J23" s="26"/>
      <c r="K23" s="28"/>
      <c r="L23" s="28"/>
      <c r="M23" s="28"/>
      <c r="N23" s="28"/>
      <c r="O23" s="28"/>
      <c r="P23" s="28"/>
    </row>
    <row r="24" spans="1:17" ht="15" customHeight="1" x14ac:dyDescent="0.25">
      <c r="A24" s="105" t="s">
        <v>64</v>
      </c>
      <c r="B24" s="106"/>
      <c r="C24" s="106"/>
      <c r="D24" s="106"/>
      <c r="E24" s="106"/>
      <c r="F24" s="107"/>
      <c r="G24" s="139" t="s">
        <v>54</v>
      </c>
      <c r="H24" s="29" t="s">
        <v>16</v>
      </c>
      <c r="I24" s="102"/>
      <c r="J24" s="103"/>
      <c r="K24" s="103"/>
      <c r="L24" s="103"/>
      <c r="M24" s="103"/>
      <c r="N24" s="103"/>
      <c r="O24" s="103"/>
      <c r="P24" s="104"/>
    </row>
    <row r="25" spans="1:17" x14ac:dyDescent="0.25">
      <c r="A25" s="108"/>
      <c r="B25" s="109"/>
      <c r="C25" s="109"/>
      <c r="D25" s="109"/>
      <c r="E25" s="109"/>
      <c r="F25" s="110"/>
      <c r="G25" s="139"/>
      <c r="H25" s="29" t="s">
        <v>17</v>
      </c>
      <c r="I25" s="102"/>
      <c r="J25" s="103"/>
      <c r="K25" s="103"/>
      <c r="L25" s="103"/>
      <c r="M25" s="103"/>
      <c r="N25" s="103"/>
      <c r="O25" s="103"/>
      <c r="P25" s="104"/>
    </row>
    <row r="26" spans="1:17" ht="18" customHeight="1" x14ac:dyDescent="0.25">
      <c r="A26" s="108"/>
      <c r="B26" s="109"/>
      <c r="C26" s="109"/>
      <c r="D26" s="109"/>
      <c r="E26" s="109"/>
      <c r="F26" s="110"/>
      <c r="G26" s="139"/>
      <c r="H26" s="29" t="s">
        <v>18</v>
      </c>
      <c r="I26" s="102"/>
      <c r="J26" s="103"/>
      <c r="K26" s="103"/>
      <c r="L26" s="103"/>
      <c r="M26" s="103"/>
      <c r="N26" s="103"/>
      <c r="O26" s="103"/>
      <c r="P26" s="104"/>
    </row>
    <row r="27" spans="1:17" x14ac:dyDescent="0.25">
      <c r="A27" s="108"/>
      <c r="B27" s="109"/>
      <c r="C27" s="109"/>
      <c r="D27" s="109"/>
      <c r="E27" s="109"/>
      <c r="F27" s="110"/>
      <c r="G27" s="139"/>
      <c r="H27" s="29" t="s">
        <v>19</v>
      </c>
      <c r="I27" s="102"/>
      <c r="J27" s="103"/>
      <c r="K27" s="103"/>
      <c r="L27" s="103"/>
      <c r="M27" s="103"/>
      <c r="N27" s="103"/>
      <c r="O27" s="103"/>
      <c r="P27" s="104"/>
    </row>
    <row r="28" spans="1:17" x14ac:dyDescent="0.25">
      <c r="A28" s="108"/>
      <c r="B28" s="109"/>
      <c r="C28" s="109"/>
      <c r="D28" s="109"/>
      <c r="E28" s="109"/>
      <c r="F28" s="110"/>
      <c r="G28" s="139"/>
      <c r="H28" s="29" t="s">
        <v>20</v>
      </c>
      <c r="I28" s="102"/>
      <c r="J28" s="103"/>
      <c r="K28" s="103"/>
      <c r="L28" s="103"/>
      <c r="M28" s="103"/>
      <c r="N28" s="103"/>
      <c r="O28" s="103"/>
      <c r="P28" s="104"/>
    </row>
    <row r="29" spans="1:17" x14ac:dyDescent="0.25">
      <c r="A29" s="108"/>
      <c r="B29" s="109"/>
      <c r="C29" s="109"/>
      <c r="D29" s="109"/>
      <c r="E29" s="109"/>
      <c r="F29" s="110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7" x14ac:dyDescent="0.25">
      <c r="A30" s="108"/>
      <c r="B30" s="109"/>
      <c r="C30" s="109"/>
      <c r="D30" s="109"/>
      <c r="E30" s="109"/>
      <c r="F30" s="110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7" x14ac:dyDescent="0.25">
      <c r="A31" s="111"/>
      <c r="B31" s="112"/>
      <c r="C31" s="112"/>
      <c r="D31" s="112"/>
      <c r="E31" s="112"/>
      <c r="F31" s="113"/>
      <c r="G31" s="28"/>
      <c r="H31" s="22"/>
      <c r="I31" s="16"/>
      <c r="J31" s="22"/>
      <c r="K31" s="22" t="s">
        <v>21</v>
      </c>
      <c r="L31" s="22"/>
      <c r="M31" s="122"/>
      <c r="N31" s="123"/>
      <c r="O31" s="124"/>
      <c r="P31" s="22"/>
    </row>
    <row r="32" spans="1:17" x14ac:dyDescent="0.25">
      <c r="A32" s="28"/>
      <c r="B32" s="28"/>
      <c r="C32" s="28"/>
      <c r="D32" s="28"/>
      <c r="E32" s="28"/>
      <c r="F32" s="28"/>
      <c r="G32" s="28"/>
      <c r="H32" s="22"/>
      <c r="I32" s="22"/>
      <c r="J32" s="22"/>
      <c r="K32" s="22"/>
      <c r="L32" s="22"/>
      <c r="M32" s="22"/>
      <c r="N32" s="22"/>
      <c r="O32" s="22"/>
      <c r="P32" s="22"/>
    </row>
    <row r="33" spans="1:16" x14ac:dyDescent="0.25">
      <c r="A33" s="19"/>
      <c r="B33" s="19"/>
      <c r="C33" s="19"/>
      <c r="D33" s="19"/>
      <c r="E33" s="19"/>
      <c r="F33" s="19"/>
      <c r="G33" s="19"/>
      <c r="H33" s="22"/>
      <c r="I33" s="22"/>
      <c r="J33" s="22"/>
      <c r="K33" s="22"/>
      <c r="L33" s="22"/>
      <c r="M33" s="22"/>
      <c r="N33" s="22"/>
      <c r="O33" s="22"/>
      <c r="P33" s="22"/>
    </row>
  </sheetData>
  <sheetProtection selectLockedCells="1"/>
  <mergeCells count="38">
    <mergeCell ref="A1:M1"/>
    <mergeCell ref="A8:B8"/>
    <mergeCell ref="B6:G6"/>
    <mergeCell ref="B7:G7"/>
    <mergeCell ref="B9:B11"/>
    <mergeCell ref="M9:M11"/>
    <mergeCell ref="I9:I11"/>
    <mergeCell ref="L9:L11"/>
    <mergeCell ref="A9:A11"/>
    <mergeCell ref="A5:B5"/>
    <mergeCell ref="A3:B3"/>
    <mergeCell ref="A4:B4"/>
    <mergeCell ref="C4:O4"/>
    <mergeCell ref="C3:O3"/>
    <mergeCell ref="C10:C11"/>
    <mergeCell ref="E9:G9"/>
    <mergeCell ref="P9:P11"/>
    <mergeCell ref="G10:G11"/>
    <mergeCell ref="N9:N11"/>
    <mergeCell ref="D9:D11"/>
    <mergeCell ref="M31:O31"/>
    <mergeCell ref="K18:L18"/>
    <mergeCell ref="A19:O19"/>
    <mergeCell ref="A20:O20"/>
    <mergeCell ref="H9:H11"/>
    <mergeCell ref="J9:K9"/>
    <mergeCell ref="J10:J11"/>
    <mergeCell ref="K10:K11"/>
    <mergeCell ref="O9:O11"/>
    <mergeCell ref="A21:C21"/>
    <mergeCell ref="G24:G28"/>
    <mergeCell ref="I24:P24"/>
    <mergeCell ref="I25:P25"/>
    <mergeCell ref="I26:P26"/>
    <mergeCell ref="I27:P27"/>
    <mergeCell ref="A24:F31"/>
    <mergeCell ref="A22:P22"/>
    <mergeCell ref="I28:P28"/>
  </mergeCells>
  <pageMargins left="0.25" right="0.25" top="0.44374999999999998" bottom="0.16875000000000001" header="0.3" footer="0.3"/>
  <pageSetup paperSize="9" scale="70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65" t="s">
        <v>49</v>
      </c>
      <c r="M2" s="165"/>
    </row>
    <row r="3" spans="1:14" x14ac:dyDescent="0.25">
      <c r="A3" s="5" t="s">
        <v>23</v>
      </c>
      <c r="B3" s="166" t="s">
        <v>24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14" x14ac:dyDescent="0.25">
      <c r="A4" s="5" t="s">
        <v>25</v>
      </c>
      <c r="B4" s="166" t="s">
        <v>26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1:14" x14ac:dyDescent="0.25">
      <c r="A5" s="5" t="s">
        <v>7</v>
      </c>
      <c r="B5" s="166" t="s">
        <v>27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14" x14ac:dyDescent="0.25">
      <c r="A6" s="5" t="s">
        <v>1</v>
      </c>
      <c r="B6" s="166" t="s">
        <v>28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1:14" x14ac:dyDescent="0.25">
      <c r="A7" s="6" t="s">
        <v>29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</row>
    <row r="8" spans="1:14" x14ac:dyDescent="0.25">
      <c r="A8" s="5" t="s">
        <v>11</v>
      </c>
      <c r="B8" s="166" t="s">
        <v>30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</row>
    <row r="9" spans="1:14" x14ac:dyDescent="0.25">
      <c r="A9" s="7" t="s">
        <v>31</v>
      </c>
      <c r="B9" s="166" t="s">
        <v>32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</row>
    <row r="10" spans="1:14" x14ac:dyDescent="0.25">
      <c r="A10" s="7" t="s">
        <v>33</v>
      </c>
      <c r="B10" s="166" t="s">
        <v>34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</row>
    <row r="11" spans="1:14" x14ac:dyDescent="0.25">
      <c r="A11" s="8" t="s">
        <v>35</v>
      </c>
      <c r="B11" s="166" t="s">
        <v>36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</row>
    <row r="12" spans="1:14" x14ac:dyDescent="0.25">
      <c r="A12" s="9" t="s">
        <v>37</v>
      </c>
      <c r="B12" s="166" t="s">
        <v>38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</row>
    <row r="13" spans="1:14" ht="24" customHeight="1" x14ac:dyDescent="0.25">
      <c r="A13" s="8" t="s">
        <v>39</v>
      </c>
      <c r="B13" s="166" t="s">
        <v>40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</row>
    <row r="14" spans="1:14" ht="16.5" customHeight="1" x14ac:dyDescent="0.25">
      <c r="A14" s="8" t="s">
        <v>4</v>
      </c>
      <c r="B14" s="166" t="s">
        <v>50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</row>
    <row r="15" spans="1:14" x14ac:dyDescent="0.25">
      <c r="A15" s="8" t="s">
        <v>41</v>
      </c>
      <c r="B15" s="166" t="s">
        <v>42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</row>
    <row r="16" spans="1:14" ht="38.25" x14ac:dyDescent="0.25">
      <c r="A16" s="10" t="s">
        <v>43</v>
      </c>
      <c r="B16" s="166" t="s">
        <v>44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</row>
    <row r="17" spans="1:14" ht="28.5" customHeight="1" x14ac:dyDescent="0.25">
      <c r="A17" s="10" t="s">
        <v>45</v>
      </c>
      <c r="B17" s="166" t="s">
        <v>46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</row>
    <row r="18" spans="1:14" ht="27" customHeight="1" x14ac:dyDescent="0.25">
      <c r="A18" s="11" t="s">
        <v>47</v>
      </c>
      <c r="B18" s="166" t="s">
        <v>48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</row>
    <row r="19" spans="1:14" ht="75" customHeight="1" x14ac:dyDescent="0.25">
      <c r="A19" s="30" t="s">
        <v>60</v>
      </c>
      <c r="B19" s="167" t="s">
        <v>61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2023-07-18T04:35:59Z</cp:lastPrinted>
  <dcterms:created xsi:type="dcterms:W3CDTF">2012-08-13T12:29:09Z</dcterms:created>
  <dcterms:modified xsi:type="dcterms:W3CDTF">2023-07-18T04:41:00Z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