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7 Rajecké Teplice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6" i="1" l="1"/>
  <c r="P14" i="1"/>
  <c r="P13" i="1"/>
  <c r="M16" i="1"/>
  <c r="G14" i="1" l="1"/>
  <c r="G13" i="1"/>
  <c r="G15" i="1" l="1"/>
  <c r="Q13" i="1" l="1"/>
  <c r="Q12" i="1" l="1"/>
  <c r="P18" i="1" l="1"/>
  <c r="P17" i="1" l="1"/>
</calcChain>
</file>

<file path=xl/sharedStrings.xml><?xml version="1.0" encoding="utf-8"?>
<sst xmlns="http://schemas.openxmlformats.org/spreadsheetml/2006/main" count="97" uniqueCount="88">
  <si>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</si>
  <si>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</si>
  <si>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</si>
  <si>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</si>
  <si>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</si>
  <si>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</si>
  <si>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</si>
  <si>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</si>
  <si>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</si>
  <si>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</si>
  <si>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</si>
  <si>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</si>
  <si>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</si>
  <si>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</si>
  <si>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</si>
  <si>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</si>
  <si>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</si>
  <si>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</si>
  <si>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</si>
  <si>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</si>
  <si>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</si>
  <si>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</si>
  <si>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</si>
  <si>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</si>
  <si>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</si>
  <si>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</si>
  <si>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</si>
  <si>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</si>
  <si>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</si>
  <si>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</si>
  <si>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</si>
  <si>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</si>
  <si>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</si>
  <si>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</si>
  <si>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</si>
  <si>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</si>
  <si>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</si>
  <si>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</si>
  <si>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</si>
  <si>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</si>
  <si>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</si>
  <si>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</si>
  <si>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</si>
  <si>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</si>
  <si>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</si>
  <si>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</si>
  <si>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</si>
  <si>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</si>
  <si>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</si>
  <si>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</si>
  <si>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</si>
  <si>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</si>
  <si>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</si>
  <si>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</si>
  <si>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</si>
  <si>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</si>
  <si>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</si>
  <si>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</si>
  <si>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</si>
  <si>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</si>
  <si>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</si>
  <si>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</si>
  <si>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</si>
  <si>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</si>
  <si>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</si>
  <si>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</si>
  <si>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</si>
  <si>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</si>
  <si>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</si>
  <si>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</si>
  <si>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</si>
  <si>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</si>
  <si>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</si>
  <si>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</si>
  <si>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</si>
  <si>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</si>
  <si>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</si>
  <si>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</si>
  <si>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Zmluva č. DNS-H/09/23/09/08</t>
  </si>
  <si>
    <t>LO Medzihorská</t>
  </si>
  <si>
    <t>2261a0</t>
  </si>
  <si>
    <t>2265c0</t>
  </si>
  <si>
    <t>1,2,4a,4d,6,7</t>
  </si>
  <si>
    <t>VU-50</t>
  </si>
  <si>
    <t>50</t>
  </si>
  <si>
    <t>160 | 900 | 850</t>
  </si>
  <si>
    <t>70 | 1000 | 1000</t>
  </si>
  <si>
    <t>Lesnícke služby v ťažbovom procese na zlepšenie biotopov pre hlucháňa hôrneho pre OZ Sever, LS Rajecké Teplice - výzva č.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</si>
</sst>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1" xfId="0" applyNumberFormat="1" applyFont="1" applyFill="1" applyBorder="1" applyAlignment="1" applyProtection="1">
      <alignment horizontal="center" vertical="center"/>
      <protection locked="0"/>
    </xf>
    <xf numFmtId="2" fontId="6" fillId="3" borderId="32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5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0" fontId="15" fillId="0" borderId="31" xfId="0" applyNumberFormat="1" applyFont="1" applyBorder="1" applyAlignment="1">
      <alignment horizontal="left" vertical="center" wrapText="1"/>
    </xf>
    <xf numFmtId="4" fontId="15" fillId="0" borderId="31" xfId="0" applyNumberFormat="1" applyFont="1" applyBorder="1" applyAlignment="1">
      <alignment horizontal="center" vertical="center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4" fontId="15" fillId="0" borderId="33" xfId="0" applyNumberFormat="1" applyFont="1" applyBorder="1" applyAlignment="1">
      <alignment horizontal="center" vertical="center"/>
    </xf>
    <xf numFmtId="0" fontId="15" fillId="0" borderId="33" xfId="0" applyNumberFormat="1" applyFont="1" applyBorder="1" applyAlignment="1">
      <alignment horizontal="left" vertical="center" wrapText="1"/>
    </xf>
    <xf numFmtId="4" fontId="6" fillId="2" borderId="33" xfId="0" applyNumberFormat="1" applyFont="1" applyFill="1" applyBorder="1" applyAlignment="1" applyProtection="1">
      <alignment horizontal="center" vertical="center"/>
      <protection locked="0"/>
    </xf>
    <xf numFmtId="14" fontId="10" fillId="3" borderId="31" xfId="0" applyNumberFormat="1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20" fillId="0" borderId="40" xfId="0" applyNumberFormat="1" applyFont="1" applyBorder="1" applyAlignment="1">
      <alignment horizontal="center" vertical="center"/>
    </xf>
    <xf numFmtId="0" fontId="21" fillId="0" borderId="31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right" vertical="center"/>
    </xf>
    <xf numFmtId="0" fontId="20" fillId="0" borderId="31" xfId="0" applyNumberFormat="1" applyFont="1" applyBorder="1" applyAlignment="1">
      <alignment horizontal="center" vertical="center"/>
    </xf>
    <xf numFmtId="0" fontId="20" fillId="0" borderId="31" xfId="0" applyNumberFormat="1" applyFont="1" applyBorder="1" applyAlignment="1">
      <alignment horizontal="right" vertical="center" wrapText="1"/>
    </xf>
    <xf numFmtId="2" fontId="20" fillId="0" borderId="31" xfId="0" applyNumberFormat="1" applyFont="1" applyBorder="1" applyAlignment="1">
      <alignment horizontal="right" vertical="center" wrapText="1"/>
    </xf>
    <xf numFmtId="0" fontId="22" fillId="0" borderId="31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right" vertical="center" indent="1"/>
    </xf>
    <xf numFmtId="0" fontId="20" fillId="0" borderId="41" xfId="0" applyNumberFormat="1" applyFont="1" applyBorder="1" applyAlignment="1">
      <alignment horizontal="center" vertical="center"/>
    </xf>
    <xf numFmtId="0" fontId="21" fillId="0" borderId="33" xfId="0" applyNumberFormat="1" applyFont="1" applyBorder="1" applyAlignment="1">
      <alignment horizontal="center" vertical="center"/>
    </xf>
    <xf numFmtId="14" fontId="10" fillId="3" borderId="33" xfId="0" applyNumberFormat="1" applyFont="1" applyFill="1" applyBorder="1" applyAlignment="1" applyProtection="1">
      <alignment vertical="center"/>
    </xf>
    <xf numFmtId="2" fontId="20" fillId="0" borderId="33" xfId="0" applyNumberFormat="1" applyFont="1" applyBorder="1" applyAlignment="1">
      <alignment horizontal="right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right" vertical="center" wrapText="1"/>
    </xf>
    <xf numFmtId="2" fontId="20" fillId="0" borderId="33" xfId="0" applyNumberFormat="1" applyFont="1" applyBorder="1" applyAlignment="1">
      <alignment horizontal="right" vertical="center" wrapText="1"/>
    </xf>
    <xf numFmtId="0" fontId="22" fillId="0" borderId="33" xfId="0" applyNumberFormat="1" applyFont="1" applyBorder="1" applyAlignment="1">
      <alignment horizontal="center" vertical="center"/>
    </xf>
    <xf numFmtId="4" fontId="16" fillId="0" borderId="33" xfId="0" applyNumberFormat="1" applyFont="1" applyBorder="1" applyAlignment="1">
      <alignment horizontal="right" vertical="center" indent="1"/>
    </xf>
    <xf numFmtId="0" fontId="11" fillId="3" borderId="0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topLeftCell="A4" zoomScaleNormal="100" zoomScaleSheetLayoutView="100" workbookViewId="0">
      <selection activeCell="Q16" sqref="Q16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7" max="7" width="7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68" t="s">
        <v>62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89" t="s">
        <v>74</v>
      </c>
      <c r="B3" s="89"/>
      <c r="C3" s="91" t="s">
        <v>87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4"/>
    </row>
    <row r="4" spans="1:18" ht="24.75" customHeight="1" x14ac:dyDescent="0.25">
      <c r="A4" s="90" t="s">
        <v>77</v>
      </c>
      <c r="B4" s="90"/>
      <c r="C4" s="90" t="s">
        <v>76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14"/>
    </row>
    <row r="5" spans="1:18" x14ac:dyDescent="0.25">
      <c r="A5" s="88" t="s">
        <v>73</v>
      </c>
      <c r="B5" s="88"/>
      <c r="C5" s="57" t="s">
        <v>75</v>
      </c>
      <c r="D5" s="57"/>
      <c r="E5" s="57"/>
      <c r="F5" s="57"/>
      <c r="G5" s="57"/>
      <c r="H5" s="57"/>
      <c r="I5" s="58"/>
      <c r="J5" s="58"/>
      <c r="K5" s="58"/>
      <c r="L5" s="58"/>
      <c r="M5" s="58"/>
      <c r="N5" s="58"/>
      <c r="O5" s="58"/>
      <c r="P5" s="16"/>
    </row>
    <row r="6" spans="1:18" x14ac:dyDescent="0.25">
      <c r="A6" s="18" t="s">
        <v>0</v>
      </c>
      <c r="B6" s="71" t="s">
        <v>70</v>
      </c>
      <c r="C6" s="71"/>
      <c r="D6" s="71"/>
      <c r="E6" s="71"/>
      <c r="F6" s="71"/>
      <c r="G6" s="71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72"/>
      <c r="C7" s="72"/>
      <c r="D7" s="72"/>
      <c r="E7" s="72"/>
      <c r="F7" s="72"/>
      <c r="G7" s="72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69" t="s">
        <v>78</v>
      </c>
      <c r="B8" s="70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85" t="s">
        <v>7</v>
      </c>
      <c r="B9" s="73" t="s">
        <v>1</v>
      </c>
      <c r="C9" s="56" t="s">
        <v>51</v>
      </c>
      <c r="D9" s="96" t="s">
        <v>68</v>
      </c>
      <c r="E9" s="99" t="s">
        <v>2</v>
      </c>
      <c r="F9" s="100"/>
      <c r="G9" s="100"/>
      <c r="H9" s="79" t="s">
        <v>3</v>
      </c>
      <c r="I9" s="79" t="s">
        <v>4</v>
      </c>
      <c r="J9" s="101" t="s">
        <v>5</v>
      </c>
      <c r="K9" s="102"/>
      <c r="L9" s="82" t="s">
        <v>6</v>
      </c>
      <c r="M9" s="76" t="s">
        <v>52</v>
      </c>
      <c r="N9" s="96" t="s">
        <v>58</v>
      </c>
      <c r="O9" s="105" t="s">
        <v>56</v>
      </c>
      <c r="P9" s="92" t="s">
        <v>57</v>
      </c>
    </row>
    <row r="10" spans="1:18" ht="21.75" customHeight="1" x14ac:dyDescent="0.25">
      <c r="A10" s="86"/>
      <c r="B10" s="74"/>
      <c r="C10" s="79" t="s">
        <v>65</v>
      </c>
      <c r="D10" s="97"/>
      <c r="E10" s="76" t="s">
        <v>8</v>
      </c>
      <c r="F10" s="76" t="s">
        <v>9</v>
      </c>
      <c r="G10" s="94" t="s">
        <v>10</v>
      </c>
      <c r="H10" s="80"/>
      <c r="I10" s="80"/>
      <c r="J10" s="103" t="s">
        <v>71</v>
      </c>
      <c r="K10" s="103" t="s">
        <v>72</v>
      </c>
      <c r="L10" s="83"/>
      <c r="M10" s="77"/>
      <c r="N10" s="97"/>
      <c r="O10" s="106"/>
      <c r="P10" s="93"/>
    </row>
    <row r="11" spans="1:18" ht="50.25" customHeight="1" thickBot="1" x14ac:dyDescent="0.3">
      <c r="A11" s="87"/>
      <c r="B11" s="75"/>
      <c r="C11" s="81"/>
      <c r="D11" s="98"/>
      <c r="E11" s="78"/>
      <c r="F11" s="78"/>
      <c r="G11" s="95"/>
      <c r="H11" s="81"/>
      <c r="I11" s="81"/>
      <c r="J11" s="104"/>
      <c r="K11" s="104"/>
      <c r="L11" s="84"/>
      <c r="M11" s="78"/>
      <c r="N11" s="98"/>
      <c r="O11" s="106"/>
      <c r="P11" s="93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IF(100-((#REF!/P12)*100)&gt;20,"viac ako 20%",0))</f>
        <v xml:space="preserve"> </v>
      </c>
      <c r="R12" s="31"/>
    </row>
    <row r="13" spans="1:18" s="63" customFormat="1" ht="14.25" x14ac:dyDescent="0.2">
      <c r="A13" s="133" t="s">
        <v>79</v>
      </c>
      <c r="B13" s="59" t="s">
        <v>80</v>
      </c>
      <c r="C13" s="134" t="s">
        <v>82</v>
      </c>
      <c r="D13" s="67"/>
      <c r="E13" s="135">
        <v>128.39599999999999</v>
      </c>
      <c r="F13" s="135">
        <v>170.44499999999999</v>
      </c>
      <c r="G13" s="135">
        <f>SUM(E13,F13)</f>
        <v>298.84100000000001</v>
      </c>
      <c r="H13" s="136" t="s">
        <v>83</v>
      </c>
      <c r="I13" s="137" t="s">
        <v>84</v>
      </c>
      <c r="J13" s="138">
        <v>0.28699999999999998</v>
      </c>
      <c r="K13" s="138">
        <v>0.14099999999999999</v>
      </c>
      <c r="L13" s="139" t="s">
        <v>85</v>
      </c>
      <c r="M13" s="140">
        <v>12849.278</v>
      </c>
      <c r="N13" s="60" t="s">
        <v>59</v>
      </c>
      <c r="O13" s="39"/>
      <c r="P13" s="40">
        <f>G13*O13</f>
        <v>0</v>
      </c>
      <c r="Q13" s="61" t="str">
        <f>IF( P13=0," ", IF(100-((#REF!/P13)*100)&gt;20,"viac ako 20%",0))</f>
        <v xml:space="preserve"> </v>
      </c>
      <c r="R13" s="62"/>
    </row>
    <row r="14" spans="1:18" s="63" customFormat="1" thickBot="1" x14ac:dyDescent="0.25">
      <c r="A14" s="141" t="s">
        <v>79</v>
      </c>
      <c r="B14" s="65" t="s">
        <v>81</v>
      </c>
      <c r="C14" s="142" t="s">
        <v>82</v>
      </c>
      <c r="D14" s="143"/>
      <c r="E14" s="144">
        <v>123.631</v>
      </c>
      <c r="F14" s="144">
        <v>2.1280000000000001</v>
      </c>
      <c r="G14" s="144">
        <f>SUM(E14,F14)</f>
        <v>125.759</v>
      </c>
      <c r="H14" s="145" t="s">
        <v>83</v>
      </c>
      <c r="I14" s="146" t="s">
        <v>84</v>
      </c>
      <c r="J14" s="147">
        <v>0.28599999999999998</v>
      </c>
      <c r="K14" s="147">
        <v>0.152</v>
      </c>
      <c r="L14" s="148" t="s">
        <v>86</v>
      </c>
      <c r="M14" s="149">
        <v>4361.4890999999998</v>
      </c>
      <c r="N14" s="64" t="s">
        <v>59</v>
      </c>
      <c r="O14" s="66"/>
      <c r="P14" s="41">
        <f>G14*O14</f>
        <v>0</v>
      </c>
      <c r="Q14" s="61"/>
      <c r="R14" s="62"/>
    </row>
    <row r="15" spans="1:18" ht="15.75" thickBot="1" x14ac:dyDescent="0.3">
      <c r="A15" s="44"/>
      <c r="B15" s="45"/>
      <c r="C15" s="46"/>
      <c r="D15" s="47"/>
      <c r="E15" s="47"/>
      <c r="F15" s="48"/>
      <c r="G15" s="49">
        <f>SUM(G13:G14)</f>
        <v>424.6</v>
      </c>
      <c r="I15" s="50"/>
      <c r="J15" s="45"/>
      <c r="K15" s="45"/>
      <c r="L15" s="46"/>
      <c r="M15" s="51"/>
      <c r="N15" s="51"/>
      <c r="O15" s="52"/>
      <c r="P15" s="53"/>
      <c r="Q15" s="12"/>
    </row>
    <row r="16" spans="1:18" ht="60.75" thickBot="1" x14ac:dyDescent="0.3">
      <c r="A16" s="54"/>
      <c r="B16" s="24"/>
      <c r="C16" s="24"/>
      <c r="D16" s="24"/>
      <c r="E16" s="24"/>
      <c r="F16" s="24"/>
      <c r="G16" s="24"/>
      <c r="H16" s="24"/>
      <c r="I16" s="24"/>
      <c r="J16" s="24"/>
      <c r="K16" s="124" t="s">
        <v>12</v>
      </c>
      <c r="L16" s="124"/>
      <c r="M16" s="23">
        <f>SUM(M13:M14)</f>
        <v>17210.767100000001</v>
      </c>
      <c r="N16" s="55"/>
      <c r="O16" s="36" t="s">
        <v>69</v>
      </c>
      <c r="P16" s="37">
        <f>SUM(P13:P14)</f>
        <v>0</v>
      </c>
      <c r="Q16" s="12"/>
    </row>
    <row r="17" spans="1:16" ht="15.75" thickBot="1" x14ac:dyDescent="0.3">
      <c r="A17" s="125" t="s">
        <v>13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7"/>
      <c r="P17" s="23">
        <f>P18-P16</f>
        <v>0</v>
      </c>
    </row>
    <row r="18" spans="1:16" ht="15.75" thickBot="1" x14ac:dyDescent="0.3">
      <c r="A18" s="125" t="s">
        <v>14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7"/>
      <c r="P18" s="23">
        <f>IF("nie"=MID(I26,1,3),P16,(P16*1.2))</f>
        <v>0</v>
      </c>
    </row>
    <row r="19" spans="1:16" x14ac:dyDescent="0.25">
      <c r="A19" s="110" t="s">
        <v>15</v>
      </c>
      <c r="B19" s="110"/>
      <c r="C19" s="110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150" t="s">
        <v>63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25.5" customHeight="1" x14ac:dyDescent="0.25">
      <c r="A21" s="26" t="s">
        <v>55</v>
      </c>
      <c r="B21" s="26"/>
      <c r="C21" s="26"/>
      <c r="D21" s="26"/>
      <c r="E21" s="32"/>
      <c r="F21" s="26"/>
      <c r="G21" s="26"/>
      <c r="H21" s="27" t="s">
        <v>53</v>
      </c>
      <c r="I21" s="26"/>
      <c r="J21" s="26"/>
      <c r="K21" s="28"/>
      <c r="L21" s="28"/>
      <c r="M21" s="28"/>
      <c r="N21" s="28"/>
      <c r="O21" s="28"/>
      <c r="P21" s="28"/>
    </row>
    <row r="22" spans="1:16" ht="15" customHeight="1" x14ac:dyDescent="0.25">
      <c r="A22" s="115" t="s">
        <v>64</v>
      </c>
      <c r="B22" s="116"/>
      <c r="C22" s="116"/>
      <c r="D22" s="116"/>
      <c r="E22" s="116"/>
      <c r="F22" s="117"/>
      <c r="G22" s="111" t="s">
        <v>54</v>
      </c>
      <c r="H22" s="29" t="s">
        <v>16</v>
      </c>
      <c r="I22" s="112"/>
      <c r="J22" s="113"/>
      <c r="K22" s="113"/>
      <c r="L22" s="113"/>
      <c r="M22" s="113"/>
      <c r="N22" s="113"/>
      <c r="O22" s="113"/>
      <c r="P22" s="114"/>
    </row>
    <row r="23" spans="1:16" x14ac:dyDescent="0.25">
      <c r="A23" s="118"/>
      <c r="B23" s="119"/>
      <c r="C23" s="119"/>
      <c r="D23" s="119"/>
      <c r="E23" s="119"/>
      <c r="F23" s="120"/>
      <c r="G23" s="111"/>
      <c r="H23" s="29" t="s">
        <v>17</v>
      </c>
      <c r="I23" s="112"/>
      <c r="J23" s="113"/>
      <c r="K23" s="113"/>
      <c r="L23" s="113"/>
      <c r="M23" s="113"/>
      <c r="N23" s="113"/>
      <c r="O23" s="113"/>
      <c r="P23" s="114"/>
    </row>
    <row r="24" spans="1:16" ht="18" customHeight="1" x14ac:dyDescent="0.25">
      <c r="A24" s="118"/>
      <c r="B24" s="119"/>
      <c r="C24" s="119"/>
      <c r="D24" s="119"/>
      <c r="E24" s="119"/>
      <c r="F24" s="120"/>
      <c r="G24" s="111"/>
      <c r="H24" s="29" t="s">
        <v>18</v>
      </c>
      <c r="I24" s="112"/>
      <c r="J24" s="113"/>
      <c r="K24" s="113"/>
      <c r="L24" s="113"/>
      <c r="M24" s="113"/>
      <c r="N24" s="113"/>
      <c r="O24" s="113"/>
      <c r="P24" s="114"/>
    </row>
    <row r="25" spans="1:16" x14ac:dyDescent="0.25">
      <c r="A25" s="118"/>
      <c r="B25" s="119"/>
      <c r="C25" s="119"/>
      <c r="D25" s="119"/>
      <c r="E25" s="119"/>
      <c r="F25" s="120"/>
      <c r="G25" s="111"/>
      <c r="H25" s="29" t="s">
        <v>19</v>
      </c>
      <c r="I25" s="112"/>
      <c r="J25" s="113"/>
      <c r="K25" s="113"/>
      <c r="L25" s="113"/>
      <c r="M25" s="113"/>
      <c r="N25" s="113"/>
      <c r="O25" s="113"/>
      <c r="P25" s="114"/>
    </row>
    <row r="26" spans="1:16" x14ac:dyDescent="0.25">
      <c r="A26" s="118"/>
      <c r="B26" s="119"/>
      <c r="C26" s="119"/>
      <c r="D26" s="119"/>
      <c r="E26" s="119"/>
      <c r="F26" s="120"/>
      <c r="G26" s="111"/>
      <c r="H26" s="29" t="s">
        <v>20</v>
      </c>
      <c r="I26" s="112"/>
      <c r="J26" s="113"/>
      <c r="K26" s="113"/>
      <c r="L26" s="113"/>
      <c r="M26" s="113"/>
      <c r="N26" s="113"/>
      <c r="O26" s="113"/>
      <c r="P26" s="114"/>
    </row>
    <row r="27" spans="1:16" x14ac:dyDescent="0.25">
      <c r="A27" s="118"/>
      <c r="B27" s="119"/>
      <c r="C27" s="119"/>
      <c r="D27" s="119"/>
      <c r="E27" s="119"/>
      <c r="F27" s="120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118"/>
      <c r="B28" s="119"/>
      <c r="C28" s="119"/>
      <c r="D28" s="119"/>
      <c r="E28" s="119"/>
      <c r="F28" s="120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121"/>
      <c r="B29" s="122"/>
      <c r="C29" s="122"/>
      <c r="D29" s="122"/>
      <c r="E29" s="122"/>
      <c r="F29" s="123"/>
      <c r="G29" s="28"/>
      <c r="H29" s="22"/>
      <c r="I29" s="16"/>
      <c r="J29" s="22"/>
      <c r="K29" s="22" t="s">
        <v>21</v>
      </c>
      <c r="L29" s="22"/>
      <c r="M29" s="107"/>
      <c r="N29" s="108"/>
      <c r="O29" s="109"/>
      <c r="P29" s="22"/>
    </row>
    <row r="30" spans="1:16" x14ac:dyDescent="0.25">
      <c r="A30" s="28"/>
      <c r="B30" s="28"/>
      <c r="C30" s="28"/>
      <c r="D30" s="28"/>
      <c r="E30" s="28"/>
      <c r="F30" s="28"/>
      <c r="G30" s="28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25">
      <c r="A31" s="19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</row>
  </sheetData>
  <sheetProtection selectLockedCells="1"/>
  <mergeCells count="40">
    <mergeCell ref="K16:L16"/>
    <mergeCell ref="A17:O17"/>
    <mergeCell ref="A18:O18"/>
    <mergeCell ref="A20:P20"/>
    <mergeCell ref="I26:P26"/>
    <mergeCell ref="M29:O29"/>
    <mergeCell ref="A19:C19"/>
    <mergeCell ref="G22:G26"/>
    <mergeCell ref="I22:P22"/>
    <mergeCell ref="I23:P23"/>
    <mergeCell ref="I24:P24"/>
    <mergeCell ref="I25:P25"/>
    <mergeCell ref="A22:F29"/>
    <mergeCell ref="P9:P11"/>
    <mergeCell ref="F10:F11"/>
    <mergeCell ref="G10:G11"/>
    <mergeCell ref="N9:N11"/>
    <mergeCell ref="D9:D11"/>
    <mergeCell ref="E9:G9"/>
    <mergeCell ref="H9:H11"/>
    <mergeCell ref="J9:K9"/>
    <mergeCell ref="J10:J11"/>
    <mergeCell ref="K10:K11"/>
    <mergeCell ref="O9:O11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10:E11"/>
  </mergeCells>
  <pageMargins left="0.25" right="0.25" top="0.44374999999999998" bottom="0.16875000000000001" header="0.3" footer="0.3"/>
  <pageSetup paperSize="9" scale="78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32" t="s">
        <v>49</v>
      </c>
      <c r="M2" s="132"/>
    </row>
    <row r="3" spans="1:14" x14ac:dyDescent="0.25">
      <c r="A3" s="5" t="s">
        <v>23</v>
      </c>
      <c r="B3" s="129" t="s">
        <v>24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25</v>
      </c>
      <c r="B4" s="129" t="s">
        <v>26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7</v>
      </c>
      <c r="B5" s="129" t="s">
        <v>27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1</v>
      </c>
      <c r="B6" s="129" t="s">
        <v>28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29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25">
      <c r="A8" s="5" t="s">
        <v>11</v>
      </c>
      <c r="B8" s="129" t="s">
        <v>30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7" t="s">
        <v>31</v>
      </c>
      <c r="B9" s="129" t="s">
        <v>32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7" t="s">
        <v>33</v>
      </c>
      <c r="B10" s="129" t="s">
        <v>34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8" t="s">
        <v>35</v>
      </c>
      <c r="B11" s="129" t="s">
        <v>36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9" t="s">
        <v>37</v>
      </c>
      <c r="B12" s="129" t="s">
        <v>38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8" t="s">
        <v>39</v>
      </c>
      <c r="B13" s="129" t="s">
        <v>40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8" t="s">
        <v>4</v>
      </c>
      <c r="B14" s="129" t="s">
        <v>50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8" t="s">
        <v>41</v>
      </c>
      <c r="B15" s="129" t="s">
        <v>42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0" t="s">
        <v>43</v>
      </c>
      <c r="B16" s="129" t="s">
        <v>44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0" t="s">
        <v>45</v>
      </c>
      <c r="B17" s="129" t="s">
        <v>46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47</v>
      </c>
      <c r="B18" s="129" t="s">
        <v>48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0" t="s">
        <v>60</v>
      </c>
      <c r="B19" s="128" t="s">
        <v>61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2023-07-18T04:40:01Z</cp:lastPrinted>
  <dcterms:created xsi:type="dcterms:W3CDTF">2012-08-13T12:29:09Z</dcterms:created>
  <dcterms:modified xsi:type="dcterms:W3CDTF">2023-07-18T04:40:10Z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