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liptovská teplička\výzva\"/>
    </mc:Choice>
  </mc:AlternateContent>
  <xr:revisionPtr revIDLastSave="0" documentId="13_ncr:1_{1FA340C6-CB24-48DB-B15B-8353908C6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24" r:id="rId1"/>
    <sheet name="Poznámky" sheetId="53" r:id="rId2"/>
    <sheet name="Krivky" sheetId="50" r:id="rId3"/>
  </sheets>
  <externalReferences>
    <externalReference r:id="rId4"/>
    <externalReference r:id="rId5"/>
    <externalReference r:id="rId6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o">[3]Ceny!$F$5</definedName>
    <definedName name="SOPpp">#REF!</definedName>
    <definedName name="SOPpv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4" l="1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B2" i="50" l="1"/>
  <c r="O5" i="50"/>
  <c r="N6" i="50" s="1"/>
  <c r="G6" i="50" l="1"/>
  <c r="H6" i="50"/>
  <c r="I6" i="50"/>
  <c r="J6" i="50"/>
  <c r="K6" i="50"/>
  <c r="L6" i="50"/>
  <c r="M6" i="50"/>
  <c r="C6" i="50"/>
  <c r="O6" i="50" s="1"/>
  <c r="D6" i="50"/>
  <c r="E6" i="50"/>
  <c r="F6" i="50"/>
</calcChain>
</file>

<file path=xl/sharedStrings.xml><?xml version="1.0" encoding="utf-8"?>
<sst xmlns="http://schemas.openxmlformats.org/spreadsheetml/2006/main" count="129" uniqueCount="87">
  <si>
    <t>Obdobie odberu</t>
  </si>
  <si>
    <t>Odberné miesto</t>
  </si>
  <si>
    <t>kWh</t>
  </si>
  <si>
    <t>m3/deň</t>
  </si>
  <si>
    <t>Distribúcia</t>
  </si>
  <si>
    <t>Odberateľ</t>
  </si>
  <si>
    <t>Náklady</t>
  </si>
  <si>
    <t>Číslo OM</t>
  </si>
  <si>
    <t>POD kód</t>
  </si>
  <si>
    <t>Spotreba</t>
  </si>
  <si>
    <t>DMM</t>
  </si>
  <si>
    <t>Tarifa</t>
  </si>
  <si>
    <t>Typ merania</t>
  </si>
  <si>
    <t>Druh odberu</t>
  </si>
  <si>
    <t>Názov</t>
  </si>
  <si>
    <t>IČO</t>
  </si>
  <si>
    <t>Adresa OM</t>
  </si>
  <si>
    <t>EUR bez DPH</t>
  </si>
  <si>
    <t>SKSPPDIS001010901574</t>
  </si>
  <si>
    <t>M4</t>
  </si>
  <si>
    <t>MO</t>
  </si>
  <si>
    <t>Obecný úrad</t>
  </si>
  <si>
    <t>Liptovská Teplička 398, Liptovská Teplička</t>
  </si>
  <si>
    <t>SKSPPDIS00101901573</t>
  </si>
  <si>
    <t>Zdravotné stredisko</t>
  </si>
  <si>
    <t>Liptovská Teplička 545, Liptovská Teplička</t>
  </si>
  <si>
    <t>SKSPPDIS00101901576</t>
  </si>
  <si>
    <t>Požiarna zbrojnica</t>
  </si>
  <si>
    <t>Liptovská Teplička 558, Liptovská Teplička</t>
  </si>
  <si>
    <t>SKSPPDIS00101901571</t>
  </si>
  <si>
    <t>M5</t>
  </si>
  <si>
    <t>Spoločenský dom</t>
  </si>
  <si>
    <t>Liptovská Teplička 184, Liptovská Teplička</t>
  </si>
  <si>
    <t>SKSPPDIS00101901572</t>
  </si>
  <si>
    <t>M1</t>
  </si>
  <si>
    <t>Spoločenský dom - kuchyňa</t>
  </si>
  <si>
    <t>SKSPPDIS021019000309</t>
  </si>
  <si>
    <t>Múzeum</t>
  </si>
  <si>
    <t>Liptovská Teplička 48, Liptovská Teplička</t>
  </si>
  <si>
    <t>SKSPPDIS001020002294</t>
  </si>
  <si>
    <t>Nájomné byty</t>
  </si>
  <si>
    <t>Prehľad taríf podľad odberu plynu</t>
  </si>
  <si>
    <t>Poznámky</t>
  </si>
  <si>
    <t>Ročná spotreba (kWh)</t>
  </si>
  <si>
    <t>Min (&gt;)</t>
  </si>
  <si>
    <t>Max (≤)</t>
  </si>
  <si>
    <t>OM</t>
  </si>
  <si>
    <t>POD kod</t>
  </si>
  <si>
    <t>Jednoznačný identifikátor miesta odberu plynu, ktorý sa skladá z 20 znakov v tvare (SKSPPDISXXXXXXXXXXXX).</t>
  </si>
  <si>
    <t>Číslo miesta dodávky je uvedené vo faktúre za dodávku zemného plynu.</t>
  </si>
  <si>
    <t>https://www.spp-distribucia.sk/e-sluzby/samoodpocet-zemneho-plynu/</t>
  </si>
  <si>
    <t>Denná distribučná kapacita (m3/deň), resp. Denné maximálne množstvo</t>
  </si>
  <si>
    <t>Uvádza sa iba pri OM s tarifou rovnou a vyššou ako 9 (ročná spotreba viac ako 641 tis. kWh)</t>
  </si>
  <si>
    <t>Podľa ročného objemu odberu, uvádza sa vo faktúre</t>
  </si>
  <si>
    <t>A, B, C</t>
  </si>
  <si>
    <t>https://www.vyhodnaenergia.sk/blog/28/distributori-elektriny-plynu/meranie-dodavky-elektriny-plynu</t>
  </si>
  <si>
    <t>údaj je vo faktúre, v zmluve o pripojení</t>
  </si>
  <si>
    <t>Maloodber (MO), Stredný odber (SO), Veľkoodber (VO)</t>
  </si>
  <si>
    <t>v EUR bez DPH</t>
  </si>
  <si>
    <t>za predošlý kalendárny rok (alebo ucelené obdobie 12 mesiacov)</t>
  </si>
  <si>
    <t>MWh</t>
  </si>
  <si>
    <t>megawatthodina - jednotka, ktoru sa udáva množstvo spotrebovanej energie</t>
  </si>
  <si>
    <t>kilowatthodina - jednotka, ktoru sa udáva množstvo spotrebovanej energie</t>
  </si>
  <si>
    <t>kWh / %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</si>
  <si>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</si>
  <si>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</si>
  <si>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</si>
  <si>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</si>
  <si>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</si>
  <si>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</si>
  <si>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</si>
  <si>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</si>
  <si>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</si>
  <si>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</si>
  <si>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</si>
  <si>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</si>
  <si>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</si>
  <si>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>SKSPPDIS021019000226</t>
  </si>
  <si>
    <t>SKSPPDIS001010902624</t>
  </si>
  <si>
    <t>SKSPPDIS001010902625</t>
  </si>
  <si>
    <t>T7</t>
  </si>
  <si>
    <t>T4</t>
  </si>
  <si>
    <t>C</t>
  </si>
  <si>
    <t>Ul. Štefana Náhalku 396/10, 059 40 Liptovská Teplička</t>
  </si>
  <si>
    <t>Ul. Štefana Náhalku 530, 059 40 Liptovská Teplička</t>
  </si>
  <si>
    <t>Ul. Uhlárová 185,
059 40 Liptovská Teplička</t>
  </si>
  <si>
    <t>Základná škola s materskou školou Štefana Náhalku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</si>
</sst>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)\ _€_ ;_ * \(#,##0.00\)\ _€_ ;_ * &quot;-&quot;??_)\ _€_ ;_ @_ "/>
    <numFmt numFmtId="165" formatCode="00\ 000\ 000"/>
    <numFmt numFmtId="166" formatCode="#,##0.00\ &quot;€&quot;"/>
  </numFmts>
  <fonts count="3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432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sz val="10"/>
      <color theme="1" tint="0.49998474074526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Times New Roman"/>
    </font>
    <font>
      <sz val="10"/>
      <name val="Calibri"/>
      <family val="2"/>
      <charset val="238"/>
      <scheme val="minor"/>
    </font>
    <font>
      <sz val="10"/>
      <color rgb="FF0432FF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2" fillId="0" borderId="0" applyNumberFormat="0" applyFill="0" applyBorder="0" applyAlignment="0" applyProtection="0"/>
    <xf numFmtId="0" fontId="10" fillId="0" borderId="0">
      <alignment horizontal="left" vertical="center" indent="1"/>
    </xf>
    <xf numFmtId="0" fontId="10" fillId="0" borderId="0">
      <alignment horizontal="left" vertical="center" indent="1"/>
    </xf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0" fillId="0" borderId="0"/>
    <xf numFmtId="165" fontId="16" fillId="0" borderId="0">
      <alignment horizontal="right" indent="1"/>
    </xf>
  </cellStyleXfs>
  <cellXfs count="92">
    <xf numFmtId="0" fontId="0" fillId="0" borderId="0" xfId="0"/>
    <xf numFmtId="0" fontId="10" fillId="0" borderId="0" xfId="1" applyAlignment="1" applyProtection="1">
      <alignment horizontal="center"/>
      <protection hidden="1"/>
    </xf>
    <xf numFmtId="0" fontId="10" fillId="0" borderId="0" xfId="1" applyAlignment="1" applyProtection="1">
      <alignment horizontal="left"/>
      <protection hidden="1"/>
    </xf>
    <xf numFmtId="0" fontId="10" fillId="0" borderId="0" xfId="8">
      <alignment horizontal="left" vertical="center" indent="1"/>
    </xf>
    <xf numFmtId="0" fontId="19" fillId="3" borderId="7" xfId="1" applyFont="1" applyFill="1" applyBorder="1" applyAlignment="1" applyProtection="1">
      <alignment horizontal="left"/>
      <protection hidden="1"/>
    </xf>
    <xf numFmtId="0" fontId="19" fillId="3" borderId="7" xfId="1" applyFont="1" applyFill="1" applyBorder="1" applyAlignment="1" applyProtection="1">
      <alignment horizontal="center"/>
      <protection hidden="1"/>
    </xf>
    <xf numFmtId="0" fontId="19" fillId="3" borderId="8" xfId="1" applyFont="1" applyFill="1" applyBorder="1" applyAlignment="1" applyProtection="1">
      <alignment horizontal="left" vertical="center" wrapText="1"/>
      <protection hidden="1"/>
    </xf>
    <xf numFmtId="0" fontId="16" fillId="3" borderId="2" xfId="1" applyFont="1" applyFill="1" applyBorder="1" applyAlignment="1" applyProtection="1">
      <alignment horizontal="center" vertical="center"/>
      <protection hidden="1"/>
    </xf>
    <xf numFmtId="0" fontId="16" fillId="3" borderId="5" xfId="1" applyFont="1" applyFill="1" applyBorder="1" applyAlignment="1" applyProtection="1">
      <alignment horizontal="center"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9" fillId="3" borderId="8" xfId="1" applyFont="1" applyFill="1" applyBorder="1" applyAlignment="1" applyProtection="1">
      <alignment horizontal="center"/>
      <protection hidden="1"/>
    </xf>
    <xf numFmtId="0" fontId="10" fillId="0" borderId="7" xfId="1" applyBorder="1" applyAlignment="1" applyProtection="1">
      <alignment horizontal="left" indent="1"/>
      <protection hidden="1"/>
    </xf>
    <xf numFmtId="3" fontId="18" fillId="2" borderId="1" xfId="1" applyNumberFormat="1" applyFont="1" applyFill="1" applyBorder="1" applyAlignment="1" applyProtection="1">
      <alignment horizontal="center"/>
      <protection hidden="1"/>
    </xf>
    <xf numFmtId="3" fontId="18" fillId="2" borderId="3" xfId="1" applyNumberFormat="1" applyFont="1" applyFill="1" applyBorder="1" applyAlignment="1" applyProtection="1">
      <alignment horizontal="center"/>
      <protection hidden="1"/>
    </xf>
    <xf numFmtId="3" fontId="18" fillId="2" borderId="10" xfId="1" applyNumberFormat="1" applyFont="1" applyFill="1" applyBorder="1" applyAlignment="1" applyProtection="1">
      <alignment horizontal="center"/>
      <protection hidden="1"/>
    </xf>
    <xf numFmtId="3" fontId="14" fillId="0" borderId="7" xfId="1" applyNumberFormat="1" applyFont="1" applyBorder="1" applyAlignment="1" applyProtection="1">
      <alignment horizontal="right" indent="1"/>
      <protection hidden="1"/>
    </xf>
    <xf numFmtId="0" fontId="10" fillId="0" borderId="8" xfId="1" applyBorder="1" applyAlignment="1" applyProtection="1">
      <alignment horizontal="left" indent="1"/>
      <protection hidden="1"/>
    </xf>
    <xf numFmtId="9" fontId="17" fillId="5" borderId="2" xfId="10" applyFont="1" applyFill="1" applyBorder="1" applyAlignment="1" applyProtection="1">
      <alignment horizontal="right" indent="1"/>
      <protection hidden="1"/>
    </xf>
    <xf numFmtId="9" fontId="17" fillId="5" borderId="5" xfId="10" applyFont="1" applyFill="1" applyBorder="1" applyAlignment="1" applyProtection="1">
      <alignment horizontal="right" indent="1"/>
      <protection hidden="1"/>
    </xf>
    <xf numFmtId="9" fontId="17" fillId="5" borderId="9" xfId="10" applyFont="1" applyFill="1" applyBorder="1" applyAlignment="1" applyProtection="1">
      <alignment horizontal="right" indent="1"/>
      <protection hidden="1"/>
    </xf>
    <xf numFmtId="9" fontId="28" fillId="5" borderId="8" xfId="10" applyFont="1" applyFill="1" applyBorder="1" applyAlignment="1" applyProtection="1">
      <alignment horizontal="right" indent="1"/>
      <protection hidden="1"/>
    </xf>
    <xf numFmtId="14" fontId="29" fillId="2" borderId="0" xfId="1" applyNumberFormat="1" applyFont="1" applyFill="1" applyAlignment="1">
      <alignment horizontal="center"/>
    </xf>
    <xf numFmtId="0" fontId="10" fillId="0" borderId="0" xfId="1"/>
    <xf numFmtId="0" fontId="27" fillId="8" borderId="0" xfId="1" applyFont="1" applyFill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0" fontId="11" fillId="3" borderId="0" xfId="1" applyFont="1" applyFill="1" applyAlignment="1" applyProtection="1">
      <alignment horizontal="center" vertical="center" wrapText="1"/>
      <protection hidden="1"/>
    </xf>
    <xf numFmtId="0" fontId="11" fillId="6" borderId="0" xfId="1" applyFont="1" applyFill="1" applyAlignment="1" applyProtection="1">
      <alignment horizontal="center" vertical="center" wrapText="1"/>
      <protection hidden="1"/>
    </xf>
    <xf numFmtId="0" fontId="26" fillId="4" borderId="13" xfId="1" applyFont="1" applyFill="1" applyBorder="1" applyAlignment="1" applyProtection="1">
      <alignment horizontal="center" vertical="center"/>
      <protection hidden="1"/>
    </xf>
    <xf numFmtId="0" fontId="26" fillId="8" borderId="13" xfId="1" applyFont="1" applyFill="1" applyBorder="1" applyAlignment="1" applyProtection="1">
      <alignment horizontal="center" vertical="center"/>
      <protection hidden="1"/>
    </xf>
    <xf numFmtId="0" fontId="9" fillId="0" borderId="0" xfId="1" applyFont="1" applyAlignment="1">
      <alignment horizontal="left"/>
    </xf>
    <xf numFmtId="0" fontId="20" fillId="0" borderId="0" xfId="1" applyFont="1" applyAlignment="1" applyProtection="1">
      <alignment horizontal="center"/>
      <protection hidden="1"/>
    </xf>
    <xf numFmtId="0" fontId="31" fillId="8" borderId="13" xfId="1" applyFont="1" applyFill="1" applyBorder="1" applyAlignment="1" applyProtection="1">
      <alignment horizontal="center" vertical="center" wrapText="1"/>
      <protection hidden="1"/>
    </xf>
    <xf numFmtId="0" fontId="22" fillId="0" borderId="4" xfId="4" applyFont="1" applyBorder="1" applyAlignment="1">
      <alignment horizontal="left" indent="1"/>
    </xf>
    <xf numFmtId="0" fontId="24" fillId="0" borderId="4" xfId="4" applyFont="1" applyBorder="1" applyAlignment="1">
      <alignment horizontal="left" vertical="center" wrapText="1" indent="1"/>
    </xf>
    <xf numFmtId="0" fontId="23" fillId="0" borderId="0" xfId="4" applyFont="1" applyAlignment="1">
      <alignment horizontal="center" vertical="center" wrapText="1"/>
    </xf>
    <xf numFmtId="4" fontId="32" fillId="0" borderId="16" xfId="4" applyNumberFormat="1" applyFont="1" applyBorder="1" applyAlignment="1">
      <alignment horizontal="center"/>
    </xf>
    <xf numFmtId="0" fontId="32" fillId="0" borderId="4" xfId="4" applyFont="1" applyBorder="1" applyAlignment="1">
      <alignment horizontal="center"/>
    </xf>
    <xf numFmtId="3" fontId="32" fillId="0" borderId="4" xfId="4" applyNumberFormat="1" applyFont="1" applyBorder="1" applyAlignment="1">
      <alignment horizontal="right" indent="1"/>
    </xf>
    <xf numFmtId="4" fontId="32" fillId="0" borderId="14" xfId="4" applyNumberFormat="1" applyFont="1" applyBorder="1" applyAlignment="1">
      <alignment horizontal="center"/>
    </xf>
    <xf numFmtId="0" fontId="32" fillId="0" borderId="5" xfId="4" applyFont="1" applyBorder="1" applyAlignment="1">
      <alignment horizontal="center"/>
    </xf>
    <xf numFmtId="3" fontId="32" fillId="0" borderId="5" xfId="4" applyNumberFormat="1" applyFont="1" applyBorder="1" applyAlignment="1">
      <alignment horizontal="right" indent="1"/>
    </xf>
    <xf numFmtId="3" fontId="32" fillId="0" borderId="17" xfId="4" applyNumberFormat="1" applyFont="1" applyBorder="1" applyAlignment="1">
      <alignment horizontal="right" indent="1"/>
    </xf>
    <xf numFmtId="3" fontId="32" fillId="0" borderId="15" xfId="4" applyNumberFormat="1" applyFont="1" applyBorder="1" applyAlignment="1">
      <alignment horizontal="right" indent="1"/>
    </xf>
    <xf numFmtId="4" fontId="32" fillId="0" borderId="18" xfId="4" applyNumberFormat="1" applyFont="1" applyBorder="1" applyAlignment="1">
      <alignment horizontal="center"/>
    </xf>
    <xf numFmtId="0" fontId="32" fillId="0" borderId="19" xfId="4" applyFont="1" applyBorder="1" applyAlignment="1">
      <alignment horizontal="center"/>
    </xf>
    <xf numFmtId="3" fontId="32" fillId="0" borderId="19" xfId="4" applyNumberFormat="1" applyFont="1" applyBorder="1" applyAlignment="1">
      <alignment horizontal="right" indent="1"/>
    </xf>
    <xf numFmtId="3" fontId="32" fillId="0" borderId="20" xfId="4" applyNumberFormat="1" applyFont="1" applyBorder="1" applyAlignment="1">
      <alignment horizontal="right" indent="1"/>
    </xf>
    <xf numFmtId="0" fontId="7" fillId="3" borderId="21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0" borderId="0" xfId="8" applyFont="1">
      <alignment horizontal="left" vertical="center" indent="1"/>
    </xf>
    <xf numFmtId="0" fontId="23" fillId="0" borderId="23" xfId="4" applyFont="1" applyBorder="1" applyAlignment="1">
      <alignment horizontal="center" vertical="center" wrapText="1"/>
    </xf>
    <xf numFmtId="0" fontId="9" fillId="0" borderId="4" xfId="8" applyFont="1" applyBorder="1">
      <alignment horizontal="left" vertical="center" indent="1"/>
    </xf>
    <xf numFmtId="0" fontId="10" fillId="0" borderId="4" xfId="8" applyBorder="1">
      <alignment horizontal="left" vertical="center" indent="1"/>
    </xf>
    <xf numFmtId="0" fontId="21" fillId="0" borderId="4" xfId="1" applyFont="1" applyBorder="1" applyAlignment="1">
      <alignment horizontal="left" indent="1"/>
    </xf>
    <xf numFmtId="0" fontId="22" fillId="0" borderId="4" xfId="1" applyFont="1" applyBorder="1" applyAlignment="1">
      <alignment horizontal="left" indent="1"/>
    </xf>
    <xf numFmtId="0" fontId="11" fillId="0" borderId="4" xfId="8" applyFont="1" applyBorder="1" applyProtection="1">
      <alignment horizontal="left" vertical="center" indent="1"/>
      <protection hidden="1"/>
    </xf>
    <xf numFmtId="0" fontId="19" fillId="9" borderId="0" xfId="1" applyFont="1" applyFill="1" applyAlignment="1" applyProtection="1">
      <alignment horizontal="center" vertical="center" wrapText="1"/>
      <protection hidden="1"/>
    </xf>
    <xf numFmtId="0" fontId="25" fillId="9" borderId="0" xfId="1" applyFont="1" applyFill="1" applyAlignment="1" applyProtection="1">
      <alignment horizontal="center" vertical="center" wrapText="1"/>
      <protection hidden="1"/>
    </xf>
    <xf numFmtId="0" fontId="27" fillId="9" borderId="0" xfId="1" applyFont="1" applyFill="1" applyAlignment="1" applyProtection="1">
      <alignment horizontal="center" vertical="center" wrapText="1"/>
      <protection hidden="1"/>
    </xf>
    <xf numFmtId="0" fontId="21" fillId="0" borderId="0" xfId="1" applyFont="1" applyAlignment="1">
      <alignment horizontal="left" indent="1"/>
    </xf>
    <xf numFmtId="0" fontId="22" fillId="0" borderId="0" xfId="1" applyFont="1" applyAlignment="1">
      <alignment horizontal="left" indent="1"/>
    </xf>
    <xf numFmtId="0" fontId="33" fillId="0" borderId="0" xfId="1" applyFont="1" applyAlignment="1">
      <alignment horizontal="left" indent="1"/>
    </xf>
    <xf numFmtId="0" fontId="34" fillId="0" borderId="0" xfId="1" applyFont="1" applyAlignment="1">
      <alignment horizontal="left" indent="1"/>
    </xf>
    <xf numFmtId="0" fontId="35" fillId="0" borderId="0" xfId="1" applyFont="1" applyAlignment="1" applyProtection="1">
      <alignment horizontal="center"/>
      <protection locked="0" hidden="1"/>
    </xf>
    <xf numFmtId="166" fontId="20" fillId="0" borderId="0" xfId="1" applyNumberFormat="1" applyFont="1" applyAlignment="1" applyProtection="1">
      <alignment horizontal="center"/>
      <protection hidden="1"/>
    </xf>
    <xf numFmtId="166" fontId="9" fillId="7" borderId="12" xfId="0" applyNumberFormat="1" applyFont="1" applyFill="1" applyBorder="1" applyAlignment="1">
      <alignment horizontal="center" vertical="center"/>
    </xf>
    <xf numFmtId="166" fontId="11" fillId="7" borderId="0" xfId="1" applyNumberFormat="1" applyFont="1" applyFill="1" applyAlignment="1" applyProtection="1">
      <alignment horizontal="center" vertical="center" wrapText="1"/>
      <protection hidden="1"/>
    </xf>
    <xf numFmtId="166" fontId="0" fillId="0" borderId="0" xfId="0" applyNumberFormat="1"/>
    <xf numFmtId="0" fontId="36" fillId="0" borderId="24" xfId="1" applyFont="1" applyBorder="1" applyAlignment="1" applyProtection="1">
      <alignment horizontal="center" vertical="center"/>
      <protection locked="0" hidden="1"/>
    </xf>
    <xf numFmtId="166" fontId="20" fillId="0" borderId="0" xfId="0" applyNumberFormat="1" applyFont="1"/>
    <xf numFmtId="2" fontId="35" fillId="0" borderId="0" xfId="1" applyNumberFormat="1" applyFont="1" applyAlignment="1" applyProtection="1">
      <alignment horizontal="center"/>
      <protection locked="0" hidden="1"/>
    </xf>
    <xf numFmtId="0" fontId="13" fillId="3" borderId="11" xfId="1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>
      <alignment horizontal="center" vertical="center" wrapText="1"/>
    </xf>
    <xf numFmtId="0" fontId="9" fillId="6" borderId="13" xfId="1" applyFont="1" applyFill="1" applyBorder="1" applyAlignment="1" applyProtection="1">
      <alignment horizontal="center" vertical="center" wrapText="1"/>
      <protection hidden="1"/>
    </xf>
    <xf numFmtId="0" fontId="9" fillId="6" borderId="13" xfId="0" applyFont="1" applyFill="1" applyBorder="1" applyAlignment="1">
      <alignment horizontal="left" vertical="center" indent="1"/>
    </xf>
    <xf numFmtId="0" fontId="7" fillId="3" borderId="3" xfId="4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30" fillId="0" borderId="6" xfId="1" applyFont="1" applyBorder="1" applyAlignment="1" applyProtection="1">
      <alignment horizontal="center"/>
      <protection hidden="1"/>
    </xf>
    <xf numFmtId="0" fontId="19" fillId="3" borderId="1" xfId="1" applyFont="1" applyFill="1" applyBorder="1" applyAlignment="1" applyProtection="1">
      <alignment horizontal="center"/>
      <protection hidden="1"/>
    </xf>
    <xf numFmtId="0" fontId="19" fillId="3" borderId="3" xfId="1" applyFont="1" applyFill="1" applyBorder="1" applyAlignment="1" applyProtection="1">
      <alignment horizontal="center"/>
      <protection hidden="1"/>
    </xf>
    <xf numFmtId="0" fontId="19" fillId="3" borderId="10" xfId="1" applyFont="1" applyFill="1" applyBorder="1" applyAlignment="1" applyProtection="1">
      <alignment horizontal="center"/>
      <protection hidden="1"/>
    </xf>
    <xf numFmtId="0" fontId="35" fillId="0" borderId="0" xfId="0" applyNumberFormat="1" applyFont="1" applyFill="1" applyBorder="1" applyAlignment="1" applyProtection="1">
      <alignment horizontal="center"/>
      <protection locked="0" hidden="1"/>
    </xf>
    <xf numFmtId="2" fontId="35" fillId="0" borderId="25" xfId="0" applyNumberFormat="1" applyFont="1" applyFill="1" applyBorder="1" applyAlignment="1" applyProtection="1">
      <alignment horizontal="center"/>
      <protection locked="0" hidden="1"/>
    </xf>
    <xf numFmtId="3" fontId="20" fillId="0" borderId="0" xfId="0" applyNumberFormat="1" applyFont="1" applyFill="1" applyBorder="1" applyAlignment="1" applyProtection="1">
      <alignment horizontal="right" indent="1"/>
      <protection locked="0" hidden="1"/>
    </xf>
    <xf numFmtId="3" fontId="37" fillId="0" borderId="0" xfId="0" applyNumberFormat="1" applyFont="1" applyFill="1" applyBorder="1" applyAlignment="1" applyProtection="1">
      <alignment horizontal="center"/>
      <protection locked="0" hidden="1"/>
    </xf>
    <xf numFmtId="3" fontId="38" fillId="0" borderId="0" xfId="0" applyNumberFormat="1" applyFont="1" applyFill="1" applyBorder="1" applyAlignment="1" applyProtection="1">
      <alignment horizontal="center" vertical="center"/>
      <protection hidden="1"/>
    </xf>
    <xf numFmtId="3" fontId="38" fillId="0" borderId="0" xfId="0" applyNumberFormat="1" applyFont="1" applyFill="1" applyBorder="1" applyAlignment="1" applyProtection="1">
      <alignment horizontal="center"/>
      <protection hidden="1"/>
    </xf>
    <xf numFmtId="0" fontId="20" fillId="0" borderId="0" xfId="0" applyNumberFormat="1" applyFont="1" applyFill="1" applyBorder="1" applyAlignment="1" applyProtection="1">
      <alignment horizontal="left" indent="1"/>
      <protection hidden="1"/>
    </xf>
  </cellXfs>
  <cellStyles count="16">
    <cellStyle name="Comma 2" xfId="2" xr:uid="{00000000-0005-0000-0000-000000000000}"/>
    <cellStyle name="Hyperlink 2" xfId="6" xr:uid="{00000000-0005-0000-0000-000001000000}"/>
    <cellStyle name="IČO" xfId="15" xr:uid="{00000000-0005-0000-0000-000002000000}"/>
    <cellStyle name="Normal 2" xfId="1" xr:uid="{00000000-0005-0000-0000-000003000000}"/>
    <cellStyle name="Normal 2 2" xfId="4" xr:uid="{00000000-0005-0000-0000-000004000000}"/>
    <cellStyle name="Normal 2 2 2" xfId="8" xr:uid="{00000000-0005-0000-0000-000005000000}"/>
    <cellStyle name="Normal 2 3" xfId="14" xr:uid="{00000000-0005-0000-0000-000006000000}"/>
    <cellStyle name="Normal 3" xfId="3" xr:uid="{00000000-0005-0000-0000-000007000000}"/>
    <cellStyle name="Normal 3 2" xfId="13" xr:uid="{00000000-0005-0000-0000-000008000000}"/>
    <cellStyle name="Normal 4" xfId="5" xr:uid="{00000000-0005-0000-0000-000009000000}"/>
    <cellStyle name="Normal 4 2" xfId="9" xr:uid="{00000000-0005-0000-0000-00000A000000}"/>
    <cellStyle name="Normal 5" xfId="7" xr:uid="{00000000-0005-0000-0000-00000B000000}"/>
    <cellStyle name="Normal 6" xfId="11" xr:uid="{00000000-0005-0000-0000-00000C000000}"/>
    <cellStyle name="Normal 6 2" xfId="12" xr:uid="{00000000-0005-0000-0000-00000D000000}"/>
    <cellStyle name="Normálna" xfId="0" builtinId="0"/>
    <cellStyle name="Percentá" xfId="10" builtinId="5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family val="2"/>
        <charset val="238"/>
        <scheme val="minor"/>
      </font>
      <numFmt numFmtId="3" formatCode="#,##0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bottom" textRotation="0" wrapText="0" indent="1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38"/>
        <scheme val="none"/>
      </font>
      <numFmt numFmtId="166" formatCode="#,##0.00\ &quot;€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color rgb="FF0432FF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color rgb="FF0432FF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23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00000000-0011-0000-FFFF-FFFF00000000}">
      <tableStyleElement type="wholeTable" dxfId="27"/>
      <tableStyleElement type="headerRow" dxfId="26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Job/Klienti/MV%20SR/01.%20Energie%202023/01.%20DNS/ZP/05.%20Ini%20odberatelia/Zemny%20plyn/Gymnazium%20T%20-%20ZP%20-%20Prehlad%20-%202023%20-%20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up"/>
      <sheetName val="Sumár"/>
      <sheetName val="Pivot"/>
      <sheetName val="Data"/>
      <sheetName val="Krivky"/>
      <sheetName val="Ceny"/>
      <sheetName val="Cenníky"/>
      <sheetName val="Distribúcia"/>
      <sheetName val="Malý podnik"/>
      <sheetName val="kWh –&gt; m3"/>
      <sheetName val="Ceny Historia"/>
      <sheetName val="Historická spotreba"/>
      <sheetName val="Ver. obs. - Vzorec"/>
      <sheetName val="Zoznam podklado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Data" displayName="Data" ref="B4:L15" totalsRowCount="1" headerRowDxfId="25" dataDxfId="23" headerRowBorderDxfId="24" tableBorderDxfId="22" headerRowCellStyle="Normal 2">
  <tableColumns count="11">
    <tableColumn id="1" xr3:uid="{00000000-0010-0000-0000-000001000000}" name="Číslo OM" dataDxfId="21" totalsRowDxfId="10" dataCellStyle="Normal 2" totalsRowCellStyle="Normal 2"/>
    <tableColumn id="2" xr3:uid="{00000000-0010-0000-0000-000002000000}" name="POD kód" dataDxfId="20" totalsRowDxfId="9" dataCellStyle="Normal 2" totalsRowCellStyle="Normal 2"/>
    <tableColumn id="4" xr3:uid="{00000000-0010-0000-0000-000004000000}" name="Spotreba" totalsRowFunction="sum" dataDxfId="19" totalsRowDxfId="8" dataCellStyle="Normal 2" totalsRowCellStyle="Normal 2"/>
    <tableColumn id="21" xr3:uid="{00000000-0010-0000-0000-000015000000}" name="DMM" dataDxfId="18" totalsRowDxfId="7" dataCellStyle="Normal 2" totalsRowCellStyle="Normal 2"/>
    <tableColumn id="5" xr3:uid="{00000000-0010-0000-0000-000005000000}" name="Tarifa" dataDxfId="17" totalsRowDxfId="6" dataCellStyle="Normal 2" totalsRowCellStyle="Normal 2"/>
    <tableColumn id="11" xr3:uid="{00000000-0010-0000-0000-00000B000000}" name="Typ merania" dataDxfId="16" totalsRowDxfId="5" dataCellStyle="Normal 2" totalsRowCellStyle="Normal 2"/>
    <tableColumn id="7" xr3:uid="{00000000-0010-0000-0000-000007000000}" name="Druh odberu" dataDxfId="15" totalsRowDxfId="4" dataCellStyle="Normal 2" totalsRowCellStyle="Normal 2"/>
    <tableColumn id="8" xr3:uid="{00000000-0010-0000-0000-000008000000}" name="Názov" dataDxfId="14" totalsRowDxfId="3" dataCellStyle="Normal 2" totalsRowCellStyle="Normal 2"/>
    <tableColumn id="9" xr3:uid="{00000000-0010-0000-0000-000009000000}" name="IČO" dataDxfId="13" totalsRowDxfId="2" dataCellStyle="Normal 2" totalsRowCellStyle="IČO"/>
    <tableColumn id="3" xr3:uid="{00000000-0010-0000-0000-000003000000}" name="Adresa OM" dataDxfId="12" totalsRowDxfId="1" dataCellStyle="Normal 2" totalsRowCellStyle="Normal 2"/>
    <tableColumn id="10" xr3:uid="{00000000-0010-0000-0000-00000A000000}" name="EUR bez DPH" dataDxfId="11" totalsRowDxfId="0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"/>
  <sheetViews>
    <sheetView showGridLines="0" tabSelected="1" zoomScaleNormal="100" workbookViewId="0">
      <selection activeCell="B16" sqref="B16"/>
    </sheetView>
  </sheetViews>
  <sheetFormatPr defaultColWidth="9.09765625" defaultRowHeight="15.6"/>
  <cols>
    <col min="1" max="1" width="4.69921875" style="30" customWidth="1"/>
    <col min="2" max="2" width="13" style="30" customWidth="1"/>
    <col min="3" max="3" width="21.59765625" style="30" customWidth="1"/>
    <col min="4" max="5" width="12.09765625" style="30" customWidth="1"/>
    <col min="6" max="6" width="12.09765625" style="30" bestFit="1" customWidth="1"/>
    <col min="7" max="8" width="12.09765625" style="30" customWidth="1"/>
    <col min="9" max="9" width="36.3984375" style="30" bestFit="1" customWidth="1"/>
    <col min="10" max="10" width="12" style="30" customWidth="1"/>
    <col min="11" max="11" width="39.296875" style="30" bestFit="1" customWidth="1"/>
    <col min="12" max="12" width="9.3984375" style="71" bestFit="1" customWidth="1"/>
    <col min="14" max="16384" width="9.09765625" style="30"/>
  </cols>
  <sheetData>
    <row r="1" spans="2:13" ht="14.4">
      <c r="B1" s="29" t="s">
        <v>0</v>
      </c>
      <c r="C1" s="22"/>
      <c r="D1" s="21">
        <v>44927</v>
      </c>
      <c r="E1" s="21">
        <v>45291</v>
      </c>
      <c r="L1" s="68"/>
      <c r="M1" s="30"/>
    </row>
    <row r="2" spans="2:13" ht="13.8">
      <c r="L2" s="68"/>
      <c r="M2" s="30"/>
    </row>
    <row r="3" spans="2:13" s="24" customFormat="1">
      <c r="B3" s="75" t="s">
        <v>1</v>
      </c>
      <c r="C3" s="76"/>
      <c r="D3" s="27" t="s">
        <v>2</v>
      </c>
      <c r="E3" s="28" t="s">
        <v>3</v>
      </c>
      <c r="F3" s="31" t="s">
        <v>4</v>
      </c>
      <c r="G3" s="31"/>
      <c r="H3" s="31"/>
      <c r="I3" s="77" t="s">
        <v>5</v>
      </c>
      <c r="J3" s="78"/>
      <c r="K3" s="78"/>
      <c r="L3" s="69" t="s">
        <v>6</v>
      </c>
    </row>
    <row r="4" spans="2:13" ht="28.8">
      <c r="B4" s="25" t="s">
        <v>7</v>
      </c>
      <c r="C4" s="61" t="s">
        <v>8</v>
      </c>
      <c r="D4" s="60" t="s">
        <v>9</v>
      </c>
      <c r="E4" s="62" t="s">
        <v>10</v>
      </c>
      <c r="F4" s="62" t="s">
        <v>11</v>
      </c>
      <c r="G4" s="62" t="s">
        <v>12</v>
      </c>
      <c r="H4" s="23" t="s">
        <v>13</v>
      </c>
      <c r="I4" s="26" t="s">
        <v>14</v>
      </c>
      <c r="J4" s="26" t="s">
        <v>15</v>
      </c>
      <c r="K4" s="26" t="s">
        <v>16</v>
      </c>
      <c r="L4" s="70" t="s">
        <v>17</v>
      </c>
      <c r="M4" s="30"/>
    </row>
    <row r="5" spans="2:13" ht="13.8">
      <c r="B5" s="67">
        <v>4100051236</v>
      </c>
      <c r="C5" s="67" t="s">
        <v>18</v>
      </c>
      <c r="D5" s="74">
        <v>44168</v>
      </c>
      <c r="E5" s="67"/>
      <c r="F5" s="67" t="s">
        <v>19</v>
      </c>
      <c r="G5" s="67" t="s">
        <v>82</v>
      </c>
      <c r="H5" s="67" t="s">
        <v>20</v>
      </c>
      <c r="I5" s="67" t="s">
        <v>21</v>
      </c>
      <c r="J5" s="67">
        <v>326330</v>
      </c>
      <c r="K5" s="67" t="s">
        <v>22</v>
      </c>
      <c r="L5" s="67">
        <v>3137.62</v>
      </c>
      <c r="M5" s="30"/>
    </row>
    <row r="6" spans="2:13" ht="13.8">
      <c r="B6" s="67">
        <v>4100051213</v>
      </c>
      <c r="C6" s="67" t="s">
        <v>23</v>
      </c>
      <c r="D6" s="74">
        <v>55191</v>
      </c>
      <c r="E6" s="67"/>
      <c r="F6" s="67" t="s">
        <v>19</v>
      </c>
      <c r="G6" s="67" t="s">
        <v>82</v>
      </c>
      <c r="H6" s="67" t="s">
        <v>20</v>
      </c>
      <c r="I6" s="67" t="s">
        <v>24</v>
      </c>
      <c r="J6" s="67"/>
      <c r="K6" s="67" t="s">
        <v>25</v>
      </c>
      <c r="L6" s="67">
        <v>3883.63</v>
      </c>
      <c r="M6" s="30"/>
    </row>
    <row r="7" spans="2:13" ht="13.8">
      <c r="B7" s="67">
        <v>4100051236</v>
      </c>
      <c r="C7" s="67" t="s">
        <v>26</v>
      </c>
      <c r="D7" s="74">
        <v>37539</v>
      </c>
      <c r="E7" s="67"/>
      <c r="F7" s="67" t="s">
        <v>19</v>
      </c>
      <c r="G7" s="67" t="s">
        <v>82</v>
      </c>
      <c r="H7" s="67" t="s">
        <v>20</v>
      </c>
      <c r="I7" s="67" t="s">
        <v>27</v>
      </c>
      <c r="J7" s="67"/>
      <c r="K7" s="67" t="s">
        <v>28</v>
      </c>
      <c r="L7" s="67">
        <v>2688.95</v>
      </c>
      <c r="M7" s="30"/>
    </row>
    <row r="8" spans="2:13" ht="13.8">
      <c r="B8" s="67">
        <v>4100051192</v>
      </c>
      <c r="C8" s="67" t="s">
        <v>29</v>
      </c>
      <c r="D8" s="74">
        <v>73525</v>
      </c>
      <c r="E8" s="67"/>
      <c r="F8" s="67" t="s">
        <v>30</v>
      </c>
      <c r="G8" s="67" t="s">
        <v>82</v>
      </c>
      <c r="H8" s="67" t="s">
        <v>20</v>
      </c>
      <c r="I8" s="67" t="s">
        <v>31</v>
      </c>
      <c r="J8" s="67"/>
      <c r="K8" s="67" t="s">
        <v>32</v>
      </c>
      <c r="L8" s="67">
        <v>5422.13</v>
      </c>
      <c r="M8" s="30"/>
    </row>
    <row r="9" spans="2:13" ht="13.8">
      <c r="B9" s="67">
        <v>4100051204</v>
      </c>
      <c r="C9" s="67" t="s">
        <v>33</v>
      </c>
      <c r="D9" s="74">
        <v>1364</v>
      </c>
      <c r="E9" s="67"/>
      <c r="F9" s="67" t="s">
        <v>34</v>
      </c>
      <c r="G9" s="67" t="s">
        <v>82</v>
      </c>
      <c r="H9" s="67" t="s">
        <v>20</v>
      </c>
      <c r="I9" s="67" t="s">
        <v>35</v>
      </c>
      <c r="J9" s="67"/>
      <c r="K9" s="67" t="s">
        <v>32</v>
      </c>
      <c r="L9" s="67">
        <v>132.79</v>
      </c>
      <c r="M9" s="30"/>
    </row>
    <row r="10" spans="2:13" ht="13.8">
      <c r="B10" s="67">
        <v>4101464393</v>
      </c>
      <c r="C10" s="67" t="s">
        <v>36</v>
      </c>
      <c r="D10" s="74">
        <v>0</v>
      </c>
      <c r="E10" s="67"/>
      <c r="F10" s="67" t="s">
        <v>34</v>
      </c>
      <c r="G10" s="67" t="s">
        <v>82</v>
      </c>
      <c r="H10" s="67" t="s">
        <v>20</v>
      </c>
      <c r="I10" s="67" t="s">
        <v>37</v>
      </c>
      <c r="J10" s="67"/>
      <c r="K10" s="67" t="s">
        <v>38</v>
      </c>
      <c r="L10" s="67">
        <v>21.36</v>
      </c>
      <c r="M10" s="30"/>
    </row>
    <row r="11" spans="2:13" ht="13.8">
      <c r="B11" s="67">
        <v>4101329290</v>
      </c>
      <c r="C11" s="67" t="s">
        <v>39</v>
      </c>
      <c r="D11" s="74">
        <v>66589</v>
      </c>
      <c r="E11" s="67"/>
      <c r="F11" s="67" t="s">
        <v>19</v>
      </c>
      <c r="G11" s="67" t="s">
        <v>82</v>
      </c>
      <c r="H11" s="67" t="s">
        <v>20</v>
      </c>
      <c r="I11" s="67" t="s">
        <v>40</v>
      </c>
      <c r="J11" s="67"/>
      <c r="K11" s="67" t="s">
        <v>25</v>
      </c>
      <c r="L11" s="67">
        <v>4655.04</v>
      </c>
      <c r="M11" s="30"/>
    </row>
    <row r="12" spans="2:13" ht="13.8">
      <c r="B12" s="72"/>
      <c r="C12" s="67" t="s">
        <v>77</v>
      </c>
      <c r="D12" s="74">
        <v>220000</v>
      </c>
      <c r="E12" s="67"/>
      <c r="F12" s="67" t="s">
        <v>80</v>
      </c>
      <c r="G12" s="67" t="s">
        <v>82</v>
      </c>
      <c r="H12" s="67"/>
      <c r="I12" s="67" t="s">
        <v>86</v>
      </c>
      <c r="J12" s="67">
        <v>37876490</v>
      </c>
      <c r="K12" s="67" t="s">
        <v>83</v>
      </c>
      <c r="L12" s="67"/>
      <c r="M12" s="30"/>
    </row>
    <row r="13" spans="2:13" ht="13.8">
      <c r="B13" s="72"/>
      <c r="C13" s="67" t="s">
        <v>78</v>
      </c>
      <c r="D13" s="74">
        <v>140000</v>
      </c>
      <c r="E13" s="67"/>
      <c r="F13" s="67" t="s">
        <v>80</v>
      </c>
      <c r="G13" s="67" t="s">
        <v>82</v>
      </c>
      <c r="H13" s="67"/>
      <c r="I13" s="67" t="s">
        <v>86</v>
      </c>
      <c r="J13" s="67">
        <v>37876490</v>
      </c>
      <c r="K13" s="67" t="s">
        <v>84</v>
      </c>
      <c r="L13" s="67"/>
      <c r="M13" s="30"/>
    </row>
    <row r="14" spans="2:13" ht="13.8">
      <c r="B14" s="72"/>
      <c r="C14" s="67" t="s">
        <v>79</v>
      </c>
      <c r="D14" s="74">
        <v>48000</v>
      </c>
      <c r="E14" s="67"/>
      <c r="F14" s="67" t="s">
        <v>81</v>
      </c>
      <c r="G14" s="67" t="s">
        <v>82</v>
      </c>
      <c r="H14" s="67"/>
      <c r="I14" s="67" t="s">
        <v>86</v>
      </c>
      <c r="J14" s="67">
        <v>37876490</v>
      </c>
      <c r="K14" s="67" t="s">
        <v>85</v>
      </c>
      <c r="L14" s="67"/>
      <c r="M14" s="30"/>
    </row>
    <row r="15" spans="2:13">
      <c r="B15" s="85"/>
      <c r="C15" s="85"/>
      <c r="D15" s="86">
        <f>SUBTOTAL(109,Data[Spotreba])</f>
        <v>686376</v>
      </c>
      <c r="E15" s="87"/>
      <c r="F15" s="88"/>
      <c r="G15" s="88"/>
      <c r="H15" s="88"/>
      <c r="I15" s="89"/>
      <c r="J15" s="90"/>
      <c r="K15" s="91"/>
      <c r="L15" s="73"/>
    </row>
  </sheetData>
  <mergeCells count="2">
    <mergeCell ref="B3:C3"/>
    <mergeCell ref="I3:K3"/>
  </mergeCells>
  <phoneticPr fontId="15" type="noConversion"/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12" zoomScale="150" workbookViewId="0">
      <selection activeCell="B17" sqref="B17"/>
    </sheetView>
  </sheetViews>
  <sheetFormatPr defaultColWidth="10.8984375" defaultRowHeight="14.4"/>
  <cols>
    <col min="1" max="1" width="11.59765625" style="3" customWidth="1"/>
    <col min="2" max="2" width="79.09765625" style="3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3" t="s">
        <v>41</v>
      </c>
    </row>
    <row r="2" spans="1:7" ht="15.6">
      <c r="A2" s="55" t="s">
        <v>42</v>
      </c>
      <c r="B2" s="56"/>
      <c r="D2" s="47"/>
      <c r="E2" s="48"/>
      <c r="F2" s="79" t="s">
        <v>43</v>
      </c>
      <c r="G2" s="80"/>
    </row>
    <row r="3" spans="1:7">
      <c r="A3" s="56"/>
      <c r="B3" s="56"/>
      <c r="D3" s="49" t="s">
        <v>13</v>
      </c>
      <c r="E3" s="50" t="s">
        <v>11</v>
      </c>
      <c r="F3" s="51" t="s">
        <v>44</v>
      </c>
      <c r="G3" s="52" t="s">
        <v>45</v>
      </c>
    </row>
    <row r="4" spans="1:7">
      <c r="A4" s="57" t="s">
        <v>46</v>
      </c>
      <c r="B4" s="58" t="s">
        <v>1</v>
      </c>
      <c r="D4" s="43" t="s">
        <v>20</v>
      </c>
      <c r="E4" s="44">
        <v>1</v>
      </c>
      <c r="F4" s="45">
        <v>0</v>
      </c>
      <c r="G4" s="46">
        <v>2138</v>
      </c>
    </row>
    <row r="5" spans="1:7">
      <c r="A5" s="57"/>
      <c r="B5" s="58"/>
      <c r="D5" s="35" t="s">
        <v>20</v>
      </c>
      <c r="E5" s="36">
        <v>2</v>
      </c>
      <c r="F5" s="37">
        <f>G4</f>
        <v>2138</v>
      </c>
      <c r="G5" s="41">
        <v>18173</v>
      </c>
    </row>
    <row r="6" spans="1:7">
      <c r="A6" s="57" t="s">
        <v>47</v>
      </c>
      <c r="B6" s="58" t="s">
        <v>48</v>
      </c>
      <c r="C6" s="54"/>
      <c r="D6" s="35" t="s">
        <v>20</v>
      </c>
      <c r="E6" s="36">
        <v>3</v>
      </c>
      <c r="F6" s="37">
        <f t="shared" ref="F6:F29" si="0">G5</f>
        <v>18173</v>
      </c>
      <c r="G6" s="41">
        <v>42760</v>
      </c>
    </row>
    <row r="7" spans="1:7">
      <c r="A7" s="58"/>
      <c r="B7" s="58" t="s">
        <v>49</v>
      </c>
      <c r="C7" s="34"/>
      <c r="D7" s="35" t="s">
        <v>20</v>
      </c>
      <c r="E7" s="36">
        <v>4</v>
      </c>
      <c r="F7" s="37">
        <f t="shared" si="0"/>
        <v>42760</v>
      </c>
      <c r="G7" s="41">
        <v>69485</v>
      </c>
    </row>
    <row r="8" spans="1:7">
      <c r="A8" s="56"/>
      <c r="B8" s="58" t="s">
        <v>50</v>
      </c>
      <c r="D8" s="35" t="s">
        <v>20</v>
      </c>
      <c r="E8" s="36">
        <v>5</v>
      </c>
      <c r="F8" s="37">
        <f t="shared" si="0"/>
        <v>69485</v>
      </c>
      <c r="G8" s="41">
        <v>85000</v>
      </c>
    </row>
    <row r="9" spans="1:7">
      <c r="D9" s="35" t="s">
        <v>20</v>
      </c>
      <c r="E9" s="36">
        <v>6</v>
      </c>
      <c r="F9" s="37">
        <f t="shared" si="0"/>
        <v>85000</v>
      </c>
      <c r="G9" s="41">
        <v>100000</v>
      </c>
    </row>
    <row r="10" spans="1:7">
      <c r="A10" s="33" t="s">
        <v>10</v>
      </c>
      <c r="B10" s="32" t="s">
        <v>51</v>
      </c>
      <c r="D10" s="35" t="s">
        <v>20</v>
      </c>
      <c r="E10" s="36">
        <v>7</v>
      </c>
      <c r="F10" s="37">
        <f t="shared" si="0"/>
        <v>100000</v>
      </c>
      <c r="G10" s="41">
        <v>300000</v>
      </c>
    </row>
    <row r="11" spans="1:7">
      <c r="A11" s="33"/>
      <c r="B11" s="32" t="s">
        <v>52</v>
      </c>
      <c r="D11" s="35" t="s">
        <v>20</v>
      </c>
      <c r="E11" s="36">
        <v>8</v>
      </c>
      <c r="F11" s="37">
        <f t="shared" si="0"/>
        <v>300000</v>
      </c>
      <c r="G11" s="41">
        <v>641400</v>
      </c>
    </row>
    <row r="12" spans="1:7">
      <c r="A12" s="33"/>
      <c r="B12" s="56"/>
      <c r="D12" s="35"/>
      <c r="E12" s="36">
        <v>9</v>
      </c>
      <c r="F12" s="37">
        <f t="shared" si="0"/>
        <v>641400</v>
      </c>
      <c r="G12" s="41">
        <v>2000000</v>
      </c>
    </row>
    <row r="13" spans="1:7">
      <c r="A13" s="33" t="s">
        <v>11</v>
      </c>
      <c r="B13" s="58" t="s">
        <v>53</v>
      </c>
      <c r="D13" s="35"/>
      <c r="E13" s="36">
        <v>10</v>
      </c>
      <c r="F13" s="37">
        <f t="shared" si="0"/>
        <v>2000000</v>
      </c>
      <c r="G13" s="41">
        <v>4000000</v>
      </c>
    </row>
    <row r="14" spans="1:7">
      <c r="A14" s="56"/>
      <c r="B14" s="56"/>
      <c r="D14" s="35"/>
      <c r="E14" s="36">
        <v>11</v>
      </c>
      <c r="F14" s="37">
        <f t="shared" si="0"/>
        <v>4000000</v>
      </c>
      <c r="G14" s="41">
        <v>8000000</v>
      </c>
    </row>
    <row r="15" spans="1:7">
      <c r="A15" s="63" t="s">
        <v>12</v>
      </c>
      <c r="B15" s="64" t="s">
        <v>54</v>
      </c>
      <c r="D15" s="35"/>
      <c r="E15" s="36">
        <v>12</v>
      </c>
      <c r="F15" s="37">
        <f t="shared" si="0"/>
        <v>8000000</v>
      </c>
      <c r="G15" s="41">
        <v>14000000</v>
      </c>
    </row>
    <row r="16" spans="1:7">
      <c r="A16" s="63"/>
      <c r="B16" s="64" t="s">
        <v>55</v>
      </c>
      <c r="D16" s="35"/>
      <c r="E16" s="36">
        <v>13</v>
      </c>
      <c r="F16" s="37">
        <f t="shared" si="0"/>
        <v>14000000</v>
      </c>
      <c r="G16" s="41">
        <v>22000000</v>
      </c>
    </row>
    <row r="17" spans="1:7">
      <c r="A17" s="63"/>
      <c r="B17" s="64" t="s">
        <v>56</v>
      </c>
      <c r="D17" s="35"/>
      <c r="E17" s="36">
        <v>14</v>
      </c>
      <c r="F17" s="37">
        <f t="shared" si="0"/>
        <v>22000000</v>
      </c>
      <c r="G17" s="41">
        <v>50000000</v>
      </c>
    </row>
    <row r="18" spans="1:7">
      <c r="D18" s="35"/>
      <c r="E18" s="36">
        <v>15</v>
      </c>
      <c r="F18" s="37">
        <f t="shared" si="0"/>
        <v>50000000</v>
      </c>
      <c r="G18" s="41">
        <v>100000000</v>
      </c>
    </row>
    <row r="19" spans="1:7">
      <c r="A19" s="65" t="s">
        <v>13</v>
      </c>
      <c r="B19" s="66" t="s">
        <v>57</v>
      </c>
      <c r="D19" s="35"/>
      <c r="E19" s="36">
        <v>16</v>
      </c>
      <c r="F19" s="37">
        <f t="shared" si="0"/>
        <v>100000000</v>
      </c>
      <c r="G19" s="41">
        <v>250000000</v>
      </c>
    </row>
    <row r="20" spans="1:7">
      <c r="D20" s="35"/>
      <c r="E20" s="36">
        <v>17</v>
      </c>
      <c r="F20" s="37">
        <f t="shared" si="0"/>
        <v>250000000</v>
      </c>
      <c r="G20" s="41">
        <v>1000000000</v>
      </c>
    </row>
    <row r="21" spans="1:7">
      <c r="A21" s="59" t="s">
        <v>6</v>
      </c>
      <c r="B21" s="58" t="s">
        <v>58</v>
      </c>
      <c r="D21" s="35"/>
      <c r="E21" s="36">
        <v>18</v>
      </c>
      <c r="F21" s="37">
        <f t="shared" si="0"/>
        <v>1000000000</v>
      </c>
      <c r="G21" s="41">
        <v>1600000000</v>
      </c>
    </row>
    <row r="22" spans="1:7">
      <c r="A22" s="56"/>
      <c r="B22" s="64" t="s">
        <v>59</v>
      </c>
      <c r="D22" s="35"/>
      <c r="E22" s="36">
        <v>19</v>
      </c>
      <c r="F22" s="37">
        <f t="shared" si="0"/>
        <v>1600000000</v>
      </c>
      <c r="G22" s="41">
        <v>2100000000</v>
      </c>
    </row>
    <row r="23" spans="1:7">
      <c r="D23" s="35"/>
      <c r="E23" s="36">
        <v>20</v>
      </c>
      <c r="F23" s="37">
        <f t="shared" si="0"/>
        <v>2100000000</v>
      </c>
      <c r="G23" s="41">
        <v>2700000000</v>
      </c>
    </row>
    <row r="24" spans="1:7">
      <c r="A24" s="59" t="s">
        <v>60</v>
      </c>
      <c r="B24" s="58" t="s">
        <v>61</v>
      </c>
      <c r="D24" s="35"/>
      <c r="E24" s="36">
        <v>21</v>
      </c>
      <c r="F24" s="37">
        <f t="shared" si="0"/>
        <v>2700000000</v>
      </c>
      <c r="G24" s="41">
        <v>3200000000</v>
      </c>
    </row>
    <row r="25" spans="1:7">
      <c r="A25" s="59" t="s">
        <v>2</v>
      </c>
      <c r="B25" s="58" t="s">
        <v>62</v>
      </c>
      <c r="D25" s="35"/>
      <c r="E25" s="36">
        <v>22</v>
      </c>
      <c r="F25" s="37">
        <f t="shared" si="0"/>
        <v>3200000000</v>
      </c>
      <c r="G25" s="41">
        <v>3750000000</v>
      </c>
    </row>
    <row r="26" spans="1:7">
      <c r="D26" s="35"/>
      <c r="E26" s="36">
        <v>23</v>
      </c>
      <c r="F26" s="37">
        <f t="shared" si="0"/>
        <v>3750000000</v>
      </c>
      <c r="G26" s="41">
        <v>4280000000</v>
      </c>
    </row>
    <row r="27" spans="1:7">
      <c r="D27" s="35"/>
      <c r="E27" s="36">
        <v>24</v>
      </c>
      <c r="F27" s="37">
        <f t="shared" si="0"/>
        <v>4280000000</v>
      </c>
      <c r="G27" s="41">
        <v>4810000000</v>
      </c>
    </row>
    <row r="28" spans="1:7">
      <c r="D28" s="35"/>
      <c r="E28" s="36">
        <v>25</v>
      </c>
      <c r="F28" s="37">
        <f t="shared" si="0"/>
        <v>4810000000</v>
      </c>
      <c r="G28" s="41">
        <v>5345000000</v>
      </c>
    </row>
    <row r="29" spans="1:7">
      <c r="D29" s="38"/>
      <c r="E29" s="39">
        <v>26</v>
      </c>
      <c r="F29" s="40">
        <f t="shared" si="0"/>
        <v>5345000000</v>
      </c>
      <c r="G29" s="42"/>
    </row>
  </sheetData>
  <mergeCells count="1">
    <mergeCell ref="F2:G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6"/>
  <sheetViews>
    <sheetView showGridLines="0" zoomScale="150" zoomScaleNormal="89" workbookViewId="0">
      <selection activeCell="C6" sqref="C6"/>
    </sheetView>
  </sheetViews>
  <sheetFormatPr defaultColWidth="9.09765625" defaultRowHeight="14.4"/>
  <cols>
    <col min="1" max="1" width="0.8984375" style="1" customWidth="1"/>
    <col min="2" max="2" width="29.8984375" style="1" customWidth="1"/>
    <col min="3" max="3" width="14" style="1" bestFit="1" customWidth="1"/>
    <col min="4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81" t="str">
        <f>"ROK "&amp;YEAR(Data!D1)</f>
        <v>ROK 2023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17.25" customHeight="1">
      <c r="B3" s="4"/>
      <c r="C3" s="82" t="s">
        <v>63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5"/>
    </row>
    <row r="4" spans="2:15">
      <c r="B4" s="6" t="s">
        <v>47</v>
      </c>
      <c r="C4" s="7" t="s">
        <v>64</v>
      </c>
      <c r="D4" s="8" t="s">
        <v>65</v>
      </c>
      <c r="E4" s="8" t="s">
        <v>66</v>
      </c>
      <c r="F4" s="8" t="s">
        <v>67</v>
      </c>
      <c r="G4" s="8" t="s">
        <v>68</v>
      </c>
      <c r="H4" s="8" t="s">
        <v>69</v>
      </c>
      <c r="I4" s="8" t="s">
        <v>70</v>
      </c>
      <c r="J4" s="8" t="s">
        <v>71</v>
      </c>
      <c r="K4" s="8" t="s">
        <v>72</v>
      </c>
      <c r="L4" s="8" t="s">
        <v>73</v>
      </c>
      <c r="M4" s="8" t="s">
        <v>74</v>
      </c>
      <c r="N4" s="9" t="s">
        <v>75</v>
      </c>
      <c r="O4" s="10" t="s">
        <v>76</v>
      </c>
    </row>
    <row r="5" spans="2:15"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5">
        <f t="shared" ref="O5:O6" si="0">SUM(C5:N5)</f>
        <v>0</v>
      </c>
    </row>
    <row r="6" spans="2:15">
      <c r="B6" s="16"/>
      <c r="C6" s="17" t="e">
        <f>C5/$O$5</f>
        <v>#DIV/0!</v>
      </c>
      <c r="D6" s="18" t="e">
        <f t="shared" ref="D6:N6" si="1">D5/$O$5</f>
        <v>#DIV/0!</v>
      </c>
      <c r="E6" s="18" t="e">
        <f t="shared" si="1"/>
        <v>#DIV/0!</v>
      </c>
      <c r="F6" s="18" t="e">
        <f t="shared" si="1"/>
        <v>#DIV/0!</v>
      </c>
      <c r="G6" s="18" t="e">
        <f t="shared" si="1"/>
        <v>#DIV/0!</v>
      </c>
      <c r="H6" s="18" t="e">
        <f t="shared" si="1"/>
        <v>#DIV/0!</v>
      </c>
      <c r="I6" s="18" t="e">
        <f t="shared" si="1"/>
        <v>#DIV/0!</v>
      </c>
      <c r="J6" s="18" t="e">
        <f t="shared" si="1"/>
        <v>#DIV/0!</v>
      </c>
      <c r="K6" s="18" t="e">
        <f t="shared" si="1"/>
        <v>#DIV/0!</v>
      </c>
      <c r="L6" s="18" t="e">
        <f t="shared" si="1"/>
        <v>#DIV/0!</v>
      </c>
      <c r="M6" s="18" t="e">
        <f t="shared" si="1"/>
        <v>#DIV/0!</v>
      </c>
      <c r="N6" s="19" t="e">
        <f t="shared" si="1"/>
        <v>#DIV/0!</v>
      </c>
      <c r="O6" s="20" t="e">
        <f t="shared" si="0"/>
        <v>#DIV/0!</v>
      </c>
    </row>
  </sheetData>
  <mergeCells count="2">
    <mergeCell ref="B2:O2"/>
    <mergeCell ref="C3:N3"/>
  </mergeCells>
  <pageMargins left="0.26" right="0.2" top="0.38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Veronika Sestakova</cp:lastModifiedBy>
  <cp:revision/>
  <dcterms:created xsi:type="dcterms:W3CDTF">2019-10-07T06:54:07Z</dcterms:created>
  <dcterms:modified xsi:type="dcterms:W3CDTF">2023-12-11T12:50:55Z</dcterms:modified>
</cp:coreProperties>
</file>